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24226"/>
  <mc:AlternateContent xmlns:mc="http://schemas.openxmlformats.org/markup-compatibility/2006">
    <mc:Choice Requires="x15">
      <x15ac:absPath xmlns:x15ac="http://schemas.microsoft.com/office/spreadsheetml/2010/11/ac" url="D:\1Rutinas Squat\PLANTILLAS\RUTINA BASE NO USAR\"/>
    </mc:Choice>
  </mc:AlternateContent>
  <xr:revisionPtr revIDLastSave="0" documentId="13_ncr:1_{D53AB3B5-4DE5-49B5-9250-54EC2FEB165F}" xr6:coauthVersionLast="47" xr6:coauthVersionMax="47" xr10:uidLastSave="{00000000-0000-0000-0000-000000000000}"/>
  <bookViews>
    <workbookView xWindow="-28920" yWindow="-120" windowWidth="29040" windowHeight="15840" tabRatio="829" activeTab="6" xr2:uid="{00000000-000D-0000-FFFF-FFFF00000000}"/>
  </bookViews>
  <sheets>
    <sheet name="EJE" sheetId="9" r:id="rId1"/>
    <sheet name="PERIODIZACION" sheetId="11" r:id="rId2"/>
    <sheet name="HERNIAS LUMBAR" sheetId="34" r:id="rId3"/>
    <sheet name="FB x 3 " sheetId="17" r:id="rId4"/>
    <sheet name="FB x 3 MARCH" sheetId="30" r:id="rId5"/>
    <sheet name="A-B(FF)" sheetId="12" r:id="rId6"/>
    <sheet name=" A-B CORREDOR+FF-HIP" sheetId="28" r:id="rId7"/>
    <sheet name=" A-B CORREDOR+FF-HIP (2)" sheetId="31" r:id="rId8"/>
    <sheet name="TS-TI(FF)" sheetId="23" r:id="rId9"/>
    <sheet name="TS-TI(GLUTEOS) " sheetId="32" r:id="rId10"/>
    <sheet name="TS-TI(GLUTEOS) (2)" sheetId="24" r:id="rId11"/>
    <sheet name="PEC-ESP-PP" sheetId="21" r:id="rId12"/>
    <sheet name="Hoja1" sheetId="22" r:id="rId13"/>
    <sheet name="PROTOCOLOS" sheetId="26" r:id="rId14"/>
  </sheets>
  <definedNames>
    <definedName name="A">EJE!$C$548:$C$560</definedName>
    <definedName name="_xlnm.Print_Area" localSheetId="6">' A-B CORREDOR+FF-HIP'!$A$1:$AH$413</definedName>
    <definedName name="_xlnm.Print_Area" localSheetId="7">' A-B CORREDOR+FF-HIP (2)'!$A$1:$AH$413</definedName>
    <definedName name="_xlnm.Print_Area" localSheetId="5">'A-B(FF)'!$A$1:$AH$416</definedName>
    <definedName name="_xlnm.Print_Area" localSheetId="0">EJE!$B$1:$C$828</definedName>
    <definedName name="_xlnm.Print_Area" localSheetId="3">'FB x 3 '!$A$1:$U$300</definedName>
    <definedName name="_xlnm.Print_Area" localSheetId="4">'FB x 3 MARCH'!$A$1:$U$314</definedName>
    <definedName name="_xlnm.Print_Area" localSheetId="2">'HERNIAS LUMBAR'!$B$42:$Q$58</definedName>
    <definedName name="_xlnm.Print_Area" localSheetId="11">'PEC-ESP-PP'!$A$1:$AH$626</definedName>
    <definedName name="_xlnm.Print_Area" localSheetId="8">'TS-TI(FF)'!$A$1:$AH$416</definedName>
    <definedName name="_xlnm.Print_Area" localSheetId="9">'TS-TI(GLUTEOS) '!$A$1:$AH$407</definedName>
    <definedName name="_xlnm.Print_Area" localSheetId="10">'TS-TI(GLUTEOS) (2)'!$A$1:$AH$409</definedName>
    <definedName name="B">EJE!$C$393:$C$411</definedName>
    <definedName name="CA">EJE!$C$599:$C$701</definedName>
    <definedName name="DLP">EJE!$C$512:$C$524</definedName>
    <definedName name="E">EJE!$C$68:$C$157</definedName>
    <definedName name="EE">EJE!$C$302:$C$347</definedName>
    <definedName name="ELP">EJE!$C$444:$C$507</definedName>
    <definedName name="ESC">EJE!$C$802:$C$828</definedName>
    <definedName name="H">EJE!$C$350:$C$390</definedName>
    <definedName name="LMF">EJE!$C$570:$C$576</definedName>
    <definedName name="MH">EJE!$C$772:$C$818</definedName>
    <definedName name="PIE">EJE!$C$708:$C$736</definedName>
    <definedName name="Print_Area" localSheetId="6">' A-B CORREDOR+FF-HIP'!$A$1:$AG$413</definedName>
    <definedName name="Print_Area" localSheetId="7">' A-B CORREDOR+FF-HIP (2)'!$A$1:$AG$413</definedName>
    <definedName name="Print_Area" localSheetId="5">'A-B(FF)'!$A$1:$AG$416</definedName>
    <definedName name="Print_Area" localSheetId="3">'FB x 3 '!$B$1:$V$300</definedName>
    <definedName name="Print_Area" localSheetId="4">'FB x 3 MARCH'!$B$1:$V$314</definedName>
    <definedName name="Print_Area" localSheetId="2">'HERNIAS LUMBAR'!$B$1:$V$298</definedName>
    <definedName name="Print_Area" localSheetId="11">'PEC-ESP-PP'!$A$1:$AG$626</definedName>
    <definedName name="Print_Area" localSheetId="8">'TS-TI(FF)'!$A$1:$AG$416</definedName>
    <definedName name="Print_Area" localSheetId="9">'TS-TI(GLUTEOS) '!$A$1:$AG$411</definedName>
    <definedName name="Print_Area" localSheetId="10">'TS-TI(GLUTEOS) (2)'!$A$1:$AG$413</definedName>
    <definedName name="ROD">EJE!$C$739:$C$756</definedName>
    <definedName name="S">EJE!$C$529:$C$539</definedName>
    <definedName name="T">EJE!$C$2:$C$60</definedName>
    <definedName name="TG">EJE!$C$165:$C$244</definedName>
    <definedName name="TI">EJE!$C$247:$C$299</definedName>
    <definedName name="TT">EJE!$C$416:$C$441</definedName>
    <definedName name="WWW">#REF!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8" i="34" l="1"/>
  <c r="D38" i="34" s="1"/>
  <c r="X28" i="34"/>
  <c r="D28" i="34" s="1"/>
  <c r="X37" i="34"/>
  <c r="D37" i="34" s="1"/>
  <c r="X26" i="34"/>
  <c r="D26" i="34" s="1"/>
  <c r="X32" i="34"/>
  <c r="D32" i="34" s="1"/>
  <c r="X4" i="34"/>
  <c r="D4" i="34" s="1"/>
  <c r="X298" i="34" l="1"/>
  <c r="D298" i="34" s="1"/>
  <c r="X297" i="34"/>
  <c r="D297" i="34" s="1"/>
  <c r="X296" i="34"/>
  <c r="D296" i="34" s="1"/>
  <c r="X295" i="34"/>
  <c r="D295" i="34" s="1"/>
  <c r="X294" i="34"/>
  <c r="D294" i="34" s="1"/>
  <c r="X293" i="34"/>
  <c r="D293" i="34" s="1"/>
  <c r="X292" i="34"/>
  <c r="D292" i="34" s="1"/>
  <c r="X291" i="34"/>
  <c r="D291" i="34" s="1"/>
  <c r="X290" i="34"/>
  <c r="D290" i="34" s="1"/>
  <c r="X289" i="34"/>
  <c r="D289" i="34" s="1"/>
  <c r="X288" i="34"/>
  <c r="D288" i="34" s="1"/>
  <c r="X287" i="34"/>
  <c r="D287" i="34" s="1"/>
  <c r="Q287" i="34"/>
  <c r="X286" i="34"/>
  <c r="D286" i="34" s="1"/>
  <c r="X285" i="34"/>
  <c r="D285" i="34" s="1"/>
  <c r="X284" i="34"/>
  <c r="D284" i="34" s="1"/>
  <c r="X283" i="34"/>
  <c r="D283" i="34" s="1"/>
  <c r="X282" i="34"/>
  <c r="D282" i="34" s="1"/>
  <c r="X278" i="34"/>
  <c r="D278" i="34" s="1"/>
  <c r="X277" i="34"/>
  <c r="D277" i="34" s="1"/>
  <c r="X276" i="34"/>
  <c r="D276" i="34" s="1"/>
  <c r="X275" i="34"/>
  <c r="D275" i="34" s="1"/>
  <c r="X274" i="34"/>
  <c r="D274" i="34" s="1"/>
  <c r="X273" i="34"/>
  <c r="D273" i="34" s="1"/>
  <c r="X272" i="34"/>
  <c r="D272" i="34" s="1"/>
  <c r="X271" i="34"/>
  <c r="D271" i="34" s="1"/>
  <c r="X270" i="34"/>
  <c r="D270" i="34" s="1"/>
  <c r="X269" i="34"/>
  <c r="D269" i="34" s="1"/>
  <c r="X268" i="34"/>
  <c r="D268" i="34" s="1"/>
  <c r="X267" i="34"/>
  <c r="D267" i="34" s="1"/>
  <c r="Q267" i="34"/>
  <c r="X266" i="34"/>
  <c r="D266" i="34" s="1"/>
  <c r="X265" i="34"/>
  <c r="D265" i="34" s="1"/>
  <c r="X264" i="34"/>
  <c r="D264" i="34" s="1"/>
  <c r="X263" i="34"/>
  <c r="D263" i="34" s="1"/>
  <c r="X262" i="34"/>
  <c r="D262" i="34" s="1"/>
  <c r="X258" i="34"/>
  <c r="D258" i="34" s="1"/>
  <c r="X257" i="34"/>
  <c r="D257" i="34" s="1"/>
  <c r="X256" i="34"/>
  <c r="D256" i="34" s="1"/>
  <c r="X255" i="34"/>
  <c r="D255" i="34" s="1"/>
  <c r="X254" i="34"/>
  <c r="D254" i="34" s="1"/>
  <c r="X253" i="34"/>
  <c r="D253" i="34" s="1"/>
  <c r="X252" i="34"/>
  <c r="D252" i="34" s="1"/>
  <c r="X251" i="34"/>
  <c r="D251" i="34" s="1"/>
  <c r="X250" i="34"/>
  <c r="D250" i="34" s="1"/>
  <c r="X249" i="34"/>
  <c r="D249" i="34" s="1"/>
  <c r="X248" i="34"/>
  <c r="D248" i="34" s="1"/>
  <c r="X247" i="34"/>
  <c r="D247" i="34" s="1"/>
  <c r="Q247" i="34"/>
  <c r="X246" i="34"/>
  <c r="D246" i="34" s="1"/>
  <c r="X245" i="34"/>
  <c r="D245" i="34" s="1"/>
  <c r="X244" i="34"/>
  <c r="D244" i="34"/>
  <c r="X243" i="34"/>
  <c r="D243" i="34" s="1"/>
  <c r="X242" i="34"/>
  <c r="D242" i="34" s="1"/>
  <c r="X238" i="34"/>
  <c r="D238" i="34" s="1"/>
  <c r="X237" i="34"/>
  <c r="D237" i="34" s="1"/>
  <c r="X236" i="34"/>
  <c r="D236" i="34" s="1"/>
  <c r="X235" i="34"/>
  <c r="D235" i="34" s="1"/>
  <c r="X234" i="34"/>
  <c r="D234" i="34" s="1"/>
  <c r="X233" i="34"/>
  <c r="D233" i="34" s="1"/>
  <c r="X232" i="34"/>
  <c r="D232" i="34" s="1"/>
  <c r="X231" i="34"/>
  <c r="D231" i="34" s="1"/>
  <c r="X230" i="34"/>
  <c r="D230" i="34" s="1"/>
  <c r="X229" i="34"/>
  <c r="D229" i="34" s="1"/>
  <c r="X228" i="34"/>
  <c r="D228" i="34" s="1"/>
  <c r="X227" i="34"/>
  <c r="D227" i="34" s="1"/>
  <c r="Q227" i="34"/>
  <c r="X226" i="34"/>
  <c r="D226" i="34" s="1"/>
  <c r="X225" i="34"/>
  <c r="D225" i="34" s="1"/>
  <c r="X224" i="34"/>
  <c r="D224" i="34" s="1"/>
  <c r="X223" i="34"/>
  <c r="D223" i="34" s="1"/>
  <c r="X222" i="34"/>
  <c r="D222" i="34" s="1"/>
  <c r="X218" i="34"/>
  <c r="D218" i="34" s="1"/>
  <c r="X217" i="34"/>
  <c r="D217" i="34" s="1"/>
  <c r="X216" i="34"/>
  <c r="D216" i="34" s="1"/>
  <c r="X215" i="34"/>
  <c r="D215" i="34" s="1"/>
  <c r="X214" i="34"/>
  <c r="D214" i="34" s="1"/>
  <c r="X213" i="34"/>
  <c r="D213" i="34" s="1"/>
  <c r="X212" i="34"/>
  <c r="D212" i="34" s="1"/>
  <c r="X211" i="34"/>
  <c r="D211" i="34" s="1"/>
  <c r="X210" i="34"/>
  <c r="D210" i="34" s="1"/>
  <c r="X209" i="34"/>
  <c r="D209" i="34" s="1"/>
  <c r="X208" i="34"/>
  <c r="D208" i="34" s="1"/>
  <c r="X207" i="34"/>
  <c r="D207" i="34" s="1"/>
  <c r="Q207" i="34"/>
  <c r="X206" i="34"/>
  <c r="D206" i="34" s="1"/>
  <c r="X205" i="34"/>
  <c r="D205" i="34" s="1"/>
  <c r="X204" i="34"/>
  <c r="D204" i="34" s="1"/>
  <c r="X203" i="34"/>
  <c r="D203" i="34" s="1"/>
  <c r="X202" i="34"/>
  <c r="D202" i="34" s="1"/>
  <c r="X198" i="34"/>
  <c r="D198" i="34" s="1"/>
  <c r="X197" i="34"/>
  <c r="D197" i="34" s="1"/>
  <c r="X196" i="34"/>
  <c r="D196" i="34" s="1"/>
  <c r="X195" i="34"/>
  <c r="D195" i="34" s="1"/>
  <c r="X194" i="34"/>
  <c r="D194" i="34" s="1"/>
  <c r="X193" i="34"/>
  <c r="D193" i="34" s="1"/>
  <c r="X192" i="34"/>
  <c r="D192" i="34" s="1"/>
  <c r="X191" i="34"/>
  <c r="D191" i="34" s="1"/>
  <c r="X190" i="34"/>
  <c r="D190" i="34" s="1"/>
  <c r="X189" i="34"/>
  <c r="D189" i="34" s="1"/>
  <c r="X188" i="34"/>
  <c r="D188" i="34" s="1"/>
  <c r="X187" i="34"/>
  <c r="D187" i="34" s="1"/>
  <c r="Q187" i="34"/>
  <c r="X186" i="34"/>
  <c r="D186" i="34" s="1"/>
  <c r="X185" i="34"/>
  <c r="D185" i="34" s="1"/>
  <c r="X184" i="34"/>
  <c r="D184" i="34" s="1"/>
  <c r="X183" i="34"/>
  <c r="D183" i="34" s="1"/>
  <c r="X182" i="34"/>
  <c r="D182" i="34" s="1"/>
  <c r="X178" i="34"/>
  <c r="D178" i="34" s="1"/>
  <c r="X177" i="34"/>
  <c r="D177" i="34" s="1"/>
  <c r="X176" i="34"/>
  <c r="D176" i="34" s="1"/>
  <c r="X175" i="34"/>
  <c r="D175" i="34" s="1"/>
  <c r="X174" i="34"/>
  <c r="D174" i="34" s="1"/>
  <c r="X173" i="34"/>
  <c r="D173" i="34" s="1"/>
  <c r="X172" i="34"/>
  <c r="D172" i="34" s="1"/>
  <c r="X171" i="34"/>
  <c r="D171" i="34" s="1"/>
  <c r="X170" i="34"/>
  <c r="D170" i="34" s="1"/>
  <c r="X169" i="34"/>
  <c r="D169" i="34" s="1"/>
  <c r="X168" i="34"/>
  <c r="D168" i="34" s="1"/>
  <c r="X167" i="34"/>
  <c r="D167" i="34" s="1"/>
  <c r="Q167" i="34"/>
  <c r="X166" i="34"/>
  <c r="D166" i="34" s="1"/>
  <c r="X165" i="34"/>
  <c r="D165" i="34" s="1"/>
  <c r="X164" i="34"/>
  <c r="D164" i="34" s="1"/>
  <c r="X163" i="34"/>
  <c r="D163" i="34" s="1"/>
  <c r="X162" i="34"/>
  <c r="D162" i="34" s="1"/>
  <c r="X158" i="34"/>
  <c r="D158" i="34" s="1"/>
  <c r="X157" i="34"/>
  <c r="D157" i="34" s="1"/>
  <c r="X156" i="34"/>
  <c r="D156" i="34" s="1"/>
  <c r="X155" i="34"/>
  <c r="D155" i="34" s="1"/>
  <c r="X154" i="34"/>
  <c r="D154" i="34" s="1"/>
  <c r="X153" i="34"/>
  <c r="D153" i="34" s="1"/>
  <c r="X152" i="34"/>
  <c r="D152" i="34" s="1"/>
  <c r="X151" i="34"/>
  <c r="D151" i="34" s="1"/>
  <c r="X150" i="34"/>
  <c r="D150" i="34" s="1"/>
  <c r="X149" i="34"/>
  <c r="D149" i="34" s="1"/>
  <c r="X148" i="34"/>
  <c r="D148" i="34" s="1"/>
  <c r="X147" i="34"/>
  <c r="D147" i="34" s="1"/>
  <c r="Q147" i="34"/>
  <c r="X146" i="34"/>
  <c r="D146" i="34" s="1"/>
  <c r="X145" i="34"/>
  <c r="D145" i="34" s="1"/>
  <c r="X144" i="34"/>
  <c r="D144" i="34" s="1"/>
  <c r="X143" i="34"/>
  <c r="D143" i="34" s="1"/>
  <c r="X142" i="34"/>
  <c r="D142" i="34" s="1"/>
  <c r="X138" i="34"/>
  <c r="D138" i="34" s="1"/>
  <c r="X137" i="34"/>
  <c r="D137" i="34" s="1"/>
  <c r="X136" i="34"/>
  <c r="D136" i="34" s="1"/>
  <c r="X135" i="34"/>
  <c r="D135" i="34" s="1"/>
  <c r="X134" i="34"/>
  <c r="D134" i="34" s="1"/>
  <c r="X133" i="34"/>
  <c r="D133" i="34" s="1"/>
  <c r="X132" i="34"/>
  <c r="D132" i="34" s="1"/>
  <c r="X131" i="34"/>
  <c r="D131" i="34" s="1"/>
  <c r="X130" i="34"/>
  <c r="D130" i="34" s="1"/>
  <c r="X129" i="34"/>
  <c r="D129" i="34" s="1"/>
  <c r="X128" i="34"/>
  <c r="D128" i="34" s="1"/>
  <c r="X127" i="34"/>
  <c r="D127" i="34" s="1"/>
  <c r="Q127" i="34"/>
  <c r="X126" i="34"/>
  <c r="D126" i="34" s="1"/>
  <c r="X125" i="34"/>
  <c r="D125" i="34" s="1"/>
  <c r="X124" i="34"/>
  <c r="D124" i="34" s="1"/>
  <c r="X123" i="34"/>
  <c r="D123" i="34" s="1"/>
  <c r="X122" i="34"/>
  <c r="D122" i="34" s="1"/>
  <c r="X118" i="34"/>
  <c r="D118" i="34" s="1"/>
  <c r="X117" i="34"/>
  <c r="D117" i="34" s="1"/>
  <c r="X116" i="34"/>
  <c r="D116" i="34" s="1"/>
  <c r="X115" i="34"/>
  <c r="D115" i="34" s="1"/>
  <c r="X114" i="34"/>
  <c r="D114" i="34" s="1"/>
  <c r="X113" i="34"/>
  <c r="D113" i="34" s="1"/>
  <c r="X112" i="34"/>
  <c r="D112" i="34" s="1"/>
  <c r="X111" i="34"/>
  <c r="D111" i="34" s="1"/>
  <c r="X110" i="34"/>
  <c r="D110" i="34" s="1"/>
  <c r="X109" i="34"/>
  <c r="D109" i="34" s="1"/>
  <c r="X108" i="34"/>
  <c r="D108" i="34" s="1"/>
  <c r="X107" i="34"/>
  <c r="D107" i="34" s="1"/>
  <c r="Q107" i="34"/>
  <c r="X106" i="34"/>
  <c r="D106" i="34" s="1"/>
  <c r="X105" i="34"/>
  <c r="D105" i="34" s="1"/>
  <c r="X104" i="34"/>
  <c r="D104" i="34" s="1"/>
  <c r="X103" i="34"/>
  <c r="D103" i="34" s="1"/>
  <c r="X102" i="34"/>
  <c r="D102" i="34" s="1"/>
  <c r="X98" i="34"/>
  <c r="D98" i="34" s="1"/>
  <c r="X97" i="34"/>
  <c r="D97" i="34" s="1"/>
  <c r="X96" i="34"/>
  <c r="D96" i="34" s="1"/>
  <c r="X95" i="34"/>
  <c r="D95" i="34" s="1"/>
  <c r="X94" i="34"/>
  <c r="D94" i="34" s="1"/>
  <c r="X93" i="34"/>
  <c r="D93" i="34" s="1"/>
  <c r="X92" i="34"/>
  <c r="D92" i="34" s="1"/>
  <c r="X91" i="34"/>
  <c r="D91" i="34" s="1"/>
  <c r="X90" i="34"/>
  <c r="D90" i="34" s="1"/>
  <c r="X89" i="34"/>
  <c r="D89" i="34" s="1"/>
  <c r="X88" i="34"/>
  <c r="D88" i="34" s="1"/>
  <c r="X87" i="34"/>
  <c r="D87" i="34" s="1"/>
  <c r="Q87" i="34"/>
  <c r="X86" i="34"/>
  <c r="D86" i="34" s="1"/>
  <c r="X85" i="34"/>
  <c r="D85" i="34" s="1"/>
  <c r="X84" i="34"/>
  <c r="D84" i="34" s="1"/>
  <c r="X83" i="34"/>
  <c r="D83" i="34" s="1"/>
  <c r="X82" i="34"/>
  <c r="D82" i="34" s="1"/>
  <c r="X78" i="34"/>
  <c r="D78" i="34" s="1"/>
  <c r="X77" i="34"/>
  <c r="D77" i="34" s="1"/>
  <c r="X76" i="34"/>
  <c r="D76" i="34" s="1"/>
  <c r="X75" i="34"/>
  <c r="D75" i="34" s="1"/>
  <c r="X74" i="34"/>
  <c r="D74" i="34" s="1"/>
  <c r="X73" i="34"/>
  <c r="D73" i="34" s="1"/>
  <c r="X72" i="34"/>
  <c r="D72" i="34" s="1"/>
  <c r="X71" i="34"/>
  <c r="D71" i="34" s="1"/>
  <c r="X70" i="34"/>
  <c r="D70" i="34" s="1"/>
  <c r="X69" i="34"/>
  <c r="D69" i="34" s="1"/>
  <c r="X68" i="34"/>
  <c r="D68" i="34" s="1"/>
  <c r="X67" i="34"/>
  <c r="D67" i="34" s="1"/>
  <c r="Q67" i="34"/>
  <c r="X66" i="34"/>
  <c r="D66" i="34" s="1"/>
  <c r="X65" i="34"/>
  <c r="D65" i="34" s="1"/>
  <c r="X64" i="34"/>
  <c r="D64" i="34" s="1"/>
  <c r="X63" i="34"/>
  <c r="D63" i="34" s="1"/>
  <c r="X62" i="34"/>
  <c r="D62" i="34" s="1"/>
  <c r="X58" i="34"/>
  <c r="D58" i="34" s="1"/>
  <c r="X57" i="34"/>
  <c r="D57" i="34" s="1"/>
  <c r="X56" i="34"/>
  <c r="D56" i="34" s="1"/>
  <c r="X55" i="34"/>
  <c r="D55" i="34" s="1"/>
  <c r="X54" i="34"/>
  <c r="D54" i="34" s="1"/>
  <c r="X53" i="34"/>
  <c r="D53" i="34" s="1"/>
  <c r="X52" i="34"/>
  <c r="D52" i="34" s="1"/>
  <c r="X51" i="34"/>
  <c r="D51" i="34" s="1"/>
  <c r="X50" i="34"/>
  <c r="D50" i="34" s="1"/>
  <c r="X49" i="34"/>
  <c r="D49" i="34" s="1"/>
  <c r="X48" i="34"/>
  <c r="D48" i="34" s="1"/>
  <c r="X47" i="34"/>
  <c r="D47" i="34" s="1"/>
  <c r="X46" i="34"/>
  <c r="D46" i="34" s="1"/>
  <c r="X45" i="34"/>
  <c r="D45" i="34" s="1"/>
  <c r="X44" i="34"/>
  <c r="D44" i="34" s="1"/>
  <c r="X43" i="34"/>
  <c r="D43" i="34" s="1"/>
  <c r="X39" i="34"/>
  <c r="D39" i="34" s="1"/>
  <c r="X36" i="34"/>
  <c r="D36" i="34" s="1"/>
  <c r="X35" i="34"/>
  <c r="D35" i="34" s="1"/>
  <c r="X34" i="34"/>
  <c r="D34" i="34" s="1"/>
  <c r="X33" i="34"/>
  <c r="D33" i="34" s="1"/>
  <c r="X31" i="34"/>
  <c r="D31" i="34" s="1"/>
  <c r="X30" i="34"/>
  <c r="D30" i="34" s="1"/>
  <c r="X29" i="34"/>
  <c r="D29" i="34" s="1"/>
  <c r="X27" i="34"/>
  <c r="D27" i="34" s="1"/>
  <c r="X25" i="34"/>
  <c r="D25" i="34" s="1"/>
  <c r="X24" i="34"/>
  <c r="D24" i="34" s="1"/>
  <c r="X23" i="34"/>
  <c r="D23" i="34" s="1"/>
  <c r="X19" i="34"/>
  <c r="D19" i="34" s="1"/>
  <c r="X18" i="34"/>
  <c r="D18" i="34" s="1"/>
  <c r="X17" i="34"/>
  <c r="D17" i="34" s="1"/>
  <c r="X16" i="34"/>
  <c r="D16" i="34" s="1"/>
  <c r="X15" i="34"/>
  <c r="D15" i="34" s="1"/>
  <c r="X14" i="34"/>
  <c r="D14" i="34" s="1"/>
  <c r="X13" i="34"/>
  <c r="D13" i="34" s="1"/>
  <c r="X12" i="34"/>
  <c r="D12" i="34" s="1"/>
  <c r="X11" i="34"/>
  <c r="D11" i="34" s="1"/>
  <c r="X10" i="34"/>
  <c r="D10" i="34" s="1"/>
  <c r="X9" i="34"/>
  <c r="D9" i="34" s="1"/>
  <c r="X8" i="34"/>
  <c r="D8" i="34" s="1"/>
  <c r="X7" i="34"/>
  <c r="D7" i="34" s="1"/>
  <c r="X6" i="34"/>
  <c r="D6" i="34" s="1"/>
  <c r="X5" i="34"/>
  <c r="D5" i="34" s="1"/>
  <c r="AJ34" i="32"/>
  <c r="D34" i="32" s="1"/>
  <c r="AJ33" i="32"/>
  <c r="D33" i="32" s="1"/>
  <c r="AJ32" i="32"/>
  <c r="D32" i="32" s="1"/>
  <c r="AJ47" i="28"/>
  <c r="AJ48" i="28"/>
  <c r="AJ407" i="32"/>
  <c r="D407" i="32" s="1"/>
  <c r="AJ406" i="32"/>
  <c r="D406" i="32" s="1"/>
  <c r="AJ405" i="32"/>
  <c r="D405" i="32" s="1"/>
  <c r="AJ404" i="32"/>
  <c r="D404" i="32" s="1"/>
  <c r="AJ403" i="32"/>
  <c r="D403" i="32" s="1"/>
  <c r="AJ402" i="32"/>
  <c r="D402" i="32" s="1"/>
  <c r="AJ401" i="32"/>
  <c r="D401" i="32" s="1"/>
  <c r="AJ400" i="32"/>
  <c r="D400" i="32" s="1"/>
  <c r="AJ399" i="32"/>
  <c r="D399" i="32" s="1"/>
  <c r="AJ398" i="32"/>
  <c r="D398" i="32" s="1"/>
  <c r="AJ397" i="32"/>
  <c r="D397" i="32" s="1"/>
  <c r="AJ396" i="32"/>
  <c r="D396" i="32" s="1"/>
  <c r="AJ395" i="32"/>
  <c r="D395" i="32" s="1"/>
  <c r="AJ394" i="32"/>
  <c r="D394" i="32" s="1"/>
  <c r="AJ393" i="32"/>
  <c r="D393" i="32" s="1"/>
  <c r="AJ392" i="32"/>
  <c r="D392" i="32" s="1"/>
  <c r="AJ391" i="32"/>
  <c r="D391" i="32" s="1"/>
  <c r="AJ390" i="32"/>
  <c r="D390" i="32" s="1"/>
  <c r="AJ389" i="32"/>
  <c r="D389" i="32" s="1"/>
  <c r="AJ388" i="32"/>
  <c r="D388" i="32" s="1"/>
  <c r="AJ381" i="32"/>
  <c r="D381" i="32" s="1"/>
  <c r="AJ380" i="32"/>
  <c r="D380" i="32" s="1"/>
  <c r="AJ379" i="32"/>
  <c r="D379" i="32" s="1"/>
  <c r="AJ378" i="32"/>
  <c r="D378" i="32" s="1"/>
  <c r="AJ377" i="32"/>
  <c r="D377" i="32" s="1"/>
  <c r="AJ376" i="32"/>
  <c r="D376" i="32" s="1"/>
  <c r="AJ375" i="32"/>
  <c r="D375" i="32" s="1"/>
  <c r="AJ374" i="32"/>
  <c r="D374" i="32" s="1"/>
  <c r="AJ373" i="32"/>
  <c r="D373" i="32" s="1"/>
  <c r="AJ372" i="32"/>
  <c r="D372" i="32" s="1"/>
  <c r="AJ370" i="32"/>
  <c r="D370" i="32" s="1"/>
  <c r="AJ369" i="32"/>
  <c r="D369" i="32" s="1"/>
  <c r="AJ367" i="32"/>
  <c r="D367" i="32" s="1"/>
  <c r="AJ366" i="32"/>
  <c r="D366" i="32" s="1"/>
  <c r="AJ365" i="32"/>
  <c r="D365" i="32" s="1"/>
  <c r="AJ364" i="32"/>
  <c r="D364" i="32" s="1"/>
  <c r="AJ363" i="32"/>
  <c r="D363" i="32" s="1"/>
  <c r="AJ362" i="32"/>
  <c r="D362" i="32" s="1"/>
  <c r="AJ355" i="32"/>
  <c r="D355" i="32" s="1"/>
  <c r="AJ354" i="32"/>
  <c r="D354" i="32" s="1"/>
  <c r="AJ353" i="32"/>
  <c r="D353" i="32" s="1"/>
  <c r="AJ352" i="32"/>
  <c r="D352" i="32" s="1"/>
  <c r="AJ351" i="32"/>
  <c r="D351" i="32" s="1"/>
  <c r="AJ350" i="32"/>
  <c r="D350" i="32" s="1"/>
  <c r="AJ349" i="32"/>
  <c r="D349" i="32" s="1"/>
  <c r="AJ348" i="32"/>
  <c r="D348" i="32" s="1"/>
  <c r="AJ347" i="32"/>
  <c r="D347" i="32" s="1"/>
  <c r="AJ346" i="32"/>
  <c r="D346" i="32" s="1"/>
  <c r="AJ345" i="32"/>
  <c r="D345" i="32" s="1"/>
  <c r="AJ344" i="32"/>
  <c r="D344" i="32" s="1"/>
  <c r="AJ343" i="32"/>
  <c r="D343" i="32" s="1"/>
  <c r="AJ342" i="32"/>
  <c r="D342" i="32" s="1"/>
  <c r="AJ341" i="32"/>
  <c r="D341" i="32" s="1"/>
  <c r="AJ340" i="32"/>
  <c r="D340" i="32" s="1"/>
  <c r="AJ339" i="32"/>
  <c r="D339" i="32" s="1"/>
  <c r="AJ338" i="32"/>
  <c r="D338" i="32" s="1"/>
  <c r="AJ337" i="32"/>
  <c r="D337" i="32" s="1"/>
  <c r="AJ336" i="32"/>
  <c r="D336" i="32" s="1"/>
  <c r="AJ329" i="32"/>
  <c r="D329" i="32" s="1"/>
  <c r="AJ328" i="32"/>
  <c r="D328" i="32" s="1"/>
  <c r="AJ327" i="32"/>
  <c r="D327" i="32" s="1"/>
  <c r="AJ326" i="32"/>
  <c r="D326" i="32" s="1"/>
  <c r="AJ325" i="32"/>
  <c r="D325" i="32" s="1"/>
  <c r="AJ324" i="32"/>
  <c r="D324" i="32" s="1"/>
  <c r="AJ323" i="32"/>
  <c r="D323" i="32" s="1"/>
  <c r="AJ322" i="32"/>
  <c r="D322" i="32" s="1"/>
  <c r="AJ321" i="32"/>
  <c r="D321" i="32" s="1"/>
  <c r="AJ320" i="32"/>
  <c r="D320" i="32" s="1"/>
  <c r="AJ318" i="32"/>
  <c r="D318" i="32" s="1"/>
  <c r="AJ317" i="32"/>
  <c r="D317" i="32" s="1"/>
  <c r="AJ315" i="32"/>
  <c r="D315" i="32" s="1"/>
  <c r="AJ314" i="32"/>
  <c r="D314" i="32" s="1"/>
  <c r="AJ313" i="32"/>
  <c r="D313" i="32" s="1"/>
  <c r="AJ312" i="32"/>
  <c r="D312" i="32" s="1"/>
  <c r="AJ311" i="32"/>
  <c r="D311" i="32" s="1"/>
  <c r="AJ310" i="32"/>
  <c r="D310" i="32" s="1"/>
  <c r="AJ303" i="32"/>
  <c r="D303" i="32" s="1"/>
  <c r="AJ302" i="32"/>
  <c r="D302" i="32" s="1"/>
  <c r="AJ301" i="32"/>
  <c r="D301" i="32" s="1"/>
  <c r="AJ300" i="32"/>
  <c r="D300" i="32" s="1"/>
  <c r="AJ299" i="32"/>
  <c r="D299" i="32" s="1"/>
  <c r="AJ298" i="32"/>
  <c r="D298" i="32" s="1"/>
  <c r="AJ297" i="32"/>
  <c r="D297" i="32" s="1"/>
  <c r="AJ296" i="32"/>
  <c r="D296" i="32" s="1"/>
  <c r="AJ295" i="32"/>
  <c r="D295" i="32" s="1"/>
  <c r="AJ294" i="32"/>
  <c r="D294" i="32" s="1"/>
  <c r="AJ293" i="32"/>
  <c r="D293" i="32" s="1"/>
  <c r="AJ292" i="32"/>
  <c r="D292" i="32" s="1"/>
  <c r="AJ291" i="32"/>
  <c r="D291" i="32" s="1"/>
  <c r="AJ290" i="32"/>
  <c r="D290" i="32" s="1"/>
  <c r="AJ289" i="32"/>
  <c r="D289" i="32" s="1"/>
  <c r="AJ288" i="32"/>
  <c r="D288" i="32" s="1"/>
  <c r="AJ287" i="32"/>
  <c r="D287" i="32" s="1"/>
  <c r="AJ286" i="32"/>
  <c r="D286" i="32" s="1"/>
  <c r="AJ285" i="32"/>
  <c r="D285" i="32" s="1"/>
  <c r="AJ284" i="32"/>
  <c r="D284" i="32" s="1"/>
  <c r="AJ277" i="32"/>
  <c r="D277" i="32" s="1"/>
  <c r="AJ276" i="32"/>
  <c r="D276" i="32" s="1"/>
  <c r="AJ275" i="32"/>
  <c r="D275" i="32" s="1"/>
  <c r="AJ274" i="32"/>
  <c r="D274" i="32" s="1"/>
  <c r="AJ273" i="32"/>
  <c r="D273" i="32" s="1"/>
  <c r="AJ272" i="32"/>
  <c r="D272" i="32" s="1"/>
  <c r="AJ271" i="32"/>
  <c r="D271" i="32" s="1"/>
  <c r="AJ270" i="32"/>
  <c r="D270" i="32" s="1"/>
  <c r="AJ269" i="32"/>
  <c r="D269" i="32" s="1"/>
  <c r="AJ268" i="32"/>
  <c r="D268" i="32" s="1"/>
  <c r="AJ266" i="32"/>
  <c r="D266" i="32" s="1"/>
  <c r="AJ265" i="32"/>
  <c r="D265" i="32" s="1"/>
  <c r="AJ263" i="32"/>
  <c r="D263" i="32" s="1"/>
  <c r="AJ262" i="32"/>
  <c r="D262" i="32" s="1"/>
  <c r="AJ261" i="32"/>
  <c r="D261" i="32" s="1"/>
  <c r="AJ260" i="32"/>
  <c r="D260" i="32" s="1"/>
  <c r="AJ259" i="32"/>
  <c r="D259" i="32" s="1"/>
  <c r="AJ258" i="32"/>
  <c r="D258" i="32" s="1"/>
  <c r="AJ251" i="32"/>
  <c r="D251" i="32" s="1"/>
  <c r="AJ250" i="32"/>
  <c r="D250" i="32" s="1"/>
  <c r="AJ249" i="32"/>
  <c r="D249" i="32" s="1"/>
  <c r="AJ248" i="32"/>
  <c r="D248" i="32" s="1"/>
  <c r="AJ247" i="32"/>
  <c r="D247" i="32" s="1"/>
  <c r="AJ246" i="32"/>
  <c r="D246" i="32" s="1"/>
  <c r="AJ245" i="32"/>
  <c r="D245" i="32" s="1"/>
  <c r="AJ244" i="32"/>
  <c r="D244" i="32" s="1"/>
  <c r="AJ243" i="32"/>
  <c r="D243" i="32" s="1"/>
  <c r="AJ242" i="32"/>
  <c r="D242" i="32" s="1"/>
  <c r="AJ241" i="32"/>
  <c r="D241" i="32" s="1"/>
  <c r="AJ240" i="32"/>
  <c r="D240" i="32" s="1"/>
  <c r="AJ239" i="32"/>
  <c r="D239" i="32" s="1"/>
  <c r="AJ238" i="32"/>
  <c r="D238" i="32" s="1"/>
  <c r="AJ237" i="32"/>
  <c r="D237" i="32" s="1"/>
  <c r="AJ236" i="32"/>
  <c r="D236" i="32" s="1"/>
  <c r="AJ235" i="32"/>
  <c r="D235" i="32" s="1"/>
  <c r="AJ234" i="32"/>
  <c r="D234" i="32" s="1"/>
  <c r="AJ233" i="32"/>
  <c r="D233" i="32" s="1"/>
  <c r="AJ232" i="32"/>
  <c r="D232" i="32" s="1"/>
  <c r="AJ225" i="32"/>
  <c r="D225" i="32" s="1"/>
  <c r="AJ224" i="32"/>
  <c r="D224" i="32" s="1"/>
  <c r="AJ223" i="32"/>
  <c r="D223" i="32" s="1"/>
  <c r="AJ222" i="32"/>
  <c r="D222" i="32" s="1"/>
  <c r="AJ221" i="32"/>
  <c r="D221" i="32" s="1"/>
  <c r="AJ220" i="32"/>
  <c r="D220" i="32" s="1"/>
  <c r="AJ219" i="32"/>
  <c r="D219" i="32" s="1"/>
  <c r="AJ218" i="32"/>
  <c r="D218" i="32" s="1"/>
  <c r="AJ217" i="32"/>
  <c r="D217" i="32" s="1"/>
  <c r="AJ216" i="32"/>
  <c r="D216" i="32" s="1"/>
  <c r="AJ214" i="32"/>
  <c r="D214" i="32" s="1"/>
  <c r="AJ213" i="32"/>
  <c r="D213" i="32" s="1"/>
  <c r="AJ211" i="32"/>
  <c r="D211" i="32" s="1"/>
  <c r="AJ210" i="32"/>
  <c r="D210" i="32" s="1"/>
  <c r="AJ209" i="32"/>
  <c r="D209" i="32" s="1"/>
  <c r="AJ208" i="32"/>
  <c r="D208" i="32" s="1"/>
  <c r="AJ207" i="32"/>
  <c r="D207" i="32" s="1"/>
  <c r="AJ206" i="32"/>
  <c r="D206" i="32" s="1"/>
  <c r="AJ199" i="32"/>
  <c r="D199" i="32" s="1"/>
  <c r="AJ198" i="32"/>
  <c r="D198" i="32" s="1"/>
  <c r="AJ197" i="32"/>
  <c r="D197" i="32" s="1"/>
  <c r="AJ196" i="32"/>
  <c r="D196" i="32" s="1"/>
  <c r="AJ195" i="32"/>
  <c r="D195" i="32" s="1"/>
  <c r="AJ194" i="32"/>
  <c r="D194" i="32" s="1"/>
  <c r="AJ193" i="32"/>
  <c r="D193" i="32" s="1"/>
  <c r="AJ192" i="32"/>
  <c r="D192" i="32" s="1"/>
  <c r="AJ191" i="32"/>
  <c r="D191" i="32" s="1"/>
  <c r="AJ190" i="32"/>
  <c r="D190" i="32" s="1"/>
  <c r="AJ189" i="32"/>
  <c r="D189" i="32" s="1"/>
  <c r="AJ188" i="32"/>
  <c r="D188" i="32" s="1"/>
  <c r="AJ187" i="32"/>
  <c r="D187" i="32" s="1"/>
  <c r="AJ186" i="32"/>
  <c r="D186" i="32" s="1"/>
  <c r="AJ185" i="32"/>
  <c r="D185" i="32" s="1"/>
  <c r="AJ184" i="32"/>
  <c r="D184" i="32" s="1"/>
  <c r="AJ183" i="32"/>
  <c r="D183" i="32" s="1"/>
  <c r="AJ182" i="32"/>
  <c r="D182" i="32" s="1"/>
  <c r="AJ181" i="32"/>
  <c r="D181" i="32" s="1"/>
  <c r="AJ180" i="32"/>
  <c r="D180" i="32" s="1"/>
  <c r="AJ173" i="32"/>
  <c r="D173" i="32" s="1"/>
  <c r="AJ172" i="32"/>
  <c r="D172" i="32" s="1"/>
  <c r="AJ171" i="32"/>
  <c r="D171" i="32" s="1"/>
  <c r="AJ170" i="32"/>
  <c r="D170" i="32" s="1"/>
  <c r="AJ169" i="32"/>
  <c r="D169" i="32" s="1"/>
  <c r="AJ168" i="32"/>
  <c r="D168" i="32" s="1"/>
  <c r="AJ167" i="32"/>
  <c r="D167" i="32" s="1"/>
  <c r="AJ166" i="32"/>
  <c r="D166" i="32" s="1"/>
  <c r="AJ165" i="32"/>
  <c r="D165" i="32" s="1"/>
  <c r="AJ164" i="32"/>
  <c r="D164" i="32" s="1"/>
  <c r="AJ162" i="32"/>
  <c r="D162" i="32" s="1"/>
  <c r="AJ161" i="32"/>
  <c r="D161" i="32" s="1"/>
  <c r="AJ159" i="32"/>
  <c r="D159" i="32" s="1"/>
  <c r="AJ158" i="32"/>
  <c r="D158" i="32" s="1"/>
  <c r="AJ157" i="32"/>
  <c r="D157" i="32" s="1"/>
  <c r="AJ156" i="32"/>
  <c r="D156" i="32" s="1"/>
  <c r="AJ155" i="32"/>
  <c r="D155" i="32" s="1"/>
  <c r="AJ154" i="32"/>
  <c r="D154" i="32" s="1"/>
  <c r="AJ147" i="32"/>
  <c r="AJ146" i="32"/>
  <c r="AJ145" i="32"/>
  <c r="AJ144" i="32"/>
  <c r="D144" i="32" s="1"/>
  <c r="AJ143" i="32"/>
  <c r="D143" i="32" s="1"/>
  <c r="AJ142" i="32"/>
  <c r="D142" i="32" s="1"/>
  <c r="AJ141" i="32"/>
  <c r="D141" i="32" s="1"/>
  <c r="AJ140" i="32"/>
  <c r="D140" i="32" s="1"/>
  <c r="AJ139" i="32"/>
  <c r="D139" i="32" s="1"/>
  <c r="AJ138" i="32"/>
  <c r="D138" i="32" s="1"/>
  <c r="AJ137" i="32"/>
  <c r="D137" i="32" s="1"/>
  <c r="AJ136" i="32"/>
  <c r="D136" i="32" s="1"/>
  <c r="AJ135" i="32"/>
  <c r="D135" i="32" s="1"/>
  <c r="AJ134" i="32"/>
  <c r="D134" i="32" s="1"/>
  <c r="AJ133" i="32"/>
  <c r="D133" i="32" s="1"/>
  <c r="AJ132" i="32"/>
  <c r="D132" i="32" s="1"/>
  <c r="AJ131" i="32"/>
  <c r="D131" i="32" s="1"/>
  <c r="AJ130" i="32"/>
  <c r="D130" i="32" s="1"/>
  <c r="AJ129" i="32"/>
  <c r="D129" i="32" s="1"/>
  <c r="AJ128" i="32"/>
  <c r="D128" i="32" s="1"/>
  <c r="AJ122" i="32"/>
  <c r="AJ121" i="32"/>
  <c r="D121" i="32" s="1"/>
  <c r="AJ120" i="32"/>
  <c r="D120" i="32" s="1"/>
  <c r="AJ119" i="32"/>
  <c r="D119" i="32" s="1"/>
  <c r="AJ118" i="32"/>
  <c r="D118" i="32" s="1"/>
  <c r="AJ117" i="32"/>
  <c r="D117" i="32" s="1"/>
  <c r="AJ116" i="32"/>
  <c r="D116" i="32" s="1"/>
  <c r="AJ115" i="32"/>
  <c r="D115" i="32" s="1"/>
  <c r="AJ113" i="32"/>
  <c r="D113" i="32" s="1"/>
  <c r="AJ112" i="32"/>
  <c r="D112" i="32" s="1"/>
  <c r="AJ110" i="32"/>
  <c r="D110" i="32" s="1"/>
  <c r="AJ109" i="32"/>
  <c r="D109" i="32" s="1"/>
  <c r="AJ108" i="32"/>
  <c r="D108" i="32" s="1"/>
  <c r="AJ107" i="32"/>
  <c r="D107" i="32" s="1"/>
  <c r="AJ106" i="32"/>
  <c r="D106" i="32" s="1"/>
  <c r="AJ105" i="32"/>
  <c r="D105" i="32" s="1"/>
  <c r="AJ98" i="32"/>
  <c r="AJ97" i="32"/>
  <c r="AJ96" i="32"/>
  <c r="AJ95" i="32"/>
  <c r="D95" i="32" s="1"/>
  <c r="AJ94" i="32"/>
  <c r="D94" i="32" s="1"/>
  <c r="AJ93" i="32"/>
  <c r="D93" i="32" s="1"/>
  <c r="AJ92" i="32"/>
  <c r="D92" i="32" s="1"/>
  <c r="AJ91" i="32"/>
  <c r="D91" i="32" s="1"/>
  <c r="AJ90" i="32"/>
  <c r="D90" i="32" s="1"/>
  <c r="AJ89" i="32"/>
  <c r="D89" i="32" s="1"/>
  <c r="AJ88" i="32"/>
  <c r="D88" i="32" s="1"/>
  <c r="AJ87" i="32"/>
  <c r="D87" i="32" s="1"/>
  <c r="AJ86" i="32"/>
  <c r="D86" i="32" s="1"/>
  <c r="AJ85" i="32"/>
  <c r="D85" i="32" s="1"/>
  <c r="AJ84" i="32"/>
  <c r="D84" i="32" s="1"/>
  <c r="AJ83" i="32"/>
  <c r="D83" i="32" s="1"/>
  <c r="AJ82" i="32"/>
  <c r="D82" i="32" s="1"/>
  <c r="AJ81" i="32"/>
  <c r="D81" i="32" s="1"/>
  <c r="AJ80" i="32"/>
  <c r="D80" i="32" s="1"/>
  <c r="AJ79" i="32"/>
  <c r="D79" i="32" s="1"/>
  <c r="AJ72" i="32"/>
  <c r="AJ71" i="32"/>
  <c r="AJ70" i="32"/>
  <c r="AJ69" i="32"/>
  <c r="D69" i="32" s="1"/>
  <c r="AJ68" i="32"/>
  <c r="D68" i="32" s="1"/>
  <c r="AJ67" i="32"/>
  <c r="D67" i="32" s="1"/>
  <c r="AJ66" i="32"/>
  <c r="D66" i="32" s="1"/>
  <c r="AJ65" i="32"/>
  <c r="D65" i="32" s="1"/>
  <c r="AJ64" i="32"/>
  <c r="D64" i="32" s="1"/>
  <c r="AJ63" i="32"/>
  <c r="D63" i="32" s="1"/>
  <c r="AJ61" i="32"/>
  <c r="D61" i="32" s="1"/>
  <c r="AJ60" i="32"/>
  <c r="D60" i="32" s="1"/>
  <c r="AJ58" i="32"/>
  <c r="D58" i="32" s="1"/>
  <c r="AJ57" i="32"/>
  <c r="D57" i="32" s="1"/>
  <c r="AJ56" i="32"/>
  <c r="D56" i="32" s="1"/>
  <c r="AJ55" i="32"/>
  <c r="D55" i="32" s="1"/>
  <c r="AJ54" i="32"/>
  <c r="D54" i="32" s="1"/>
  <c r="AJ53" i="32"/>
  <c r="D53" i="32" s="1"/>
  <c r="AJ46" i="32"/>
  <c r="D46" i="32" s="1"/>
  <c r="AJ45" i="32"/>
  <c r="D45" i="32" s="1"/>
  <c r="AJ44" i="32"/>
  <c r="D44" i="32" s="1"/>
  <c r="AJ43" i="32"/>
  <c r="D43" i="32" s="1"/>
  <c r="AJ42" i="32"/>
  <c r="D42" i="32" s="1"/>
  <c r="AJ41" i="32"/>
  <c r="D41" i="32" s="1"/>
  <c r="AJ40" i="32"/>
  <c r="D40" i="32" s="1"/>
  <c r="AJ39" i="32"/>
  <c r="D39" i="32" s="1"/>
  <c r="AJ38" i="32"/>
  <c r="D38" i="32" s="1"/>
  <c r="AJ37" i="32"/>
  <c r="D37" i="32" s="1"/>
  <c r="AJ36" i="32"/>
  <c r="D36" i="32" s="1"/>
  <c r="AJ35" i="32"/>
  <c r="D35" i="32" s="1"/>
  <c r="AJ31" i="32"/>
  <c r="D31" i="32" s="1"/>
  <c r="AJ30" i="32"/>
  <c r="D30" i="32" s="1"/>
  <c r="AJ23" i="32"/>
  <c r="AJ22" i="32"/>
  <c r="AJ21" i="32"/>
  <c r="AJ20" i="32"/>
  <c r="D20" i="32" s="1"/>
  <c r="AJ19" i="32"/>
  <c r="D19" i="32" s="1"/>
  <c r="AJ18" i="32"/>
  <c r="D18" i="32" s="1"/>
  <c r="AJ17" i="32"/>
  <c r="D17" i="32" s="1"/>
  <c r="AJ16" i="32"/>
  <c r="D16" i="32" s="1"/>
  <c r="AJ15" i="32"/>
  <c r="D15" i="32" s="1"/>
  <c r="AJ14" i="32"/>
  <c r="D14" i="32" s="1"/>
  <c r="AJ12" i="32"/>
  <c r="D12" i="32" s="1"/>
  <c r="AJ11" i="32"/>
  <c r="D11" i="32" s="1"/>
  <c r="C10" i="32"/>
  <c r="AJ10" i="32" s="1"/>
  <c r="AJ9" i="32"/>
  <c r="D9" i="32" s="1"/>
  <c r="AJ8" i="32"/>
  <c r="D8" i="32" s="1"/>
  <c r="AJ7" i="32"/>
  <c r="D7" i="32" s="1"/>
  <c r="AJ6" i="32"/>
  <c r="D6" i="32" s="1"/>
  <c r="AJ5" i="32"/>
  <c r="D5" i="32" s="1"/>
  <c r="AJ4" i="32"/>
  <c r="D4" i="32" s="1"/>
  <c r="AJ409" i="31"/>
  <c r="D409" i="31" s="1"/>
  <c r="AJ408" i="31"/>
  <c r="D408" i="31" s="1"/>
  <c r="AJ407" i="31"/>
  <c r="D407" i="31" s="1"/>
  <c r="AJ406" i="31"/>
  <c r="D406" i="31" s="1"/>
  <c r="AJ405" i="31"/>
  <c r="D405" i="31" s="1"/>
  <c r="AJ404" i="31"/>
  <c r="D404" i="31" s="1"/>
  <c r="AJ403" i="31"/>
  <c r="D403" i="31" s="1"/>
  <c r="AJ402" i="31"/>
  <c r="D402" i="31" s="1"/>
  <c r="AJ401" i="31"/>
  <c r="D401" i="31" s="1"/>
  <c r="AJ400" i="31"/>
  <c r="D400" i="31" s="1"/>
  <c r="AJ399" i="31"/>
  <c r="AJ397" i="31"/>
  <c r="AJ395" i="31"/>
  <c r="D395" i="31" s="1"/>
  <c r="AJ394" i="31"/>
  <c r="D394" i="31" s="1"/>
  <c r="AJ393" i="31"/>
  <c r="D393" i="31" s="1"/>
  <c r="AJ392" i="31"/>
  <c r="D392" i="31" s="1"/>
  <c r="AJ391" i="31"/>
  <c r="D391" i="31" s="1"/>
  <c r="AJ390" i="31"/>
  <c r="D390" i="31" s="1"/>
  <c r="AJ383" i="31"/>
  <c r="D383" i="31" s="1"/>
  <c r="AJ382" i="31"/>
  <c r="D382" i="31" s="1"/>
  <c r="AJ381" i="31"/>
  <c r="D381" i="31" s="1"/>
  <c r="AJ380" i="31"/>
  <c r="D380" i="31" s="1"/>
  <c r="AJ379" i="31"/>
  <c r="D379" i="31" s="1"/>
  <c r="AJ378" i="31"/>
  <c r="D378" i="31" s="1"/>
  <c r="AJ377" i="31"/>
  <c r="D377" i="31" s="1"/>
  <c r="AJ375" i="31"/>
  <c r="D375" i="31" s="1"/>
  <c r="AJ374" i="31"/>
  <c r="AJ372" i="31"/>
  <c r="D372" i="31" s="1"/>
  <c r="AJ371" i="31"/>
  <c r="AJ369" i="31"/>
  <c r="D369" i="31" s="1"/>
  <c r="AJ368" i="31"/>
  <c r="D368" i="31" s="1"/>
  <c r="AJ367" i="31"/>
  <c r="D367" i="31" s="1"/>
  <c r="AJ366" i="31"/>
  <c r="D366" i="31" s="1"/>
  <c r="AJ365" i="31"/>
  <c r="D365" i="31" s="1"/>
  <c r="AJ364" i="31"/>
  <c r="D364" i="31" s="1"/>
  <c r="AJ357" i="31"/>
  <c r="D357" i="31" s="1"/>
  <c r="AJ356" i="31"/>
  <c r="D356" i="31" s="1"/>
  <c r="AJ355" i="31"/>
  <c r="D355" i="31" s="1"/>
  <c r="AJ354" i="31"/>
  <c r="D354" i="31" s="1"/>
  <c r="AJ353" i="31"/>
  <c r="D353" i="31" s="1"/>
  <c r="AJ352" i="31"/>
  <c r="D352" i="31" s="1"/>
  <c r="AJ351" i="31"/>
  <c r="D351" i="31" s="1"/>
  <c r="AJ350" i="31"/>
  <c r="D350" i="31" s="1"/>
  <c r="AJ349" i="31"/>
  <c r="D349" i="31" s="1"/>
  <c r="AJ348" i="31"/>
  <c r="D348" i="31" s="1"/>
  <c r="AJ347" i="31"/>
  <c r="AJ345" i="31"/>
  <c r="AJ343" i="31"/>
  <c r="D343" i="31" s="1"/>
  <c r="AJ342" i="31"/>
  <c r="D342" i="31" s="1"/>
  <c r="AJ341" i="31"/>
  <c r="D341" i="31" s="1"/>
  <c r="AJ340" i="31"/>
  <c r="D340" i="31" s="1"/>
  <c r="AJ339" i="31"/>
  <c r="D339" i="31" s="1"/>
  <c r="AJ338" i="31"/>
  <c r="D338" i="31" s="1"/>
  <c r="AJ331" i="31"/>
  <c r="D331" i="31" s="1"/>
  <c r="AJ330" i="31"/>
  <c r="D330" i="31" s="1"/>
  <c r="AJ329" i="31"/>
  <c r="D329" i="31" s="1"/>
  <c r="AJ328" i="31"/>
  <c r="D328" i="31" s="1"/>
  <c r="AJ327" i="31"/>
  <c r="D327" i="31" s="1"/>
  <c r="AJ326" i="31"/>
  <c r="D326" i="31" s="1"/>
  <c r="AJ325" i="31"/>
  <c r="D325" i="31" s="1"/>
  <c r="AJ323" i="31"/>
  <c r="D323" i="31" s="1"/>
  <c r="AJ322" i="31"/>
  <c r="AJ320" i="31"/>
  <c r="D320" i="31" s="1"/>
  <c r="AJ319" i="31"/>
  <c r="AJ317" i="31"/>
  <c r="D317" i="31" s="1"/>
  <c r="AJ316" i="31"/>
  <c r="D316" i="31" s="1"/>
  <c r="AJ315" i="31"/>
  <c r="D315" i="31" s="1"/>
  <c r="AJ314" i="31"/>
  <c r="D314" i="31" s="1"/>
  <c r="AJ313" i="31"/>
  <c r="D313" i="31" s="1"/>
  <c r="AJ312" i="31"/>
  <c r="D312" i="31" s="1"/>
  <c r="AJ305" i="31"/>
  <c r="D305" i="31" s="1"/>
  <c r="AJ304" i="31"/>
  <c r="D304" i="31" s="1"/>
  <c r="AJ303" i="31"/>
  <c r="D303" i="31" s="1"/>
  <c r="AJ302" i="31"/>
  <c r="D302" i="31" s="1"/>
  <c r="AJ301" i="31"/>
  <c r="D301" i="31" s="1"/>
  <c r="AJ300" i="31"/>
  <c r="D300" i="31" s="1"/>
  <c r="AJ299" i="31"/>
  <c r="D299" i="31" s="1"/>
  <c r="AJ298" i="31"/>
  <c r="D298" i="31" s="1"/>
  <c r="AJ297" i="31"/>
  <c r="D297" i="31" s="1"/>
  <c r="AJ296" i="31"/>
  <c r="D296" i="31" s="1"/>
  <c r="AJ295" i="31"/>
  <c r="AJ293" i="31"/>
  <c r="AJ291" i="31"/>
  <c r="D291" i="31" s="1"/>
  <c r="AJ290" i="31"/>
  <c r="D290" i="31" s="1"/>
  <c r="AJ289" i="31"/>
  <c r="D289" i="31" s="1"/>
  <c r="AJ288" i="31"/>
  <c r="D288" i="31" s="1"/>
  <c r="AJ287" i="31"/>
  <c r="D287" i="31" s="1"/>
  <c r="AJ286" i="31"/>
  <c r="D286" i="31" s="1"/>
  <c r="AJ279" i="31"/>
  <c r="D279" i="31" s="1"/>
  <c r="AJ278" i="31"/>
  <c r="D278" i="31" s="1"/>
  <c r="AJ277" i="31"/>
  <c r="D277" i="31" s="1"/>
  <c r="AJ276" i="31"/>
  <c r="D276" i="31" s="1"/>
  <c r="AJ275" i="31"/>
  <c r="D275" i="31" s="1"/>
  <c r="AJ274" i="31"/>
  <c r="D274" i="31" s="1"/>
  <c r="AJ273" i="31"/>
  <c r="D273" i="31" s="1"/>
  <c r="AJ271" i="31"/>
  <c r="D271" i="31" s="1"/>
  <c r="AJ270" i="31"/>
  <c r="AJ268" i="31"/>
  <c r="D268" i="31" s="1"/>
  <c r="AJ267" i="31"/>
  <c r="AJ265" i="31"/>
  <c r="D265" i="31" s="1"/>
  <c r="AJ264" i="31"/>
  <c r="D264" i="31" s="1"/>
  <c r="AJ263" i="31"/>
  <c r="D263" i="31" s="1"/>
  <c r="AJ262" i="31"/>
  <c r="D262" i="31" s="1"/>
  <c r="AJ261" i="31"/>
  <c r="D261" i="31" s="1"/>
  <c r="AJ260" i="31"/>
  <c r="D260" i="31" s="1"/>
  <c r="AJ253" i="31"/>
  <c r="D253" i="31" s="1"/>
  <c r="AJ252" i="31"/>
  <c r="D252" i="31" s="1"/>
  <c r="AJ251" i="31"/>
  <c r="D251" i="31" s="1"/>
  <c r="AJ250" i="31"/>
  <c r="D250" i="31" s="1"/>
  <c r="AJ249" i="31"/>
  <c r="D249" i="31" s="1"/>
  <c r="AJ248" i="31"/>
  <c r="D248" i="31" s="1"/>
  <c r="AJ247" i="31"/>
  <c r="D247" i="31" s="1"/>
  <c r="AJ246" i="31"/>
  <c r="D246" i="31" s="1"/>
  <c r="AJ245" i="31"/>
  <c r="D245" i="31" s="1"/>
  <c r="AJ244" i="31"/>
  <c r="D244" i="31" s="1"/>
  <c r="AJ243" i="31"/>
  <c r="AJ241" i="31"/>
  <c r="AJ239" i="31"/>
  <c r="D239" i="31" s="1"/>
  <c r="AJ238" i="31"/>
  <c r="D238" i="31" s="1"/>
  <c r="AJ237" i="31"/>
  <c r="D237" i="31" s="1"/>
  <c r="AJ236" i="31"/>
  <c r="D236" i="31" s="1"/>
  <c r="AJ235" i="31"/>
  <c r="D235" i="31" s="1"/>
  <c r="AJ234" i="31"/>
  <c r="D234" i="31" s="1"/>
  <c r="AJ227" i="31"/>
  <c r="D227" i="31" s="1"/>
  <c r="AJ226" i="31"/>
  <c r="D226" i="31" s="1"/>
  <c r="AJ225" i="31"/>
  <c r="D225" i="31" s="1"/>
  <c r="AJ224" i="31"/>
  <c r="D224" i="31" s="1"/>
  <c r="AJ223" i="31"/>
  <c r="D223" i="31" s="1"/>
  <c r="AJ222" i="31"/>
  <c r="D222" i="31" s="1"/>
  <c r="AJ221" i="31"/>
  <c r="D221" i="31" s="1"/>
  <c r="AJ219" i="31"/>
  <c r="D219" i="31" s="1"/>
  <c r="AJ218" i="31"/>
  <c r="AJ216" i="31"/>
  <c r="D216" i="31" s="1"/>
  <c r="AJ215" i="31"/>
  <c r="AJ213" i="31"/>
  <c r="D213" i="31" s="1"/>
  <c r="AJ212" i="31"/>
  <c r="D212" i="31" s="1"/>
  <c r="AJ211" i="31"/>
  <c r="D211" i="31" s="1"/>
  <c r="AJ210" i="31"/>
  <c r="D210" i="31" s="1"/>
  <c r="AJ209" i="31"/>
  <c r="D209" i="31" s="1"/>
  <c r="AJ208" i="31"/>
  <c r="D208" i="31" s="1"/>
  <c r="AJ201" i="31"/>
  <c r="D201" i="31" s="1"/>
  <c r="AJ200" i="31"/>
  <c r="D200" i="31" s="1"/>
  <c r="AJ199" i="31"/>
  <c r="D199" i="31" s="1"/>
  <c r="AJ198" i="31"/>
  <c r="D198" i="31" s="1"/>
  <c r="AJ197" i="31"/>
  <c r="D197" i="31" s="1"/>
  <c r="AJ196" i="31"/>
  <c r="D196" i="31" s="1"/>
  <c r="AJ195" i="31"/>
  <c r="D195" i="31" s="1"/>
  <c r="AJ194" i="31"/>
  <c r="D194" i="31" s="1"/>
  <c r="AJ193" i="31"/>
  <c r="D193" i="31" s="1"/>
  <c r="AJ192" i="31"/>
  <c r="D192" i="31" s="1"/>
  <c r="AJ191" i="31"/>
  <c r="AJ189" i="31"/>
  <c r="AJ187" i="31"/>
  <c r="D187" i="31" s="1"/>
  <c r="AJ186" i="31"/>
  <c r="D186" i="31" s="1"/>
  <c r="AJ185" i="31"/>
  <c r="D185" i="31" s="1"/>
  <c r="AJ184" i="31"/>
  <c r="D184" i="31" s="1"/>
  <c r="AJ183" i="31"/>
  <c r="D183" i="31" s="1"/>
  <c r="AJ182" i="31"/>
  <c r="D182" i="31" s="1"/>
  <c r="AJ175" i="31"/>
  <c r="D175" i="31" s="1"/>
  <c r="AJ174" i="31"/>
  <c r="D174" i="31" s="1"/>
  <c r="AJ173" i="31"/>
  <c r="D173" i="31" s="1"/>
  <c r="AJ172" i="31"/>
  <c r="D172" i="31" s="1"/>
  <c r="AJ171" i="31"/>
  <c r="D171" i="31" s="1"/>
  <c r="AJ170" i="31"/>
  <c r="D170" i="31" s="1"/>
  <c r="AJ169" i="31"/>
  <c r="D169" i="31" s="1"/>
  <c r="AJ167" i="31"/>
  <c r="D167" i="31" s="1"/>
  <c r="AJ166" i="31"/>
  <c r="AJ164" i="31"/>
  <c r="D164" i="31" s="1"/>
  <c r="AJ163" i="31"/>
  <c r="AJ161" i="31"/>
  <c r="D161" i="31" s="1"/>
  <c r="AJ160" i="31"/>
  <c r="D160" i="31" s="1"/>
  <c r="AJ159" i="31"/>
  <c r="D159" i="31" s="1"/>
  <c r="AJ158" i="31"/>
  <c r="D158" i="31" s="1"/>
  <c r="AJ157" i="31"/>
  <c r="D157" i="31" s="1"/>
  <c r="AJ156" i="31"/>
  <c r="D156" i="31" s="1"/>
  <c r="AJ149" i="31"/>
  <c r="D149" i="31" s="1"/>
  <c r="AJ148" i="31"/>
  <c r="D148" i="31" s="1"/>
  <c r="AJ147" i="31"/>
  <c r="D147" i="31" s="1"/>
  <c r="AJ146" i="31"/>
  <c r="D146" i="31" s="1"/>
  <c r="AJ145" i="31"/>
  <c r="D145" i="31" s="1"/>
  <c r="AJ144" i="31"/>
  <c r="D144" i="31" s="1"/>
  <c r="AJ143" i="31"/>
  <c r="D143" i="31" s="1"/>
  <c r="AJ142" i="31"/>
  <c r="D142" i="31" s="1"/>
  <c r="AJ141" i="31"/>
  <c r="D141" i="31" s="1"/>
  <c r="AJ140" i="31"/>
  <c r="D140" i="31" s="1"/>
  <c r="AJ139" i="31"/>
  <c r="AJ137" i="31"/>
  <c r="AJ135" i="31"/>
  <c r="D135" i="31" s="1"/>
  <c r="AJ134" i="31"/>
  <c r="D134" i="31" s="1"/>
  <c r="AJ133" i="31"/>
  <c r="D133" i="31" s="1"/>
  <c r="AJ132" i="31"/>
  <c r="D132" i="31" s="1"/>
  <c r="AJ131" i="31"/>
  <c r="D131" i="31" s="1"/>
  <c r="AJ130" i="31"/>
  <c r="D130" i="31" s="1"/>
  <c r="AJ124" i="31"/>
  <c r="D124" i="31" s="1"/>
  <c r="AJ123" i="31"/>
  <c r="D123" i="31" s="1"/>
  <c r="AJ122" i="31"/>
  <c r="D122" i="31" s="1"/>
  <c r="AJ121" i="31"/>
  <c r="D121" i="31" s="1"/>
  <c r="AJ120" i="31"/>
  <c r="D120" i="31" s="1"/>
  <c r="AJ119" i="31"/>
  <c r="D119" i="31" s="1"/>
  <c r="AJ118" i="31"/>
  <c r="D118" i="31" s="1"/>
  <c r="AJ116" i="31"/>
  <c r="D116" i="31" s="1"/>
  <c r="AJ115" i="31"/>
  <c r="AJ113" i="31"/>
  <c r="D113" i="31" s="1"/>
  <c r="AJ112" i="31"/>
  <c r="AJ110" i="31"/>
  <c r="D110" i="31" s="1"/>
  <c r="AJ109" i="31"/>
  <c r="D109" i="31" s="1"/>
  <c r="AJ108" i="31"/>
  <c r="D108" i="31" s="1"/>
  <c r="AJ107" i="31"/>
  <c r="D107" i="31" s="1"/>
  <c r="AJ106" i="31"/>
  <c r="D106" i="31" s="1"/>
  <c r="AJ105" i="31"/>
  <c r="D105" i="31" s="1"/>
  <c r="AJ98" i="31"/>
  <c r="D98" i="31" s="1"/>
  <c r="AJ97" i="31"/>
  <c r="D97" i="31" s="1"/>
  <c r="AJ96" i="31"/>
  <c r="D96" i="31" s="1"/>
  <c r="AJ95" i="31"/>
  <c r="D95" i="31" s="1"/>
  <c r="AJ94" i="31"/>
  <c r="D94" i="31" s="1"/>
  <c r="AJ93" i="31"/>
  <c r="D93" i="31" s="1"/>
  <c r="AJ92" i="31"/>
  <c r="D92" i="31" s="1"/>
  <c r="AJ91" i="31"/>
  <c r="D91" i="31" s="1"/>
  <c r="AJ90" i="31"/>
  <c r="D90" i="31" s="1"/>
  <c r="AJ89" i="31"/>
  <c r="D89" i="31" s="1"/>
  <c r="AJ87" i="31"/>
  <c r="AJ86" i="31"/>
  <c r="AJ84" i="31"/>
  <c r="D84" i="31" s="1"/>
  <c r="AJ83" i="31"/>
  <c r="D83" i="31" s="1"/>
  <c r="AJ82" i="31"/>
  <c r="D82" i="31" s="1"/>
  <c r="AJ81" i="31"/>
  <c r="D81" i="31" s="1"/>
  <c r="AJ80" i="31"/>
  <c r="D80" i="31" s="1"/>
  <c r="AJ79" i="31"/>
  <c r="D79" i="31" s="1"/>
  <c r="D73" i="31"/>
  <c r="AJ72" i="31"/>
  <c r="D72" i="31" s="1"/>
  <c r="AJ71" i="31"/>
  <c r="D71" i="31" s="1"/>
  <c r="AJ70" i="31"/>
  <c r="D70" i="31" s="1"/>
  <c r="AJ69" i="31"/>
  <c r="D69" i="31" s="1"/>
  <c r="AJ68" i="31"/>
  <c r="D68" i="31" s="1"/>
  <c r="AJ67" i="31"/>
  <c r="D67" i="31" s="1"/>
  <c r="AJ66" i="31"/>
  <c r="D66" i="31" s="1"/>
  <c r="AJ64" i="31"/>
  <c r="D64" i="31" s="1"/>
  <c r="AJ63" i="31"/>
  <c r="AJ61" i="31"/>
  <c r="D61" i="31" s="1"/>
  <c r="AJ60" i="31"/>
  <c r="AJ58" i="31"/>
  <c r="D58" i="31" s="1"/>
  <c r="AJ57" i="31"/>
  <c r="D57" i="31" s="1"/>
  <c r="AJ56" i="31"/>
  <c r="D56" i="31" s="1"/>
  <c r="AJ55" i="31"/>
  <c r="D55" i="31" s="1"/>
  <c r="AJ54" i="31"/>
  <c r="D54" i="31" s="1"/>
  <c r="AJ53" i="31"/>
  <c r="D53" i="31" s="1"/>
  <c r="D49" i="31"/>
  <c r="D48" i="31"/>
  <c r="D47" i="31"/>
  <c r="AJ46" i="31"/>
  <c r="D46" i="31" s="1"/>
  <c r="AJ45" i="31"/>
  <c r="D45" i="31" s="1"/>
  <c r="AJ44" i="31"/>
  <c r="D44" i="31" s="1"/>
  <c r="AJ43" i="31"/>
  <c r="D43" i="31" s="1"/>
  <c r="AJ42" i="31"/>
  <c r="D42" i="31" s="1"/>
  <c r="AJ41" i="31"/>
  <c r="D41" i="31" s="1"/>
  <c r="AJ40" i="31"/>
  <c r="D40" i="31" s="1"/>
  <c r="AJ39" i="31"/>
  <c r="AJ37" i="31"/>
  <c r="AJ35" i="31"/>
  <c r="D35" i="31" s="1"/>
  <c r="AJ34" i="31"/>
  <c r="D34" i="31" s="1"/>
  <c r="AJ33" i="31"/>
  <c r="D33" i="31" s="1"/>
  <c r="AJ32" i="31"/>
  <c r="D32" i="31" s="1"/>
  <c r="AJ31" i="31"/>
  <c r="D31" i="31" s="1"/>
  <c r="AJ30" i="31"/>
  <c r="D30" i="31" s="1"/>
  <c r="AJ23" i="31"/>
  <c r="D23" i="31" s="1"/>
  <c r="AJ22" i="31"/>
  <c r="D22" i="31" s="1"/>
  <c r="AJ21" i="31"/>
  <c r="D21" i="31" s="1"/>
  <c r="AJ20" i="31"/>
  <c r="D20" i="31" s="1"/>
  <c r="AJ19" i="31"/>
  <c r="D19" i="31" s="1"/>
  <c r="AJ18" i="31"/>
  <c r="D18" i="31" s="1"/>
  <c r="AJ17" i="31"/>
  <c r="D17" i="31" s="1"/>
  <c r="AJ15" i="31"/>
  <c r="D15" i="31" s="1"/>
  <c r="AJ14" i="31"/>
  <c r="AJ12" i="31"/>
  <c r="D12" i="31" s="1"/>
  <c r="AJ11" i="31"/>
  <c r="AJ9" i="31"/>
  <c r="D9" i="31" s="1"/>
  <c r="AJ8" i="31"/>
  <c r="D8" i="31" s="1"/>
  <c r="AJ7" i="31"/>
  <c r="D7" i="31" s="1"/>
  <c r="AJ6" i="31"/>
  <c r="D6" i="31" s="1"/>
  <c r="AJ5" i="31"/>
  <c r="D5" i="31" s="1"/>
  <c r="AJ4" i="31"/>
  <c r="D4" i="31" s="1"/>
  <c r="Z5" i="26"/>
  <c r="Z6" i="26"/>
  <c r="Z8" i="26"/>
  <c r="Z9" i="26"/>
  <c r="Z10" i="26"/>
  <c r="Z12" i="26"/>
  <c r="Z13" i="26"/>
  <c r="Z14" i="26"/>
  <c r="Z16" i="26"/>
  <c r="Z17" i="26"/>
  <c r="Z18" i="26"/>
  <c r="Z20" i="26"/>
  <c r="Z21" i="26"/>
  <c r="Z22" i="26"/>
  <c r="Z4" i="26"/>
  <c r="D315" i="30"/>
  <c r="Q305" i="30"/>
  <c r="D294" i="30"/>
  <c r="Q284" i="30"/>
  <c r="D273" i="30"/>
  <c r="Q263" i="30"/>
  <c r="D252" i="30"/>
  <c r="Q242" i="30"/>
  <c r="D231" i="30"/>
  <c r="Q221" i="30"/>
  <c r="D210" i="30"/>
  <c r="Q200" i="30"/>
  <c r="D189" i="30"/>
  <c r="Q179" i="30"/>
  <c r="D168" i="30"/>
  <c r="Q158" i="30"/>
  <c r="D147" i="30"/>
  <c r="Q137" i="30"/>
  <c r="D126" i="30"/>
  <c r="Q116" i="30"/>
  <c r="D105" i="30"/>
  <c r="Q95" i="30"/>
  <c r="D84" i="30"/>
  <c r="Q74" i="30"/>
  <c r="D63" i="30"/>
  <c r="Q53" i="30"/>
  <c r="D42" i="30"/>
  <c r="Q32" i="30"/>
  <c r="Q11" i="30"/>
  <c r="D7" i="30"/>
  <c r="D9" i="30"/>
  <c r="X314" i="30"/>
  <c r="D314" i="30" s="1"/>
  <c r="X313" i="30"/>
  <c r="D313" i="30" s="1"/>
  <c r="X312" i="30"/>
  <c r="D312" i="30" s="1"/>
  <c r="X311" i="30"/>
  <c r="D311" i="30" s="1"/>
  <c r="X310" i="30"/>
  <c r="D310" i="30" s="1"/>
  <c r="X309" i="30"/>
  <c r="D309" i="30" s="1"/>
  <c r="X308" i="30"/>
  <c r="D308" i="30" s="1"/>
  <c r="X307" i="30"/>
  <c r="D307" i="30" s="1"/>
  <c r="X306" i="30"/>
  <c r="D306" i="30" s="1"/>
  <c r="X305" i="30"/>
  <c r="D305" i="30" s="1"/>
  <c r="X304" i="30"/>
  <c r="D304" i="30" s="1"/>
  <c r="X303" i="30"/>
  <c r="D303" i="30" s="1"/>
  <c r="X302" i="30"/>
  <c r="D302" i="30" s="1"/>
  <c r="X301" i="30"/>
  <c r="D301" i="30" s="1"/>
  <c r="X300" i="30"/>
  <c r="D300" i="30" s="1"/>
  <c r="X299" i="30"/>
  <c r="D299" i="30" s="1"/>
  <c r="X298" i="30"/>
  <c r="D298" i="30" s="1"/>
  <c r="X293" i="30"/>
  <c r="D293" i="30" s="1"/>
  <c r="X292" i="30"/>
  <c r="D292" i="30" s="1"/>
  <c r="X291" i="30"/>
  <c r="D291" i="30" s="1"/>
  <c r="X290" i="30"/>
  <c r="D290" i="30" s="1"/>
  <c r="X289" i="30"/>
  <c r="D289" i="30" s="1"/>
  <c r="X288" i="30"/>
  <c r="D288" i="30" s="1"/>
  <c r="X287" i="30"/>
  <c r="D287" i="30" s="1"/>
  <c r="X286" i="30"/>
  <c r="D286" i="30" s="1"/>
  <c r="X285" i="30"/>
  <c r="D285" i="30" s="1"/>
  <c r="X284" i="30"/>
  <c r="D284" i="30" s="1"/>
  <c r="X283" i="30"/>
  <c r="D283" i="30" s="1"/>
  <c r="X282" i="30"/>
  <c r="D282" i="30" s="1"/>
  <c r="X281" i="30"/>
  <c r="D281" i="30" s="1"/>
  <c r="X280" i="30"/>
  <c r="D280" i="30" s="1"/>
  <c r="X279" i="30"/>
  <c r="D279" i="30" s="1"/>
  <c r="X278" i="30"/>
  <c r="D278" i="30" s="1"/>
  <c r="X277" i="30"/>
  <c r="D277" i="30" s="1"/>
  <c r="X272" i="30"/>
  <c r="D272" i="30" s="1"/>
  <c r="X271" i="30"/>
  <c r="D271" i="30" s="1"/>
  <c r="X270" i="30"/>
  <c r="D270" i="30" s="1"/>
  <c r="X269" i="30"/>
  <c r="D269" i="30" s="1"/>
  <c r="X268" i="30"/>
  <c r="D268" i="30" s="1"/>
  <c r="X267" i="30"/>
  <c r="D267" i="30" s="1"/>
  <c r="X266" i="30"/>
  <c r="D266" i="30" s="1"/>
  <c r="X265" i="30"/>
  <c r="D265" i="30" s="1"/>
  <c r="X264" i="30"/>
  <c r="D264" i="30" s="1"/>
  <c r="X263" i="30"/>
  <c r="D263" i="30" s="1"/>
  <c r="X262" i="30"/>
  <c r="D262" i="30" s="1"/>
  <c r="X261" i="30"/>
  <c r="D261" i="30" s="1"/>
  <c r="X260" i="30"/>
  <c r="D260" i="30" s="1"/>
  <c r="X259" i="30"/>
  <c r="D259" i="30" s="1"/>
  <c r="X258" i="30"/>
  <c r="D258" i="30" s="1"/>
  <c r="X257" i="30"/>
  <c r="D257" i="30" s="1"/>
  <c r="X256" i="30"/>
  <c r="D256" i="30" s="1"/>
  <c r="X251" i="30"/>
  <c r="D251" i="30" s="1"/>
  <c r="X250" i="30"/>
  <c r="D250" i="30" s="1"/>
  <c r="X249" i="30"/>
  <c r="D249" i="30" s="1"/>
  <c r="X248" i="30"/>
  <c r="D248" i="30" s="1"/>
  <c r="X247" i="30"/>
  <c r="D247" i="30" s="1"/>
  <c r="X246" i="30"/>
  <c r="D246" i="30" s="1"/>
  <c r="X245" i="30"/>
  <c r="D245" i="30" s="1"/>
  <c r="X244" i="30"/>
  <c r="D244" i="30" s="1"/>
  <c r="X243" i="30"/>
  <c r="D243" i="30" s="1"/>
  <c r="X242" i="30"/>
  <c r="D242" i="30" s="1"/>
  <c r="X241" i="30"/>
  <c r="D241" i="30" s="1"/>
  <c r="X240" i="30"/>
  <c r="D240" i="30" s="1"/>
  <c r="X239" i="30"/>
  <c r="D239" i="30" s="1"/>
  <c r="X238" i="30"/>
  <c r="D238" i="30" s="1"/>
  <c r="X237" i="30"/>
  <c r="D237" i="30" s="1"/>
  <c r="X236" i="30"/>
  <c r="D236" i="30" s="1"/>
  <c r="X235" i="30"/>
  <c r="D235" i="30" s="1"/>
  <c r="X230" i="30"/>
  <c r="D230" i="30" s="1"/>
  <c r="X229" i="30"/>
  <c r="D229" i="30" s="1"/>
  <c r="X228" i="30"/>
  <c r="D228" i="30" s="1"/>
  <c r="X227" i="30"/>
  <c r="D227" i="30" s="1"/>
  <c r="X226" i="30"/>
  <c r="D226" i="30" s="1"/>
  <c r="X225" i="30"/>
  <c r="D225" i="30" s="1"/>
  <c r="X224" i="30"/>
  <c r="D224" i="30" s="1"/>
  <c r="X223" i="30"/>
  <c r="D223" i="30" s="1"/>
  <c r="X222" i="30"/>
  <c r="D222" i="30" s="1"/>
  <c r="X221" i="30"/>
  <c r="D221" i="30" s="1"/>
  <c r="X220" i="30"/>
  <c r="D220" i="30" s="1"/>
  <c r="X219" i="30"/>
  <c r="D219" i="30" s="1"/>
  <c r="X218" i="30"/>
  <c r="D218" i="30" s="1"/>
  <c r="X217" i="30"/>
  <c r="D217" i="30" s="1"/>
  <c r="X216" i="30"/>
  <c r="D216" i="30" s="1"/>
  <c r="X215" i="30"/>
  <c r="D215" i="30" s="1"/>
  <c r="X214" i="30"/>
  <c r="D214" i="30" s="1"/>
  <c r="X209" i="30"/>
  <c r="D209" i="30" s="1"/>
  <c r="X208" i="30"/>
  <c r="D208" i="30" s="1"/>
  <c r="X207" i="30"/>
  <c r="D207" i="30" s="1"/>
  <c r="X206" i="30"/>
  <c r="D206" i="30" s="1"/>
  <c r="X205" i="30"/>
  <c r="D205" i="30" s="1"/>
  <c r="X204" i="30"/>
  <c r="D204" i="30" s="1"/>
  <c r="X203" i="30"/>
  <c r="D203" i="30" s="1"/>
  <c r="X202" i="30"/>
  <c r="D202" i="30" s="1"/>
  <c r="X201" i="30"/>
  <c r="D201" i="30" s="1"/>
  <c r="X200" i="30"/>
  <c r="D200" i="30" s="1"/>
  <c r="X199" i="30"/>
  <c r="D199" i="30" s="1"/>
  <c r="X198" i="30"/>
  <c r="D198" i="30" s="1"/>
  <c r="X197" i="30"/>
  <c r="D197" i="30" s="1"/>
  <c r="X196" i="30"/>
  <c r="D196" i="30" s="1"/>
  <c r="X195" i="30"/>
  <c r="D195" i="30" s="1"/>
  <c r="X194" i="30"/>
  <c r="D194" i="30" s="1"/>
  <c r="X193" i="30"/>
  <c r="D193" i="30" s="1"/>
  <c r="X188" i="30"/>
  <c r="D188" i="30" s="1"/>
  <c r="X187" i="30"/>
  <c r="D187" i="30" s="1"/>
  <c r="X186" i="30"/>
  <c r="D186" i="30" s="1"/>
  <c r="X185" i="30"/>
  <c r="D185" i="30" s="1"/>
  <c r="X184" i="30"/>
  <c r="D184" i="30" s="1"/>
  <c r="X183" i="30"/>
  <c r="D183" i="30" s="1"/>
  <c r="X182" i="30"/>
  <c r="D182" i="30" s="1"/>
  <c r="X181" i="30"/>
  <c r="D181" i="30" s="1"/>
  <c r="X180" i="30"/>
  <c r="D180" i="30" s="1"/>
  <c r="X179" i="30"/>
  <c r="D179" i="30" s="1"/>
  <c r="X178" i="30"/>
  <c r="D178" i="30" s="1"/>
  <c r="X177" i="30"/>
  <c r="D177" i="30" s="1"/>
  <c r="X176" i="30"/>
  <c r="D176" i="30" s="1"/>
  <c r="X175" i="30"/>
  <c r="D175" i="30" s="1"/>
  <c r="X174" i="30"/>
  <c r="D174" i="30" s="1"/>
  <c r="X173" i="30"/>
  <c r="D173" i="30" s="1"/>
  <c r="X172" i="30"/>
  <c r="D172" i="30" s="1"/>
  <c r="X167" i="30"/>
  <c r="D167" i="30" s="1"/>
  <c r="X166" i="30"/>
  <c r="D166" i="30" s="1"/>
  <c r="X165" i="30"/>
  <c r="D165" i="30" s="1"/>
  <c r="X164" i="30"/>
  <c r="D164" i="30" s="1"/>
  <c r="X163" i="30"/>
  <c r="D163" i="30" s="1"/>
  <c r="X162" i="30"/>
  <c r="D162" i="30" s="1"/>
  <c r="X161" i="30"/>
  <c r="D161" i="30" s="1"/>
  <c r="X160" i="30"/>
  <c r="D160" i="30" s="1"/>
  <c r="X159" i="30"/>
  <c r="D159" i="30" s="1"/>
  <c r="X158" i="30"/>
  <c r="D158" i="30" s="1"/>
  <c r="X157" i="30"/>
  <c r="D157" i="30" s="1"/>
  <c r="X156" i="30"/>
  <c r="D156" i="30" s="1"/>
  <c r="X155" i="30"/>
  <c r="D155" i="30" s="1"/>
  <c r="X154" i="30"/>
  <c r="D154" i="30" s="1"/>
  <c r="X153" i="30"/>
  <c r="D153" i="30" s="1"/>
  <c r="X152" i="30"/>
  <c r="D152" i="30" s="1"/>
  <c r="X151" i="30"/>
  <c r="D151" i="30" s="1"/>
  <c r="X146" i="30"/>
  <c r="D146" i="30" s="1"/>
  <c r="X145" i="30"/>
  <c r="D145" i="30" s="1"/>
  <c r="X144" i="30"/>
  <c r="D144" i="30" s="1"/>
  <c r="X143" i="30"/>
  <c r="D143" i="30" s="1"/>
  <c r="X142" i="30"/>
  <c r="D142" i="30" s="1"/>
  <c r="X141" i="30"/>
  <c r="D141" i="30" s="1"/>
  <c r="X140" i="30"/>
  <c r="D140" i="30" s="1"/>
  <c r="X139" i="30"/>
  <c r="D139" i="30" s="1"/>
  <c r="X138" i="30"/>
  <c r="D138" i="30" s="1"/>
  <c r="X137" i="30"/>
  <c r="D137" i="30" s="1"/>
  <c r="X136" i="30"/>
  <c r="D136" i="30" s="1"/>
  <c r="X135" i="30"/>
  <c r="D135" i="30" s="1"/>
  <c r="X134" i="30"/>
  <c r="D134" i="30" s="1"/>
  <c r="X133" i="30"/>
  <c r="D133" i="30" s="1"/>
  <c r="X132" i="30"/>
  <c r="D132" i="30" s="1"/>
  <c r="X131" i="30"/>
  <c r="D131" i="30" s="1"/>
  <c r="X130" i="30"/>
  <c r="D130" i="30" s="1"/>
  <c r="X125" i="30"/>
  <c r="D125" i="30" s="1"/>
  <c r="X124" i="30"/>
  <c r="D124" i="30" s="1"/>
  <c r="X123" i="30"/>
  <c r="D123" i="30" s="1"/>
  <c r="X122" i="30"/>
  <c r="D122" i="30" s="1"/>
  <c r="X121" i="30"/>
  <c r="D121" i="30" s="1"/>
  <c r="X120" i="30"/>
  <c r="D120" i="30" s="1"/>
  <c r="X119" i="30"/>
  <c r="D119" i="30" s="1"/>
  <c r="X118" i="30"/>
  <c r="D118" i="30" s="1"/>
  <c r="X117" i="30"/>
  <c r="D117" i="30" s="1"/>
  <c r="X116" i="30"/>
  <c r="D116" i="30" s="1"/>
  <c r="X115" i="30"/>
  <c r="D115" i="30" s="1"/>
  <c r="X114" i="30"/>
  <c r="D114" i="30" s="1"/>
  <c r="X113" i="30"/>
  <c r="D113" i="30" s="1"/>
  <c r="X112" i="30"/>
  <c r="D112" i="30" s="1"/>
  <c r="X111" i="30"/>
  <c r="D111" i="30" s="1"/>
  <c r="X110" i="30"/>
  <c r="D110" i="30" s="1"/>
  <c r="X109" i="30"/>
  <c r="D109" i="30" s="1"/>
  <c r="X104" i="30"/>
  <c r="D104" i="30" s="1"/>
  <c r="X103" i="30"/>
  <c r="D103" i="30" s="1"/>
  <c r="X102" i="30"/>
  <c r="D102" i="30" s="1"/>
  <c r="X101" i="30"/>
  <c r="D101" i="30" s="1"/>
  <c r="X100" i="30"/>
  <c r="D100" i="30" s="1"/>
  <c r="X99" i="30"/>
  <c r="D99" i="30" s="1"/>
  <c r="X98" i="30"/>
  <c r="D98" i="30" s="1"/>
  <c r="X97" i="30"/>
  <c r="D97" i="30" s="1"/>
  <c r="X96" i="30"/>
  <c r="D96" i="30" s="1"/>
  <c r="X95" i="30"/>
  <c r="D95" i="30" s="1"/>
  <c r="X94" i="30"/>
  <c r="D94" i="30" s="1"/>
  <c r="X93" i="30"/>
  <c r="D93" i="30" s="1"/>
  <c r="X92" i="30"/>
  <c r="D92" i="30" s="1"/>
  <c r="X91" i="30"/>
  <c r="D91" i="30" s="1"/>
  <c r="X90" i="30"/>
  <c r="D90" i="30" s="1"/>
  <c r="X89" i="30"/>
  <c r="D89" i="30" s="1"/>
  <c r="X88" i="30"/>
  <c r="D88" i="30" s="1"/>
  <c r="X83" i="30"/>
  <c r="D83" i="30" s="1"/>
  <c r="X82" i="30"/>
  <c r="D82" i="30" s="1"/>
  <c r="X81" i="30"/>
  <c r="D81" i="30" s="1"/>
  <c r="X80" i="30"/>
  <c r="D80" i="30" s="1"/>
  <c r="X79" i="30"/>
  <c r="D79" i="30" s="1"/>
  <c r="X78" i="30"/>
  <c r="D78" i="30" s="1"/>
  <c r="X77" i="30"/>
  <c r="D77" i="30" s="1"/>
  <c r="X76" i="30"/>
  <c r="D76" i="30" s="1"/>
  <c r="X75" i="30"/>
  <c r="D75" i="30" s="1"/>
  <c r="X74" i="30"/>
  <c r="D74" i="30" s="1"/>
  <c r="X73" i="30"/>
  <c r="D73" i="30" s="1"/>
  <c r="X72" i="30"/>
  <c r="D72" i="30" s="1"/>
  <c r="X71" i="30"/>
  <c r="D71" i="30" s="1"/>
  <c r="X70" i="30"/>
  <c r="D70" i="30" s="1"/>
  <c r="X69" i="30"/>
  <c r="D69" i="30" s="1"/>
  <c r="X68" i="30"/>
  <c r="D68" i="30" s="1"/>
  <c r="X67" i="30"/>
  <c r="D67" i="30" s="1"/>
  <c r="X62" i="30"/>
  <c r="D62" i="30" s="1"/>
  <c r="X61" i="30"/>
  <c r="D61" i="30" s="1"/>
  <c r="X60" i="30"/>
  <c r="D60" i="30" s="1"/>
  <c r="X59" i="30"/>
  <c r="D59" i="30" s="1"/>
  <c r="X58" i="30"/>
  <c r="D58" i="30" s="1"/>
  <c r="X57" i="30"/>
  <c r="D57" i="30" s="1"/>
  <c r="X56" i="30"/>
  <c r="D56" i="30" s="1"/>
  <c r="X55" i="30"/>
  <c r="D55" i="30" s="1"/>
  <c r="X54" i="30"/>
  <c r="D54" i="30" s="1"/>
  <c r="X53" i="30"/>
  <c r="D53" i="30" s="1"/>
  <c r="X52" i="30"/>
  <c r="D52" i="30" s="1"/>
  <c r="X51" i="30"/>
  <c r="D51" i="30" s="1"/>
  <c r="X50" i="30"/>
  <c r="D50" i="30" s="1"/>
  <c r="X49" i="30"/>
  <c r="D49" i="30" s="1"/>
  <c r="X48" i="30"/>
  <c r="D48" i="30" s="1"/>
  <c r="X47" i="30"/>
  <c r="D47" i="30" s="1"/>
  <c r="X46" i="30"/>
  <c r="D46" i="30" s="1"/>
  <c r="X41" i="30"/>
  <c r="D41" i="30" s="1"/>
  <c r="X40" i="30"/>
  <c r="D40" i="30" s="1"/>
  <c r="X39" i="30"/>
  <c r="D39" i="30" s="1"/>
  <c r="X38" i="30"/>
  <c r="D38" i="30" s="1"/>
  <c r="X37" i="30"/>
  <c r="D37" i="30" s="1"/>
  <c r="X36" i="30"/>
  <c r="D36" i="30" s="1"/>
  <c r="X35" i="30"/>
  <c r="D35" i="30" s="1"/>
  <c r="X34" i="30"/>
  <c r="D34" i="30" s="1"/>
  <c r="X33" i="30"/>
  <c r="D33" i="30" s="1"/>
  <c r="X32" i="30"/>
  <c r="D32" i="30" s="1"/>
  <c r="X31" i="30"/>
  <c r="D31" i="30" s="1"/>
  <c r="X30" i="30"/>
  <c r="D30" i="30" s="1"/>
  <c r="X29" i="30"/>
  <c r="D29" i="30" s="1"/>
  <c r="X28" i="30"/>
  <c r="D28" i="30" s="1"/>
  <c r="X27" i="30"/>
  <c r="D27" i="30" s="1"/>
  <c r="X26" i="30"/>
  <c r="D26" i="30" s="1"/>
  <c r="X25" i="30"/>
  <c r="D25" i="30" s="1"/>
  <c r="X21" i="30"/>
  <c r="D21" i="30" s="1"/>
  <c r="X20" i="30"/>
  <c r="D20" i="30" s="1"/>
  <c r="X19" i="30"/>
  <c r="D19" i="30" s="1"/>
  <c r="X18" i="30"/>
  <c r="D18" i="30" s="1"/>
  <c r="X17" i="30"/>
  <c r="D17" i="30" s="1"/>
  <c r="X16" i="30"/>
  <c r="D16" i="30" s="1"/>
  <c r="X15" i="30"/>
  <c r="D15" i="30" s="1"/>
  <c r="X14" i="30"/>
  <c r="D14" i="30" s="1"/>
  <c r="X13" i="30"/>
  <c r="D13" i="30" s="1"/>
  <c r="X12" i="30"/>
  <c r="D12" i="30" s="1"/>
  <c r="X11" i="30"/>
  <c r="D11" i="30" s="1"/>
  <c r="X10" i="30"/>
  <c r="D10" i="30" s="1"/>
  <c r="X8" i="30"/>
  <c r="D8" i="30" s="1"/>
  <c r="X6" i="30"/>
  <c r="D6" i="30" s="1"/>
  <c r="X5" i="30"/>
  <c r="D5" i="30" s="1"/>
  <c r="X4" i="30"/>
  <c r="D4" i="30" s="1"/>
  <c r="D73" i="28" l="1"/>
  <c r="D49" i="28"/>
  <c r="D48" i="28"/>
  <c r="D47" i="28"/>
  <c r="C38" i="28"/>
  <c r="AJ38" i="28" s="1"/>
  <c r="C10" i="28"/>
  <c r="AJ10" i="28" s="1"/>
  <c r="C13" i="28"/>
  <c r="AJ13" i="28" s="1"/>
  <c r="AJ409" i="28"/>
  <c r="D409" i="28" s="1"/>
  <c r="AJ408" i="28"/>
  <c r="D408" i="28" s="1"/>
  <c r="AJ407" i="28"/>
  <c r="D407" i="28" s="1"/>
  <c r="AJ406" i="28"/>
  <c r="D406" i="28" s="1"/>
  <c r="AJ405" i="28"/>
  <c r="D405" i="28" s="1"/>
  <c r="AJ404" i="28"/>
  <c r="D404" i="28" s="1"/>
  <c r="AJ403" i="28"/>
  <c r="D403" i="28" s="1"/>
  <c r="AJ402" i="28"/>
  <c r="D402" i="28" s="1"/>
  <c r="AJ401" i="28"/>
  <c r="D401" i="28" s="1"/>
  <c r="AJ400" i="28"/>
  <c r="D400" i="28" s="1"/>
  <c r="AJ399" i="28"/>
  <c r="AJ397" i="28"/>
  <c r="AJ395" i="28"/>
  <c r="D395" i="28" s="1"/>
  <c r="AJ394" i="28"/>
  <c r="D394" i="28" s="1"/>
  <c r="AJ393" i="28"/>
  <c r="D393" i="28" s="1"/>
  <c r="AJ392" i="28"/>
  <c r="D392" i="28" s="1"/>
  <c r="AJ391" i="28"/>
  <c r="D391" i="28" s="1"/>
  <c r="AJ390" i="28"/>
  <c r="D390" i="28" s="1"/>
  <c r="AJ383" i="28"/>
  <c r="D383" i="28" s="1"/>
  <c r="AJ382" i="28"/>
  <c r="D382" i="28" s="1"/>
  <c r="AJ381" i="28"/>
  <c r="D381" i="28" s="1"/>
  <c r="AJ380" i="28"/>
  <c r="D380" i="28" s="1"/>
  <c r="AJ379" i="28"/>
  <c r="D379" i="28" s="1"/>
  <c r="AJ378" i="28"/>
  <c r="D378" i="28" s="1"/>
  <c r="AJ377" i="28"/>
  <c r="D377" i="28" s="1"/>
  <c r="AJ375" i="28"/>
  <c r="D375" i="28" s="1"/>
  <c r="AJ374" i="28"/>
  <c r="AJ372" i="28"/>
  <c r="D372" i="28" s="1"/>
  <c r="AJ371" i="28"/>
  <c r="AJ369" i="28"/>
  <c r="D369" i="28" s="1"/>
  <c r="AJ368" i="28"/>
  <c r="D368" i="28" s="1"/>
  <c r="AJ367" i="28"/>
  <c r="D367" i="28" s="1"/>
  <c r="AJ366" i="28"/>
  <c r="D366" i="28" s="1"/>
  <c r="AJ365" i="28"/>
  <c r="D365" i="28" s="1"/>
  <c r="AJ364" i="28"/>
  <c r="D364" i="28" s="1"/>
  <c r="AJ357" i="28"/>
  <c r="D357" i="28" s="1"/>
  <c r="AJ356" i="28"/>
  <c r="D356" i="28" s="1"/>
  <c r="AJ355" i="28"/>
  <c r="D355" i="28" s="1"/>
  <c r="AJ354" i="28"/>
  <c r="D354" i="28" s="1"/>
  <c r="AJ353" i="28"/>
  <c r="D353" i="28" s="1"/>
  <c r="AJ352" i="28"/>
  <c r="D352" i="28" s="1"/>
  <c r="AJ351" i="28"/>
  <c r="D351" i="28" s="1"/>
  <c r="AJ350" i="28"/>
  <c r="D350" i="28" s="1"/>
  <c r="AJ349" i="28"/>
  <c r="D349" i="28" s="1"/>
  <c r="AJ348" i="28"/>
  <c r="D348" i="28" s="1"/>
  <c r="AJ347" i="28"/>
  <c r="AJ345" i="28"/>
  <c r="AJ343" i="28"/>
  <c r="D343" i="28" s="1"/>
  <c r="AJ342" i="28"/>
  <c r="D342" i="28" s="1"/>
  <c r="AJ341" i="28"/>
  <c r="D341" i="28" s="1"/>
  <c r="AJ340" i="28"/>
  <c r="D340" i="28" s="1"/>
  <c r="AJ339" i="28"/>
  <c r="D339" i="28" s="1"/>
  <c r="AJ338" i="28"/>
  <c r="D338" i="28" s="1"/>
  <c r="AJ331" i="28"/>
  <c r="D331" i="28" s="1"/>
  <c r="AJ330" i="28"/>
  <c r="D330" i="28" s="1"/>
  <c r="AJ329" i="28"/>
  <c r="D329" i="28" s="1"/>
  <c r="AJ328" i="28"/>
  <c r="D328" i="28" s="1"/>
  <c r="AJ327" i="28"/>
  <c r="D327" i="28" s="1"/>
  <c r="AJ326" i="28"/>
  <c r="D326" i="28" s="1"/>
  <c r="AJ325" i="28"/>
  <c r="D325" i="28" s="1"/>
  <c r="AJ323" i="28"/>
  <c r="D323" i="28" s="1"/>
  <c r="AJ322" i="28"/>
  <c r="AJ320" i="28"/>
  <c r="D320" i="28" s="1"/>
  <c r="AJ319" i="28"/>
  <c r="AJ317" i="28"/>
  <c r="D317" i="28" s="1"/>
  <c r="AJ316" i="28"/>
  <c r="D316" i="28" s="1"/>
  <c r="AJ315" i="28"/>
  <c r="D315" i="28" s="1"/>
  <c r="AJ314" i="28"/>
  <c r="D314" i="28" s="1"/>
  <c r="AJ313" i="28"/>
  <c r="D313" i="28" s="1"/>
  <c r="AJ312" i="28"/>
  <c r="D312" i="28" s="1"/>
  <c r="AJ305" i="28"/>
  <c r="D305" i="28" s="1"/>
  <c r="AJ304" i="28"/>
  <c r="D304" i="28" s="1"/>
  <c r="AJ303" i="28"/>
  <c r="D303" i="28" s="1"/>
  <c r="AJ302" i="28"/>
  <c r="D302" i="28" s="1"/>
  <c r="AJ301" i="28"/>
  <c r="D301" i="28" s="1"/>
  <c r="AJ300" i="28"/>
  <c r="D300" i="28" s="1"/>
  <c r="AJ299" i="28"/>
  <c r="D299" i="28" s="1"/>
  <c r="AJ298" i="28"/>
  <c r="D298" i="28" s="1"/>
  <c r="AJ297" i="28"/>
  <c r="D297" i="28" s="1"/>
  <c r="AJ296" i="28"/>
  <c r="D296" i="28" s="1"/>
  <c r="AJ295" i="28"/>
  <c r="AJ293" i="28"/>
  <c r="AJ291" i="28"/>
  <c r="D291" i="28" s="1"/>
  <c r="AJ290" i="28"/>
  <c r="D290" i="28" s="1"/>
  <c r="AJ289" i="28"/>
  <c r="D289" i="28" s="1"/>
  <c r="AJ288" i="28"/>
  <c r="D288" i="28" s="1"/>
  <c r="AJ287" i="28"/>
  <c r="D287" i="28" s="1"/>
  <c r="AJ286" i="28"/>
  <c r="D286" i="28" s="1"/>
  <c r="AJ279" i="28"/>
  <c r="D279" i="28" s="1"/>
  <c r="AJ278" i="28"/>
  <c r="D278" i="28" s="1"/>
  <c r="AJ277" i="28"/>
  <c r="D277" i="28" s="1"/>
  <c r="AJ276" i="28"/>
  <c r="D276" i="28" s="1"/>
  <c r="AJ275" i="28"/>
  <c r="D275" i="28" s="1"/>
  <c r="AJ274" i="28"/>
  <c r="D274" i="28" s="1"/>
  <c r="AJ273" i="28"/>
  <c r="D273" i="28" s="1"/>
  <c r="AJ271" i="28"/>
  <c r="D271" i="28" s="1"/>
  <c r="AJ270" i="28"/>
  <c r="AJ268" i="28"/>
  <c r="D268" i="28" s="1"/>
  <c r="AJ267" i="28"/>
  <c r="AJ265" i="28"/>
  <c r="D265" i="28" s="1"/>
  <c r="AJ264" i="28"/>
  <c r="D264" i="28" s="1"/>
  <c r="AJ263" i="28"/>
  <c r="D263" i="28" s="1"/>
  <c r="AJ262" i="28"/>
  <c r="D262" i="28" s="1"/>
  <c r="AJ261" i="28"/>
  <c r="D261" i="28" s="1"/>
  <c r="AJ260" i="28"/>
  <c r="D260" i="28" s="1"/>
  <c r="AJ253" i="28"/>
  <c r="D253" i="28" s="1"/>
  <c r="AJ252" i="28"/>
  <c r="D252" i="28" s="1"/>
  <c r="AJ251" i="28"/>
  <c r="D251" i="28" s="1"/>
  <c r="AJ250" i="28"/>
  <c r="D250" i="28" s="1"/>
  <c r="AJ249" i="28"/>
  <c r="D249" i="28" s="1"/>
  <c r="AJ248" i="28"/>
  <c r="D248" i="28" s="1"/>
  <c r="AJ247" i="28"/>
  <c r="D247" i="28" s="1"/>
  <c r="AJ246" i="28"/>
  <c r="D246" i="28" s="1"/>
  <c r="AJ245" i="28"/>
  <c r="D245" i="28" s="1"/>
  <c r="AJ244" i="28"/>
  <c r="D244" i="28" s="1"/>
  <c r="AJ243" i="28"/>
  <c r="AJ241" i="28"/>
  <c r="AJ239" i="28"/>
  <c r="D239" i="28" s="1"/>
  <c r="AJ238" i="28"/>
  <c r="D238" i="28" s="1"/>
  <c r="AJ237" i="28"/>
  <c r="D237" i="28" s="1"/>
  <c r="AJ236" i="28"/>
  <c r="D236" i="28" s="1"/>
  <c r="AJ235" i="28"/>
  <c r="D235" i="28" s="1"/>
  <c r="AJ234" i="28"/>
  <c r="D234" i="28" s="1"/>
  <c r="AJ227" i="28"/>
  <c r="D227" i="28" s="1"/>
  <c r="AJ226" i="28"/>
  <c r="D226" i="28" s="1"/>
  <c r="AJ225" i="28"/>
  <c r="D225" i="28" s="1"/>
  <c r="AJ224" i="28"/>
  <c r="D224" i="28" s="1"/>
  <c r="AJ223" i="28"/>
  <c r="D223" i="28" s="1"/>
  <c r="AJ222" i="28"/>
  <c r="D222" i="28" s="1"/>
  <c r="AJ221" i="28"/>
  <c r="D221" i="28" s="1"/>
  <c r="AJ219" i="28"/>
  <c r="D219" i="28" s="1"/>
  <c r="AJ218" i="28"/>
  <c r="AJ216" i="28"/>
  <c r="D216" i="28" s="1"/>
  <c r="AJ215" i="28"/>
  <c r="AJ213" i="28"/>
  <c r="D213" i="28" s="1"/>
  <c r="AJ212" i="28"/>
  <c r="D212" i="28" s="1"/>
  <c r="AJ211" i="28"/>
  <c r="D211" i="28" s="1"/>
  <c r="AJ210" i="28"/>
  <c r="D210" i="28" s="1"/>
  <c r="AJ209" i="28"/>
  <c r="D209" i="28" s="1"/>
  <c r="AJ208" i="28"/>
  <c r="D208" i="28" s="1"/>
  <c r="AJ201" i="28"/>
  <c r="D201" i="28" s="1"/>
  <c r="AJ200" i="28"/>
  <c r="D200" i="28" s="1"/>
  <c r="AJ199" i="28"/>
  <c r="D199" i="28" s="1"/>
  <c r="AJ198" i="28"/>
  <c r="D198" i="28" s="1"/>
  <c r="AJ197" i="28"/>
  <c r="D197" i="28" s="1"/>
  <c r="AJ196" i="28"/>
  <c r="D196" i="28" s="1"/>
  <c r="AJ195" i="28"/>
  <c r="D195" i="28" s="1"/>
  <c r="AJ194" i="28"/>
  <c r="D194" i="28" s="1"/>
  <c r="AJ193" i="28"/>
  <c r="D193" i="28" s="1"/>
  <c r="AJ192" i="28"/>
  <c r="D192" i="28" s="1"/>
  <c r="AJ191" i="28"/>
  <c r="AJ189" i="28"/>
  <c r="AJ187" i="28"/>
  <c r="D187" i="28" s="1"/>
  <c r="AJ186" i="28"/>
  <c r="D186" i="28" s="1"/>
  <c r="AJ185" i="28"/>
  <c r="D185" i="28" s="1"/>
  <c r="AJ184" i="28"/>
  <c r="D184" i="28" s="1"/>
  <c r="AJ183" i="28"/>
  <c r="D183" i="28" s="1"/>
  <c r="AJ182" i="28"/>
  <c r="D182" i="28" s="1"/>
  <c r="AJ175" i="28"/>
  <c r="D175" i="28" s="1"/>
  <c r="AJ174" i="28"/>
  <c r="D174" i="28" s="1"/>
  <c r="AJ173" i="28"/>
  <c r="D173" i="28" s="1"/>
  <c r="AJ172" i="28"/>
  <c r="D172" i="28" s="1"/>
  <c r="AJ171" i="28"/>
  <c r="D171" i="28" s="1"/>
  <c r="AJ170" i="28"/>
  <c r="D170" i="28" s="1"/>
  <c r="AJ169" i="28"/>
  <c r="D169" i="28" s="1"/>
  <c r="AJ167" i="28"/>
  <c r="D167" i="28" s="1"/>
  <c r="AJ166" i="28"/>
  <c r="AJ164" i="28"/>
  <c r="D164" i="28" s="1"/>
  <c r="AJ163" i="28"/>
  <c r="AJ161" i="28"/>
  <c r="D161" i="28" s="1"/>
  <c r="AJ160" i="28"/>
  <c r="D160" i="28" s="1"/>
  <c r="AJ159" i="28"/>
  <c r="D159" i="28" s="1"/>
  <c r="AJ158" i="28"/>
  <c r="D158" i="28" s="1"/>
  <c r="AJ157" i="28"/>
  <c r="D157" i="28" s="1"/>
  <c r="AJ156" i="28"/>
  <c r="D156" i="28" s="1"/>
  <c r="AJ149" i="28"/>
  <c r="D149" i="28" s="1"/>
  <c r="AJ148" i="28"/>
  <c r="D148" i="28" s="1"/>
  <c r="AJ147" i="28"/>
  <c r="D147" i="28" s="1"/>
  <c r="AJ146" i="28"/>
  <c r="D146" i="28" s="1"/>
  <c r="AJ145" i="28"/>
  <c r="D145" i="28" s="1"/>
  <c r="AJ144" i="28"/>
  <c r="D144" i="28" s="1"/>
  <c r="AJ143" i="28"/>
  <c r="D143" i="28" s="1"/>
  <c r="AJ142" i="28"/>
  <c r="D142" i="28" s="1"/>
  <c r="AJ141" i="28"/>
  <c r="D141" i="28" s="1"/>
  <c r="AJ140" i="28"/>
  <c r="D140" i="28" s="1"/>
  <c r="AJ139" i="28"/>
  <c r="AJ137" i="28"/>
  <c r="AJ135" i="28"/>
  <c r="D135" i="28" s="1"/>
  <c r="AJ134" i="28"/>
  <c r="D134" i="28" s="1"/>
  <c r="AJ133" i="28"/>
  <c r="D133" i="28" s="1"/>
  <c r="AJ132" i="28"/>
  <c r="D132" i="28" s="1"/>
  <c r="AJ131" i="28"/>
  <c r="D131" i="28" s="1"/>
  <c r="AJ130" i="28"/>
  <c r="D130" i="28" s="1"/>
  <c r="AJ124" i="28"/>
  <c r="D124" i="28" s="1"/>
  <c r="AJ123" i="28"/>
  <c r="D123" i="28" s="1"/>
  <c r="AJ122" i="28"/>
  <c r="D122" i="28" s="1"/>
  <c r="AJ121" i="28"/>
  <c r="D121" i="28" s="1"/>
  <c r="AJ120" i="28"/>
  <c r="D120" i="28" s="1"/>
  <c r="AJ119" i="28"/>
  <c r="D119" i="28" s="1"/>
  <c r="AJ118" i="28"/>
  <c r="D118" i="28" s="1"/>
  <c r="AJ116" i="28"/>
  <c r="D116" i="28" s="1"/>
  <c r="AJ115" i="28"/>
  <c r="AJ113" i="28"/>
  <c r="D113" i="28" s="1"/>
  <c r="AJ112" i="28"/>
  <c r="AJ110" i="28"/>
  <c r="D110" i="28" s="1"/>
  <c r="AJ109" i="28"/>
  <c r="D109" i="28" s="1"/>
  <c r="AJ108" i="28"/>
  <c r="D108" i="28" s="1"/>
  <c r="AJ107" i="28"/>
  <c r="D107" i="28" s="1"/>
  <c r="AJ106" i="28"/>
  <c r="D106" i="28" s="1"/>
  <c r="AJ105" i="28"/>
  <c r="D105" i="28" s="1"/>
  <c r="AJ98" i="28"/>
  <c r="D98" i="28" s="1"/>
  <c r="AJ97" i="28"/>
  <c r="D97" i="28" s="1"/>
  <c r="AJ96" i="28"/>
  <c r="D96" i="28" s="1"/>
  <c r="AJ95" i="28"/>
  <c r="D95" i="28" s="1"/>
  <c r="AJ94" i="28"/>
  <c r="D94" i="28" s="1"/>
  <c r="AJ93" i="28"/>
  <c r="D93" i="28" s="1"/>
  <c r="AJ92" i="28"/>
  <c r="D92" i="28" s="1"/>
  <c r="AJ91" i="28"/>
  <c r="D91" i="28" s="1"/>
  <c r="AJ90" i="28"/>
  <c r="D90" i="28" s="1"/>
  <c r="AJ89" i="28"/>
  <c r="D89" i="28" s="1"/>
  <c r="AJ87" i="28"/>
  <c r="AJ86" i="28"/>
  <c r="AJ84" i="28"/>
  <c r="D84" i="28" s="1"/>
  <c r="AJ83" i="28"/>
  <c r="D83" i="28" s="1"/>
  <c r="AJ82" i="28"/>
  <c r="D82" i="28" s="1"/>
  <c r="AJ81" i="28"/>
  <c r="D81" i="28" s="1"/>
  <c r="AJ80" i="28"/>
  <c r="D80" i="28" s="1"/>
  <c r="AJ79" i="28"/>
  <c r="D79" i="28" s="1"/>
  <c r="AJ72" i="28"/>
  <c r="D72" i="28" s="1"/>
  <c r="AJ71" i="28"/>
  <c r="D71" i="28" s="1"/>
  <c r="AJ70" i="28"/>
  <c r="D70" i="28" s="1"/>
  <c r="AJ69" i="28"/>
  <c r="D69" i="28" s="1"/>
  <c r="AJ68" i="28"/>
  <c r="D68" i="28" s="1"/>
  <c r="AJ67" i="28"/>
  <c r="D67" i="28" s="1"/>
  <c r="AJ66" i="28"/>
  <c r="D66" i="28" s="1"/>
  <c r="AJ64" i="28"/>
  <c r="D64" i="28" s="1"/>
  <c r="AJ63" i="28"/>
  <c r="AJ61" i="28"/>
  <c r="D61" i="28" s="1"/>
  <c r="AJ60" i="28"/>
  <c r="AJ58" i="28"/>
  <c r="D58" i="28" s="1"/>
  <c r="AJ57" i="28"/>
  <c r="D57" i="28" s="1"/>
  <c r="AJ56" i="28"/>
  <c r="D56" i="28" s="1"/>
  <c r="AJ55" i="28"/>
  <c r="D55" i="28" s="1"/>
  <c r="AJ54" i="28"/>
  <c r="D54" i="28" s="1"/>
  <c r="AJ53" i="28"/>
  <c r="D53" i="28" s="1"/>
  <c r="AJ46" i="28"/>
  <c r="D46" i="28" s="1"/>
  <c r="AJ45" i="28"/>
  <c r="D45" i="28" s="1"/>
  <c r="AJ44" i="28"/>
  <c r="D44" i="28" s="1"/>
  <c r="AJ43" i="28"/>
  <c r="D43" i="28" s="1"/>
  <c r="AJ42" i="28"/>
  <c r="D42" i="28" s="1"/>
  <c r="AJ41" i="28"/>
  <c r="D41" i="28" s="1"/>
  <c r="AJ40" i="28"/>
  <c r="D40" i="28" s="1"/>
  <c r="AJ39" i="28"/>
  <c r="AJ37" i="28"/>
  <c r="C36" i="28"/>
  <c r="AJ36" i="28" s="1"/>
  <c r="AJ35" i="28"/>
  <c r="D35" i="28" s="1"/>
  <c r="AJ34" i="28"/>
  <c r="D34" i="28" s="1"/>
  <c r="AJ33" i="28"/>
  <c r="D33" i="28" s="1"/>
  <c r="AJ32" i="28"/>
  <c r="D32" i="28" s="1"/>
  <c r="AJ31" i="28"/>
  <c r="D31" i="28" s="1"/>
  <c r="AJ30" i="28"/>
  <c r="D30" i="28" s="1"/>
  <c r="AJ23" i="28"/>
  <c r="D23" i="28" s="1"/>
  <c r="AJ22" i="28"/>
  <c r="D22" i="28" s="1"/>
  <c r="AJ21" i="28"/>
  <c r="D21" i="28" s="1"/>
  <c r="AJ20" i="28"/>
  <c r="D20" i="28" s="1"/>
  <c r="AJ19" i="28"/>
  <c r="D19" i="28" s="1"/>
  <c r="AJ18" i="28"/>
  <c r="D18" i="28" s="1"/>
  <c r="AJ17" i="28"/>
  <c r="D17" i="28" s="1"/>
  <c r="AJ15" i="28"/>
  <c r="D15" i="28" s="1"/>
  <c r="AJ14" i="28"/>
  <c r="AJ12" i="28"/>
  <c r="D12" i="28" s="1"/>
  <c r="AJ11" i="28"/>
  <c r="AJ9" i="28"/>
  <c r="D9" i="28" s="1"/>
  <c r="AJ8" i="28"/>
  <c r="D8" i="28" s="1"/>
  <c r="AJ7" i="28"/>
  <c r="D7" i="28" s="1"/>
  <c r="AJ6" i="28"/>
  <c r="D6" i="28" s="1"/>
  <c r="AJ5" i="28"/>
  <c r="D5" i="28" s="1"/>
  <c r="AJ4" i="28"/>
  <c r="D4" i="28" s="1"/>
  <c r="AJ626" i="21" l="1"/>
  <c r="D626" i="21" s="1"/>
  <c r="AJ625" i="21"/>
  <c r="D625" i="21" s="1"/>
  <c r="AJ624" i="21"/>
  <c r="D624" i="21" s="1"/>
  <c r="AJ623" i="21"/>
  <c r="D623" i="21" s="1"/>
  <c r="AJ622" i="21"/>
  <c r="D622" i="21" s="1"/>
  <c r="AJ621" i="21"/>
  <c r="D621" i="21" s="1"/>
  <c r="AJ620" i="21"/>
  <c r="D620" i="21" s="1"/>
  <c r="AJ619" i="21"/>
  <c r="D619" i="21" s="1"/>
  <c r="AJ618" i="21"/>
  <c r="D618" i="21" s="1"/>
  <c r="AJ617" i="21"/>
  <c r="D617" i="21" s="1"/>
  <c r="AJ616" i="21"/>
  <c r="D616" i="21" s="1"/>
  <c r="AJ615" i="21"/>
  <c r="D615" i="21" s="1"/>
  <c r="AJ614" i="21"/>
  <c r="D614" i="21" s="1"/>
  <c r="AJ613" i="21"/>
  <c r="D613" i="21" s="1"/>
  <c r="AJ611" i="21"/>
  <c r="D611" i="21" s="1"/>
  <c r="AJ610" i="21"/>
  <c r="D610" i="21" s="1"/>
  <c r="C609" i="21"/>
  <c r="AJ609" i="21" s="1"/>
  <c r="AJ608" i="21"/>
  <c r="D608" i="21" s="1"/>
  <c r="AJ607" i="21"/>
  <c r="D607" i="21" s="1"/>
  <c r="AJ606" i="21"/>
  <c r="D606" i="21" s="1"/>
  <c r="AJ605" i="21"/>
  <c r="D605" i="21" s="1"/>
  <c r="AJ604" i="21"/>
  <c r="D604" i="21" s="1"/>
  <c r="AJ603" i="21"/>
  <c r="D603" i="21" s="1"/>
  <c r="AJ600" i="21"/>
  <c r="D600" i="21" s="1"/>
  <c r="AJ599" i="21"/>
  <c r="D599" i="21" s="1"/>
  <c r="AJ598" i="21"/>
  <c r="D598" i="21" s="1"/>
  <c r="AJ597" i="21"/>
  <c r="D597" i="21" s="1"/>
  <c r="AJ596" i="21"/>
  <c r="D596" i="21" s="1"/>
  <c r="AJ595" i="21"/>
  <c r="D595" i="21" s="1"/>
  <c r="AJ594" i="21"/>
  <c r="D594" i="21" s="1"/>
  <c r="AJ593" i="21"/>
  <c r="D593" i="21" s="1"/>
  <c r="AJ592" i="21"/>
  <c r="D592" i="21" s="1"/>
  <c r="AJ591" i="21"/>
  <c r="D591" i="21" s="1"/>
  <c r="AJ590" i="21"/>
  <c r="D590" i="21" s="1"/>
  <c r="AJ589" i="21"/>
  <c r="D589" i="21" s="1"/>
  <c r="AJ588" i="21"/>
  <c r="D588" i="21" s="1"/>
  <c r="AJ587" i="21"/>
  <c r="D587" i="21" s="1"/>
  <c r="AJ585" i="21"/>
  <c r="D585" i="21" s="1"/>
  <c r="AJ584" i="21"/>
  <c r="D584" i="21" s="1"/>
  <c r="C583" i="21"/>
  <c r="AJ583" i="21" s="1"/>
  <c r="AJ582" i="21"/>
  <c r="D582" i="21" s="1"/>
  <c r="AJ581" i="21"/>
  <c r="D581" i="21" s="1"/>
  <c r="AJ580" i="21"/>
  <c r="D580" i="21" s="1"/>
  <c r="AJ579" i="21"/>
  <c r="D579" i="21" s="1"/>
  <c r="AJ578" i="21"/>
  <c r="D578" i="21" s="1"/>
  <c r="AJ577" i="21"/>
  <c r="D577" i="21" s="1"/>
  <c r="AJ574" i="21"/>
  <c r="D574" i="21" s="1"/>
  <c r="AJ573" i="21"/>
  <c r="D573" i="21" s="1"/>
  <c r="AJ572" i="21"/>
  <c r="D572" i="21" s="1"/>
  <c r="AJ571" i="21"/>
  <c r="D571" i="21" s="1"/>
  <c r="AJ570" i="21"/>
  <c r="D570" i="21" s="1"/>
  <c r="AJ569" i="21"/>
  <c r="D569" i="21" s="1"/>
  <c r="AJ568" i="21"/>
  <c r="D568" i="21" s="1"/>
  <c r="AJ567" i="21"/>
  <c r="D567" i="21" s="1"/>
  <c r="AJ566" i="21"/>
  <c r="D566" i="21" s="1"/>
  <c r="AJ565" i="21"/>
  <c r="D565" i="21" s="1"/>
  <c r="AJ564" i="21"/>
  <c r="D564" i="21" s="1"/>
  <c r="AJ563" i="21"/>
  <c r="D563" i="21" s="1"/>
  <c r="AJ562" i="21"/>
  <c r="D562" i="21" s="1"/>
  <c r="AJ561" i="21"/>
  <c r="D561" i="21" s="1"/>
  <c r="AJ559" i="21"/>
  <c r="D559" i="21" s="1"/>
  <c r="AJ558" i="21"/>
  <c r="D558" i="21" s="1"/>
  <c r="C557" i="21"/>
  <c r="AJ557" i="21" s="1"/>
  <c r="AJ556" i="21"/>
  <c r="D556" i="21" s="1"/>
  <c r="AJ555" i="21"/>
  <c r="D555" i="21" s="1"/>
  <c r="AJ554" i="21"/>
  <c r="D554" i="21" s="1"/>
  <c r="AJ553" i="21"/>
  <c r="D553" i="21" s="1"/>
  <c r="AJ552" i="21"/>
  <c r="D552" i="21" s="1"/>
  <c r="AJ551" i="21"/>
  <c r="D551" i="21" s="1"/>
  <c r="AJ548" i="21"/>
  <c r="D548" i="21" s="1"/>
  <c r="AJ547" i="21"/>
  <c r="D547" i="21" s="1"/>
  <c r="AJ546" i="21"/>
  <c r="D546" i="21" s="1"/>
  <c r="AJ545" i="21"/>
  <c r="D545" i="21" s="1"/>
  <c r="AJ544" i="21"/>
  <c r="D544" i="21" s="1"/>
  <c r="AJ543" i="21"/>
  <c r="D543" i="21" s="1"/>
  <c r="AJ542" i="21"/>
  <c r="D542" i="21" s="1"/>
  <c r="AJ541" i="21"/>
  <c r="D541" i="21" s="1"/>
  <c r="AJ540" i="21"/>
  <c r="D540" i="21" s="1"/>
  <c r="AJ539" i="21"/>
  <c r="D539" i="21" s="1"/>
  <c r="AJ538" i="21"/>
  <c r="D538" i="21" s="1"/>
  <c r="AJ537" i="21"/>
  <c r="D537" i="21" s="1"/>
  <c r="AJ536" i="21"/>
  <c r="D536" i="21" s="1"/>
  <c r="AJ535" i="21"/>
  <c r="D535" i="21" s="1"/>
  <c r="AJ533" i="21"/>
  <c r="D533" i="21" s="1"/>
  <c r="AJ532" i="21"/>
  <c r="D532" i="21" s="1"/>
  <c r="C531" i="21"/>
  <c r="AJ531" i="21" s="1"/>
  <c r="AJ530" i="21"/>
  <c r="D530" i="21" s="1"/>
  <c r="AJ529" i="21"/>
  <c r="D529" i="21" s="1"/>
  <c r="AJ528" i="21"/>
  <c r="D528" i="21" s="1"/>
  <c r="AJ527" i="21"/>
  <c r="D527" i="21" s="1"/>
  <c r="AJ526" i="21"/>
  <c r="D526" i="21" s="1"/>
  <c r="AJ525" i="21"/>
  <c r="D525" i="21" s="1"/>
  <c r="AJ522" i="21"/>
  <c r="D522" i="21" s="1"/>
  <c r="AJ521" i="21"/>
  <c r="D521" i="21" s="1"/>
  <c r="AJ520" i="21"/>
  <c r="D520" i="21" s="1"/>
  <c r="AJ519" i="21"/>
  <c r="D519" i="21" s="1"/>
  <c r="AJ518" i="21"/>
  <c r="D518" i="21" s="1"/>
  <c r="AJ517" i="21"/>
  <c r="D517" i="21" s="1"/>
  <c r="AJ516" i="21"/>
  <c r="D516" i="21" s="1"/>
  <c r="AJ515" i="21"/>
  <c r="D515" i="21" s="1"/>
  <c r="AJ514" i="21"/>
  <c r="D514" i="21" s="1"/>
  <c r="AJ513" i="21"/>
  <c r="D513" i="21" s="1"/>
  <c r="AJ512" i="21"/>
  <c r="D512" i="21" s="1"/>
  <c r="AJ511" i="21"/>
  <c r="D511" i="21" s="1"/>
  <c r="AJ510" i="21"/>
  <c r="D510" i="21" s="1"/>
  <c r="AJ509" i="21"/>
  <c r="D509" i="21" s="1"/>
  <c r="AJ507" i="21"/>
  <c r="D507" i="21" s="1"/>
  <c r="AJ506" i="21"/>
  <c r="D506" i="21" s="1"/>
  <c r="C505" i="21"/>
  <c r="AJ505" i="21" s="1"/>
  <c r="AJ504" i="21"/>
  <c r="D504" i="21" s="1"/>
  <c r="AJ503" i="21"/>
  <c r="D503" i="21" s="1"/>
  <c r="AJ502" i="21"/>
  <c r="D502" i="21" s="1"/>
  <c r="AJ501" i="21"/>
  <c r="D501" i="21" s="1"/>
  <c r="AJ500" i="21"/>
  <c r="D500" i="21" s="1"/>
  <c r="AJ499" i="21"/>
  <c r="D499" i="21" s="1"/>
  <c r="AJ473" i="21"/>
  <c r="D473" i="21" s="1"/>
  <c r="AJ474" i="21"/>
  <c r="D474" i="21" s="1"/>
  <c r="AJ475" i="21"/>
  <c r="D475" i="21" s="1"/>
  <c r="AJ476" i="21"/>
  <c r="D476" i="21" s="1"/>
  <c r="AJ477" i="21"/>
  <c r="D477" i="21" s="1"/>
  <c r="AJ478" i="21"/>
  <c r="D478" i="21" s="1"/>
  <c r="C479" i="21"/>
  <c r="AJ479" i="21" s="1"/>
  <c r="AJ480" i="21"/>
  <c r="D480" i="21" s="1"/>
  <c r="AJ481" i="21"/>
  <c r="D481" i="21" s="1"/>
  <c r="AJ483" i="21"/>
  <c r="D483" i="21" s="1"/>
  <c r="AJ484" i="21"/>
  <c r="D484" i="21" s="1"/>
  <c r="AJ485" i="21"/>
  <c r="D485" i="21" s="1"/>
  <c r="AJ486" i="21"/>
  <c r="D486" i="21" s="1"/>
  <c r="AJ487" i="21"/>
  <c r="D487" i="21" s="1"/>
  <c r="AJ488" i="21"/>
  <c r="D488" i="21" s="1"/>
  <c r="AJ489" i="21"/>
  <c r="D489" i="21" s="1"/>
  <c r="AJ490" i="21"/>
  <c r="D490" i="21" s="1"/>
  <c r="AJ491" i="21"/>
  <c r="D491" i="21" s="1"/>
  <c r="AJ492" i="21"/>
  <c r="D492" i="21" s="1"/>
  <c r="AJ493" i="21"/>
  <c r="D493" i="21" s="1"/>
  <c r="AJ494" i="21"/>
  <c r="D494" i="21" s="1"/>
  <c r="AJ495" i="21"/>
  <c r="D495" i="21" s="1"/>
  <c r="AJ496" i="21"/>
  <c r="D496" i="21" s="1"/>
  <c r="AJ470" i="21"/>
  <c r="D470" i="21" s="1"/>
  <c r="AJ469" i="21"/>
  <c r="D469" i="21" s="1"/>
  <c r="AJ468" i="21"/>
  <c r="D468" i="21" s="1"/>
  <c r="AJ467" i="21"/>
  <c r="D467" i="21" s="1"/>
  <c r="AJ466" i="21"/>
  <c r="D466" i="21" s="1"/>
  <c r="AJ465" i="21"/>
  <c r="D465" i="21" s="1"/>
  <c r="AJ464" i="21"/>
  <c r="D464" i="21" s="1"/>
  <c r="AJ463" i="21"/>
  <c r="D463" i="21" s="1"/>
  <c r="AJ462" i="21"/>
  <c r="D462" i="21" s="1"/>
  <c r="AJ461" i="21"/>
  <c r="D461" i="21" s="1"/>
  <c r="AJ460" i="21"/>
  <c r="D460" i="21" s="1"/>
  <c r="AJ459" i="21"/>
  <c r="D459" i="21" s="1"/>
  <c r="AJ458" i="21"/>
  <c r="D458" i="21" s="1"/>
  <c r="AJ457" i="21"/>
  <c r="D457" i="21" s="1"/>
  <c r="AJ455" i="21"/>
  <c r="D455" i="21" s="1"/>
  <c r="AJ454" i="21"/>
  <c r="D454" i="21" s="1"/>
  <c r="C453" i="21"/>
  <c r="AJ453" i="21" s="1"/>
  <c r="AJ452" i="21"/>
  <c r="D452" i="21" s="1"/>
  <c r="AJ451" i="21"/>
  <c r="D451" i="21" s="1"/>
  <c r="AJ450" i="21"/>
  <c r="D450" i="21" s="1"/>
  <c r="AJ449" i="21"/>
  <c r="D449" i="21" s="1"/>
  <c r="AJ448" i="21"/>
  <c r="D448" i="21" s="1"/>
  <c r="AJ447" i="21"/>
  <c r="D447" i="21" s="1"/>
  <c r="AJ444" i="21"/>
  <c r="D444" i="21" s="1"/>
  <c r="AJ443" i="21"/>
  <c r="D443" i="21" s="1"/>
  <c r="AJ442" i="21"/>
  <c r="D442" i="21" s="1"/>
  <c r="AJ441" i="21"/>
  <c r="D441" i="21" s="1"/>
  <c r="AJ440" i="21"/>
  <c r="D440" i="21" s="1"/>
  <c r="AJ439" i="21"/>
  <c r="D439" i="21" s="1"/>
  <c r="AJ438" i="21"/>
  <c r="D438" i="21" s="1"/>
  <c r="AJ437" i="21"/>
  <c r="D437" i="21" s="1"/>
  <c r="AJ436" i="21"/>
  <c r="D436" i="21" s="1"/>
  <c r="AJ435" i="21"/>
  <c r="D435" i="21" s="1"/>
  <c r="AJ434" i="21"/>
  <c r="D434" i="21" s="1"/>
  <c r="AJ433" i="21"/>
  <c r="D433" i="21" s="1"/>
  <c r="AJ432" i="21"/>
  <c r="D432" i="21" s="1"/>
  <c r="AJ431" i="21"/>
  <c r="D431" i="21" s="1"/>
  <c r="AJ429" i="21"/>
  <c r="D429" i="21" s="1"/>
  <c r="AJ428" i="21"/>
  <c r="D428" i="21" s="1"/>
  <c r="C427" i="21"/>
  <c r="AJ427" i="21" s="1"/>
  <c r="AJ426" i="21"/>
  <c r="D426" i="21" s="1"/>
  <c r="AJ425" i="21"/>
  <c r="D425" i="21" s="1"/>
  <c r="AJ424" i="21"/>
  <c r="D424" i="21" s="1"/>
  <c r="AJ423" i="21"/>
  <c r="D423" i="21" s="1"/>
  <c r="AJ422" i="21"/>
  <c r="D422" i="21" s="1"/>
  <c r="AJ421" i="21"/>
  <c r="D421" i="21" s="1"/>
  <c r="AJ418" i="21"/>
  <c r="D418" i="21" s="1"/>
  <c r="AJ417" i="21" l="1"/>
  <c r="D417" i="21" s="1"/>
  <c r="AJ416" i="21"/>
  <c r="D416" i="21" s="1"/>
  <c r="AJ415" i="21"/>
  <c r="D415" i="21" s="1"/>
  <c r="AJ414" i="21"/>
  <c r="D414" i="21" s="1"/>
  <c r="AJ413" i="21"/>
  <c r="D413" i="21" s="1"/>
  <c r="AJ412" i="21"/>
  <c r="D412" i="21" s="1"/>
  <c r="AJ411" i="21"/>
  <c r="D411" i="21" s="1"/>
  <c r="AJ410" i="21"/>
  <c r="D410" i="21" s="1"/>
  <c r="AJ409" i="21"/>
  <c r="D409" i="21" s="1"/>
  <c r="AJ408" i="21"/>
  <c r="D408" i="21" s="1"/>
  <c r="AJ407" i="21"/>
  <c r="D407" i="21" s="1"/>
  <c r="AJ406" i="21"/>
  <c r="D406" i="21" s="1"/>
  <c r="AJ405" i="21"/>
  <c r="D405" i="21" s="1"/>
  <c r="AJ403" i="21"/>
  <c r="D403" i="21" s="1"/>
  <c r="AJ402" i="21"/>
  <c r="D402" i="21" s="1"/>
  <c r="C401" i="21"/>
  <c r="AJ401" i="21" s="1"/>
  <c r="AJ400" i="21"/>
  <c r="D400" i="21" s="1"/>
  <c r="AJ399" i="21"/>
  <c r="D399" i="21" s="1"/>
  <c r="AJ398" i="21"/>
  <c r="D398" i="21" s="1"/>
  <c r="AJ397" i="21"/>
  <c r="D397" i="21" s="1"/>
  <c r="AJ396" i="21"/>
  <c r="D396" i="21" s="1"/>
  <c r="AJ395" i="21"/>
  <c r="D395" i="21" s="1"/>
  <c r="AJ392" i="21"/>
  <c r="D392" i="21" s="1"/>
  <c r="AJ391" i="21"/>
  <c r="D391" i="21" s="1"/>
  <c r="AJ390" i="21"/>
  <c r="D390" i="21" s="1"/>
  <c r="AJ389" i="21"/>
  <c r="D389" i="21" s="1"/>
  <c r="AJ388" i="21"/>
  <c r="D388" i="21" s="1"/>
  <c r="AJ387" i="21"/>
  <c r="D387" i="21" s="1"/>
  <c r="AJ386" i="21"/>
  <c r="D386" i="21" s="1"/>
  <c r="AJ385" i="21"/>
  <c r="D385" i="21" s="1"/>
  <c r="AJ384" i="21"/>
  <c r="D384" i="21" s="1"/>
  <c r="AJ383" i="21"/>
  <c r="D383" i="21" s="1"/>
  <c r="AJ382" i="21"/>
  <c r="D382" i="21" s="1"/>
  <c r="AJ381" i="21"/>
  <c r="D381" i="21" s="1"/>
  <c r="AJ380" i="21"/>
  <c r="D380" i="21" s="1"/>
  <c r="AJ379" i="21"/>
  <c r="D379" i="21" s="1"/>
  <c r="AJ377" i="21"/>
  <c r="D377" i="21" s="1"/>
  <c r="AJ376" i="21"/>
  <c r="D376" i="21" s="1"/>
  <c r="C375" i="21"/>
  <c r="AJ375" i="21" s="1"/>
  <c r="AJ374" i="21"/>
  <c r="D374" i="21" s="1"/>
  <c r="AJ373" i="21"/>
  <c r="D373" i="21" s="1"/>
  <c r="AJ372" i="21"/>
  <c r="D372" i="21" s="1"/>
  <c r="AJ371" i="21"/>
  <c r="D371" i="21" s="1"/>
  <c r="AJ370" i="21"/>
  <c r="D370" i="21" s="1"/>
  <c r="AJ369" i="21"/>
  <c r="D369" i="21" s="1"/>
  <c r="AJ366" i="21"/>
  <c r="D366" i="21" s="1"/>
  <c r="AJ365" i="21"/>
  <c r="D365" i="21" s="1"/>
  <c r="AJ364" i="21"/>
  <c r="D364" i="21" s="1"/>
  <c r="AJ363" i="21"/>
  <c r="D363" i="21" s="1"/>
  <c r="AJ362" i="21"/>
  <c r="D362" i="21" s="1"/>
  <c r="AJ361" i="21"/>
  <c r="D361" i="21" s="1"/>
  <c r="AJ360" i="21"/>
  <c r="D360" i="21" s="1"/>
  <c r="AJ359" i="21"/>
  <c r="D359" i="21" s="1"/>
  <c r="AJ358" i="21"/>
  <c r="D358" i="21" s="1"/>
  <c r="AJ357" i="21"/>
  <c r="D357" i="21" s="1"/>
  <c r="AJ356" i="21"/>
  <c r="D356" i="21" s="1"/>
  <c r="AJ355" i="21"/>
  <c r="D355" i="21" s="1"/>
  <c r="AJ354" i="21"/>
  <c r="D354" i="21" s="1"/>
  <c r="AJ353" i="21"/>
  <c r="D353" i="21" s="1"/>
  <c r="AJ351" i="21"/>
  <c r="D351" i="21" s="1"/>
  <c r="AJ350" i="21"/>
  <c r="D350" i="21" s="1"/>
  <c r="C349" i="21"/>
  <c r="AJ349" i="21" s="1"/>
  <c r="AJ348" i="21"/>
  <c r="D348" i="21" s="1"/>
  <c r="AJ347" i="21"/>
  <c r="D347" i="21" s="1"/>
  <c r="AJ346" i="21"/>
  <c r="D346" i="21" s="1"/>
  <c r="AJ345" i="21"/>
  <c r="D345" i="21" s="1"/>
  <c r="AJ344" i="21"/>
  <c r="D344" i="21" s="1"/>
  <c r="AJ343" i="21"/>
  <c r="D343" i="21" s="1"/>
  <c r="AJ339" i="21"/>
  <c r="D339" i="21" s="1"/>
  <c r="AJ338" i="21"/>
  <c r="D338" i="21" s="1"/>
  <c r="AJ337" i="21"/>
  <c r="D337" i="21" s="1"/>
  <c r="AJ336" i="21"/>
  <c r="D336" i="21" s="1"/>
  <c r="AJ335" i="21"/>
  <c r="D335" i="21" s="1"/>
  <c r="AJ334" i="21"/>
  <c r="D334" i="21" s="1"/>
  <c r="AJ333" i="21"/>
  <c r="D333" i="21" s="1"/>
  <c r="AJ332" i="21"/>
  <c r="D332" i="21" s="1"/>
  <c r="AJ331" i="21"/>
  <c r="D331" i="21" s="1"/>
  <c r="AJ330" i="21"/>
  <c r="D330" i="21" s="1"/>
  <c r="AJ329" i="21"/>
  <c r="D329" i="21" s="1"/>
  <c r="AJ328" i="21"/>
  <c r="D328" i="21" s="1"/>
  <c r="AJ327" i="21"/>
  <c r="D327" i="21" s="1"/>
  <c r="AJ325" i="21"/>
  <c r="D325" i="21" s="1"/>
  <c r="AJ324" i="21"/>
  <c r="D324" i="21" s="1"/>
  <c r="C323" i="21"/>
  <c r="AJ323" i="21" s="1"/>
  <c r="AJ322" i="21"/>
  <c r="D322" i="21" s="1"/>
  <c r="AJ321" i="21"/>
  <c r="D321" i="21" s="1"/>
  <c r="AJ320" i="21"/>
  <c r="D320" i="21" s="1"/>
  <c r="AJ319" i="21"/>
  <c r="D319" i="21" s="1"/>
  <c r="AJ318" i="21"/>
  <c r="D318" i="21" s="1"/>
  <c r="AJ317" i="21"/>
  <c r="D317" i="21" s="1"/>
  <c r="AJ314" i="21"/>
  <c r="D314" i="21" s="1"/>
  <c r="AJ313" i="21"/>
  <c r="D313" i="21" s="1"/>
  <c r="AJ312" i="21"/>
  <c r="D312" i="21" s="1"/>
  <c r="AJ311" i="21"/>
  <c r="D311" i="21" s="1"/>
  <c r="AJ310" i="21"/>
  <c r="D310" i="21" s="1"/>
  <c r="AJ309" i="21"/>
  <c r="D309" i="21" s="1"/>
  <c r="AJ308" i="21"/>
  <c r="D308" i="21" s="1"/>
  <c r="AJ307" i="21"/>
  <c r="D307" i="21" s="1"/>
  <c r="AJ306" i="21"/>
  <c r="D306" i="21" s="1"/>
  <c r="AJ305" i="21"/>
  <c r="D305" i="21" s="1"/>
  <c r="AJ304" i="21"/>
  <c r="D304" i="21" s="1"/>
  <c r="AJ303" i="21"/>
  <c r="D303" i="21" s="1"/>
  <c r="AJ302" i="21"/>
  <c r="D302" i="21" s="1"/>
  <c r="AJ301" i="21"/>
  <c r="D301" i="21" s="1"/>
  <c r="AJ299" i="21"/>
  <c r="D299" i="21" s="1"/>
  <c r="AJ298" i="21"/>
  <c r="D298" i="21" s="1"/>
  <c r="C297" i="21"/>
  <c r="AJ297" i="21" s="1"/>
  <c r="AJ296" i="21"/>
  <c r="D296" i="21" s="1"/>
  <c r="AJ295" i="21"/>
  <c r="D295" i="21" s="1"/>
  <c r="AJ294" i="21"/>
  <c r="D294" i="21" s="1"/>
  <c r="AJ293" i="21"/>
  <c r="D293" i="21" s="1"/>
  <c r="AJ292" i="21"/>
  <c r="D292" i="21" s="1"/>
  <c r="AJ291" i="21"/>
  <c r="D291" i="21" s="1"/>
  <c r="AJ288" i="21"/>
  <c r="D288" i="21" s="1"/>
  <c r="AJ287" i="21"/>
  <c r="D287" i="21" s="1"/>
  <c r="AJ286" i="21"/>
  <c r="D286" i="21" s="1"/>
  <c r="AJ285" i="21"/>
  <c r="D285" i="21" s="1"/>
  <c r="AJ284" i="21"/>
  <c r="D284" i="21" s="1"/>
  <c r="AJ283" i="21"/>
  <c r="D283" i="21" s="1"/>
  <c r="AJ282" i="21"/>
  <c r="D282" i="21" s="1"/>
  <c r="AJ281" i="21"/>
  <c r="D281" i="21" s="1"/>
  <c r="AJ280" i="21"/>
  <c r="D280" i="21" s="1"/>
  <c r="AJ279" i="21"/>
  <c r="D279" i="21" s="1"/>
  <c r="AJ278" i="21"/>
  <c r="D278" i="21" s="1"/>
  <c r="AJ277" i="21"/>
  <c r="D277" i="21" s="1"/>
  <c r="AJ276" i="21"/>
  <c r="D276" i="21" s="1"/>
  <c r="AJ275" i="21"/>
  <c r="D275" i="21" s="1"/>
  <c r="AJ273" i="21"/>
  <c r="D273" i="21" s="1"/>
  <c r="AJ272" i="21"/>
  <c r="D272" i="21" s="1"/>
  <c r="C271" i="21"/>
  <c r="AJ271" i="21" s="1"/>
  <c r="AJ270" i="21"/>
  <c r="D270" i="21" s="1"/>
  <c r="AJ269" i="21"/>
  <c r="D269" i="21" s="1"/>
  <c r="AJ268" i="21"/>
  <c r="D268" i="21" s="1"/>
  <c r="AJ267" i="21"/>
  <c r="D267" i="21" s="1"/>
  <c r="AJ266" i="21"/>
  <c r="D266" i="21" s="1"/>
  <c r="AJ265" i="21"/>
  <c r="D265" i="21" s="1"/>
  <c r="AJ261" i="21"/>
  <c r="D261" i="21" s="1"/>
  <c r="AJ260" i="21"/>
  <c r="D260" i="21" s="1"/>
  <c r="AJ259" i="21"/>
  <c r="D259" i="21" s="1"/>
  <c r="AJ258" i="21"/>
  <c r="D258" i="21" s="1"/>
  <c r="AJ257" i="21"/>
  <c r="D257" i="21" s="1"/>
  <c r="AJ256" i="21"/>
  <c r="D256" i="21" s="1"/>
  <c r="AJ255" i="21"/>
  <c r="D255" i="21" s="1"/>
  <c r="AJ254" i="21"/>
  <c r="D254" i="21" s="1"/>
  <c r="AJ253" i="21"/>
  <c r="D253" i="21" s="1"/>
  <c r="AJ252" i="21"/>
  <c r="D252" i="21" s="1"/>
  <c r="AJ251" i="21"/>
  <c r="D251" i="21" s="1"/>
  <c r="AJ250" i="21"/>
  <c r="D250" i="21" s="1"/>
  <c r="AJ249" i="21"/>
  <c r="D249" i="21" s="1"/>
  <c r="AJ247" i="21"/>
  <c r="D247" i="21" s="1"/>
  <c r="AJ246" i="21"/>
  <c r="D246" i="21" s="1"/>
  <c r="C245" i="21"/>
  <c r="AJ245" i="21" s="1"/>
  <c r="AJ244" i="21"/>
  <c r="D244" i="21" s="1"/>
  <c r="AJ243" i="21"/>
  <c r="D243" i="21" s="1"/>
  <c r="AJ242" i="21"/>
  <c r="D242" i="21" s="1"/>
  <c r="AJ241" i="21"/>
  <c r="D241" i="21" s="1"/>
  <c r="AJ240" i="21"/>
  <c r="D240" i="21" s="1"/>
  <c r="AJ239" i="21"/>
  <c r="D239" i="21" s="1"/>
  <c r="AJ236" i="21"/>
  <c r="D236" i="21" s="1"/>
  <c r="AJ235" i="21"/>
  <c r="D235" i="21" s="1"/>
  <c r="AJ234" i="21"/>
  <c r="D234" i="21" s="1"/>
  <c r="AJ233" i="21"/>
  <c r="D233" i="21" s="1"/>
  <c r="AJ232" i="21"/>
  <c r="D232" i="21" s="1"/>
  <c r="AJ231" i="21"/>
  <c r="D231" i="21" s="1"/>
  <c r="AJ230" i="21"/>
  <c r="D230" i="21" s="1"/>
  <c r="AJ229" i="21"/>
  <c r="D229" i="21" s="1"/>
  <c r="AJ228" i="21"/>
  <c r="D228" i="21" s="1"/>
  <c r="AJ227" i="21"/>
  <c r="D227" i="21" s="1"/>
  <c r="AJ226" i="21"/>
  <c r="D226" i="21" s="1"/>
  <c r="AJ225" i="21"/>
  <c r="D225" i="21" s="1"/>
  <c r="AJ224" i="21"/>
  <c r="D224" i="21" s="1"/>
  <c r="AJ223" i="21"/>
  <c r="D223" i="21" s="1"/>
  <c r="AJ221" i="21"/>
  <c r="D221" i="21" s="1"/>
  <c r="AJ220" i="21"/>
  <c r="D220" i="21" s="1"/>
  <c r="C219" i="21"/>
  <c r="AJ219" i="21" s="1"/>
  <c r="AJ218" i="21"/>
  <c r="D218" i="21" s="1"/>
  <c r="AJ217" i="21"/>
  <c r="D217" i="21" s="1"/>
  <c r="AJ216" i="21"/>
  <c r="D216" i="21" s="1"/>
  <c r="AJ215" i="21"/>
  <c r="D215" i="21" s="1"/>
  <c r="AJ214" i="21"/>
  <c r="D214" i="21" s="1"/>
  <c r="AJ213" i="21"/>
  <c r="D213" i="21" s="1"/>
  <c r="AJ210" i="21"/>
  <c r="D210" i="21" s="1"/>
  <c r="AJ209" i="21"/>
  <c r="D209" i="21" s="1"/>
  <c r="AJ208" i="21"/>
  <c r="D208" i="21" s="1"/>
  <c r="AJ207" i="21"/>
  <c r="D207" i="21" s="1"/>
  <c r="AJ206" i="21"/>
  <c r="D206" i="21" s="1"/>
  <c r="AJ205" i="21"/>
  <c r="D205" i="21" s="1"/>
  <c r="AJ204" i="21"/>
  <c r="D204" i="21" s="1"/>
  <c r="AJ203" i="21"/>
  <c r="D203" i="21" s="1"/>
  <c r="AJ202" i="21"/>
  <c r="D202" i="21" s="1"/>
  <c r="AJ201" i="21"/>
  <c r="D201" i="21" s="1"/>
  <c r="AJ200" i="21"/>
  <c r="D200" i="21" s="1"/>
  <c r="AJ199" i="21"/>
  <c r="D199" i="21" s="1"/>
  <c r="AJ198" i="21"/>
  <c r="D198" i="21" s="1"/>
  <c r="AJ197" i="21"/>
  <c r="D197" i="21" s="1"/>
  <c r="AJ195" i="21"/>
  <c r="D195" i="21" s="1"/>
  <c r="AJ194" i="21"/>
  <c r="D194" i="21" s="1"/>
  <c r="C193" i="21"/>
  <c r="AJ193" i="21" s="1"/>
  <c r="AJ192" i="21"/>
  <c r="D192" i="21" s="1"/>
  <c r="AJ191" i="21"/>
  <c r="D191" i="21" s="1"/>
  <c r="AJ190" i="21"/>
  <c r="D190" i="21" s="1"/>
  <c r="AJ189" i="21"/>
  <c r="D189" i="21" s="1"/>
  <c r="AJ188" i="21"/>
  <c r="D188" i="21" s="1"/>
  <c r="AJ187" i="21"/>
  <c r="D187" i="21" s="1"/>
  <c r="AJ183" i="21"/>
  <c r="D183" i="21" s="1"/>
  <c r="AJ182" i="21"/>
  <c r="D182" i="21" s="1"/>
  <c r="AJ181" i="21"/>
  <c r="D181" i="21" s="1"/>
  <c r="AJ180" i="21"/>
  <c r="D180" i="21" s="1"/>
  <c r="AJ179" i="21"/>
  <c r="D179" i="21" s="1"/>
  <c r="AJ178" i="21"/>
  <c r="D178" i="21" s="1"/>
  <c r="AJ177" i="21"/>
  <c r="D177" i="21" s="1"/>
  <c r="AJ176" i="21"/>
  <c r="D176" i="21" s="1"/>
  <c r="AJ175" i="21"/>
  <c r="D175" i="21" s="1"/>
  <c r="AJ174" i="21"/>
  <c r="D174" i="21" s="1"/>
  <c r="AJ173" i="21"/>
  <c r="D173" i="21" s="1"/>
  <c r="AJ172" i="21"/>
  <c r="D172" i="21" s="1"/>
  <c r="AJ171" i="21"/>
  <c r="D171" i="21" s="1"/>
  <c r="AJ169" i="21"/>
  <c r="D169" i="21" s="1"/>
  <c r="AJ168" i="21"/>
  <c r="D168" i="21" s="1"/>
  <c r="C167" i="21"/>
  <c r="AJ167" i="21" s="1"/>
  <c r="AJ166" i="21"/>
  <c r="D166" i="21" s="1"/>
  <c r="AJ165" i="21"/>
  <c r="D165" i="21" s="1"/>
  <c r="AJ164" i="21"/>
  <c r="D164" i="21" s="1"/>
  <c r="AJ163" i="21"/>
  <c r="D163" i="21" s="1"/>
  <c r="AJ162" i="21"/>
  <c r="D162" i="21" s="1"/>
  <c r="AJ161" i="21"/>
  <c r="D161" i="21" s="1"/>
  <c r="AJ158" i="21"/>
  <c r="D158" i="21" s="1"/>
  <c r="AJ157" i="21"/>
  <c r="D157" i="21" s="1"/>
  <c r="AJ156" i="21"/>
  <c r="D156" i="21" s="1"/>
  <c r="AJ155" i="21"/>
  <c r="D155" i="21" s="1"/>
  <c r="AJ154" i="21"/>
  <c r="D154" i="21" s="1"/>
  <c r="AJ153" i="21"/>
  <c r="D153" i="21" s="1"/>
  <c r="AJ152" i="21"/>
  <c r="D152" i="21" s="1"/>
  <c r="AJ151" i="21"/>
  <c r="D151" i="21" s="1"/>
  <c r="AJ150" i="21"/>
  <c r="D150" i="21" s="1"/>
  <c r="AJ149" i="21"/>
  <c r="D149" i="21" s="1"/>
  <c r="AJ148" i="21"/>
  <c r="D148" i="21" s="1"/>
  <c r="AJ147" i="21"/>
  <c r="D147" i="21" s="1"/>
  <c r="AJ146" i="21"/>
  <c r="D146" i="21" s="1"/>
  <c r="AJ145" i="21"/>
  <c r="D145" i="21" s="1"/>
  <c r="AJ143" i="21"/>
  <c r="D143" i="21" s="1"/>
  <c r="AJ142" i="21"/>
  <c r="D142" i="21" s="1"/>
  <c r="AJ140" i="21"/>
  <c r="D140" i="21" s="1"/>
  <c r="AJ139" i="21"/>
  <c r="D139" i="21" s="1"/>
  <c r="AJ138" i="21"/>
  <c r="D138" i="21" s="1"/>
  <c r="AJ137" i="21"/>
  <c r="D137" i="21" s="1"/>
  <c r="AJ136" i="21"/>
  <c r="D136" i="21" s="1"/>
  <c r="AJ135" i="21"/>
  <c r="D135" i="21" s="1"/>
  <c r="AJ132" i="21"/>
  <c r="D132" i="21" s="1"/>
  <c r="AJ131" i="21"/>
  <c r="D131" i="21" s="1"/>
  <c r="AJ130" i="21"/>
  <c r="D130" i="21" s="1"/>
  <c r="AJ129" i="21"/>
  <c r="D129" i="21" s="1"/>
  <c r="AJ128" i="21"/>
  <c r="D128" i="21" s="1"/>
  <c r="AJ127" i="21"/>
  <c r="D127" i="21" s="1"/>
  <c r="AJ126" i="21"/>
  <c r="D126" i="21" s="1"/>
  <c r="AJ125" i="21"/>
  <c r="D125" i="21" s="1"/>
  <c r="AJ124" i="21"/>
  <c r="D124" i="21" s="1"/>
  <c r="AJ123" i="21"/>
  <c r="D123" i="21" s="1"/>
  <c r="AJ122" i="21"/>
  <c r="D122" i="21" s="1"/>
  <c r="AJ121" i="21"/>
  <c r="D121" i="21" s="1"/>
  <c r="AJ120" i="21"/>
  <c r="D120" i="21" s="1"/>
  <c r="AJ119" i="21"/>
  <c r="D119" i="21" s="1"/>
  <c r="AJ117" i="21"/>
  <c r="D117" i="21" s="1"/>
  <c r="AJ116" i="21"/>
  <c r="D116" i="21" s="1"/>
  <c r="C115" i="21"/>
  <c r="AJ115" i="21" s="1"/>
  <c r="AJ114" i="21"/>
  <c r="D114" i="21" s="1"/>
  <c r="AJ113" i="21"/>
  <c r="D113" i="21" s="1"/>
  <c r="AJ112" i="21"/>
  <c r="D112" i="21" s="1"/>
  <c r="AJ111" i="21"/>
  <c r="D111" i="21" s="1"/>
  <c r="AJ110" i="21"/>
  <c r="D110" i="21" s="1"/>
  <c r="AJ109" i="21"/>
  <c r="D109" i="21" s="1"/>
  <c r="AJ105" i="21"/>
  <c r="D105" i="21" s="1"/>
  <c r="AJ104" i="21"/>
  <c r="D104" i="21" s="1"/>
  <c r="AJ103" i="21"/>
  <c r="D103" i="21" s="1"/>
  <c r="AJ102" i="21"/>
  <c r="D102" i="21" s="1"/>
  <c r="AJ101" i="21"/>
  <c r="D101" i="21" s="1"/>
  <c r="AJ100" i="21"/>
  <c r="D100" i="21" s="1"/>
  <c r="AJ99" i="21"/>
  <c r="D99" i="21" s="1"/>
  <c r="AJ98" i="21"/>
  <c r="D98" i="21" s="1"/>
  <c r="AJ97" i="21"/>
  <c r="D97" i="21" s="1"/>
  <c r="AJ96" i="21"/>
  <c r="D96" i="21" s="1"/>
  <c r="AJ95" i="21"/>
  <c r="D95" i="21" s="1"/>
  <c r="AJ94" i="21"/>
  <c r="D94" i="21" s="1"/>
  <c r="AJ93" i="21"/>
  <c r="D93" i="21" s="1"/>
  <c r="AJ91" i="21"/>
  <c r="D91" i="21" s="1"/>
  <c r="AJ90" i="21"/>
  <c r="D90" i="21" s="1"/>
  <c r="C89" i="21"/>
  <c r="AJ89" i="21" s="1"/>
  <c r="AJ88" i="21"/>
  <c r="D88" i="21" s="1"/>
  <c r="AJ87" i="21"/>
  <c r="D87" i="21" s="1"/>
  <c r="AJ86" i="21"/>
  <c r="D86" i="21" s="1"/>
  <c r="AJ85" i="21"/>
  <c r="D85" i="21" s="1"/>
  <c r="AJ84" i="21"/>
  <c r="D84" i="21" s="1"/>
  <c r="AJ83" i="21"/>
  <c r="D83" i="21" s="1"/>
  <c r="AJ80" i="21"/>
  <c r="D80" i="21" s="1"/>
  <c r="AJ79" i="21"/>
  <c r="D79" i="21" s="1"/>
  <c r="AJ78" i="21"/>
  <c r="D78" i="21" s="1"/>
  <c r="AJ77" i="21"/>
  <c r="D77" i="21" s="1"/>
  <c r="AJ76" i="21"/>
  <c r="D76" i="21" s="1"/>
  <c r="AJ75" i="21"/>
  <c r="D75" i="21" s="1"/>
  <c r="AJ74" i="21"/>
  <c r="D74" i="21" s="1"/>
  <c r="AJ73" i="21"/>
  <c r="D73" i="21" s="1"/>
  <c r="AJ72" i="21"/>
  <c r="D72" i="21" s="1"/>
  <c r="AJ71" i="21"/>
  <c r="D71" i="21" s="1"/>
  <c r="AJ70" i="21"/>
  <c r="D70" i="21" s="1"/>
  <c r="AJ69" i="21"/>
  <c r="D69" i="21" s="1"/>
  <c r="AJ68" i="21"/>
  <c r="D68" i="21" s="1"/>
  <c r="AJ67" i="21"/>
  <c r="D67" i="21" s="1"/>
  <c r="AJ65" i="21"/>
  <c r="D65" i="21" s="1"/>
  <c r="AJ64" i="21"/>
  <c r="D64" i="21" s="1"/>
  <c r="C63" i="21"/>
  <c r="AJ63" i="21" s="1"/>
  <c r="AJ62" i="21"/>
  <c r="D62" i="21" s="1"/>
  <c r="AJ61" i="21"/>
  <c r="D61" i="21" s="1"/>
  <c r="AJ60" i="21"/>
  <c r="D60" i="21" s="1"/>
  <c r="AJ59" i="21"/>
  <c r="D59" i="21" s="1"/>
  <c r="AJ58" i="21"/>
  <c r="D58" i="21" s="1"/>
  <c r="AJ57" i="21"/>
  <c r="D57" i="21" s="1"/>
  <c r="AJ52" i="21"/>
  <c r="D52" i="21" s="1"/>
  <c r="AJ53" i="21"/>
  <c r="D53" i="21" s="1"/>
  <c r="AJ26" i="21"/>
  <c r="D26" i="21" s="1"/>
  <c r="AJ51" i="21"/>
  <c r="D51" i="21" s="1"/>
  <c r="AJ50" i="21"/>
  <c r="D50" i="21" s="1"/>
  <c r="AJ49" i="21"/>
  <c r="D49" i="21" s="1"/>
  <c r="AJ48" i="21"/>
  <c r="D48" i="21" s="1"/>
  <c r="AJ47" i="21"/>
  <c r="D47" i="21" s="1"/>
  <c r="AJ46" i="21"/>
  <c r="D46" i="21" s="1"/>
  <c r="AJ45" i="21"/>
  <c r="D45" i="21" s="1"/>
  <c r="AJ44" i="21"/>
  <c r="D44" i="21" s="1"/>
  <c r="AJ43" i="21"/>
  <c r="D43" i="21" s="1"/>
  <c r="AJ42" i="21"/>
  <c r="D42" i="21" s="1"/>
  <c r="AJ41" i="21"/>
  <c r="D41" i="21" s="1"/>
  <c r="AJ40" i="21"/>
  <c r="D40" i="21" s="1"/>
  <c r="AJ38" i="21"/>
  <c r="D38" i="21" s="1"/>
  <c r="AJ37" i="21"/>
  <c r="D37" i="21" s="1"/>
  <c r="C36" i="21"/>
  <c r="AJ36" i="21" s="1"/>
  <c r="AJ35" i="21"/>
  <c r="D35" i="21" s="1"/>
  <c r="AJ34" i="21"/>
  <c r="D34" i="21" s="1"/>
  <c r="AJ33" i="21"/>
  <c r="D33" i="21" s="1"/>
  <c r="AJ32" i="21"/>
  <c r="D32" i="21" s="1"/>
  <c r="AJ31" i="21"/>
  <c r="D31" i="21" s="1"/>
  <c r="AJ30" i="21"/>
  <c r="D30" i="21" s="1"/>
  <c r="AJ25" i="21"/>
  <c r="D25" i="21" s="1"/>
  <c r="AJ16" i="21"/>
  <c r="D16" i="21" s="1"/>
  <c r="AJ383" i="24"/>
  <c r="D383" i="24" s="1"/>
  <c r="AJ382" i="24"/>
  <c r="D382" i="24" s="1"/>
  <c r="AJ381" i="24"/>
  <c r="D381" i="24" s="1"/>
  <c r="AJ380" i="24"/>
  <c r="D380" i="24" s="1"/>
  <c r="AJ379" i="24"/>
  <c r="D379" i="24" s="1"/>
  <c r="AJ378" i="24"/>
  <c r="D378" i="24" s="1"/>
  <c r="AJ377" i="24"/>
  <c r="D377" i="24" s="1"/>
  <c r="AJ376" i="24"/>
  <c r="D376" i="24" s="1"/>
  <c r="AJ375" i="24"/>
  <c r="D375" i="24" s="1"/>
  <c r="AJ374" i="24"/>
  <c r="D374" i="24" s="1"/>
  <c r="AJ372" i="24"/>
  <c r="D372" i="24" s="1"/>
  <c r="AJ371" i="24"/>
  <c r="D371" i="24" s="1"/>
  <c r="AJ369" i="24"/>
  <c r="D369" i="24" s="1"/>
  <c r="AJ368" i="24"/>
  <c r="D368" i="24" s="1"/>
  <c r="AJ367" i="24"/>
  <c r="D367" i="24" s="1"/>
  <c r="AJ366" i="24"/>
  <c r="D366" i="24" s="1"/>
  <c r="AJ365" i="24"/>
  <c r="D365" i="24" s="1"/>
  <c r="AJ364" i="24"/>
  <c r="D364" i="24" s="1"/>
  <c r="AJ331" i="24"/>
  <c r="D331" i="24" s="1"/>
  <c r="AJ330" i="24"/>
  <c r="D330" i="24" s="1"/>
  <c r="AJ329" i="24"/>
  <c r="D329" i="24" s="1"/>
  <c r="AJ328" i="24"/>
  <c r="D328" i="24" s="1"/>
  <c r="AJ327" i="24"/>
  <c r="D327" i="24" s="1"/>
  <c r="AJ326" i="24"/>
  <c r="D326" i="24" s="1"/>
  <c r="AJ325" i="24"/>
  <c r="D325" i="24" s="1"/>
  <c r="AJ324" i="24"/>
  <c r="D324" i="24" s="1"/>
  <c r="AJ323" i="24"/>
  <c r="D323" i="24" s="1"/>
  <c r="AJ322" i="24"/>
  <c r="D322" i="24" s="1"/>
  <c r="AJ320" i="24"/>
  <c r="D320" i="24" s="1"/>
  <c r="AJ319" i="24"/>
  <c r="D319" i="24" s="1"/>
  <c r="AJ317" i="24"/>
  <c r="D317" i="24" s="1"/>
  <c r="AJ316" i="24"/>
  <c r="D316" i="24" s="1"/>
  <c r="AJ315" i="24"/>
  <c r="D315" i="24" s="1"/>
  <c r="AJ314" i="24"/>
  <c r="D314" i="24" s="1"/>
  <c r="AJ313" i="24"/>
  <c r="D313" i="24" s="1"/>
  <c r="AJ312" i="24"/>
  <c r="D312" i="24" s="1"/>
  <c r="AJ279" i="24"/>
  <c r="D279" i="24" s="1"/>
  <c r="AJ278" i="24"/>
  <c r="D278" i="24" s="1"/>
  <c r="AJ277" i="24"/>
  <c r="D277" i="24" s="1"/>
  <c r="AJ276" i="24"/>
  <c r="D276" i="24" s="1"/>
  <c r="AJ275" i="24"/>
  <c r="D275" i="24" s="1"/>
  <c r="AJ274" i="24"/>
  <c r="D274" i="24" s="1"/>
  <c r="AJ273" i="24"/>
  <c r="D273" i="24" s="1"/>
  <c r="AJ272" i="24"/>
  <c r="D272" i="24" s="1"/>
  <c r="AJ271" i="24"/>
  <c r="D271" i="24" s="1"/>
  <c r="AJ270" i="24"/>
  <c r="D270" i="24" s="1"/>
  <c r="AJ268" i="24"/>
  <c r="D268" i="24" s="1"/>
  <c r="AJ267" i="24"/>
  <c r="D267" i="24" s="1"/>
  <c r="AJ265" i="24"/>
  <c r="D265" i="24" s="1"/>
  <c r="AJ264" i="24"/>
  <c r="D264" i="24" s="1"/>
  <c r="AJ263" i="24"/>
  <c r="D263" i="24" s="1"/>
  <c r="AJ262" i="24"/>
  <c r="D262" i="24" s="1"/>
  <c r="AJ261" i="24"/>
  <c r="D261" i="24" s="1"/>
  <c r="AJ260" i="24"/>
  <c r="D260" i="24" s="1"/>
  <c r="AJ227" i="24"/>
  <c r="D227" i="24" s="1"/>
  <c r="AJ226" i="24"/>
  <c r="D226" i="24" s="1"/>
  <c r="AJ225" i="24"/>
  <c r="D225" i="24" s="1"/>
  <c r="AJ224" i="24"/>
  <c r="D224" i="24" s="1"/>
  <c r="AJ223" i="24"/>
  <c r="D223" i="24" s="1"/>
  <c r="AJ222" i="24"/>
  <c r="D222" i="24" s="1"/>
  <c r="AJ221" i="24"/>
  <c r="D221" i="24" s="1"/>
  <c r="AJ220" i="24"/>
  <c r="D220" i="24" s="1"/>
  <c r="AJ219" i="24"/>
  <c r="D219" i="24" s="1"/>
  <c r="AJ218" i="24"/>
  <c r="D218" i="24" s="1"/>
  <c r="AJ216" i="24"/>
  <c r="D216" i="24" s="1"/>
  <c r="AJ215" i="24"/>
  <c r="D215" i="24" s="1"/>
  <c r="AJ213" i="24"/>
  <c r="D213" i="24" s="1"/>
  <c r="AJ212" i="24"/>
  <c r="D212" i="24" s="1"/>
  <c r="AJ211" i="24"/>
  <c r="D211" i="24" s="1"/>
  <c r="AJ210" i="24"/>
  <c r="D210" i="24" s="1"/>
  <c r="AJ209" i="24"/>
  <c r="D209" i="24" s="1"/>
  <c r="AJ208" i="24"/>
  <c r="D208" i="24" s="1"/>
  <c r="AJ175" i="24"/>
  <c r="D175" i="24" s="1"/>
  <c r="AJ174" i="24"/>
  <c r="D174" i="24" s="1"/>
  <c r="AJ173" i="24"/>
  <c r="D173" i="24" s="1"/>
  <c r="AJ172" i="24"/>
  <c r="D172" i="24" s="1"/>
  <c r="AJ171" i="24"/>
  <c r="D171" i="24" s="1"/>
  <c r="AJ170" i="24"/>
  <c r="D170" i="24" s="1"/>
  <c r="AJ169" i="24"/>
  <c r="D169" i="24" s="1"/>
  <c r="AJ168" i="24"/>
  <c r="D168" i="24" s="1"/>
  <c r="AJ167" i="24"/>
  <c r="D167" i="24" s="1"/>
  <c r="AJ166" i="24"/>
  <c r="D166" i="24" s="1"/>
  <c r="AJ164" i="24"/>
  <c r="D164" i="24" s="1"/>
  <c r="AJ163" i="24"/>
  <c r="D163" i="24" s="1"/>
  <c r="AJ161" i="24"/>
  <c r="D161" i="24" s="1"/>
  <c r="AJ160" i="24"/>
  <c r="D160" i="24" s="1"/>
  <c r="AJ159" i="24"/>
  <c r="D159" i="24" s="1"/>
  <c r="AJ158" i="24"/>
  <c r="D158" i="24" s="1"/>
  <c r="AJ157" i="24"/>
  <c r="D157" i="24" s="1"/>
  <c r="AJ156" i="24"/>
  <c r="D156" i="24" s="1"/>
  <c r="AJ124" i="24"/>
  <c r="D124" i="24" s="1"/>
  <c r="AJ123" i="24"/>
  <c r="D123" i="24" s="1"/>
  <c r="AJ122" i="24"/>
  <c r="D122" i="24" s="1"/>
  <c r="AJ121" i="24"/>
  <c r="D121" i="24" s="1"/>
  <c r="AJ120" i="24"/>
  <c r="D120" i="24" s="1"/>
  <c r="AJ119" i="24"/>
  <c r="D119" i="24" s="1"/>
  <c r="AJ118" i="24"/>
  <c r="D118" i="24" s="1"/>
  <c r="AJ117" i="24"/>
  <c r="D117" i="24" s="1"/>
  <c r="AJ116" i="24"/>
  <c r="D116" i="24" s="1"/>
  <c r="AJ115" i="24"/>
  <c r="D115" i="24" s="1"/>
  <c r="AJ113" i="24"/>
  <c r="D113" i="24" s="1"/>
  <c r="AJ112" i="24"/>
  <c r="D112" i="24" s="1"/>
  <c r="AJ110" i="24"/>
  <c r="D110" i="24" s="1"/>
  <c r="AJ109" i="24"/>
  <c r="D109" i="24" s="1"/>
  <c r="AJ108" i="24"/>
  <c r="D108" i="24" s="1"/>
  <c r="AJ107" i="24"/>
  <c r="D107" i="24" s="1"/>
  <c r="AJ106" i="24"/>
  <c r="D106" i="24" s="1"/>
  <c r="AJ105" i="24"/>
  <c r="D105" i="24" s="1"/>
  <c r="AJ72" i="24"/>
  <c r="D72" i="24" s="1"/>
  <c r="AJ71" i="24"/>
  <c r="D71" i="24" s="1"/>
  <c r="AJ70" i="24"/>
  <c r="D70" i="24" s="1"/>
  <c r="AJ69" i="24"/>
  <c r="D69" i="24" s="1"/>
  <c r="AJ68" i="24"/>
  <c r="D68" i="24" s="1"/>
  <c r="AJ67" i="24"/>
  <c r="D67" i="24" s="1"/>
  <c r="AJ66" i="24"/>
  <c r="D66" i="24" s="1"/>
  <c r="AJ65" i="24"/>
  <c r="D65" i="24" s="1"/>
  <c r="AJ64" i="24"/>
  <c r="D64" i="24" s="1"/>
  <c r="AJ63" i="24"/>
  <c r="D63" i="24" s="1"/>
  <c r="AJ61" i="24"/>
  <c r="D61" i="24" s="1"/>
  <c r="AJ60" i="24"/>
  <c r="D60" i="24" s="1"/>
  <c r="AJ58" i="24"/>
  <c r="D58" i="24" s="1"/>
  <c r="AJ57" i="24"/>
  <c r="D57" i="24" s="1"/>
  <c r="AJ56" i="24"/>
  <c r="D56" i="24" s="1"/>
  <c r="AJ55" i="24"/>
  <c r="D55" i="24" s="1"/>
  <c r="AJ54" i="24"/>
  <c r="D54" i="24" s="1"/>
  <c r="AJ53" i="24"/>
  <c r="D53" i="24" s="1"/>
  <c r="AJ409" i="24"/>
  <c r="D409" i="24" s="1"/>
  <c r="AJ408" i="24"/>
  <c r="D408" i="24" s="1"/>
  <c r="AJ407" i="24"/>
  <c r="D407" i="24" s="1"/>
  <c r="AJ406" i="24"/>
  <c r="D406" i="24" s="1"/>
  <c r="AJ405" i="24"/>
  <c r="D405" i="24" s="1"/>
  <c r="AJ404" i="24"/>
  <c r="D404" i="24" s="1"/>
  <c r="AJ403" i="24"/>
  <c r="D403" i="24" s="1"/>
  <c r="AJ402" i="24"/>
  <c r="D402" i="24" s="1"/>
  <c r="AJ401" i="24"/>
  <c r="D401" i="24" s="1"/>
  <c r="AJ400" i="24"/>
  <c r="D400" i="24" s="1"/>
  <c r="AJ399" i="24"/>
  <c r="D399" i="24" s="1"/>
  <c r="AJ398" i="24"/>
  <c r="D398" i="24" s="1"/>
  <c r="AJ397" i="24"/>
  <c r="D397" i="24" s="1"/>
  <c r="AJ396" i="24"/>
  <c r="D396" i="24" s="1"/>
  <c r="AJ395" i="24"/>
  <c r="D395" i="24" s="1"/>
  <c r="AJ394" i="24"/>
  <c r="D394" i="24" s="1"/>
  <c r="AJ393" i="24"/>
  <c r="D393" i="24" s="1"/>
  <c r="AJ392" i="24"/>
  <c r="D392" i="24" s="1"/>
  <c r="AJ391" i="24"/>
  <c r="D391" i="24" s="1"/>
  <c r="AJ390" i="24"/>
  <c r="D390" i="24" s="1"/>
  <c r="AJ357" i="24"/>
  <c r="D357" i="24" s="1"/>
  <c r="AJ356" i="24"/>
  <c r="D356" i="24" s="1"/>
  <c r="AJ355" i="24"/>
  <c r="D355" i="24" s="1"/>
  <c r="AJ354" i="24"/>
  <c r="D354" i="24" s="1"/>
  <c r="AJ353" i="24"/>
  <c r="D353" i="24" s="1"/>
  <c r="AJ352" i="24"/>
  <c r="D352" i="24" s="1"/>
  <c r="AJ351" i="24"/>
  <c r="D351" i="24" s="1"/>
  <c r="AJ350" i="24"/>
  <c r="D350" i="24" s="1"/>
  <c r="AJ349" i="24"/>
  <c r="D349" i="24" s="1"/>
  <c r="AJ348" i="24"/>
  <c r="D348" i="24" s="1"/>
  <c r="AJ347" i="24"/>
  <c r="D347" i="24" s="1"/>
  <c r="AJ346" i="24"/>
  <c r="D346" i="24" s="1"/>
  <c r="AJ345" i="24"/>
  <c r="D345" i="24" s="1"/>
  <c r="AJ344" i="24"/>
  <c r="D344" i="24" s="1"/>
  <c r="AJ343" i="24"/>
  <c r="D343" i="24" s="1"/>
  <c r="AJ342" i="24"/>
  <c r="D342" i="24" s="1"/>
  <c r="AJ341" i="24"/>
  <c r="D341" i="24" s="1"/>
  <c r="AJ340" i="24"/>
  <c r="D340" i="24" s="1"/>
  <c r="AJ339" i="24"/>
  <c r="D339" i="24" s="1"/>
  <c r="AJ338" i="24"/>
  <c r="D338" i="24" s="1"/>
  <c r="AJ305" i="24"/>
  <c r="D305" i="24" s="1"/>
  <c r="AJ304" i="24"/>
  <c r="D304" i="24" s="1"/>
  <c r="AJ303" i="24"/>
  <c r="D303" i="24" s="1"/>
  <c r="AJ302" i="24"/>
  <c r="D302" i="24" s="1"/>
  <c r="AJ301" i="24"/>
  <c r="D301" i="24" s="1"/>
  <c r="AJ300" i="24"/>
  <c r="D300" i="24" s="1"/>
  <c r="AJ299" i="24"/>
  <c r="D299" i="24" s="1"/>
  <c r="AJ298" i="24"/>
  <c r="D298" i="24" s="1"/>
  <c r="AJ297" i="24"/>
  <c r="D297" i="24" s="1"/>
  <c r="AJ296" i="24"/>
  <c r="D296" i="24" s="1"/>
  <c r="AJ295" i="24"/>
  <c r="D295" i="24" s="1"/>
  <c r="AJ294" i="24"/>
  <c r="D294" i="24" s="1"/>
  <c r="AJ293" i="24"/>
  <c r="D293" i="24" s="1"/>
  <c r="AJ292" i="24"/>
  <c r="D292" i="24" s="1"/>
  <c r="AJ291" i="24"/>
  <c r="D291" i="24" s="1"/>
  <c r="AJ290" i="24"/>
  <c r="D290" i="24" s="1"/>
  <c r="AJ289" i="24"/>
  <c r="D289" i="24" s="1"/>
  <c r="AJ288" i="24"/>
  <c r="D288" i="24" s="1"/>
  <c r="AJ287" i="24"/>
  <c r="D287" i="24" s="1"/>
  <c r="AJ286" i="24"/>
  <c r="D286" i="24" s="1"/>
  <c r="AJ253" i="24"/>
  <c r="D253" i="24" s="1"/>
  <c r="AJ252" i="24"/>
  <c r="D252" i="24" s="1"/>
  <c r="AJ251" i="24"/>
  <c r="D251" i="24" s="1"/>
  <c r="AJ250" i="24"/>
  <c r="D250" i="24" s="1"/>
  <c r="AJ249" i="24"/>
  <c r="D249" i="24" s="1"/>
  <c r="AJ248" i="24"/>
  <c r="D248" i="24" s="1"/>
  <c r="AJ247" i="24"/>
  <c r="D247" i="24" s="1"/>
  <c r="AJ246" i="24"/>
  <c r="D246" i="24" s="1"/>
  <c r="AJ245" i="24"/>
  <c r="D245" i="24" s="1"/>
  <c r="AJ244" i="24"/>
  <c r="D244" i="24" s="1"/>
  <c r="AJ243" i="24"/>
  <c r="D243" i="24" s="1"/>
  <c r="AJ242" i="24"/>
  <c r="D242" i="24" s="1"/>
  <c r="AJ241" i="24"/>
  <c r="D241" i="24" s="1"/>
  <c r="AJ240" i="24"/>
  <c r="D240" i="24" s="1"/>
  <c r="AJ239" i="24"/>
  <c r="D239" i="24" s="1"/>
  <c r="AJ238" i="24"/>
  <c r="D238" i="24" s="1"/>
  <c r="AJ237" i="24"/>
  <c r="D237" i="24" s="1"/>
  <c r="AJ236" i="24"/>
  <c r="D236" i="24" s="1"/>
  <c r="AJ235" i="24"/>
  <c r="D235" i="24" s="1"/>
  <c r="AJ234" i="24"/>
  <c r="D234" i="24" s="1"/>
  <c r="AJ201" i="24"/>
  <c r="D201" i="24" s="1"/>
  <c r="AJ200" i="24"/>
  <c r="D200" i="24" s="1"/>
  <c r="AJ199" i="24"/>
  <c r="D199" i="24" s="1"/>
  <c r="AJ198" i="24"/>
  <c r="D198" i="24" s="1"/>
  <c r="AJ197" i="24"/>
  <c r="D197" i="24" s="1"/>
  <c r="AJ196" i="24"/>
  <c r="D196" i="24" s="1"/>
  <c r="AJ195" i="24"/>
  <c r="D195" i="24" s="1"/>
  <c r="AJ194" i="24"/>
  <c r="D194" i="24" s="1"/>
  <c r="AJ193" i="24"/>
  <c r="D193" i="24" s="1"/>
  <c r="AJ192" i="24"/>
  <c r="D192" i="24" s="1"/>
  <c r="AJ191" i="24"/>
  <c r="D191" i="24" s="1"/>
  <c r="AJ190" i="24"/>
  <c r="D190" i="24" s="1"/>
  <c r="AJ189" i="24"/>
  <c r="D189" i="24" s="1"/>
  <c r="AJ188" i="24"/>
  <c r="D188" i="24" s="1"/>
  <c r="AJ187" i="24"/>
  <c r="D187" i="24" s="1"/>
  <c r="AJ186" i="24"/>
  <c r="D186" i="24" s="1"/>
  <c r="AJ185" i="24"/>
  <c r="D185" i="24" s="1"/>
  <c r="AJ184" i="24"/>
  <c r="D184" i="24" s="1"/>
  <c r="AJ183" i="24"/>
  <c r="D183" i="24" s="1"/>
  <c r="AJ182" i="24"/>
  <c r="D182" i="24" s="1"/>
  <c r="AJ146" i="24"/>
  <c r="D146" i="24" s="1"/>
  <c r="AJ145" i="24"/>
  <c r="D145" i="24" s="1"/>
  <c r="AJ144" i="24"/>
  <c r="D144" i="24" s="1"/>
  <c r="AJ143" i="24"/>
  <c r="D143" i="24" s="1"/>
  <c r="AJ142" i="24"/>
  <c r="D142" i="24" s="1"/>
  <c r="AJ141" i="24"/>
  <c r="D141" i="24" s="1"/>
  <c r="AJ140" i="24"/>
  <c r="D140" i="24" s="1"/>
  <c r="AJ139" i="24"/>
  <c r="D139" i="24" s="1"/>
  <c r="AJ138" i="24"/>
  <c r="D138" i="24" s="1"/>
  <c r="AJ137" i="24"/>
  <c r="D137" i="24" s="1"/>
  <c r="AJ136" i="24"/>
  <c r="D136" i="24" s="1"/>
  <c r="AJ135" i="24"/>
  <c r="D135" i="24" s="1"/>
  <c r="AJ134" i="24"/>
  <c r="D134" i="24" s="1"/>
  <c r="AJ133" i="24"/>
  <c r="D133" i="24" s="1"/>
  <c r="AJ132" i="24"/>
  <c r="D132" i="24" s="1"/>
  <c r="AJ131" i="24"/>
  <c r="D131" i="24" s="1"/>
  <c r="AJ130" i="24"/>
  <c r="D130" i="24" s="1"/>
  <c r="AJ95" i="24"/>
  <c r="D95" i="24" s="1"/>
  <c r="AJ94" i="24"/>
  <c r="D94" i="24" s="1"/>
  <c r="AJ93" i="24"/>
  <c r="D93" i="24" s="1"/>
  <c r="AJ92" i="24"/>
  <c r="D92" i="24" s="1"/>
  <c r="AJ91" i="24"/>
  <c r="D91" i="24" s="1"/>
  <c r="AJ90" i="24"/>
  <c r="D90" i="24" s="1"/>
  <c r="AJ89" i="24"/>
  <c r="D89" i="24" s="1"/>
  <c r="AJ88" i="24"/>
  <c r="D88" i="24" s="1"/>
  <c r="AJ87" i="24"/>
  <c r="D87" i="24" s="1"/>
  <c r="AJ86" i="24"/>
  <c r="D86" i="24" s="1"/>
  <c r="AJ85" i="24"/>
  <c r="D85" i="24" s="1"/>
  <c r="AJ84" i="24"/>
  <c r="D84" i="24" s="1"/>
  <c r="AJ83" i="24"/>
  <c r="D83" i="24" s="1"/>
  <c r="AJ82" i="24"/>
  <c r="D82" i="24" s="1"/>
  <c r="AJ81" i="24"/>
  <c r="D81" i="24" s="1"/>
  <c r="AJ80" i="24"/>
  <c r="D80" i="24" s="1"/>
  <c r="AJ79" i="24"/>
  <c r="D79" i="24" s="1"/>
  <c r="AJ16" i="24"/>
  <c r="D16" i="24" s="1"/>
  <c r="AJ15" i="24"/>
  <c r="D15" i="24" s="1"/>
  <c r="AJ149" i="24"/>
  <c r="D149" i="24" s="1"/>
  <c r="AJ148" i="24"/>
  <c r="D148" i="24" s="1"/>
  <c r="AJ147" i="24"/>
  <c r="D147" i="24" s="1"/>
  <c r="AJ98" i="24"/>
  <c r="D98" i="24" s="1"/>
  <c r="AJ97" i="24"/>
  <c r="D97" i="24" s="1"/>
  <c r="AJ96" i="24"/>
  <c r="D96" i="24" s="1"/>
  <c r="AJ46" i="24"/>
  <c r="D46" i="24" s="1"/>
  <c r="AJ45" i="24"/>
  <c r="D45" i="24" s="1"/>
  <c r="AJ44" i="24"/>
  <c r="D44" i="24" s="1"/>
  <c r="AJ43" i="24"/>
  <c r="D43" i="24" s="1"/>
  <c r="AJ42" i="24"/>
  <c r="D42" i="24" s="1"/>
  <c r="AJ41" i="24"/>
  <c r="D41" i="24" s="1"/>
  <c r="AJ40" i="24"/>
  <c r="D40" i="24" s="1"/>
  <c r="AJ39" i="24"/>
  <c r="D39" i="24" s="1"/>
  <c r="AJ38" i="24"/>
  <c r="D38" i="24" s="1"/>
  <c r="AJ37" i="24"/>
  <c r="D37" i="24" s="1"/>
  <c r="AJ36" i="24"/>
  <c r="D36" i="24" s="1"/>
  <c r="AJ35" i="24"/>
  <c r="D35" i="24" s="1"/>
  <c r="AJ34" i="24"/>
  <c r="D34" i="24" s="1"/>
  <c r="AJ33" i="24"/>
  <c r="D33" i="24" s="1"/>
  <c r="AJ32" i="24"/>
  <c r="D32" i="24" s="1"/>
  <c r="AJ31" i="24"/>
  <c r="D31" i="24" s="1"/>
  <c r="AJ30" i="24"/>
  <c r="D30" i="24" s="1"/>
  <c r="AJ23" i="24"/>
  <c r="D23" i="24" s="1"/>
  <c r="AJ22" i="24"/>
  <c r="D22" i="24" s="1"/>
  <c r="AJ21" i="24"/>
  <c r="D21" i="24" s="1"/>
  <c r="AJ20" i="24"/>
  <c r="D20" i="24" s="1"/>
  <c r="AJ19" i="24"/>
  <c r="D19" i="24" s="1"/>
  <c r="AJ18" i="24"/>
  <c r="D18" i="24" s="1"/>
  <c r="AJ17" i="24"/>
  <c r="D17" i="24" s="1"/>
  <c r="AJ14" i="24"/>
  <c r="D14" i="24" s="1"/>
  <c r="AJ12" i="24"/>
  <c r="D12" i="24" s="1"/>
  <c r="AJ11" i="24"/>
  <c r="D11" i="24" s="1"/>
  <c r="C10" i="24"/>
  <c r="AJ10" i="24" s="1"/>
  <c r="AJ9" i="24"/>
  <c r="D9" i="24" s="1"/>
  <c r="AJ8" i="24"/>
  <c r="D8" i="24" s="1"/>
  <c r="AJ7" i="24"/>
  <c r="D7" i="24" s="1"/>
  <c r="AJ6" i="24"/>
  <c r="D6" i="24" s="1"/>
  <c r="AJ5" i="24"/>
  <c r="D5" i="24" s="1"/>
  <c r="AJ4" i="24"/>
  <c r="D4" i="24" s="1"/>
  <c r="AJ412" i="23"/>
  <c r="D412" i="23" s="1"/>
  <c r="AJ411" i="23"/>
  <c r="D411" i="23" s="1"/>
  <c r="AJ410" i="23"/>
  <c r="D410" i="23" s="1"/>
  <c r="AJ409" i="23"/>
  <c r="D409" i="23" s="1"/>
  <c r="AJ408" i="23"/>
  <c r="D408" i="23" s="1"/>
  <c r="AJ407" i="23"/>
  <c r="D407" i="23" s="1"/>
  <c r="AJ406" i="23"/>
  <c r="D406" i="23" s="1"/>
  <c r="AJ405" i="23"/>
  <c r="AJ404" i="23"/>
  <c r="D404" i="23" s="1"/>
  <c r="AJ403" i="23"/>
  <c r="D403" i="23" s="1"/>
  <c r="AJ401" i="23"/>
  <c r="D401" i="23" s="1"/>
  <c r="AJ400" i="23"/>
  <c r="D400" i="23" s="1"/>
  <c r="AJ398" i="23"/>
  <c r="D398" i="23" s="1"/>
  <c r="AJ397" i="23"/>
  <c r="D397" i="23" s="1"/>
  <c r="AJ396" i="23"/>
  <c r="D396" i="23" s="1"/>
  <c r="AJ395" i="23"/>
  <c r="D395" i="23" s="1"/>
  <c r="AJ394" i="23"/>
  <c r="D394" i="23" s="1"/>
  <c r="AJ393" i="23"/>
  <c r="D393" i="23" s="1"/>
  <c r="AJ386" i="23"/>
  <c r="D386" i="23" s="1"/>
  <c r="AJ385" i="23"/>
  <c r="D385" i="23" s="1"/>
  <c r="AJ384" i="23"/>
  <c r="D384" i="23" s="1"/>
  <c r="AJ383" i="23"/>
  <c r="D383" i="23" s="1"/>
  <c r="AJ382" i="23"/>
  <c r="D382" i="23" s="1"/>
  <c r="AJ381" i="23"/>
  <c r="D381" i="23" s="1"/>
  <c r="AJ380" i="23"/>
  <c r="D380" i="23" s="1"/>
  <c r="AJ378" i="23"/>
  <c r="D378" i="23" s="1"/>
  <c r="AJ377" i="23"/>
  <c r="D377" i="23" s="1"/>
  <c r="AJ375" i="23"/>
  <c r="D375" i="23" s="1"/>
  <c r="AJ374" i="23"/>
  <c r="D374" i="23" s="1"/>
  <c r="AJ372" i="23"/>
  <c r="D372" i="23" s="1"/>
  <c r="AJ371" i="23"/>
  <c r="D371" i="23" s="1"/>
  <c r="AJ370" i="23"/>
  <c r="D370" i="23" s="1"/>
  <c r="AJ369" i="23"/>
  <c r="D369" i="23" s="1"/>
  <c r="AJ368" i="23"/>
  <c r="D368" i="23" s="1"/>
  <c r="AJ367" i="23"/>
  <c r="D367" i="23" s="1"/>
  <c r="AJ360" i="23"/>
  <c r="D360" i="23" s="1"/>
  <c r="AJ359" i="23"/>
  <c r="D359" i="23" s="1"/>
  <c r="AJ358" i="23"/>
  <c r="D358" i="23" s="1"/>
  <c r="AJ357" i="23"/>
  <c r="D357" i="23" s="1"/>
  <c r="AJ356" i="23"/>
  <c r="D356" i="23" s="1"/>
  <c r="AJ355" i="23"/>
  <c r="D355" i="23" s="1"/>
  <c r="AJ354" i="23"/>
  <c r="D354" i="23" s="1"/>
  <c r="AJ353" i="23"/>
  <c r="AJ352" i="23"/>
  <c r="D352" i="23" s="1"/>
  <c r="AJ351" i="23"/>
  <c r="D351" i="23" s="1"/>
  <c r="AJ349" i="23"/>
  <c r="D349" i="23" s="1"/>
  <c r="AJ348" i="23"/>
  <c r="D348" i="23" s="1"/>
  <c r="AJ346" i="23"/>
  <c r="D346" i="23" s="1"/>
  <c r="AJ345" i="23"/>
  <c r="D345" i="23" s="1"/>
  <c r="AJ344" i="23"/>
  <c r="D344" i="23" s="1"/>
  <c r="AJ343" i="23"/>
  <c r="D343" i="23" s="1"/>
  <c r="AJ342" i="23"/>
  <c r="D342" i="23" s="1"/>
  <c r="AJ341" i="23"/>
  <c r="D341" i="23" s="1"/>
  <c r="AJ334" i="23"/>
  <c r="D334" i="23" s="1"/>
  <c r="AJ333" i="23"/>
  <c r="D333" i="23" s="1"/>
  <c r="AJ332" i="23"/>
  <c r="D332" i="23" s="1"/>
  <c r="AJ331" i="23"/>
  <c r="D331" i="23" s="1"/>
  <c r="AJ330" i="23"/>
  <c r="D330" i="23" s="1"/>
  <c r="AJ329" i="23"/>
  <c r="D329" i="23" s="1"/>
  <c r="AJ328" i="23"/>
  <c r="D328" i="23" s="1"/>
  <c r="AJ326" i="23"/>
  <c r="D326" i="23" s="1"/>
  <c r="AJ325" i="23"/>
  <c r="D325" i="23" s="1"/>
  <c r="AJ323" i="23"/>
  <c r="D323" i="23" s="1"/>
  <c r="AJ322" i="23"/>
  <c r="D322" i="23" s="1"/>
  <c r="AJ320" i="23"/>
  <c r="D320" i="23" s="1"/>
  <c r="AJ319" i="23"/>
  <c r="D319" i="23" s="1"/>
  <c r="AJ318" i="23"/>
  <c r="D318" i="23" s="1"/>
  <c r="AJ317" i="23"/>
  <c r="D317" i="23" s="1"/>
  <c r="AJ316" i="23"/>
  <c r="D316" i="23" s="1"/>
  <c r="AJ315" i="23"/>
  <c r="D315" i="23" s="1"/>
  <c r="AJ308" i="23"/>
  <c r="D308" i="23" s="1"/>
  <c r="AJ307" i="23"/>
  <c r="D307" i="23" s="1"/>
  <c r="AJ306" i="23"/>
  <c r="D306" i="23" s="1"/>
  <c r="AJ305" i="23"/>
  <c r="D305" i="23" s="1"/>
  <c r="AJ304" i="23"/>
  <c r="D304" i="23" s="1"/>
  <c r="AJ303" i="23"/>
  <c r="D303" i="23" s="1"/>
  <c r="AJ302" i="23"/>
  <c r="D302" i="23" s="1"/>
  <c r="AJ301" i="23"/>
  <c r="AJ300" i="23"/>
  <c r="D300" i="23" s="1"/>
  <c r="AJ299" i="23"/>
  <c r="D299" i="23" s="1"/>
  <c r="AJ297" i="23"/>
  <c r="D297" i="23" s="1"/>
  <c r="AJ296" i="23"/>
  <c r="D296" i="23" s="1"/>
  <c r="AJ294" i="23"/>
  <c r="D294" i="23" s="1"/>
  <c r="AJ293" i="23"/>
  <c r="D293" i="23" s="1"/>
  <c r="AJ292" i="23"/>
  <c r="D292" i="23" s="1"/>
  <c r="AJ291" i="23"/>
  <c r="D291" i="23" s="1"/>
  <c r="AJ290" i="23"/>
  <c r="D290" i="23" s="1"/>
  <c r="AJ289" i="23"/>
  <c r="D289" i="23" s="1"/>
  <c r="AJ282" i="23"/>
  <c r="D282" i="23" s="1"/>
  <c r="AJ281" i="23"/>
  <c r="D281" i="23" s="1"/>
  <c r="AJ280" i="23"/>
  <c r="D280" i="23" s="1"/>
  <c r="AJ279" i="23"/>
  <c r="D279" i="23" s="1"/>
  <c r="AJ278" i="23"/>
  <c r="D278" i="23" s="1"/>
  <c r="AJ277" i="23"/>
  <c r="D277" i="23" s="1"/>
  <c r="AJ276" i="23"/>
  <c r="D276" i="23" s="1"/>
  <c r="AJ274" i="23"/>
  <c r="D274" i="23" s="1"/>
  <c r="AJ273" i="23"/>
  <c r="D273" i="23" s="1"/>
  <c r="AJ271" i="23"/>
  <c r="D271" i="23" s="1"/>
  <c r="AJ270" i="23"/>
  <c r="D270" i="23" s="1"/>
  <c r="AJ268" i="23"/>
  <c r="D268" i="23" s="1"/>
  <c r="AJ267" i="23"/>
  <c r="D267" i="23" s="1"/>
  <c r="AJ266" i="23"/>
  <c r="D266" i="23" s="1"/>
  <c r="AJ265" i="23"/>
  <c r="D265" i="23" s="1"/>
  <c r="AJ264" i="23"/>
  <c r="D264" i="23" s="1"/>
  <c r="AJ263" i="23"/>
  <c r="D263" i="23" s="1"/>
  <c r="AJ256" i="23"/>
  <c r="D256" i="23" s="1"/>
  <c r="AJ255" i="23"/>
  <c r="D255" i="23" s="1"/>
  <c r="AJ254" i="23"/>
  <c r="D254" i="23" s="1"/>
  <c r="AJ253" i="23"/>
  <c r="D253" i="23" s="1"/>
  <c r="AJ252" i="23"/>
  <c r="D252" i="23" s="1"/>
  <c r="AJ251" i="23"/>
  <c r="D251" i="23" s="1"/>
  <c r="AJ250" i="23"/>
  <c r="D250" i="23" s="1"/>
  <c r="AJ249" i="23"/>
  <c r="AJ248" i="23"/>
  <c r="D248" i="23" s="1"/>
  <c r="AJ247" i="23"/>
  <c r="D247" i="23" s="1"/>
  <c r="AJ245" i="23"/>
  <c r="D245" i="23" s="1"/>
  <c r="AJ244" i="23"/>
  <c r="D244" i="23" s="1"/>
  <c r="AJ242" i="23"/>
  <c r="D242" i="23" s="1"/>
  <c r="AJ241" i="23"/>
  <c r="D241" i="23" s="1"/>
  <c r="AJ240" i="23"/>
  <c r="D240" i="23" s="1"/>
  <c r="AJ239" i="23"/>
  <c r="D239" i="23" s="1"/>
  <c r="AJ238" i="23"/>
  <c r="D238" i="23" s="1"/>
  <c r="AJ237" i="23"/>
  <c r="D237" i="23" s="1"/>
  <c r="AJ230" i="23"/>
  <c r="D230" i="23" s="1"/>
  <c r="AJ229" i="23"/>
  <c r="D229" i="23" s="1"/>
  <c r="AJ228" i="23"/>
  <c r="D228" i="23" s="1"/>
  <c r="AJ227" i="23"/>
  <c r="D227" i="23" s="1"/>
  <c r="AJ226" i="23"/>
  <c r="D226" i="23" s="1"/>
  <c r="AJ225" i="23"/>
  <c r="D225" i="23" s="1"/>
  <c r="AJ224" i="23"/>
  <c r="D224" i="23" s="1"/>
  <c r="AJ222" i="23"/>
  <c r="D222" i="23" s="1"/>
  <c r="AJ221" i="23"/>
  <c r="D221" i="23" s="1"/>
  <c r="AJ219" i="23"/>
  <c r="D219" i="23" s="1"/>
  <c r="AJ218" i="23"/>
  <c r="D218" i="23" s="1"/>
  <c r="AJ216" i="23"/>
  <c r="D216" i="23" s="1"/>
  <c r="AJ215" i="23"/>
  <c r="D215" i="23" s="1"/>
  <c r="AJ214" i="23"/>
  <c r="D214" i="23" s="1"/>
  <c r="AJ213" i="23"/>
  <c r="D213" i="23" s="1"/>
  <c r="AJ212" i="23"/>
  <c r="D212" i="23" s="1"/>
  <c r="AJ211" i="23"/>
  <c r="D211" i="23" s="1"/>
  <c r="AJ204" i="23"/>
  <c r="D204" i="23" s="1"/>
  <c r="AJ203" i="23"/>
  <c r="D203" i="23" s="1"/>
  <c r="AJ202" i="23"/>
  <c r="D202" i="23" s="1"/>
  <c r="AJ201" i="23"/>
  <c r="D201" i="23" s="1"/>
  <c r="AJ200" i="23"/>
  <c r="D200" i="23" s="1"/>
  <c r="AJ199" i="23"/>
  <c r="D199" i="23" s="1"/>
  <c r="AJ198" i="23"/>
  <c r="D198" i="23" s="1"/>
  <c r="AJ197" i="23"/>
  <c r="AJ196" i="23"/>
  <c r="D196" i="23" s="1"/>
  <c r="AJ195" i="23"/>
  <c r="D195" i="23" s="1"/>
  <c r="AJ193" i="23"/>
  <c r="D193" i="23" s="1"/>
  <c r="AJ192" i="23"/>
  <c r="D192" i="23" s="1"/>
  <c r="AJ190" i="23"/>
  <c r="D190" i="23" s="1"/>
  <c r="AJ189" i="23"/>
  <c r="D189" i="23" s="1"/>
  <c r="AJ188" i="23"/>
  <c r="D188" i="23" s="1"/>
  <c r="AJ187" i="23"/>
  <c r="D187" i="23" s="1"/>
  <c r="AJ186" i="23"/>
  <c r="D186" i="23" s="1"/>
  <c r="AJ185" i="23"/>
  <c r="D185" i="23" s="1"/>
  <c r="AJ178" i="23"/>
  <c r="D178" i="23" s="1"/>
  <c r="AJ177" i="23"/>
  <c r="D177" i="23" s="1"/>
  <c r="AJ176" i="23"/>
  <c r="D176" i="23" s="1"/>
  <c r="AJ175" i="23"/>
  <c r="D175" i="23" s="1"/>
  <c r="AJ174" i="23"/>
  <c r="D174" i="23" s="1"/>
  <c r="AJ173" i="23"/>
  <c r="D173" i="23" s="1"/>
  <c r="AJ172" i="23"/>
  <c r="D172" i="23" s="1"/>
  <c r="AJ170" i="23"/>
  <c r="D170" i="23" s="1"/>
  <c r="AJ169" i="23"/>
  <c r="D169" i="23" s="1"/>
  <c r="AJ167" i="23"/>
  <c r="D167" i="23" s="1"/>
  <c r="AJ166" i="23"/>
  <c r="D166" i="23" s="1"/>
  <c r="AJ164" i="23"/>
  <c r="D164" i="23" s="1"/>
  <c r="AJ163" i="23"/>
  <c r="D163" i="23" s="1"/>
  <c r="AJ162" i="23"/>
  <c r="D162" i="23" s="1"/>
  <c r="AJ161" i="23"/>
  <c r="D161" i="23" s="1"/>
  <c r="AJ160" i="23"/>
  <c r="D160" i="23" s="1"/>
  <c r="AJ159" i="23"/>
  <c r="D159" i="23" s="1"/>
  <c r="AJ152" i="23"/>
  <c r="D152" i="23" s="1"/>
  <c r="AJ151" i="23"/>
  <c r="D151" i="23" s="1"/>
  <c r="AJ150" i="23"/>
  <c r="D150" i="23" s="1"/>
  <c r="AJ149" i="23"/>
  <c r="D149" i="23" s="1"/>
  <c r="AJ148" i="23"/>
  <c r="D148" i="23" s="1"/>
  <c r="AJ147" i="23"/>
  <c r="D147" i="23" s="1"/>
  <c r="AJ146" i="23"/>
  <c r="D146" i="23" s="1"/>
  <c r="AJ145" i="23"/>
  <c r="AJ144" i="23"/>
  <c r="D144" i="23" s="1"/>
  <c r="AJ143" i="23"/>
  <c r="D143" i="23" s="1"/>
  <c r="AJ141" i="23"/>
  <c r="D141" i="23" s="1"/>
  <c r="AJ140" i="23"/>
  <c r="D140" i="23" s="1"/>
  <c r="AJ138" i="23"/>
  <c r="D138" i="23" s="1"/>
  <c r="AJ137" i="23"/>
  <c r="D137" i="23" s="1"/>
  <c r="AJ136" i="23"/>
  <c r="D136" i="23" s="1"/>
  <c r="AJ135" i="23"/>
  <c r="D135" i="23" s="1"/>
  <c r="AJ134" i="23"/>
  <c r="D134" i="23" s="1"/>
  <c r="AJ133" i="23"/>
  <c r="D133" i="23" s="1"/>
  <c r="AJ127" i="23"/>
  <c r="D127" i="23" s="1"/>
  <c r="AJ126" i="23"/>
  <c r="D126" i="23" s="1"/>
  <c r="AJ125" i="23"/>
  <c r="D125" i="23" s="1"/>
  <c r="AJ124" i="23"/>
  <c r="D124" i="23" s="1"/>
  <c r="AJ123" i="23"/>
  <c r="D123" i="23" s="1"/>
  <c r="AJ122" i="23"/>
  <c r="D122" i="23" s="1"/>
  <c r="AJ121" i="23"/>
  <c r="D121" i="23" s="1"/>
  <c r="AJ119" i="23"/>
  <c r="D119" i="23" s="1"/>
  <c r="AJ118" i="23"/>
  <c r="D118" i="23" s="1"/>
  <c r="AJ116" i="23"/>
  <c r="D116" i="23" s="1"/>
  <c r="AJ115" i="23"/>
  <c r="D115" i="23" s="1"/>
  <c r="AJ113" i="23"/>
  <c r="D113" i="23" s="1"/>
  <c r="AJ112" i="23"/>
  <c r="D112" i="23" s="1"/>
  <c r="AJ111" i="23"/>
  <c r="D111" i="23" s="1"/>
  <c r="AJ110" i="23"/>
  <c r="D110" i="23" s="1"/>
  <c r="AJ109" i="23"/>
  <c r="D109" i="23" s="1"/>
  <c r="AJ108" i="23"/>
  <c r="D108" i="23" s="1"/>
  <c r="AJ101" i="23"/>
  <c r="D101" i="23" s="1"/>
  <c r="AJ100" i="23"/>
  <c r="D100" i="23" s="1"/>
  <c r="AJ99" i="23"/>
  <c r="D99" i="23" s="1"/>
  <c r="AJ98" i="23"/>
  <c r="D98" i="23" s="1"/>
  <c r="AJ97" i="23"/>
  <c r="D97" i="23" s="1"/>
  <c r="AJ96" i="23"/>
  <c r="D96" i="23" s="1"/>
  <c r="AJ95" i="23"/>
  <c r="D95" i="23" s="1"/>
  <c r="AJ94" i="23"/>
  <c r="AJ93" i="23"/>
  <c r="D93" i="23" s="1"/>
  <c r="AJ92" i="23"/>
  <c r="D92" i="23" s="1"/>
  <c r="AJ90" i="23"/>
  <c r="D90" i="23" s="1"/>
  <c r="AJ89" i="23"/>
  <c r="D89" i="23" s="1"/>
  <c r="AJ87" i="23"/>
  <c r="D87" i="23" s="1"/>
  <c r="AJ86" i="23"/>
  <c r="D86" i="23" s="1"/>
  <c r="AJ85" i="23"/>
  <c r="D85" i="23" s="1"/>
  <c r="AJ84" i="23"/>
  <c r="D84" i="23" s="1"/>
  <c r="AJ83" i="23"/>
  <c r="D83" i="23" s="1"/>
  <c r="AJ82" i="23"/>
  <c r="D82" i="23" s="1"/>
  <c r="AJ75" i="23"/>
  <c r="D75" i="23" s="1"/>
  <c r="AJ74" i="23"/>
  <c r="D74" i="23" s="1"/>
  <c r="AJ73" i="23"/>
  <c r="D73" i="23" s="1"/>
  <c r="AJ72" i="23"/>
  <c r="D72" i="23" s="1"/>
  <c r="AJ71" i="23"/>
  <c r="D71" i="23" s="1"/>
  <c r="AJ70" i="23"/>
  <c r="D70" i="23" s="1"/>
  <c r="AJ69" i="23"/>
  <c r="D69" i="23" s="1"/>
  <c r="AJ67" i="23"/>
  <c r="D67" i="23" s="1"/>
  <c r="AJ66" i="23"/>
  <c r="D66" i="23" s="1"/>
  <c r="AJ64" i="23"/>
  <c r="D64" i="23" s="1"/>
  <c r="AJ63" i="23"/>
  <c r="D63" i="23" s="1"/>
  <c r="AJ61" i="23"/>
  <c r="D61" i="23" s="1"/>
  <c r="AJ60" i="23"/>
  <c r="D60" i="23" s="1"/>
  <c r="AJ59" i="23"/>
  <c r="D59" i="23" s="1"/>
  <c r="AJ58" i="23"/>
  <c r="D58" i="23" s="1"/>
  <c r="AJ57" i="23"/>
  <c r="D57" i="23" s="1"/>
  <c r="AJ56" i="23"/>
  <c r="D56" i="23" s="1"/>
  <c r="AJ49" i="23"/>
  <c r="D49" i="23" s="1"/>
  <c r="AJ48" i="23"/>
  <c r="D48" i="23" s="1"/>
  <c r="AJ47" i="23"/>
  <c r="D47" i="23" s="1"/>
  <c r="AJ46" i="23"/>
  <c r="D46" i="23" s="1"/>
  <c r="AJ45" i="23"/>
  <c r="D45" i="23" s="1"/>
  <c r="AJ44" i="23"/>
  <c r="D44" i="23" s="1"/>
  <c r="AJ43" i="23"/>
  <c r="D43" i="23" s="1"/>
  <c r="AJ42" i="23"/>
  <c r="AJ41" i="23"/>
  <c r="D41" i="23" s="1"/>
  <c r="AJ40" i="23"/>
  <c r="D40" i="23" s="1"/>
  <c r="C39" i="23"/>
  <c r="AJ39" i="23" s="1"/>
  <c r="AJ38" i="23"/>
  <c r="D38" i="23" s="1"/>
  <c r="AJ37" i="23"/>
  <c r="D37" i="23" s="1"/>
  <c r="C36" i="23"/>
  <c r="AJ36" i="23" s="1"/>
  <c r="AJ35" i="23"/>
  <c r="D35" i="23" s="1"/>
  <c r="AJ34" i="23"/>
  <c r="D34" i="23" s="1"/>
  <c r="AJ33" i="23"/>
  <c r="D33" i="23" s="1"/>
  <c r="AJ32" i="23"/>
  <c r="D32" i="23" s="1"/>
  <c r="AJ31" i="23"/>
  <c r="D31" i="23" s="1"/>
  <c r="AJ30" i="23"/>
  <c r="D30" i="23" s="1"/>
  <c r="AJ23" i="23"/>
  <c r="D23" i="23" s="1"/>
  <c r="AJ22" i="23"/>
  <c r="D22" i="23" s="1"/>
  <c r="AJ21" i="23"/>
  <c r="D21" i="23" s="1"/>
  <c r="AJ20" i="23"/>
  <c r="D20" i="23" s="1"/>
  <c r="AJ19" i="23"/>
  <c r="D19" i="23" s="1"/>
  <c r="AJ18" i="23"/>
  <c r="D18" i="23" s="1"/>
  <c r="AJ17" i="23"/>
  <c r="D17" i="23" s="1"/>
  <c r="AJ15" i="23"/>
  <c r="D15" i="23" s="1"/>
  <c r="AJ14" i="23"/>
  <c r="D14" i="23" s="1"/>
  <c r="C13" i="23"/>
  <c r="AJ13" i="23" s="1"/>
  <c r="AJ12" i="23"/>
  <c r="D12" i="23" s="1"/>
  <c r="AJ11" i="23"/>
  <c r="D11" i="23" s="1"/>
  <c r="C10" i="23"/>
  <c r="AJ10" i="23" s="1"/>
  <c r="AJ9" i="23"/>
  <c r="D9" i="23" s="1"/>
  <c r="AJ8" i="23"/>
  <c r="D8" i="23" s="1"/>
  <c r="AJ7" i="23"/>
  <c r="D7" i="23" s="1"/>
  <c r="AJ6" i="23"/>
  <c r="D6" i="23" s="1"/>
  <c r="AJ5" i="23"/>
  <c r="D5" i="23" s="1"/>
  <c r="AJ4" i="23"/>
  <c r="D4" i="23" s="1"/>
  <c r="AJ21" i="21"/>
  <c r="D21" i="21" s="1"/>
  <c r="AJ22" i="21"/>
  <c r="D22" i="21" s="1"/>
  <c r="AJ23" i="21"/>
  <c r="D23" i="21" s="1"/>
  <c r="AJ24" i="21"/>
  <c r="D24" i="21" s="1"/>
  <c r="AJ412" i="12"/>
  <c r="D412" i="12" s="1"/>
  <c r="AJ411" i="12"/>
  <c r="D411" i="12" s="1"/>
  <c r="AJ410" i="12"/>
  <c r="D410" i="12" s="1"/>
  <c r="AJ409" i="12"/>
  <c r="D409" i="12" s="1"/>
  <c r="AJ408" i="12"/>
  <c r="D408" i="12" s="1"/>
  <c r="AJ407" i="12"/>
  <c r="D407" i="12" s="1"/>
  <c r="AJ406" i="12"/>
  <c r="D406" i="12" s="1"/>
  <c r="AJ405" i="12"/>
  <c r="AJ404" i="12"/>
  <c r="D404" i="12" s="1"/>
  <c r="AJ403" i="12"/>
  <c r="D403" i="12" s="1"/>
  <c r="AJ401" i="12"/>
  <c r="D401" i="12" s="1"/>
  <c r="AJ400" i="12"/>
  <c r="D400" i="12" s="1"/>
  <c r="AJ398" i="12"/>
  <c r="D398" i="12" s="1"/>
  <c r="AJ397" i="12"/>
  <c r="D397" i="12" s="1"/>
  <c r="AJ396" i="12"/>
  <c r="D396" i="12" s="1"/>
  <c r="AJ395" i="12"/>
  <c r="D395" i="12" s="1"/>
  <c r="AJ394" i="12"/>
  <c r="D394" i="12" s="1"/>
  <c r="AJ393" i="12"/>
  <c r="D393" i="12" s="1"/>
  <c r="AJ360" i="12"/>
  <c r="D360" i="12" s="1"/>
  <c r="AJ359" i="12"/>
  <c r="D359" i="12" s="1"/>
  <c r="AJ358" i="12"/>
  <c r="D358" i="12" s="1"/>
  <c r="AJ357" i="12"/>
  <c r="D357" i="12" s="1"/>
  <c r="AJ356" i="12"/>
  <c r="D356" i="12" s="1"/>
  <c r="AJ355" i="12"/>
  <c r="D355" i="12" s="1"/>
  <c r="AJ354" i="12"/>
  <c r="D354" i="12" s="1"/>
  <c r="AJ353" i="12"/>
  <c r="AJ352" i="12"/>
  <c r="D352" i="12" s="1"/>
  <c r="AJ351" i="12"/>
  <c r="D351" i="12" s="1"/>
  <c r="AJ349" i="12"/>
  <c r="D349" i="12" s="1"/>
  <c r="AJ348" i="12"/>
  <c r="D348" i="12" s="1"/>
  <c r="AJ346" i="12"/>
  <c r="D346" i="12" s="1"/>
  <c r="AJ345" i="12"/>
  <c r="D345" i="12" s="1"/>
  <c r="AJ344" i="12"/>
  <c r="D344" i="12" s="1"/>
  <c r="AJ343" i="12"/>
  <c r="D343" i="12" s="1"/>
  <c r="AJ342" i="12"/>
  <c r="D342" i="12" s="1"/>
  <c r="AJ341" i="12"/>
  <c r="D341" i="12" s="1"/>
  <c r="AJ308" i="12"/>
  <c r="D308" i="12" s="1"/>
  <c r="AJ307" i="12"/>
  <c r="D307" i="12" s="1"/>
  <c r="AJ306" i="12"/>
  <c r="D306" i="12" s="1"/>
  <c r="AJ305" i="12"/>
  <c r="D305" i="12" s="1"/>
  <c r="AJ304" i="12"/>
  <c r="D304" i="12" s="1"/>
  <c r="AJ303" i="12"/>
  <c r="D303" i="12" s="1"/>
  <c r="AJ302" i="12"/>
  <c r="D302" i="12" s="1"/>
  <c r="AJ301" i="12"/>
  <c r="AJ300" i="12"/>
  <c r="D300" i="12" s="1"/>
  <c r="AJ299" i="12"/>
  <c r="D299" i="12" s="1"/>
  <c r="AJ297" i="12"/>
  <c r="D297" i="12" s="1"/>
  <c r="AJ296" i="12"/>
  <c r="D296" i="12" s="1"/>
  <c r="AJ294" i="12"/>
  <c r="D294" i="12" s="1"/>
  <c r="AJ293" i="12"/>
  <c r="D293" i="12" s="1"/>
  <c r="AJ292" i="12"/>
  <c r="D292" i="12" s="1"/>
  <c r="AJ291" i="12"/>
  <c r="D291" i="12" s="1"/>
  <c r="AJ290" i="12"/>
  <c r="D290" i="12" s="1"/>
  <c r="AJ289" i="12"/>
  <c r="D289" i="12" s="1"/>
  <c r="AJ256" i="12"/>
  <c r="D256" i="12" s="1"/>
  <c r="AJ255" i="12"/>
  <c r="D255" i="12" s="1"/>
  <c r="AJ254" i="12"/>
  <c r="D254" i="12" s="1"/>
  <c r="AJ253" i="12"/>
  <c r="D253" i="12" s="1"/>
  <c r="AJ252" i="12"/>
  <c r="D252" i="12" s="1"/>
  <c r="AJ251" i="12"/>
  <c r="D251" i="12" s="1"/>
  <c r="AJ250" i="12"/>
  <c r="D250" i="12" s="1"/>
  <c r="AJ249" i="12"/>
  <c r="AJ248" i="12"/>
  <c r="D248" i="12" s="1"/>
  <c r="AJ247" i="12"/>
  <c r="D247" i="12" s="1"/>
  <c r="AJ245" i="12"/>
  <c r="D245" i="12" s="1"/>
  <c r="AJ244" i="12"/>
  <c r="D244" i="12" s="1"/>
  <c r="AJ242" i="12"/>
  <c r="D242" i="12" s="1"/>
  <c r="AJ241" i="12"/>
  <c r="D241" i="12" s="1"/>
  <c r="AJ240" i="12"/>
  <c r="D240" i="12" s="1"/>
  <c r="AJ239" i="12"/>
  <c r="D239" i="12" s="1"/>
  <c r="AJ238" i="12"/>
  <c r="D238" i="12" s="1"/>
  <c r="AJ237" i="12"/>
  <c r="D237" i="12" s="1"/>
  <c r="AJ204" i="12"/>
  <c r="D204" i="12" s="1"/>
  <c r="AJ203" i="12"/>
  <c r="D203" i="12" s="1"/>
  <c r="AJ202" i="12"/>
  <c r="D202" i="12" s="1"/>
  <c r="AJ201" i="12"/>
  <c r="D201" i="12" s="1"/>
  <c r="AJ200" i="12"/>
  <c r="D200" i="12" s="1"/>
  <c r="AJ199" i="12"/>
  <c r="D199" i="12" s="1"/>
  <c r="AJ198" i="12"/>
  <c r="D198" i="12" s="1"/>
  <c r="AJ197" i="12"/>
  <c r="AJ196" i="12"/>
  <c r="D196" i="12" s="1"/>
  <c r="AJ195" i="12"/>
  <c r="D195" i="12" s="1"/>
  <c r="AJ193" i="12"/>
  <c r="D193" i="12" s="1"/>
  <c r="AJ192" i="12"/>
  <c r="D192" i="12" s="1"/>
  <c r="AJ190" i="12"/>
  <c r="D190" i="12" s="1"/>
  <c r="AJ189" i="12"/>
  <c r="D189" i="12" s="1"/>
  <c r="AJ188" i="12"/>
  <c r="D188" i="12" s="1"/>
  <c r="AJ187" i="12"/>
  <c r="D187" i="12" s="1"/>
  <c r="AJ186" i="12"/>
  <c r="D186" i="12" s="1"/>
  <c r="AJ185" i="12"/>
  <c r="D185" i="12" s="1"/>
  <c r="AJ152" i="12"/>
  <c r="D152" i="12" s="1"/>
  <c r="AJ151" i="12"/>
  <c r="D151" i="12" s="1"/>
  <c r="AJ150" i="12"/>
  <c r="D150" i="12" s="1"/>
  <c r="AJ149" i="12"/>
  <c r="D149" i="12" s="1"/>
  <c r="AJ148" i="12"/>
  <c r="D148" i="12" s="1"/>
  <c r="AJ147" i="12"/>
  <c r="D147" i="12" s="1"/>
  <c r="AJ146" i="12"/>
  <c r="D146" i="12" s="1"/>
  <c r="AJ145" i="12"/>
  <c r="AJ144" i="12"/>
  <c r="D144" i="12" s="1"/>
  <c r="AJ143" i="12"/>
  <c r="D143" i="12" s="1"/>
  <c r="AJ141" i="12"/>
  <c r="D141" i="12" s="1"/>
  <c r="AJ140" i="12"/>
  <c r="D140" i="12" s="1"/>
  <c r="AJ138" i="12"/>
  <c r="D138" i="12" s="1"/>
  <c r="AJ137" i="12"/>
  <c r="D137" i="12" s="1"/>
  <c r="AJ136" i="12"/>
  <c r="D136" i="12" s="1"/>
  <c r="AJ135" i="12"/>
  <c r="D135" i="12" s="1"/>
  <c r="AJ134" i="12"/>
  <c r="D134" i="12" s="1"/>
  <c r="AJ133" i="12"/>
  <c r="D133" i="12" s="1"/>
  <c r="AJ386" i="12"/>
  <c r="D386" i="12" s="1"/>
  <c r="AJ385" i="12"/>
  <c r="D385" i="12" s="1"/>
  <c r="AJ384" i="12"/>
  <c r="D384" i="12" s="1"/>
  <c r="AJ383" i="12"/>
  <c r="D383" i="12" s="1"/>
  <c r="AJ382" i="12"/>
  <c r="D382" i="12" s="1"/>
  <c r="AJ381" i="12"/>
  <c r="D381" i="12" s="1"/>
  <c r="AJ380" i="12"/>
  <c r="D380" i="12" s="1"/>
  <c r="AJ378" i="12"/>
  <c r="D378" i="12" s="1"/>
  <c r="AJ377" i="12"/>
  <c r="D377" i="12" s="1"/>
  <c r="AJ375" i="12"/>
  <c r="D375" i="12" s="1"/>
  <c r="AJ374" i="12"/>
  <c r="D374" i="12" s="1"/>
  <c r="AJ372" i="12"/>
  <c r="D372" i="12" s="1"/>
  <c r="AJ371" i="12"/>
  <c r="D371" i="12" s="1"/>
  <c r="AJ370" i="12"/>
  <c r="D370" i="12" s="1"/>
  <c r="AJ369" i="12"/>
  <c r="D369" i="12" s="1"/>
  <c r="AJ368" i="12"/>
  <c r="D368" i="12" s="1"/>
  <c r="AJ367" i="12"/>
  <c r="D367" i="12" s="1"/>
  <c r="AJ334" i="12"/>
  <c r="D334" i="12" s="1"/>
  <c r="AJ333" i="12"/>
  <c r="D333" i="12" s="1"/>
  <c r="AJ332" i="12"/>
  <c r="D332" i="12" s="1"/>
  <c r="AJ331" i="12"/>
  <c r="D331" i="12" s="1"/>
  <c r="AJ330" i="12"/>
  <c r="D330" i="12" s="1"/>
  <c r="AJ329" i="12"/>
  <c r="D329" i="12" s="1"/>
  <c r="AJ328" i="12"/>
  <c r="D328" i="12" s="1"/>
  <c r="AJ326" i="12"/>
  <c r="D326" i="12" s="1"/>
  <c r="AJ325" i="12"/>
  <c r="D325" i="12" s="1"/>
  <c r="AJ323" i="12"/>
  <c r="D323" i="12" s="1"/>
  <c r="AJ322" i="12"/>
  <c r="D322" i="12" s="1"/>
  <c r="AJ320" i="12"/>
  <c r="D320" i="12" s="1"/>
  <c r="AJ319" i="12"/>
  <c r="D319" i="12" s="1"/>
  <c r="AJ318" i="12"/>
  <c r="D318" i="12" s="1"/>
  <c r="AJ317" i="12"/>
  <c r="D317" i="12" s="1"/>
  <c r="AJ316" i="12"/>
  <c r="D316" i="12" s="1"/>
  <c r="AJ315" i="12"/>
  <c r="D315" i="12" s="1"/>
  <c r="AJ282" i="12"/>
  <c r="D282" i="12" s="1"/>
  <c r="AJ281" i="12"/>
  <c r="D281" i="12" s="1"/>
  <c r="AJ280" i="12"/>
  <c r="D280" i="12" s="1"/>
  <c r="AJ279" i="12"/>
  <c r="D279" i="12" s="1"/>
  <c r="AJ278" i="12"/>
  <c r="D278" i="12" s="1"/>
  <c r="AJ277" i="12"/>
  <c r="D277" i="12" s="1"/>
  <c r="AJ276" i="12"/>
  <c r="D276" i="12" s="1"/>
  <c r="AJ274" i="12"/>
  <c r="D274" i="12" s="1"/>
  <c r="AJ273" i="12"/>
  <c r="D273" i="12" s="1"/>
  <c r="AJ271" i="12"/>
  <c r="D271" i="12" s="1"/>
  <c r="AJ270" i="12"/>
  <c r="D270" i="12" s="1"/>
  <c r="AJ268" i="12"/>
  <c r="D268" i="12" s="1"/>
  <c r="AJ267" i="12"/>
  <c r="D267" i="12" s="1"/>
  <c r="AJ266" i="12"/>
  <c r="D266" i="12" s="1"/>
  <c r="AJ265" i="12"/>
  <c r="D265" i="12" s="1"/>
  <c r="AJ264" i="12"/>
  <c r="D264" i="12" s="1"/>
  <c r="AJ263" i="12"/>
  <c r="D263" i="12" s="1"/>
  <c r="AJ230" i="12"/>
  <c r="D230" i="12" s="1"/>
  <c r="AJ229" i="12"/>
  <c r="D229" i="12" s="1"/>
  <c r="AJ228" i="12"/>
  <c r="D228" i="12" s="1"/>
  <c r="AJ227" i="12"/>
  <c r="D227" i="12" s="1"/>
  <c r="AJ226" i="12"/>
  <c r="D226" i="12" s="1"/>
  <c r="AJ225" i="12"/>
  <c r="D225" i="12" s="1"/>
  <c r="AJ224" i="12"/>
  <c r="D224" i="12" s="1"/>
  <c r="AJ222" i="12"/>
  <c r="D222" i="12" s="1"/>
  <c r="AJ221" i="12"/>
  <c r="D221" i="12" s="1"/>
  <c r="AJ219" i="12"/>
  <c r="D219" i="12" s="1"/>
  <c r="AJ218" i="12"/>
  <c r="D218" i="12" s="1"/>
  <c r="AJ216" i="12"/>
  <c r="D216" i="12" s="1"/>
  <c r="AJ215" i="12"/>
  <c r="D215" i="12" s="1"/>
  <c r="AJ214" i="12"/>
  <c r="D214" i="12" s="1"/>
  <c r="AJ213" i="12"/>
  <c r="D213" i="12" s="1"/>
  <c r="AJ212" i="12"/>
  <c r="D212" i="12" s="1"/>
  <c r="AJ211" i="12"/>
  <c r="D211" i="12" s="1"/>
  <c r="AJ178" i="12"/>
  <c r="D178" i="12" s="1"/>
  <c r="AJ177" i="12"/>
  <c r="D177" i="12" s="1"/>
  <c r="AJ176" i="12"/>
  <c r="D176" i="12" s="1"/>
  <c r="AJ175" i="12"/>
  <c r="D175" i="12" s="1"/>
  <c r="AJ174" i="12"/>
  <c r="D174" i="12" s="1"/>
  <c r="AJ173" i="12"/>
  <c r="D173" i="12" s="1"/>
  <c r="AJ172" i="12"/>
  <c r="D172" i="12" s="1"/>
  <c r="AJ170" i="12"/>
  <c r="D170" i="12" s="1"/>
  <c r="AJ169" i="12"/>
  <c r="D169" i="12" s="1"/>
  <c r="AJ167" i="12"/>
  <c r="D167" i="12" s="1"/>
  <c r="AJ166" i="12"/>
  <c r="D166" i="12" s="1"/>
  <c r="AJ164" i="12"/>
  <c r="D164" i="12" s="1"/>
  <c r="AJ163" i="12"/>
  <c r="D163" i="12" s="1"/>
  <c r="AJ162" i="12"/>
  <c r="D162" i="12" s="1"/>
  <c r="AJ161" i="12"/>
  <c r="D161" i="12" s="1"/>
  <c r="AJ160" i="12"/>
  <c r="D160" i="12" s="1"/>
  <c r="AJ159" i="12"/>
  <c r="D159" i="12" s="1"/>
  <c r="AJ75" i="12"/>
  <c r="D75" i="12" s="1"/>
  <c r="AJ74" i="12"/>
  <c r="D74" i="12" s="1"/>
  <c r="AJ73" i="12"/>
  <c r="D73" i="12" s="1"/>
  <c r="AJ72" i="12"/>
  <c r="D72" i="12" s="1"/>
  <c r="AJ71" i="12"/>
  <c r="D71" i="12" s="1"/>
  <c r="AJ70" i="12"/>
  <c r="D70" i="12" s="1"/>
  <c r="AJ69" i="12"/>
  <c r="D69" i="12" s="1"/>
  <c r="AJ67" i="12"/>
  <c r="D67" i="12" s="1"/>
  <c r="AJ66" i="12"/>
  <c r="D66" i="12" s="1"/>
  <c r="AJ64" i="12"/>
  <c r="D64" i="12" s="1"/>
  <c r="AJ63" i="12"/>
  <c r="D63" i="12" s="1"/>
  <c r="AJ61" i="12"/>
  <c r="D61" i="12" s="1"/>
  <c r="AJ60" i="12"/>
  <c r="D60" i="12" s="1"/>
  <c r="AJ59" i="12"/>
  <c r="D59" i="12" s="1"/>
  <c r="AJ58" i="12"/>
  <c r="D58" i="12" s="1"/>
  <c r="AJ57" i="12"/>
  <c r="D57" i="12" s="1"/>
  <c r="AJ56" i="12"/>
  <c r="D56" i="12" s="1"/>
  <c r="AJ127" i="12"/>
  <c r="D127" i="12" s="1"/>
  <c r="AJ126" i="12"/>
  <c r="D126" i="12" s="1"/>
  <c r="AJ125" i="12"/>
  <c r="D125" i="12" s="1"/>
  <c r="AJ124" i="12"/>
  <c r="D124" i="12" s="1"/>
  <c r="AJ123" i="12"/>
  <c r="D123" i="12" s="1"/>
  <c r="AJ122" i="12"/>
  <c r="D122" i="12" s="1"/>
  <c r="AJ121" i="12"/>
  <c r="D121" i="12" s="1"/>
  <c r="AJ119" i="12"/>
  <c r="D119" i="12" s="1"/>
  <c r="AJ118" i="12"/>
  <c r="D118" i="12" s="1"/>
  <c r="AJ116" i="12"/>
  <c r="D116" i="12" s="1"/>
  <c r="AJ115" i="12"/>
  <c r="D115" i="12" s="1"/>
  <c r="AJ113" i="12"/>
  <c r="D113" i="12" s="1"/>
  <c r="AJ112" i="12"/>
  <c r="D112" i="12" s="1"/>
  <c r="AJ111" i="12"/>
  <c r="D111" i="12" s="1"/>
  <c r="AJ110" i="12"/>
  <c r="D110" i="12" s="1"/>
  <c r="AJ109" i="12"/>
  <c r="D109" i="12" s="1"/>
  <c r="AJ108" i="12"/>
  <c r="D108" i="12" s="1"/>
  <c r="AJ99" i="12"/>
  <c r="D99" i="12" s="1"/>
  <c r="AJ100" i="12"/>
  <c r="D100" i="12" s="1"/>
  <c r="AJ101" i="12"/>
  <c r="D101" i="12" s="1"/>
  <c r="C39" i="12"/>
  <c r="AJ39" i="12" s="1"/>
  <c r="C10" i="12"/>
  <c r="AJ10" i="12" s="1"/>
  <c r="V174" i="11"/>
  <c r="U174" i="11"/>
  <c r="T174" i="11"/>
  <c r="S174" i="11"/>
  <c r="R174" i="11"/>
  <c r="Q174" i="11"/>
  <c r="P174" i="11"/>
  <c r="O174" i="11"/>
  <c r="N174" i="11"/>
  <c r="M174" i="11"/>
  <c r="L174" i="11"/>
  <c r="K174" i="11"/>
  <c r="J174" i="11"/>
  <c r="I174" i="11"/>
  <c r="B174" i="11"/>
  <c r="V173" i="11"/>
  <c r="U173" i="11"/>
  <c r="T173" i="11"/>
  <c r="S173" i="11"/>
  <c r="R173" i="11"/>
  <c r="Q173" i="11"/>
  <c r="P173" i="11"/>
  <c r="O173" i="11"/>
  <c r="N173" i="11"/>
  <c r="M173" i="11"/>
  <c r="L173" i="11"/>
  <c r="K173" i="11"/>
  <c r="J173" i="11"/>
  <c r="I173" i="11"/>
  <c r="B173" i="11"/>
  <c r="V172" i="11"/>
  <c r="U172" i="11"/>
  <c r="T172" i="11"/>
  <c r="S172" i="11"/>
  <c r="R172" i="11"/>
  <c r="Q172" i="11"/>
  <c r="P172" i="11"/>
  <c r="O172" i="11"/>
  <c r="N172" i="11"/>
  <c r="M172" i="11"/>
  <c r="L172" i="11"/>
  <c r="K172" i="11"/>
  <c r="J172" i="11"/>
  <c r="I172" i="11"/>
  <c r="B172" i="11"/>
  <c r="V171" i="11"/>
  <c r="U171" i="11"/>
  <c r="T171" i="11"/>
  <c r="S171" i="11"/>
  <c r="R171" i="11"/>
  <c r="Q171" i="11"/>
  <c r="P171" i="11"/>
  <c r="O171" i="11"/>
  <c r="N171" i="11"/>
  <c r="M171" i="11"/>
  <c r="L171" i="11"/>
  <c r="K171" i="11"/>
  <c r="J171" i="11"/>
  <c r="I171" i="11"/>
  <c r="B171" i="11"/>
  <c r="V170" i="11"/>
  <c r="U170" i="11"/>
  <c r="T170" i="11"/>
  <c r="S170" i="11"/>
  <c r="R170" i="11"/>
  <c r="Q170" i="11"/>
  <c r="P170" i="11"/>
  <c r="O170" i="11"/>
  <c r="N170" i="11"/>
  <c r="M170" i="11"/>
  <c r="L170" i="11"/>
  <c r="K170" i="11"/>
  <c r="J170" i="11"/>
  <c r="I170" i="11"/>
  <c r="B170" i="11"/>
  <c r="V169" i="11"/>
  <c r="U169" i="11"/>
  <c r="T169" i="11"/>
  <c r="S169" i="11"/>
  <c r="R169" i="11"/>
  <c r="Q169" i="11"/>
  <c r="P169" i="11"/>
  <c r="O169" i="11"/>
  <c r="N169" i="11"/>
  <c r="M169" i="11"/>
  <c r="L169" i="11"/>
  <c r="K169" i="11"/>
  <c r="J169" i="11"/>
  <c r="I169" i="11"/>
  <c r="B169" i="11"/>
  <c r="V168" i="11"/>
  <c r="U168" i="11"/>
  <c r="T168" i="11"/>
  <c r="S168" i="11"/>
  <c r="R168" i="11"/>
  <c r="Q168" i="11"/>
  <c r="P168" i="11"/>
  <c r="O168" i="11"/>
  <c r="N168" i="11"/>
  <c r="M168" i="11"/>
  <c r="L168" i="11"/>
  <c r="K168" i="11"/>
  <c r="J168" i="11"/>
  <c r="I168" i="11"/>
  <c r="B168" i="11"/>
  <c r="V167" i="11"/>
  <c r="U167" i="11"/>
  <c r="T167" i="11"/>
  <c r="S167" i="11"/>
  <c r="R167" i="11"/>
  <c r="Q167" i="11"/>
  <c r="P167" i="11"/>
  <c r="O167" i="11"/>
  <c r="N167" i="11"/>
  <c r="M167" i="11"/>
  <c r="L167" i="11"/>
  <c r="K167" i="11"/>
  <c r="J167" i="11"/>
  <c r="I167" i="11"/>
  <c r="B167" i="11"/>
  <c r="V166" i="11"/>
  <c r="U166" i="11"/>
  <c r="T166" i="11"/>
  <c r="S166" i="11"/>
  <c r="R166" i="11"/>
  <c r="Q166" i="11"/>
  <c r="P166" i="11"/>
  <c r="O166" i="11"/>
  <c r="N166" i="11"/>
  <c r="M166" i="11"/>
  <c r="L166" i="11"/>
  <c r="K166" i="11"/>
  <c r="J166" i="11"/>
  <c r="I166" i="11"/>
  <c r="B166" i="11"/>
  <c r="V165" i="11"/>
  <c r="U165" i="11"/>
  <c r="T165" i="11"/>
  <c r="S165" i="11"/>
  <c r="R165" i="11"/>
  <c r="Q165" i="11"/>
  <c r="P165" i="11"/>
  <c r="O165" i="11"/>
  <c r="N165" i="11"/>
  <c r="M165" i="11"/>
  <c r="L165" i="11"/>
  <c r="K165" i="11"/>
  <c r="J165" i="11"/>
  <c r="I165" i="11"/>
  <c r="B165" i="11"/>
  <c r="V164" i="11"/>
  <c r="U164" i="11"/>
  <c r="T164" i="11"/>
  <c r="S164" i="11"/>
  <c r="R164" i="11"/>
  <c r="Q164" i="11"/>
  <c r="P164" i="11"/>
  <c r="O164" i="11"/>
  <c r="N164" i="11"/>
  <c r="M164" i="11"/>
  <c r="L164" i="11"/>
  <c r="K164" i="11"/>
  <c r="J164" i="11"/>
  <c r="I164" i="11"/>
  <c r="B164" i="11"/>
  <c r="V163" i="11"/>
  <c r="U163" i="11"/>
  <c r="T163" i="11"/>
  <c r="S163" i="11"/>
  <c r="R163" i="11"/>
  <c r="Q163" i="11"/>
  <c r="P163" i="11"/>
  <c r="O163" i="11"/>
  <c r="N163" i="11"/>
  <c r="M163" i="11"/>
  <c r="L163" i="11"/>
  <c r="K163" i="11"/>
  <c r="J163" i="11"/>
  <c r="I163" i="11"/>
  <c r="B163" i="11"/>
  <c r="V162" i="11"/>
  <c r="U162" i="11"/>
  <c r="T162" i="11"/>
  <c r="S162" i="11"/>
  <c r="R162" i="11"/>
  <c r="Q162" i="11"/>
  <c r="P162" i="11"/>
  <c r="O162" i="11"/>
  <c r="N162" i="11"/>
  <c r="M162" i="11"/>
  <c r="L162" i="11"/>
  <c r="K162" i="11"/>
  <c r="J162" i="11"/>
  <c r="AM162" i="11" s="1"/>
  <c r="I162" i="11"/>
  <c r="B162" i="11"/>
  <c r="V161" i="11"/>
  <c r="U161" i="11"/>
  <c r="T161" i="11"/>
  <c r="S161" i="11"/>
  <c r="R161" i="11"/>
  <c r="Q161" i="11"/>
  <c r="P161" i="11"/>
  <c r="O161" i="11"/>
  <c r="N161" i="11"/>
  <c r="M161" i="11"/>
  <c r="L161" i="11"/>
  <c r="K161" i="11"/>
  <c r="J161" i="11"/>
  <c r="I161" i="11"/>
  <c r="B161" i="11"/>
  <c r="V160" i="11"/>
  <c r="U160" i="11"/>
  <c r="T160" i="11"/>
  <c r="S160" i="11"/>
  <c r="R160" i="11"/>
  <c r="Q160" i="11"/>
  <c r="P160" i="11"/>
  <c r="O160" i="11"/>
  <c r="N160" i="11"/>
  <c r="M160" i="11"/>
  <c r="L160" i="11"/>
  <c r="K160" i="11"/>
  <c r="J160" i="11"/>
  <c r="I160" i="11"/>
  <c r="B160" i="11"/>
  <c r="V159" i="11"/>
  <c r="U159" i="11"/>
  <c r="T159" i="11"/>
  <c r="S159" i="11"/>
  <c r="R159" i="11"/>
  <c r="Q159" i="11"/>
  <c r="P159" i="11"/>
  <c r="O159" i="11"/>
  <c r="N159" i="11"/>
  <c r="M159" i="11"/>
  <c r="L159" i="11"/>
  <c r="K159" i="11"/>
  <c r="J159" i="11"/>
  <c r="I159" i="11"/>
  <c r="B159" i="11"/>
  <c r="V158" i="11"/>
  <c r="U158" i="11"/>
  <c r="T158" i="11"/>
  <c r="S158" i="11"/>
  <c r="R158" i="11"/>
  <c r="Q158" i="11"/>
  <c r="P158" i="11"/>
  <c r="O158" i="11"/>
  <c r="N158" i="11"/>
  <c r="M158" i="11"/>
  <c r="L158" i="11"/>
  <c r="K158" i="11"/>
  <c r="J158" i="11"/>
  <c r="I158" i="11"/>
  <c r="B158" i="11"/>
  <c r="V157" i="11"/>
  <c r="U157" i="11"/>
  <c r="T157" i="11"/>
  <c r="S157" i="11"/>
  <c r="R157" i="11"/>
  <c r="Q157" i="11"/>
  <c r="P157" i="11"/>
  <c r="O157" i="11"/>
  <c r="N157" i="11"/>
  <c r="M157" i="11"/>
  <c r="L157" i="11"/>
  <c r="K157" i="11"/>
  <c r="J157" i="11"/>
  <c r="I157" i="11"/>
  <c r="B157" i="11"/>
  <c r="V156" i="11"/>
  <c r="U156" i="11"/>
  <c r="T156" i="11"/>
  <c r="S156" i="11"/>
  <c r="R156" i="11"/>
  <c r="Q156" i="11"/>
  <c r="P156" i="11"/>
  <c r="O156" i="11"/>
  <c r="N156" i="11"/>
  <c r="M156" i="11"/>
  <c r="L156" i="11"/>
  <c r="K156" i="11"/>
  <c r="J156" i="11"/>
  <c r="I156" i="11"/>
  <c r="B156" i="11"/>
  <c r="V155" i="11"/>
  <c r="U155" i="11"/>
  <c r="T155" i="11"/>
  <c r="S155" i="11"/>
  <c r="R155" i="11"/>
  <c r="Q155" i="11"/>
  <c r="P155" i="11"/>
  <c r="O155" i="11"/>
  <c r="N155" i="11"/>
  <c r="M155" i="11"/>
  <c r="L155" i="11"/>
  <c r="K155" i="11"/>
  <c r="J155" i="11"/>
  <c r="I155" i="11"/>
  <c r="B155" i="11"/>
  <c r="V154" i="11"/>
  <c r="U154" i="11"/>
  <c r="T154" i="11"/>
  <c r="S154" i="11"/>
  <c r="R154" i="11"/>
  <c r="Q154" i="11"/>
  <c r="P154" i="11"/>
  <c r="O154" i="11"/>
  <c r="N154" i="11"/>
  <c r="M154" i="11"/>
  <c r="L154" i="11"/>
  <c r="K154" i="11"/>
  <c r="J154" i="11"/>
  <c r="I154" i="11"/>
  <c r="B154" i="11"/>
  <c r="V153" i="11"/>
  <c r="U153" i="11"/>
  <c r="T153" i="11"/>
  <c r="S153" i="11"/>
  <c r="R153" i="11"/>
  <c r="Q153" i="11"/>
  <c r="P153" i="11"/>
  <c r="O153" i="11"/>
  <c r="N153" i="11"/>
  <c r="M153" i="11"/>
  <c r="L153" i="11"/>
  <c r="K153" i="11"/>
  <c r="J153" i="11"/>
  <c r="I153" i="11"/>
  <c r="B153" i="11"/>
  <c r="V152" i="11"/>
  <c r="U152" i="11"/>
  <c r="T152" i="11"/>
  <c r="S152" i="11"/>
  <c r="R152" i="11"/>
  <c r="Q152" i="11"/>
  <c r="P152" i="11"/>
  <c r="O152" i="11"/>
  <c r="N152" i="11"/>
  <c r="M152" i="11"/>
  <c r="L152" i="11"/>
  <c r="K152" i="11"/>
  <c r="J152" i="11"/>
  <c r="I152" i="11"/>
  <c r="B152" i="11"/>
  <c r="V151" i="11"/>
  <c r="U151" i="11"/>
  <c r="T151" i="11"/>
  <c r="S151" i="11"/>
  <c r="R151" i="11"/>
  <c r="Q151" i="11"/>
  <c r="P151" i="11"/>
  <c r="O151" i="11"/>
  <c r="N151" i="11"/>
  <c r="M151" i="11"/>
  <c r="L151" i="11"/>
  <c r="K151" i="11"/>
  <c r="J151" i="11"/>
  <c r="I151" i="11"/>
  <c r="B151" i="11"/>
  <c r="V150" i="11"/>
  <c r="U150" i="11"/>
  <c r="T150" i="11"/>
  <c r="S150" i="11"/>
  <c r="R150" i="11"/>
  <c r="Q150" i="11"/>
  <c r="P150" i="11"/>
  <c r="O150" i="11"/>
  <c r="N150" i="11"/>
  <c r="M150" i="11"/>
  <c r="L150" i="11"/>
  <c r="K150" i="11"/>
  <c r="J150" i="11"/>
  <c r="AM150" i="11" s="1"/>
  <c r="I150" i="11"/>
  <c r="B150" i="11"/>
  <c r="V149" i="11"/>
  <c r="U149" i="11"/>
  <c r="T149" i="11"/>
  <c r="S149" i="11"/>
  <c r="R149" i="11"/>
  <c r="Q149" i="11"/>
  <c r="P149" i="11"/>
  <c r="O149" i="11"/>
  <c r="N149" i="11"/>
  <c r="M149" i="11"/>
  <c r="L149" i="11"/>
  <c r="K149" i="11"/>
  <c r="J149" i="11"/>
  <c r="I149" i="11"/>
  <c r="B149" i="11"/>
  <c r="V148" i="11"/>
  <c r="U148" i="11"/>
  <c r="T148" i="11"/>
  <c r="S148" i="11"/>
  <c r="R148" i="11"/>
  <c r="Q148" i="11"/>
  <c r="P148" i="11"/>
  <c r="O148" i="11"/>
  <c r="N148" i="11"/>
  <c r="M148" i="11"/>
  <c r="L148" i="11"/>
  <c r="K148" i="11"/>
  <c r="J148" i="11"/>
  <c r="I148" i="11"/>
  <c r="AL148" i="11" s="1"/>
  <c r="H148" i="1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G148" i="1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F148" i="11"/>
  <c r="F149" i="11" s="1"/>
  <c r="F150" i="11" s="1"/>
  <c r="F151" i="11" s="1"/>
  <c r="F152" i="11" s="1"/>
  <c r="F153" i="11" s="1"/>
  <c r="F154" i="11" s="1"/>
  <c r="F155" i="11" s="1"/>
  <c r="F156" i="11" s="1"/>
  <c r="F157" i="11" s="1"/>
  <c r="F158" i="11" s="1"/>
  <c r="F159" i="11" s="1"/>
  <c r="F160" i="11" s="1"/>
  <c r="F161" i="11" s="1"/>
  <c r="F162" i="11" s="1"/>
  <c r="F163" i="11" s="1"/>
  <c r="F164" i="11" s="1"/>
  <c r="F165" i="11" s="1"/>
  <c r="F166" i="11" s="1"/>
  <c r="F167" i="11" s="1"/>
  <c r="F168" i="11" s="1"/>
  <c r="F169" i="11" s="1"/>
  <c r="F170" i="11" s="1"/>
  <c r="F171" i="11" s="1"/>
  <c r="F172" i="11" s="1"/>
  <c r="F173" i="11" s="1"/>
  <c r="F174" i="11" s="1"/>
  <c r="E148" i="11"/>
  <c r="E149" i="11" s="1"/>
  <c r="E150" i="11" s="1"/>
  <c r="E151" i="11" s="1"/>
  <c r="E152" i="11" s="1"/>
  <c r="E153" i="11" s="1"/>
  <c r="E154" i="11" s="1"/>
  <c r="E155" i="11" s="1"/>
  <c r="E156" i="11" s="1"/>
  <c r="E157" i="11" s="1"/>
  <c r="E158" i="11" s="1"/>
  <c r="E159" i="11" s="1"/>
  <c r="E160" i="11" s="1"/>
  <c r="E161" i="11" s="1"/>
  <c r="E162" i="11" s="1"/>
  <c r="E163" i="11" s="1"/>
  <c r="E164" i="11" s="1"/>
  <c r="E165" i="11" s="1"/>
  <c r="E166" i="11" s="1"/>
  <c r="E167" i="11" s="1"/>
  <c r="E168" i="11" s="1"/>
  <c r="E169" i="11" s="1"/>
  <c r="E170" i="11" s="1"/>
  <c r="E171" i="11" s="1"/>
  <c r="E172" i="11" s="1"/>
  <c r="E173" i="11" s="1"/>
  <c r="E174" i="11" s="1"/>
  <c r="D148" i="11"/>
  <c r="D149" i="11" s="1"/>
  <c r="D150" i="11" s="1"/>
  <c r="D151" i="11" s="1"/>
  <c r="D152" i="11" s="1"/>
  <c r="D153" i="11" s="1"/>
  <c r="D154" i="11" s="1"/>
  <c r="D155" i="11" s="1"/>
  <c r="D156" i="11" s="1"/>
  <c r="D157" i="11" s="1"/>
  <c r="D158" i="11" s="1"/>
  <c r="D159" i="11" s="1"/>
  <c r="D160" i="11" s="1"/>
  <c r="D161" i="11" s="1"/>
  <c r="D162" i="11" s="1"/>
  <c r="D163" i="11" s="1"/>
  <c r="D164" i="11" s="1"/>
  <c r="D165" i="11" s="1"/>
  <c r="D166" i="11" s="1"/>
  <c r="D167" i="11" s="1"/>
  <c r="D168" i="11" s="1"/>
  <c r="D169" i="11" s="1"/>
  <c r="D170" i="11" s="1"/>
  <c r="D171" i="11" s="1"/>
  <c r="D172" i="11" s="1"/>
  <c r="D173" i="11" s="1"/>
  <c r="D174" i="11" s="1"/>
  <c r="C148" i="11"/>
  <c r="C149" i="11" s="1"/>
  <c r="C150" i="11" s="1"/>
  <c r="C151" i="11" s="1"/>
  <c r="C152" i="11" s="1"/>
  <c r="C153" i="11" s="1"/>
  <c r="C154" i="11" s="1"/>
  <c r="C155" i="11" s="1"/>
  <c r="C156" i="11" s="1"/>
  <c r="C157" i="11" s="1"/>
  <c r="C158" i="11" s="1"/>
  <c r="C159" i="11" s="1"/>
  <c r="C160" i="11" s="1"/>
  <c r="C161" i="11" s="1"/>
  <c r="C162" i="11" s="1"/>
  <c r="C163" i="11" s="1"/>
  <c r="C164" i="11" s="1"/>
  <c r="C165" i="11" s="1"/>
  <c r="C166" i="11" s="1"/>
  <c r="C167" i="11" s="1"/>
  <c r="C168" i="11" s="1"/>
  <c r="C169" i="11" s="1"/>
  <c r="C170" i="11" s="1"/>
  <c r="C171" i="11" s="1"/>
  <c r="C172" i="11" s="1"/>
  <c r="C173" i="11" s="1"/>
  <c r="C174" i="11" s="1"/>
  <c r="L146" i="11"/>
  <c r="C36" i="12"/>
  <c r="AJ36" i="12" s="1"/>
  <c r="C13" i="12"/>
  <c r="AJ13" i="12" s="1"/>
  <c r="C10" i="21"/>
  <c r="AJ10" i="21" s="1"/>
  <c r="AJ46" i="12"/>
  <c r="D46" i="12" s="1"/>
  <c r="AJ47" i="12"/>
  <c r="D47" i="12" s="1"/>
  <c r="AJ48" i="12"/>
  <c r="D48" i="12" s="1"/>
  <c r="AJ49" i="12"/>
  <c r="D49" i="12" s="1"/>
  <c r="AJ23" i="12"/>
  <c r="D23" i="12" s="1"/>
  <c r="AJ21" i="12"/>
  <c r="D21" i="12" s="1"/>
  <c r="AJ22" i="12"/>
  <c r="D22" i="12" s="1"/>
  <c r="AJ7" i="21"/>
  <c r="D7" i="21" s="1"/>
  <c r="X24" i="17"/>
  <c r="D24" i="17" s="1"/>
  <c r="X25" i="17"/>
  <c r="D25" i="17" s="1"/>
  <c r="X26" i="17"/>
  <c r="D26" i="17" s="1"/>
  <c r="X27" i="17"/>
  <c r="D27" i="17" s="1"/>
  <c r="X28" i="17"/>
  <c r="D28" i="17" s="1"/>
  <c r="X29" i="17"/>
  <c r="D29" i="17" s="1"/>
  <c r="X30" i="17"/>
  <c r="D30" i="17" s="1"/>
  <c r="X31" i="17"/>
  <c r="D31" i="17" s="1"/>
  <c r="X32" i="17"/>
  <c r="D32" i="17" s="1"/>
  <c r="X33" i="17"/>
  <c r="D33" i="17" s="1"/>
  <c r="X34" i="17"/>
  <c r="D34" i="17" s="1"/>
  <c r="X35" i="17"/>
  <c r="D35" i="17" s="1"/>
  <c r="X36" i="17"/>
  <c r="D36" i="17" s="1"/>
  <c r="X37" i="17"/>
  <c r="D37" i="17" s="1"/>
  <c r="X38" i="17"/>
  <c r="D38" i="17" s="1"/>
  <c r="X39" i="17"/>
  <c r="D39" i="17" s="1"/>
  <c r="X40" i="17"/>
  <c r="D40" i="17" s="1"/>
  <c r="AJ5" i="21"/>
  <c r="D5" i="21" s="1"/>
  <c r="AJ6" i="21"/>
  <c r="D6" i="21" s="1"/>
  <c r="AJ8" i="21"/>
  <c r="D8" i="21" s="1"/>
  <c r="AJ9" i="21"/>
  <c r="D9" i="21" s="1"/>
  <c r="AJ11" i="21"/>
  <c r="D11" i="21" s="1"/>
  <c r="AJ12" i="21"/>
  <c r="D12" i="21" s="1"/>
  <c r="AJ14" i="21"/>
  <c r="D14" i="21" s="1"/>
  <c r="AJ15" i="21"/>
  <c r="D15" i="21" s="1"/>
  <c r="AJ17" i="21"/>
  <c r="D17" i="21" s="1"/>
  <c r="AJ18" i="21"/>
  <c r="D18" i="21" s="1"/>
  <c r="AJ19" i="21"/>
  <c r="D19" i="21" s="1"/>
  <c r="AJ20" i="21"/>
  <c r="D20" i="21" s="1"/>
  <c r="AJ83" i="12"/>
  <c r="D83" i="12" s="1"/>
  <c r="AJ84" i="12"/>
  <c r="D84" i="12" s="1"/>
  <c r="AJ85" i="12"/>
  <c r="D85" i="12" s="1"/>
  <c r="AJ86" i="12"/>
  <c r="D86" i="12" s="1"/>
  <c r="AJ87" i="12"/>
  <c r="D87" i="12" s="1"/>
  <c r="AJ89" i="12"/>
  <c r="D89" i="12" s="1"/>
  <c r="AJ90" i="12"/>
  <c r="D90" i="12" s="1"/>
  <c r="AJ92" i="12"/>
  <c r="D92" i="12" s="1"/>
  <c r="AJ93" i="12"/>
  <c r="D93" i="12" s="1"/>
  <c r="AJ94" i="12"/>
  <c r="AJ95" i="12"/>
  <c r="D95" i="12" s="1"/>
  <c r="AJ96" i="12"/>
  <c r="D96" i="12" s="1"/>
  <c r="AJ97" i="12"/>
  <c r="D97" i="12" s="1"/>
  <c r="AJ98" i="12"/>
  <c r="D98" i="12" s="1"/>
  <c r="AJ82" i="12"/>
  <c r="D82" i="12" s="1"/>
  <c r="AJ33" i="12"/>
  <c r="D33" i="12" s="1"/>
  <c r="AJ30" i="12"/>
  <c r="D30" i="12" s="1"/>
  <c r="AJ45" i="12"/>
  <c r="AJ44" i="12"/>
  <c r="AJ43" i="12"/>
  <c r="AJ42" i="12"/>
  <c r="AJ41" i="12"/>
  <c r="AJ40" i="12"/>
  <c r="AJ38" i="12"/>
  <c r="AJ37" i="12"/>
  <c r="AJ35" i="12"/>
  <c r="D35" i="12" s="1"/>
  <c r="AJ34" i="12"/>
  <c r="D34" i="12" s="1"/>
  <c r="AJ32" i="12"/>
  <c r="D32" i="12" s="1"/>
  <c r="AJ31" i="12"/>
  <c r="D31" i="12" s="1"/>
  <c r="AJ5" i="12"/>
  <c r="AJ6" i="12"/>
  <c r="AJ7" i="12"/>
  <c r="AJ8" i="12"/>
  <c r="AJ9" i="12"/>
  <c r="AJ11" i="12"/>
  <c r="AJ12" i="12"/>
  <c r="AJ14" i="12"/>
  <c r="AJ15" i="12"/>
  <c r="AJ17" i="12"/>
  <c r="AJ18" i="12"/>
  <c r="AJ19" i="12"/>
  <c r="AJ20" i="12"/>
  <c r="D20" i="12" s="1"/>
  <c r="AJ4" i="12"/>
  <c r="AJ4" i="21"/>
  <c r="D4" i="21" s="1"/>
  <c r="X287" i="17"/>
  <c r="D287" i="17" s="1"/>
  <c r="X10" i="17"/>
  <c r="D10" i="17" s="1"/>
  <c r="X11" i="17"/>
  <c r="D11" i="17" s="1"/>
  <c r="X12" i="17"/>
  <c r="D12" i="17" s="1"/>
  <c r="X13" i="17"/>
  <c r="D13" i="17" s="1"/>
  <c r="X14" i="17"/>
  <c r="D14" i="17" s="1"/>
  <c r="X15" i="17"/>
  <c r="D15" i="17" s="1"/>
  <c r="X16" i="17"/>
  <c r="D16" i="17" s="1"/>
  <c r="X17" i="17"/>
  <c r="D17" i="17" s="1"/>
  <c r="X18" i="17"/>
  <c r="D18" i="17" s="1"/>
  <c r="X19" i="17"/>
  <c r="D19" i="17" s="1"/>
  <c r="X20" i="17"/>
  <c r="D20" i="17" s="1"/>
  <c r="X44" i="17"/>
  <c r="D44" i="17" s="1"/>
  <c r="X45" i="17"/>
  <c r="D45" i="17" s="1"/>
  <c r="X46" i="17"/>
  <c r="D46" i="17" s="1"/>
  <c r="X47" i="17"/>
  <c r="D47" i="17" s="1"/>
  <c r="X48" i="17"/>
  <c r="D48" i="17" s="1"/>
  <c r="X49" i="17"/>
  <c r="D49" i="17" s="1"/>
  <c r="X50" i="17"/>
  <c r="D50" i="17" s="1"/>
  <c r="X51" i="17"/>
  <c r="D51" i="17" s="1"/>
  <c r="X52" i="17"/>
  <c r="D52" i="17" s="1"/>
  <c r="X53" i="17"/>
  <c r="D53" i="17" s="1"/>
  <c r="X54" i="17"/>
  <c r="D54" i="17" s="1"/>
  <c r="X55" i="17"/>
  <c r="D55" i="17" s="1"/>
  <c r="X56" i="17"/>
  <c r="D56" i="17" s="1"/>
  <c r="X57" i="17"/>
  <c r="D57" i="17" s="1"/>
  <c r="X58" i="17"/>
  <c r="D58" i="17" s="1"/>
  <c r="X59" i="17"/>
  <c r="D59" i="17" s="1"/>
  <c r="X60" i="17"/>
  <c r="D60" i="17" s="1"/>
  <c r="X64" i="17"/>
  <c r="D64" i="17" s="1"/>
  <c r="X65" i="17"/>
  <c r="D65" i="17" s="1"/>
  <c r="X66" i="17"/>
  <c r="D66" i="17" s="1"/>
  <c r="X67" i="17"/>
  <c r="D67" i="17" s="1"/>
  <c r="X68" i="17"/>
  <c r="D68" i="17" s="1"/>
  <c r="X69" i="17"/>
  <c r="D69" i="17" s="1"/>
  <c r="X70" i="17"/>
  <c r="D70" i="17" s="1"/>
  <c r="X71" i="17"/>
  <c r="D71" i="17" s="1"/>
  <c r="X72" i="17"/>
  <c r="D72" i="17" s="1"/>
  <c r="X73" i="17"/>
  <c r="D73" i="17" s="1"/>
  <c r="X74" i="17"/>
  <c r="D74" i="17" s="1"/>
  <c r="X75" i="17"/>
  <c r="D75" i="17" s="1"/>
  <c r="X76" i="17"/>
  <c r="D76" i="17" s="1"/>
  <c r="X77" i="17"/>
  <c r="D77" i="17" s="1"/>
  <c r="X78" i="17"/>
  <c r="D78" i="17" s="1"/>
  <c r="X79" i="17"/>
  <c r="D79" i="17" s="1"/>
  <c r="X80" i="17"/>
  <c r="D80" i="17" s="1"/>
  <c r="X84" i="17"/>
  <c r="D84" i="17" s="1"/>
  <c r="X85" i="17"/>
  <c r="D85" i="17" s="1"/>
  <c r="X86" i="17"/>
  <c r="D86" i="17" s="1"/>
  <c r="X87" i="17"/>
  <c r="D87" i="17" s="1"/>
  <c r="X88" i="17"/>
  <c r="D88" i="17" s="1"/>
  <c r="X89" i="17"/>
  <c r="D89" i="17" s="1"/>
  <c r="X90" i="17"/>
  <c r="D90" i="17" s="1"/>
  <c r="X91" i="17"/>
  <c r="D91" i="17" s="1"/>
  <c r="X92" i="17"/>
  <c r="D92" i="17" s="1"/>
  <c r="X93" i="17"/>
  <c r="D93" i="17" s="1"/>
  <c r="X94" i="17"/>
  <c r="D94" i="17" s="1"/>
  <c r="X95" i="17"/>
  <c r="D95" i="17" s="1"/>
  <c r="X96" i="17"/>
  <c r="D96" i="17" s="1"/>
  <c r="X97" i="17"/>
  <c r="D97" i="17" s="1"/>
  <c r="X98" i="17"/>
  <c r="D98" i="17" s="1"/>
  <c r="X99" i="17"/>
  <c r="D99" i="17" s="1"/>
  <c r="X100" i="17"/>
  <c r="D100" i="17" s="1"/>
  <c r="X104" i="17"/>
  <c r="D104" i="17" s="1"/>
  <c r="X105" i="17"/>
  <c r="D105" i="17" s="1"/>
  <c r="X106" i="17"/>
  <c r="D106" i="17" s="1"/>
  <c r="X107" i="17"/>
  <c r="D107" i="17" s="1"/>
  <c r="X108" i="17"/>
  <c r="D108" i="17" s="1"/>
  <c r="X109" i="17"/>
  <c r="D109" i="17" s="1"/>
  <c r="X110" i="17"/>
  <c r="D110" i="17" s="1"/>
  <c r="X111" i="17"/>
  <c r="D111" i="17" s="1"/>
  <c r="X112" i="17"/>
  <c r="D112" i="17" s="1"/>
  <c r="X113" i="17"/>
  <c r="D113" i="17" s="1"/>
  <c r="X114" i="17"/>
  <c r="D114" i="17" s="1"/>
  <c r="X115" i="17"/>
  <c r="D115" i="17" s="1"/>
  <c r="X116" i="17"/>
  <c r="D116" i="17" s="1"/>
  <c r="X117" i="17"/>
  <c r="D117" i="17" s="1"/>
  <c r="X118" i="17"/>
  <c r="D118" i="17" s="1"/>
  <c r="X119" i="17"/>
  <c r="D119" i="17" s="1"/>
  <c r="X120" i="17"/>
  <c r="D120" i="17" s="1"/>
  <c r="X124" i="17"/>
  <c r="D124" i="17" s="1"/>
  <c r="X125" i="17"/>
  <c r="D125" i="17" s="1"/>
  <c r="X126" i="17"/>
  <c r="D126" i="17" s="1"/>
  <c r="X127" i="17"/>
  <c r="D127" i="17" s="1"/>
  <c r="X128" i="17"/>
  <c r="D128" i="17" s="1"/>
  <c r="X129" i="17"/>
  <c r="D129" i="17" s="1"/>
  <c r="X130" i="17"/>
  <c r="D130" i="17" s="1"/>
  <c r="X131" i="17"/>
  <c r="D131" i="17" s="1"/>
  <c r="X132" i="17"/>
  <c r="D132" i="17" s="1"/>
  <c r="X133" i="17"/>
  <c r="D133" i="17" s="1"/>
  <c r="X134" i="17"/>
  <c r="D134" i="17" s="1"/>
  <c r="X135" i="17"/>
  <c r="D135" i="17" s="1"/>
  <c r="X136" i="17"/>
  <c r="D136" i="17" s="1"/>
  <c r="X137" i="17"/>
  <c r="D137" i="17" s="1"/>
  <c r="X138" i="17"/>
  <c r="D138" i="17" s="1"/>
  <c r="X139" i="17"/>
  <c r="D139" i="17" s="1"/>
  <c r="X140" i="17"/>
  <c r="D140" i="17" s="1"/>
  <c r="X144" i="17"/>
  <c r="D144" i="17" s="1"/>
  <c r="X145" i="17"/>
  <c r="D145" i="17" s="1"/>
  <c r="X146" i="17"/>
  <c r="D146" i="17" s="1"/>
  <c r="X147" i="17"/>
  <c r="D147" i="17" s="1"/>
  <c r="X148" i="17"/>
  <c r="D148" i="17" s="1"/>
  <c r="X149" i="17"/>
  <c r="D149" i="17" s="1"/>
  <c r="X150" i="17"/>
  <c r="D150" i="17" s="1"/>
  <c r="X151" i="17"/>
  <c r="D151" i="17" s="1"/>
  <c r="X152" i="17"/>
  <c r="D152" i="17" s="1"/>
  <c r="X153" i="17"/>
  <c r="D153" i="17" s="1"/>
  <c r="X154" i="17"/>
  <c r="D154" i="17" s="1"/>
  <c r="X155" i="17"/>
  <c r="D155" i="17" s="1"/>
  <c r="X156" i="17"/>
  <c r="D156" i="17" s="1"/>
  <c r="X157" i="17"/>
  <c r="D157" i="17" s="1"/>
  <c r="X158" i="17"/>
  <c r="D158" i="17" s="1"/>
  <c r="X159" i="17"/>
  <c r="D159" i="17" s="1"/>
  <c r="X160" i="17"/>
  <c r="D160" i="17" s="1"/>
  <c r="X164" i="17"/>
  <c r="D164" i="17" s="1"/>
  <c r="X165" i="17"/>
  <c r="D165" i="17" s="1"/>
  <c r="X166" i="17"/>
  <c r="D166" i="17" s="1"/>
  <c r="X167" i="17"/>
  <c r="D167" i="17" s="1"/>
  <c r="X168" i="17"/>
  <c r="D168" i="17" s="1"/>
  <c r="X169" i="17"/>
  <c r="D169" i="17" s="1"/>
  <c r="X170" i="17"/>
  <c r="D170" i="17" s="1"/>
  <c r="X171" i="17"/>
  <c r="D171" i="17" s="1"/>
  <c r="X172" i="17"/>
  <c r="D172" i="17" s="1"/>
  <c r="X173" i="17"/>
  <c r="D173" i="17" s="1"/>
  <c r="X174" i="17"/>
  <c r="D174" i="17" s="1"/>
  <c r="X175" i="17"/>
  <c r="D175" i="17" s="1"/>
  <c r="X176" i="17"/>
  <c r="D176" i="17" s="1"/>
  <c r="X177" i="17"/>
  <c r="D177" i="17" s="1"/>
  <c r="X178" i="17"/>
  <c r="D178" i="17" s="1"/>
  <c r="X179" i="17"/>
  <c r="D179" i="17" s="1"/>
  <c r="X180" i="17"/>
  <c r="D180" i="17" s="1"/>
  <c r="X184" i="17"/>
  <c r="D184" i="17" s="1"/>
  <c r="X185" i="17"/>
  <c r="D185" i="17" s="1"/>
  <c r="X186" i="17"/>
  <c r="D186" i="17" s="1"/>
  <c r="X187" i="17"/>
  <c r="D187" i="17" s="1"/>
  <c r="X188" i="17"/>
  <c r="D188" i="17" s="1"/>
  <c r="X189" i="17"/>
  <c r="D189" i="17" s="1"/>
  <c r="X190" i="17"/>
  <c r="D190" i="17" s="1"/>
  <c r="X191" i="17"/>
  <c r="D191" i="17" s="1"/>
  <c r="X192" i="17"/>
  <c r="D192" i="17" s="1"/>
  <c r="X193" i="17"/>
  <c r="D193" i="17" s="1"/>
  <c r="X194" i="17"/>
  <c r="D194" i="17" s="1"/>
  <c r="X195" i="17"/>
  <c r="D195" i="17" s="1"/>
  <c r="X196" i="17"/>
  <c r="D196" i="17" s="1"/>
  <c r="X197" i="17"/>
  <c r="D197" i="17" s="1"/>
  <c r="X198" i="17"/>
  <c r="D198" i="17" s="1"/>
  <c r="X199" i="17"/>
  <c r="D199" i="17" s="1"/>
  <c r="X200" i="17"/>
  <c r="D200" i="17" s="1"/>
  <c r="X204" i="17"/>
  <c r="D204" i="17" s="1"/>
  <c r="X205" i="17"/>
  <c r="D205" i="17" s="1"/>
  <c r="X206" i="17"/>
  <c r="D206" i="17" s="1"/>
  <c r="X207" i="17"/>
  <c r="D207" i="17" s="1"/>
  <c r="X208" i="17"/>
  <c r="D208" i="17" s="1"/>
  <c r="X209" i="17"/>
  <c r="D209" i="17" s="1"/>
  <c r="X210" i="17"/>
  <c r="D210" i="17" s="1"/>
  <c r="X211" i="17"/>
  <c r="D211" i="17" s="1"/>
  <c r="X212" i="17"/>
  <c r="D212" i="17" s="1"/>
  <c r="X213" i="17"/>
  <c r="D213" i="17" s="1"/>
  <c r="X214" i="17"/>
  <c r="D214" i="17" s="1"/>
  <c r="X215" i="17"/>
  <c r="D215" i="17" s="1"/>
  <c r="X216" i="17"/>
  <c r="D216" i="17" s="1"/>
  <c r="X217" i="17"/>
  <c r="D217" i="17" s="1"/>
  <c r="X218" i="17"/>
  <c r="D218" i="17" s="1"/>
  <c r="X219" i="17"/>
  <c r="D219" i="17" s="1"/>
  <c r="X220" i="17"/>
  <c r="D220" i="17" s="1"/>
  <c r="X224" i="17"/>
  <c r="D224" i="17" s="1"/>
  <c r="X225" i="17"/>
  <c r="D225" i="17" s="1"/>
  <c r="X226" i="17"/>
  <c r="D226" i="17" s="1"/>
  <c r="X227" i="17"/>
  <c r="D227" i="17" s="1"/>
  <c r="X228" i="17"/>
  <c r="D228" i="17" s="1"/>
  <c r="X229" i="17"/>
  <c r="D229" i="17" s="1"/>
  <c r="X230" i="17"/>
  <c r="D230" i="17" s="1"/>
  <c r="X231" i="17"/>
  <c r="D231" i="17" s="1"/>
  <c r="X232" i="17"/>
  <c r="D232" i="17" s="1"/>
  <c r="X233" i="17"/>
  <c r="D233" i="17" s="1"/>
  <c r="X234" i="17"/>
  <c r="D234" i="17" s="1"/>
  <c r="X235" i="17"/>
  <c r="D235" i="17" s="1"/>
  <c r="X236" i="17"/>
  <c r="D236" i="17" s="1"/>
  <c r="X237" i="17"/>
  <c r="D237" i="17" s="1"/>
  <c r="X238" i="17"/>
  <c r="D238" i="17" s="1"/>
  <c r="X239" i="17"/>
  <c r="D239" i="17" s="1"/>
  <c r="X240" i="17"/>
  <c r="D240" i="17" s="1"/>
  <c r="X244" i="17"/>
  <c r="D244" i="17" s="1"/>
  <c r="X245" i="17"/>
  <c r="D245" i="17" s="1"/>
  <c r="X246" i="17"/>
  <c r="D246" i="17" s="1"/>
  <c r="X247" i="17"/>
  <c r="D247" i="17" s="1"/>
  <c r="X248" i="17"/>
  <c r="D248" i="17" s="1"/>
  <c r="X249" i="17"/>
  <c r="D249" i="17" s="1"/>
  <c r="X250" i="17"/>
  <c r="D250" i="17" s="1"/>
  <c r="X251" i="17"/>
  <c r="D251" i="17" s="1"/>
  <c r="X252" i="17"/>
  <c r="D252" i="17" s="1"/>
  <c r="X253" i="17"/>
  <c r="D253" i="17" s="1"/>
  <c r="X254" i="17"/>
  <c r="D254" i="17" s="1"/>
  <c r="X255" i="17"/>
  <c r="D255" i="17" s="1"/>
  <c r="X256" i="17"/>
  <c r="D256" i="17" s="1"/>
  <c r="X257" i="17"/>
  <c r="D257" i="17" s="1"/>
  <c r="X258" i="17"/>
  <c r="D258" i="17" s="1"/>
  <c r="X259" i="17"/>
  <c r="D259" i="17" s="1"/>
  <c r="X260" i="17"/>
  <c r="D260" i="17" s="1"/>
  <c r="X264" i="17"/>
  <c r="D264" i="17" s="1"/>
  <c r="X265" i="17"/>
  <c r="D265" i="17" s="1"/>
  <c r="X266" i="17"/>
  <c r="D266" i="17" s="1"/>
  <c r="X267" i="17"/>
  <c r="D267" i="17" s="1"/>
  <c r="X268" i="17"/>
  <c r="D268" i="17" s="1"/>
  <c r="X269" i="17"/>
  <c r="D269" i="17" s="1"/>
  <c r="X270" i="17"/>
  <c r="D270" i="17" s="1"/>
  <c r="X271" i="17"/>
  <c r="D271" i="17" s="1"/>
  <c r="X272" i="17"/>
  <c r="D272" i="17" s="1"/>
  <c r="X273" i="17"/>
  <c r="D273" i="17" s="1"/>
  <c r="X274" i="17"/>
  <c r="D274" i="17" s="1"/>
  <c r="X275" i="17"/>
  <c r="D275" i="17" s="1"/>
  <c r="X276" i="17"/>
  <c r="D276" i="17" s="1"/>
  <c r="X277" i="17"/>
  <c r="D277" i="17" s="1"/>
  <c r="X278" i="17"/>
  <c r="D278" i="17" s="1"/>
  <c r="X279" i="17"/>
  <c r="D279" i="17" s="1"/>
  <c r="X280" i="17"/>
  <c r="D280" i="17" s="1"/>
  <c r="X284" i="17"/>
  <c r="D284" i="17" s="1"/>
  <c r="X285" i="17"/>
  <c r="D285" i="17" s="1"/>
  <c r="X286" i="17"/>
  <c r="D286" i="17" s="1"/>
  <c r="X288" i="17"/>
  <c r="D288" i="17" s="1"/>
  <c r="X289" i="17"/>
  <c r="D289" i="17" s="1"/>
  <c r="X290" i="17"/>
  <c r="D290" i="17" s="1"/>
  <c r="X291" i="17"/>
  <c r="D291" i="17" s="1"/>
  <c r="X292" i="17"/>
  <c r="D292" i="17" s="1"/>
  <c r="X293" i="17"/>
  <c r="D293" i="17" s="1"/>
  <c r="X294" i="17"/>
  <c r="D294" i="17" s="1"/>
  <c r="X295" i="17"/>
  <c r="D295" i="17" s="1"/>
  <c r="X296" i="17"/>
  <c r="D296" i="17" s="1"/>
  <c r="X297" i="17"/>
  <c r="D297" i="17" s="1"/>
  <c r="X298" i="17"/>
  <c r="D298" i="17" s="1"/>
  <c r="X299" i="17"/>
  <c r="D299" i="17" s="1"/>
  <c r="X300" i="17"/>
  <c r="D300" i="17" s="1"/>
  <c r="X5" i="17"/>
  <c r="D5" i="17" s="1"/>
  <c r="X6" i="17"/>
  <c r="D6" i="17" s="1"/>
  <c r="X7" i="17"/>
  <c r="D7" i="17" s="1"/>
  <c r="X8" i="17"/>
  <c r="D8" i="17" s="1"/>
  <c r="X9" i="17"/>
  <c r="D9" i="17" s="1"/>
  <c r="X4" i="17"/>
  <c r="D4" i="17" s="1"/>
  <c r="Q289" i="17"/>
  <c r="Q269" i="17"/>
  <c r="Q249" i="17"/>
  <c r="Q229" i="17"/>
  <c r="Q209" i="17"/>
  <c r="Q189" i="17"/>
  <c r="Q169" i="17"/>
  <c r="Q149" i="17"/>
  <c r="Q129" i="17"/>
  <c r="Q109" i="17"/>
  <c r="Q9" i="17"/>
  <c r="AL151" i="11" l="1"/>
  <c r="AL155" i="11"/>
  <c r="AL163" i="11"/>
  <c r="AL167" i="11"/>
  <c r="AM159" i="11"/>
  <c r="AL149" i="11"/>
  <c r="AL157" i="11"/>
  <c r="AL169" i="11"/>
  <c r="AN169" i="11" s="1"/>
  <c r="AK169" i="11" s="1"/>
  <c r="AL173" i="11"/>
  <c r="AM153" i="11"/>
  <c r="AU153" i="11" s="1"/>
  <c r="AM165" i="11"/>
  <c r="AO165" i="11" s="1"/>
  <c r="AM156" i="11"/>
  <c r="AR156" i="11" s="1"/>
  <c r="AL161" i="11"/>
  <c r="AP150" i="11"/>
  <c r="AQ150" i="11"/>
  <c r="AR150" i="11"/>
  <c r="AS150" i="11"/>
  <c r="AT150" i="11"/>
  <c r="AL153" i="11"/>
  <c r="AM154" i="11"/>
  <c r="AQ154" i="11" s="1"/>
  <c r="AL159" i="11"/>
  <c r="AN159" i="11" s="1"/>
  <c r="AK159" i="11" s="1"/>
  <c r="AM160" i="11"/>
  <c r="AQ160" i="11" s="1"/>
  <c r="AP162" i="11"/>
  <c r="AQ162" i="11"/>
  <c r="AR162" i="11"/>
  <c r="AS162" i="11"/>
  <c r="AT162" i="11"/>
  <c r="AL165" i="11"/>
  <c r="AN165" i="11" s="1"/>
  <c r="AK165" i="11" s="1"/>
  <c r="AM166" i="11"/>
  <c r="AQ166" i="11" s="1"/>
  <c r="AL171" i="11"/>
  <c r="AM172" i="11"/>
  <c r="AT172" i="11" s="1"/>
  <c r="AM148" i="11"/>
  <c r="AN148" i="11" s="1"/>
  <c r="AK148" i="11" s="1"/>
  <c r="AL150" i="11"/>
  <c r="AN150" i="11" s="1"/>
  <c r="AK150" i="11" s="1"/>
  <c r="AM151" i="11"/>
  <c r="AN151" i="11" s="1"/>
  <c r="AK151" i="11" s="1"/>
  <c r="AL152" i="11"/>
  <c r="AS153" i="11"/>
  <c r="AT153" i="11"/>
  <c r="AL154" i="11"/>
  <c r="AL156" i="11"/>
  <c r="AM157" i="11"/>
  <c r="AQ157" i="11" s="1"/>
  <c r="AL158" i="11"/>
  <c r="AT159" i="11"/>
  <c r="AL160" i="11"/>
  <c r="AN160" i="11" s="1"/>
  <c r="AK160" i="11" s="1"/>
  <c r="AL162" i="11"/>
  <c r="AN162" i="11" s="1"/>
  <c r="AK162" i="11" s="1"/>
  <c r="AM163" i="11"/>
  <c r="AN163" i="11" s="1"/>
  <c r="AK163" i="11" s="1"/>
  <c r="AL164" i="11"/>
  <c r="AL166" i="11"/>
  <c r="AL168" i="11"/>
  <c r="AM169" i="11"/>
  <c r="AT169" i="11" s="1"/>
  <c r="AL170" i="11"/>
  <c r="AL172" i="11"/>
  <c r="AL174" i="11"/>
  <c r="AN174" i="11" s="1"/>
  <c r="AK174" i="11" s="1"/>
  <c r="AU159" i="11"/>
  <c r="AO159" i="11"/>
  <c r="AU157" i="11"/>
  <c r="AO157" i="11"/>
  <c r="AS157" i="11"/>
  <c r="AP159" i="11"/>
  <c r="AO166" i="11"/>
  <c r="AT157" i="11"/>
  <c r="AQ159" i="11"/>
  <c r="AU151" i="11"/>
  <c r="AS151" i="11"/>
  <c r="AQ151" i="11"/>
  <c r="AP151" i="11"/>
  <c r="AO153" i="11"/>
  <c r="AR159" i="11"/>
  <c r="AU163" i="11"/>
  <c r="AO163" i="11"/>
  <c r="AS163" i="11"/>
  <c r="AP163" i="11"/>
  <c r="AU165" i="11"/>
  <c r="AN153" i="11"/>
  <c r="AK153" i="11" s="1"/>
  <c r="AP153" i="11"/>
  <c r="AN154" i="11"/>
  <c r="AK154" i="11" s="1"/>
  <c r="AS159" i="11"/>
  <c r="AN166" i="11"/>
  <c r="AK166" i="11" s="1"/>
  <c r="AU150" i="11"/>
  <c r="AO150" i="11"/>
  <c r="AU160" i="11"/>
  <c r="AS160" i="11"/>
  <c r="AO160" i="11"/>
  <c r="AP160" i="11"/>
  <c r="AU162" i="11"/>
  <c r="AO162" i="11"/>
  <c r="AU172" i="11"/>
  <c r="AS172" i="11"/>
  <c r="AO172" i="11"/>
  <c r="AQ172" i="11"/>
  <c r="AM168" i="11"/>
  <c r="AM171" i="11"/>
  <c r="AM174" i="11"/>
  <c r="AP174" i="11" s="1"/>
  <c r="AR151" i="11"/>
  <c r="AR160" i="11"/>
  <c r="AR163" i="11"/>
  <c r="AR172" i="11"/>
  <c r="AM149" i="11"/>
  <c r="AO149" i="11" s="1"/>
  <c r="AM152" i="11"/>
  <c r="AN152" i="11" s="1"/>
  <c r="AK152" i="11" s="1"/>
  <c r="AM155" i="11"/>
  <c r="AM158" i="11"/>
  <c r="AT158" i="11" s="1"/>
  <c r="AM161" i="11"/>
  <c r="AN161" i="11" s="1"/>
  <c r="AK161" i="11" s="1"/>
  <c r="AM164" i="11"/>
  <c r="AP164" i="11" s="1"/>
  <c r="AM167" i="11"/>
  <c r="AO167" i="11" s="1"/>
  <c r="AM170" i="11"/>
  <c r="AP170" i="11" s="1"/>
  <c r="AM173" i="11"/>
  <c r="AN173" i="11" s="1"/>
  <c r="AK173" i="11" s="1"/>
  <c r="Q69" i="17"/>
  <c r="Q89" i="17"/>
  <c r="Q49" i="17"/>
  <c r="Q29" i="17"/>
  <c r="H176" i="11"/>
  <c r="G176" i="11"/>
  <c r="J13" i="28" s="1"/>
  <c r="K13" i="28" s="1"/>
  <c r="F176" i="11"/>
  <c r="E176" i="11"/>
  <c r="G13" i="28" s="1"/>
  <c r="H13" i="28" s="1"/>
  <c r="D176" i="11"/>
  <c r="C176" i="11"/>
  <c r="D13" i="28" s="1"/>
  <c r="E13" i="28" s="1"/>
  <c r="H119" i="1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G119" i="1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F119" i="11"/>
  <c r="F120" i="11" s="1"/>
  <c r="F121" i="11" s="1"/>
  <c r="F122" i="11" s="1"/>
  <c r="F123" i="11" s="1"/>
  <c r="F124" i="11" s="1"/>
  <c r="F125" i="11" s="1"/>
  <c r="F126" i="11" s="1"/>
  <c r="F127" i="11" s="1"/>
  <c r="F128" i="11" s="1"/>
  <c r="F129" i="11" s="1"/>
  <c r="F130" i="11" s="1"/>
  <c r="F131" i="11" s="1"/>
  <c r="F132" i="11" s="1"/>
  <c r="F133" i="11" s="1"/>
  <c r="F134" i="11" s="1"/>
  <c r="F135" i="11" s="1"/>
  <c r="F136" i="11" s="1"/>
  <c r="F137" i="11" s="1"/>
  <c r="F138" i="11" s="1"/>
  <c r="F139" i="11" s="1"/>
  <c r="F140" i="11" s="1"/>
  <c r="F141" i="11" s="1"/>
  <c r="F142" i="11" s="1"/>
  <c r="F143" i="11" s="1"/>
  <c r="F144" i="11" s="1"/>
  <c r="F145" i="11" s="1"/>
  <c r="E119" i="11"/>
  <c r="E120" i="11" s="1"/>
  <c r="E121" i="11" s="1"/>
  <c r="E122" i="11" s="1"/>
  <c r="E123" i="11" s="1"/>
  <c r="E124" i="11" s="1"/>
  <c r="E125" i="11" s="1"/>
  <c r="E126" i="11" s="1"/>
  <c r="E127" i="11" s="1"/>
  <c r="E128" i="11" s="1"/>
  <c r="E129" i="11" s="1"/>
  <c r="E130" i="11" s="1"/>
  <c r="E131" i="11" s="1"/>
  <c r="E132" i="11" s="1"/>
  <c r="E133" i="11" s="1"/>
  <c r="E134" i="11" s="1"/>
  <c r="E135" i="11" s="1"/>
  <c r="E136" i="11" s="1"/>
  <c r="E137" i="11" s="1"/>
  <c r="E138" i="11" s="1"/>
  <c r="E139" i="11" s="1"/>
  <c r="E140" i="11" s="1"/>
  <c r="E141" i="11" s="1"/>
  <c r="E142" i="11" s="1"/>
  <c r="E143" i="11" s="1"/>
  <c r="E144" i="11" s="1"/>
  <c r="E145" i="11" s="1"/>
  <c r="D119" i="11"/>
  <c r="D120" i="11" s="1"/>
  <c r="D121" i="11" s="1"/>
  <c r="D122" i="11" s="1"/>
  <c r="D123" i="11" s="1"/>
  <c r="D124" i="11" s="1"/>
  <c r="D125" i="11" s="1"/>
  <c r="D126" i="11" s="1"/>
  <c r="D127" i="11" s="1"/>
  <c r="D128" i="11" s="1"/>
  <c r="D129" i="11" s="1"/>
  <c r="D130" i="11" s="1"/>
  <c r="D131" i="11" s="1"/>
  <c r="D132" i="11" s="1"/>
  <c r="D133" i="11" s="1"/>
  <c r="D134" i="11" s="1"/>
  <c r="D135" i="11" s="1"/>
  <c r="D136" i="11" s="1"/>
  <c r="D137" i="11" s="1"/>
  <c r="D138" i="11" s="1"/>
  <c r="D139" i="11" s="1"/>
  <c r="D140" i="11" s="1"/>
  <c r="D141" i="11" s="1"/>
  <c r="D142" i="11" s="1"/>
  <c r="D143" i="11" s="1"/>
  <c r="D144" i="11" s="1"/>
  <c r="D145" i="11" s="1"/>
  <c r="C119" i="11"/>
  <c r="C120" i="11" s="1"/>
  <c r="C121" i="11" s="1"/>
  <c r="C122" i="11" s="1"/>
  <c r="C123" i="11" s="1"/>
  <c r="C124" i="11" s="1"/>
  <c r="C125" i="11" s="1"/>
  <c r="C126" i="11" s="1"/>
  <c r="C127" i="11" s="1"/>
  <c r="C128" i="11" s="1"/>
  <c r="C129" i="11" s="1"/>
  <c r="C130" i="11" s="1"/>
  <c r="C131" i="11" s="1"/>
  <c r="C132" i="11" s="1"/>
  <c r="C133" i="11" s="1"/>
  <c r="C134" i="11" s="1"/>
  <c r="C135" i="11" s="1"/>
  <c r="C136" i="11" s="1"/>
  <c r="C137" i="11" s="1"/>
  <c r="C138" i="11" s="1"/>
  <c r="C139" i="11" s="1"/>
  <c r="C140" i="11" s="1"/>
  <c r="C141" i="11" s="1"/>
  <c r="C142" i="11" s="1"/>
  <c r="C143" i="11" s="1"/>
  <c r="C144" i="11" s="1"/>
  <c r="C145" i="11" s="1"/>
  <c r="C90" i="11"/>
  <c r="H90" i="11"/>
  <c r="L13" i="12" s="1"/>
  <c r="G90" i="11"/>
  <c r="F90" i="11"/>
  <c r="I13" i="12" s="1"/>
  <c r="E90" i="11"/>
  <c r="D90" i="11"/>
  <c r="H61" i="11"/>
  <c r="L10" i="32" s="1"/>
  <c r="G61" i="11"/>
  <c r="F61" i="11"/>
  <c r="I10" i="32" s="1"/>
  <c r="E61" i="11"/>
  <c r="D61" i="11"/>
  <c r="F10" i="32" s="1"/>
  <c r="C61" i="11"/>
  <c r="D10" i="32" s="1"/>
  <c r="E10" i="32" s="1"/>
  <c r="H32" i="11"/>
  <c r="E32" i="11"/>
  <c r="G38" i="28" s="1"/>
  <c r="H38" i="28" s="1"/>
  <c r="C32" i="11"/>
  <c r="D38" i="28" s="1"/>
  <c r="E38" i="28" s="1"/>
  <c r="G32" i="11"/>
  <c r="J38" i="28" s="1"/>
  <c r="K38" i="28" s="1"/>
  <c r="F32" i="11"/>
  <c r="D32" i="11"/>
  <c r="E3" i="11"/>
  <c r="G10" i="28" s="1"/>
  <c r="H10" i="28" s="1"/>
  <c r="D3" i="11"/>
  <c r="C3" i="11"/>
  <c r="D10" i="28" s="1"/>
  <c r="E10" i="28" s="1"/>
  <c r="F3" i="11"/>
  <c r="G3" i="11"/>
  <c r="J10" i="28" s="1"/>
  <c r="K10" i="28" s="1"/>
  <c r="H3" i="11"/>
  <c r="I3" i="11"/>
  <c r="M10" i="28" s="1"/>
  <c r="N10" i="28" s="1"/>
  <c r="D45" i="12"/>
  <c r="D44" i="12"/>
  <c r="D43" i="12"/>
  <c r="D41" i="12"/>
  <c r="D40" i="12"/>
  <c r="D38" i="12"/>
  <c r="D37" i="12"/>
  <c r="B178" i="11"/>
  <c r="B179" i="11"/>
  <c r="B180" i="11"/>
  <c r="B181" i="11"/>
  <c r="B182" i="11"/>
  <c r="B183" i="11"/>
  <c r="B184" i="11"/>
  <c r="C13" i="31" s="1"/>
  <c r="AJ13" i="31" s="1"/>
  <c r="B185" i="11"/>
  <c r="C62" i="31" s="1"/>
  <c r="AJ62" i="31" s="1"/>
  <c r="B186" i="11"/>
  <c r="C114" i="31" s="1"/>
  <c r="AJ114" i="31" s="1"/>
  <c r="B187" i="11"/>
  <c r="C165" i="31" s="1"/>
  <c r="AJ165" i="31" s="1"/>
  <c r="B188" i="11"/>
  <c r="C217" i="31" s="1"/>
  <c r="AJ217" i="31" s="1"/>
  <c r="B189" i="11"/>
  <c r="C269" i="31" s="1"/>
  <c r="AJ269" i="31" s="1"/>
  <c r="B190" i="11"/>
  <c r="C321" i="31" s="1"/>
  <c r="AJ321" i="31" s="1"/>
  <c r="B191" i="11"/>
  <c r="C373" i="31" s="1"/>
  <c r="AJ373" i="31" s="1"/>
  <c r="B192" i="11"/>
  <c r="B193" i="11"/>
  <c r="B194" i="11"/>
  <c r="B195" i="11"/>
  <c r="B196" i="11"/>
  <c r="B197" i="11"/>
  <c r="B198" i="11"/>
  <c r="C141" i="21" s="1"/>
  <c r="AJ141" i="21" s="1"/>
  <c r="B199" i="11"/>
  <c r="B200" i="11"/>
  <c r="B201" i="11"/>
  <c r="B202" i="11"/>
  <c r="B177"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20" i="11"/>
  <c r="I177" i="11"/>
  <c r="J177" i="11"/>
  <c r="K177" i="11"/>
  <c r="L177" i="11"/>
  <c r="M177" i="11"/>
  <c r="N177" i="11"/>
  <c r="O177" i="11"/>
  <c r="P177" i="11"/>
  <c r="Q177" i="11"/>
  <c r="R177" i="11"/>
  <c r="S177" i="11"/>
  <c r="T177" i="11"/>
  <c r="U177" i="11"/>
  <c r="V177" i="11"/>
  <c r="I178" i="11"/>
  <c r="J178" i="11"/>
  <c r="K178" i="11"/>
  <c r="L178" i="11"/>
  <c r="M178" i="11"/>
  <c r="N178" i="11"/>
  <c r="O178" i="11"/>
  <c r="P178" i="11"/>
  <c r="Q178" i="11"/>
  <c r="R178" i="11"/>
  <c r="S178" i="11"/>
  <c r="T178" i="11"/>
  <c r="U178" i="11"/>
  <c r="V178" i="11"/>
  <c r="I179" i="11"/>
  <c r="J179" i="11"/>
  <c r="K179" i="11"/>
  <c r="L179" i="11"/>
  <c r="M179" i="11"/>
  <c r="N179" i="11"/>
  <c r="O179" i="11"/>
  <c r="P179" i="11"/>
  <c r="Q179" i="11"/>
  <c r="R179" i="11"/>
  <c r="S179" i="11"/>
  <c r="T179" i="11"/>
  <c r="U179" i="11"/>
  <c r="V179" i="11"/>
  <c r="I180" i="11"/>
  <c r="J180" i="11"/>
  <c r="K180" i="11"/>
  <c r="L180" i="11"/>
  <c r="M180" i="11"/>
  <c r="N180" i="11"/>
  <c r="O180" i="11"/>
  <c r="P180" i="11"/>
  <c r="Q180" i="11"/>
  <c r="R180" i="11"/>
  <c r="S180" i="11"/>
  <c r="T180" i="11"/>
  <c r="U180" i="11"/>
  <c r="V180" i="11"/>
  <c r="I181" i="11"/>
  <c r="J181" i="11"/>
  <c r="K181" i="11"/>
  <c r="L181" i="11"/>
  <c r="M181" i="11"/>
  <c r="N181" i="11"/>
  <c r="O181" i="11"/>
  <c r="P181" i="11"/>
  <c r="Q181" i="11"/>
  <c r="R181" i="11"/>
  <c r="S181" i="11"/>
  <c r="T181" i="11"/>
  <c r="U181" i="11"/>
  <c r="V181" i="11"/>
  <c r="I182" i="11"/>
  <c r="J182" i="11"/>
  <c r="K182" i="11"/>
  <c r="L182" i="11"/>
  <c r="M182" i="11"/>
  <c r="N182" i="11"/>
  <c r="O182" i="11"/>
  <c r="P182" i="11"/>
  <c r="Q182" i="11"/>
  <c r="R182" i="11"/>
  <c r="S182" i="11"/>
  <c r="T182" i="11"/>
  <c r="U182" i="11"/>
  <c r="V182" i="11"/>
  <c r="I183" i="11"/>
  <c r="J183" i="11"/>
  <c r="K183" i="11"/>
  <c r="L183" i="11"/>
  <c r="M183" i="11"/>
  <c r="N183" i="11"/>
  <c r="O183" i="11"/>
  <c r="P183" i="11"/>
  <c r="Q183" i="11"/>
  <c r="R183" i="11"/>
  <c r="S183" i="11"/>
  <c r="T183" i="11"/>
  <c r="U183" i="11"/>
  <c r="V183" i="11"/>
  <c r="I184" i="11"/>
  <c r="M13" i="31" s="1"/>
  <c r="N13" i="31" s="1"/>
  <c r="J184" i="11"/>
  <c r="O13" i="31" s="1"/>
  <c r="K184" i="11"/>
  <c r="P13" i="31" s="1"/>
  <c r="Q13" i="31" s="1"/>
  <c r="L184" i="11"/>
  <c r="R13" i="31" s="1"/>
  <c r="M184" i="11"/>
  <c r="S13" i="31" s="1"/>
  <c r="T13" i="31" s="1"/>
  <c r="N184" i="11"/>
  <c r="U13" i="31" s="1"/>
  <c r="O184" i="11"/>
  <c r="V13" i="31" s="1"/>
  <c r="W13" i="31" s="1"/>
  <c r="P184" i="11"/>
  <c r="X13" i="31" s="1"/>
  <c r="Q184" i="11"/>
  <c r="Y13" i="31" s="1"/>
  <c r="Z13" i="31" s="1"/>
  <c r="R184" i="11"/>
  <c r="AA13" i="31" s="1"/>
  <c r="S184" i="11"/>
  <c r="AB13" i="31" s="1"/>
  <c r="AC13" i="31" s="1"/>
  <c r="T184" i="11"/>
  <c r="AD13" i="31" s="1"/>
  <c r="U184" i="11"/>
  <c r="AE13" i="31" s="1"/>
  <c r="AF13" i="31" s="1"/>
  <c r="V184" i="11"/>
  <c r="AG13" i="31" s="1"/>
  <c r="I185" i="11"/>
  <c r="M62" i="31" s="1"/>
  <c r="N62" i="31" s="1"/>
  <c r="J185" i="11"/>
  <c r="O62" i="31" s="1"/>
  <c r="K185" i="11"/>
  <c r="P62" i="31" s="1"/>
  <c r="Q62" i="31" s="1"/>
  <c r="L185" i="11"/>
  <c r="R62" i="31" s="1"/>
  <c r="M185" i="11"/>
  <c r="S62" i="31" s="1"/>
  <c r="T62" i="31" s="1"/>
  <c r="N185" i="11"/>
  <c r="U62" i="31" s="1"/>
  <c r="O185" i="11"/>
  <c r="V62" i="31" s="1"/>
  <c r="W62" i="31" s="1"/>
  <c r="P185" i="11"/>
  <c r="X62" i="31" s="1"/>
  <c r="Q185" i="11"/>
  <c r="Y62" i="31" s="1"/>
  <c r="Z62" i="31" s="1"/>
  <c r="R185" i="11"/>
  <c r="AA62" i="31" s="1"/>
  <c r="S185" i="11"/>
  <c r="AB62" i="31" s="1"/>
  <c r="AC62" i="31" s="1"/>
  <c r="T185" i="11"/>
  <c r="AD62" i="31" s="1"/>
  <c r="U185" i="11"/>
  <c r="AE62" i="31" s="1"/>
  <c r="AF62" i="31" s="1"/>
  <c r="V185" i="11"/>
  <c r="AG62" i="31" s="1"/>
  <c r="I186" i="11"/>
  <c r="M114" i="31" s="1"/>
  <c r="N114" i="31" s="1"/>
  <c r="J186" i="11"/>
  <c r="O114" i="31" s="1"/>
  <c r="K186" i="11"/>
  <c r="P114" i="31" s="1"/>
  <c r="Q114" i="31" s="1"/>
  <c r="L186" i="11"/>
  <c r="R114" i="31" s="1"/>
  <c r="M186" i="11"/>
  <c r="S114" i="31" s="1"/>
  <c r="T114" i="31" s="1"/>
  <c r="N186" i="11"/>
  <c r="U114" i="31" s="1"/>
  <c r="O186" i="11"/>
  <c r="V114" i="31" s="1"/>
  <c r="W114" i="31" s="1"/>
  <c r="P186" i="11"/>
  <c r="X114" i="31" s="1"/>
  <c r="Q186" i="11"/>
  <c r="Y114" i="31" s="1"/>
  <c r="Z114" i="31" s="1"/>
  <c r="R186" i="11"/>
  <c r="AA114" i="31" s="1"/>
  <c r="S186" i="11"/>
  <c r="AB114" i="31" s="1"/>
  <c r="AC114" i="31" s="1"/>
  <c r="T186" i="11"/>
  <c r="AD114" i="31" s="1"/>
  <c r="U186" i="11"/>
  <c r="AE114" i="31" s="1"/>
  <c r="AF114" i="31" s="1"/>
  <c r="V186" i="11"/>
  <c r="AG114" i="31" s="1"/>
  <c r="I187" i="11"/>
  <c r="M165" i="31" s="1"/>
  <c r="N165" i="31" s="1"/>
  <c r="J187" i="11"/>
  <c r="O165" i="31" s="1"/>
  <c r="K187" i="11"/>
  <c r="P165" i="31" s="1"/>
  <c r="Q165" i="31" s="1"/>
  <c r="L187" i="11"/>
  <c r="R165" i="31" s="1"/>
  <c r="M187" i="11"/>
  <c r="S165" i="31" s="1"/>
  <c r="T165" i="31" s="1"/>
  <c r="N187" i="11"/>
  <c r="U165" i="31" s="1"/>
  <c r="O187" i="11"/>
  <c r="V165" i="31" s="1"/>
  <c r="W165" i="31" s="1"/>
  <c r="P187" i="11"/>
  <c r="X165" i="31" s="1"/>
  <c r="Q187" i="11"/>
  <c r="Y165" i="31" s="1"/>
  <c r="Z165" i="31" s="1"/>
  <c r="R187" i="11"/>
  <c r="AA165" i="31" s="1"/>
  <c r="S187" i="11"/>
  <c r="AB165" i="31" s="1"/>
  <c r="AC165" i="31" s="1"/>
  <c r="T187" i="11"/>
  <c r="AD165" i="31" s="1"/>
  <c r="U187" i="11"/>
  <c r="AE165" i="31" s="1"/>
  <c r="AF165" i="31" s="1"/>
  <c r="V187" i="11"/>
  <c r="AG165" i="31" s="1"/>
  <c r="I188" i="11"/>
  <c r="M217" i="31" s="1"/>
  <c r="N217" i="31" s="1"/>
  <c r="J188" i="11"/>
  <c r="O217" i="31" s="1"/>
  <c r="K188" i="11"/>
  <c r="P217" i="31" s="1"/>
  <c r="Q217" i="31" s="1"/>
  <c r="L188" i="11"/>
  <c r="R217" i="31" s="1"/>
  <c r="M188" i="11"/>
  <c r="S217" i="31" s="1"/>
  <c r="T217" i="31" s="1"/>
  <c r="N188" i="11"/>
  <c r="U217" i="31" s="1"/>
  <c r="O188" i="11"/>
  <c r="V217" i="31" s="1"/>
  <c r="W217" i="31" s="1"/>
  <c r="P188" i="11"/>
  <c r="X217" i="31" s="1"/>
  <c r="Q188" i="11"/>
  <c r="Y217" i="31" s="1"/>
  <c r="Z217" i="31" s="1"/>
  <c r="R188" i="11"/>
  <c r="AA217" i="31" s="1"/>
  <c r="S188" i="11"/>
  <c r="AB217" i="31" s="1"/>
  <c r="AC217" i="31" s="1"/>
  <c r="T188" i="11"/>
  <c r="AD217" i="31" s="1"/>
  <c r="U188" i="11"/>
  <c r="AE217" i="31" s="1"/>
  <c r="AF217" i="31" s="1"/>
  <c r="V188" i="11"/>
  <c r="AG217" i="31" s="1"/>
  <c r="I189" i="11"/>
  <c r="M269" i="31" s="1"/>
  <c r="N269" i="31" s="1"/>
  <c r="J189" i="11"/>
  <c r="O269" i="31" s="1"/>
  <c r="K189" i="11"/>
  <c r="P269" i="31" s="1"/>
  <c r="Q269" i="31" s="1"/>
  <c r="L189" i="11"/>
  <c r="R269" i="31" s="1"/>
  <c r="M189" i="11"/>
  <c r="S269" i="31" s="1"/>
  <c r="T269" i="31" s="1"/>
  <c r="N189" i="11"/>
  <c r="U269" i="31" s="1"/>
  <c r="O189" i="11"/>
  <c r="V269" i="31" s="1"/>
  <c r="W269" i="31" s="1"/>
  <c r="P189" i="11"/>
  <c r="X269" i="31" s="1"/>
  <c r="Q189" i="11"/>
  <c r="Y269" i="31" s="1"/>
  <c r="Z269" i="31" s="1"/>
  <c r="R189" i="11"/>
  <c r="AA269" i="31" s="1"/>
  <c r="S189" i="11"/>
  <c r="AB269" i="31" s="1"/>
  <c r="AC269" i="31" s="1"/>
  <c r="T189" i="11"/>
  <c r="AD269" i="31" s="1"/>
  <c r="U189" i="11"/>
  <c r="AE269" i="31" s="1"/>
  <c r="AF269" i="31" s="1"/>
  <c r="V189" i="11"/>
  <c r="AG269" i="31" s="1"/>
  <c r="I190" i="11"/>
  <c r="M321" i="31" s="1"/>
  <c r="N321" i="31" s="1"/>
  <c r="J190" i="11"/>
  <c r="O321" i="31" s="1"/>
  <c r="K190" i="11"/>
  <c r="P321" i="31" s="1"/>
  <c r="Q321" i="31" s="1"/>
  <c r="L190" i="11"/>
  <c r="R321" i="31" s="1"/>
  <c r="M190" i="11"/>
  <c r="S321" i="31" s="1"/>
  <c r="T321" i="31" s="1"/>
  <c r="N190" i="11"/>
  <c r="U321" i="31" s="1"/>
  <c r="O190" i="11"/>
  <c r="V321" i="31" s="1"/>
  <c r="W321" i="31" s="1"/>
  <c r="P190" i="11"/>
  <c r="X321" i="31" s="1"/>
  <c r="Q190" i="11"/>
  <c r="Y321" i="31" s="1"/>
  <c r="Z321" i="31" s="1"/>
  <c r="R190" i="11"/>
  <c r="AA321" i="31" s="1"/>
  <c r="S190" i="11"/>
  <c r="AB321" i="31" s="1"/>
  <c r="AC321" i="31" s="1"/>
  <c r="T190" i="11"/>
  <c r="AD321" i="31" s="1"/>
  <c r="U190" i="11"/>
  <c r="AE321" i="31" s="1"/>
  <c r="AF321" i="31" s="1"/>
  <c r="V190" i="11"/>
  <c r="AG321" i="31" s="1"/>
  <c r="I191" i="11"/>
  <c r="M373" i="31" s="1"/>
  <c r="N373" i="31" s="1"/>
  <c r="J191" i="11"/>
  <c r="O373" i="31" s="1"/>
  <c r="K191" i="11"/>
  <c r="P373" i="31" s="1"/>
  <c r="Q373" i="31" s="1"/>
  <c r="L191" i="11"/>
  <c r="R373" i="31" s="1"/>
  <c r="M191" i="11"/>
  <c r="S373" i="31" s="1"/>
  <c r="T373" i="31" s="1"/>
  <c r="N191" i="11"/>
  <c r="U373" i="31" s="1"/>
  <c r="O191" i="11"/>
  <c r="V373" i="31" s="1"/>
  <c r="W373" i="31" s="1"/>
  <c r="P191" i="11"/>
  <c r="X373" i="31" s="1"/>
  <c r="Q191" i="11"/>
  <c r="Y373" i="31" s="1"/>
  <c r="Z373" i="31" s="1"/>
  <c r="R191" i="11"/>
  <c r="AA373" i="31" s="1"/>
  <c r="S191" i="11"/>
  <c r="AB373" i="31" s="1"/>
  <c r="AC373" i="31" s="1"/>
  <c r="T191" i="11"/>
  <c r="AD373" i="31" s="1"/>
  <c r="U191" i="11"/>
  <c r="AE373" i="31" s="1"/>
  <c r="AF373" i="31" s="1"/>
  <c r="V191" i="11"/>
  <c r="AG373" i="31" s="1"/>
  <c r="I192" i="11"/>
  <c r="J192" i="11"/>
  <c r="K192" i="11"/>
  <c r="L192" i="11"/>
  <c r="M192" i="11"/>
  <c r="N192" i="11"/>
  <c r="O192" i="11"/>
  <c r="P192" i="11"/>
  <c r="Q192" i="11"/>
  <c r="R192" i="11"/>
  <c r="S192" i="11"/>
  <c r="T192" i="11"/>
  <c r="U192" i="11"/>
  <c r="V192" i="11"/>
  <c r="I193" i="11"/>
  <c r="J193" i="11"/>
  <c r="K193" i="11"/>
  <c r="L193" i="11"/>
  <c r="M193" i="11"/>
  <c r="N193" i="11"/>
  <c r="O193" i="11"/>
  <c r="P193" i="11"/>
  <c r="Q193" i="11"/>
  <c r="R193" i="11"/>
  <c r="S193" i="11"/>
  <c r="T193" i="11"/>
  <c r="U193" i="11"/>
  <c r="V193" i="11"/>
  <c r="I194" i="11"/>
  <c r="J194" i="11"/>
  <c r="K194" i="11"/>
  <c r="L194" i="11"/>
  <c r="M194" i="11"/>
  <c r="N194" i="11"/>
  <c r="O194" i="11"/>
  <c r="P194" i="11"/>
  <c r="Q194" i="11"/>
  <c r="R194" i="11"/>
  <c r="S194" i="11"/>
  <c r="T194" i="11"/>
  <c r="U194" i="11"/>
  <c r="V194" i="11"/>
  <c r="I195" i="11"/>
  <c r="J195" i="11"/>
  <c r="K195" i="11"/>
  <c r="L195" i="11"/>
  <c r="M195" i="11"/>
  <c r="N195" i="11"/>
  <c r="O195" i="11"/>
  <c r="P195" i="11"/>
  <c r="Q195" i="11"/>
  <c r="R195" i="11"/>
  <c r="S195" i="11"/>
  <c r="T195" i="11"/>
  <c r="U195" i="11"/>
  <c r="V195" i="11"/>
  <c r="I196" i="11"/>
  <c r="J196" i="11"/>
  <c r="K196" i="11"/>
  <c r="L196" i="11"/>
  <c r="M196" i="11"/>
  <c r="N196" i="11"/>
  <c r="O196" i="11"/>
  <c r="P196" i="11"/>
  <c r="Q196" i="11"/>
  <c r="R196" i="11"/>
  <c r="S196" i="11"/>
  <c r="T196" i="11"/>
  <c r="U196" i="11"/>
  <c r="V196" i="11"/>
  <c r="I197" i="11"/>
  <c r="J197" i="11"/>
  <c r="K197" i="11"/>
  <c r="L197" i="11"/>
  <c r="M197" i="11"/>
  <c r="N197" i="11"/>
  <c r="O197" i="11"/>
  <c r="P197" i="11"/>
  <c r="Q197" i="11"/>
  <c r="R197" i="11"/>
  <c r="S197" i="11"/>
  <c r="T197" i="11"/>
  <c r="U197" i="11"/>
  <c r="V197" i="11"/>
  <c r="I198" i="11"/>
  <c r="M141" i="21" s="1"/>
  <c r="N141" i="21" s="1"/>
  <c r="J198" i="11"/>
  <c r="O141" i="21" s="1"/>
  <c r="K198" i="11"/>
  <c r="P141" i="21" s="1"/>
  <c r="Q141" i="21" s="1"/>
  <c r="L198" i="11"/>
  <c r="R141" i="21" s="1"/>
  <c r="M198" i="11"/>
  <c r="S141" i="21" s="1"/>
  <c r="T141" i="21" s="1"/>
  <c r="N198" i="11"/>
  <c r="U141" i="21" s="1"/>
  <c r="O198" i="11"/>
  <c r="V141" i="21" s="1"/>
  <c r="W141" i="21" s="1"/>
  <c r="P198" i="11"/>
  <c r="X141" i="21" s="1"/>
  <c r="Q198" i="11"/>
  <c r="Y141" i="21" s="1"/>
  <c r="Z141" i="21" s="1"/>
  <c r="R198" i="11"/>
  <c r="AA141" i="21" s="1"/>
  <c r="S198" i="11"/>
  <c r="AB141" i="21" s="1"/>
  <c r="AC141" i="21" s="1"/>
  <c r="T198" i="11"/>
  <c r="AD141" i="21" s="1"/>
  <c r="U198" i="11"/>
  <c r="AE141" i="21" s="1"/>
  <c r="AF141" i="21" s="1"/>
  <c r="V198" i="11"/>
  <c r="AG141" i="21" s="1"/>
  <c r="I199" i="11"/>
  <c r="J199" i="11"/>
  <c r="K199" i="11"/>
  <c r="L199" i="11"/>
  <c r="M199" i="11"/>
  <c r="N199" i="11"/>
  <c r="O199" i="11"/>
  <c r="P199" i="11"/>
  <c r="Q199" i="11"/>
  <c r="R199" i="11"/>
  <c r="S199" i="11"/>
  <c r="T199" i="11"/>
  <c r="U199" i="11"/>
  <c r="V199" i="11"/>
  <c r="I200" i="11"/>
  <c r="J200" i="11"/>
  <c r="K200" i="11"/>
  <c r="L200" i="11"/>
  <c r="M200" i="11"/>
  <c r="N200" i="11"/>
  <c r="O200" i="11"/>
  <c r="P200" i="11"/>
  <c r="Q200" i="11"/>
  <c r="R200" i="11"/>
  <c r="S200" i="11"/>
  <c r="T200" i="11"/>
  <c r="U200" i="11"/>
  <c r="V200" i="11"/>
  <c r="I201" i="11"/>
  <c r="J201" i="11"/>
  <c r="K201" i="11"/>
  <c r="L201" i="11"/>
  <c r="M201" i="11"/>
  <c r="N201" i="11"/>
  <c r="O201" i="11"/>
  <c r="P201" i="11"/>
  <c r="Q201" i="11"/>
  <c r="R201" i="11"/>
  <c r="S201" i="11"/>
  <c r="T201" i="11"/>
  <c r="U201" i="11"/>
  <c r="V201" i="11"/>
  <c r="I202" i="11"/>
  <c r="J202" i="11"/>
  <c r="K202" i="11"/>
  <c r="L202" i="11"/>
  <c r="M202" i="11"/>
  <c r="N202" i="11"/>
  <c r="O202" i="11"/>
  <c r="P202" i="11"/>
  <c r="Q202" i="11"/>
  <c r="R202" i="11"/>
  <c r="S202" i="11"/>
  <c r="T202" i="11"/>
  <c r="U202" i="11"/>
  <c r="V202" i="11"/>
  <c r="K176" i="11"/>
  <c r="L176" i="11"/>
  <c r="M176" i="11"/>
  <c r="N176" i="11"/>
  <c r="O176" i="11"/>
  <c r="P176" i="11"/>
  <c r="Q176" i="11"/>
  <c r="R176" i="11"/>
  <c r="S176" i="11"/>
  <c r="T176" i="11"/>
  <c r="U176" i="11"/>
  <c r="V176" i="11"/>
  <c r="J176" i="11"/>
  <c r="I176" i="11"/>
  <c r="H177" i="11"/>
  <c r="G177" i="11"/>
  <c r="J62" i="28" s="1"/>
  <c r="K62" i="28" s="1"/>
  <c r="S130" i="11"/>
  <c r="I120" i="11"/>
  <c r="J120" i="11"/>
  <c r="K120" i="11"/>
  <c r="L120" i="11"/>
  <c r="M120" i="11"/>
  <c r="N120" i="11"/>
  <c r="O120" i="11"/>
  <c r="P120" i="11"/>
  <c r="Q120" i="11"/>
  <c r="R120" i="11"/>
  <c r="S120" i="11"/>
  <c r="T120" i="11"/>
  <c r="U120" i="11"/>
  <c r="V120" i="11"/>
  <c r="I121" i="11"/>
  <c r="J121" i="11"/>
  <c r="K121" i="11"/>
  <c r="L121" i="11"/>
  <c r="M121" i="11"/>
  <c r="N121" i="11"/>
  <c r="O121" i="11"/>
  <c r="P121" i="11"/>
  <c r="Q121" i="11"/>
  <c r="R121" i="11"/>
  <c r="S121" i="11"/>
  <c r="T121" i="11"/>
  <c r="U121" i="11"/>
  <c r="V121" i="11"/>
  <c r="I122" i="11"/>
  <c r="J122" i="11"/>
  <c r="K122" i="11"/>
  <c r="L122" i="11"/>
  <c r="M122" i="11"/>
  <c r="N122" i="11"/>
  <c r="O122" i="11"/>
  <c r="P122" i="11"/>
  <c r="Q122" i="11"/>
  <c r="R122" i="11"/>
  <c r="S122" i="11"/>
  <c r="T122" i="11"/>
  <c r="U122" i="11"/>
  <c r="V122" i="11"/>
  <c r="I123" i="11"/>
  <c r="J123" i="11"/>
  <c r="K123" i="11"/>
  <c r="L123" i="11"/>
  <c r="M123" i="11"/>
  <c r="N123" i="11"/>
  <c r="O123" i="11"/>
  <c r="P123" i="11"/>
  <c r="Q123" i="11"/>
  <c r="R123" i="11"/>
  <c r="S123" i="11"/>
  <c r="T123" i="11"/>
  <c r="U123" i="11"/>
  <c r="V123" i="11"/>
  <c r="I124" i="11"/>
  <c r="J124" i="11"/>
  <c r="K124" i="11"/>
  <c r="L124" i="11"/>
  <c r="M124" i="11"/>
  <c r="N124" i="11"/>
  <c r="O124" i="11"/>
  <c r="P124" i="11"/>
  <c r="Q124" i="11"/>
  <c r="R124" i="11"/>
  <c r="S124" i="11"/>
  <c r="T124" i="11"/>
  <c r="U124" i="11"/>
  <c r="V124" i="11"/>
  <c r="I125" i="11"/>
  <c r="J125" i="11"/>
  <c r="K125" i="11"/>
  <c r="L125" i="11"/>
  <c r="M125" i="11"/>
  <c r="N125" i="11"/>
  <c r="O125" i="11"/>
  <c r="P125" i="11"/>
  <c r="Q125" i="11"/>
  <c r="R125" i="11"/>
  <c r="S125" i="11"/>
  <c r="T125" i="11"/>
  <c r="U125" i="11"/>
  <c r="V125" i="11"/>
  <c r="I126" i="11"/>
  <c r="J126" i="11"/>
  <c r="K126" i="11"/>
  <c r="L126" i="11"/>
  <c r="M126" i="11"/>
  <c r="N126" i="11"/>
  <c r="O126" i="11"/>
  <c r="P126" i="11"/>
  <c r="Q126" i="11"/>
  <c r="R126" i="11"/>
  <c r="S126" i="11"/>
  <c r="T126" i="11"/>
  <c r="U126" i="11"/>
  <c r="V126" i="11"/>
  <c r="I127" i="11"/>
  <c r="J127" i="11"/>
  <c r="K127" i="11"/>
  <c r="L127" i="11"/>
  <c r="M127" i="11"/>
  <c r="N127" i="11"/>
  <c r="O127" i="11"/>
  <c r="P127" i="11"/>
  <c r="Q127" i="11"/>
  <c r="R127" i="11"/>
  <c r="S127" i="11"/>
  <c r="T127" i="11"/>
  <c r="U127" i="11"/>
  <c r="V127" i="11"/>
  <c r="I128" i="11"/>
  <c r="J128" i="11"/>
  <c r="K128" i="11"/>
  <c r="L128" i="11"/>
  <c r="M128" i="11"/>
  <c r="N128" i="11"/>
  <c r="O128" i="11"/>
  <c r="P128" i="11"/>
  <c r="Q128" i="11"/>
  <c r="R128" i="11"/>
  <c r="S128" i="11"/>
  <c r="T128" i="11"/>
  <c r="U128" i="11"/>
  <c r="V128" i="11"/>
  <c r="I129" i="11"/>
  <c r="J129" i="11"/>
  <c r="K129" i="11"/>
  <c r="L129" i="11"/>
  <c r="M129" i="11"/>
  <c r="N129" i="11"/>
  <c r="O129" i="11"/>
  <c r="P129" i="11"/>
  <c r="Q129" i="11"/>
  <c r="R129" i="11"/>
  <c r="S129" i="11"/>
  <c r="T129" i="11"/>
  <c r="U129" i="11"/>
  <c r="V129" i="11"/>
  <c r="I130" i="11"/>
  <c r="J130" i="11"/>
  <c r="K130" i="11"/>
  <c r="L130" i="11"/>
  <c r="M130" i="11"/>
  <c r="N130" i="11"/>
  <c r="O130" i="11"/>
  <c r="P130" i="11"/>
  <c r="Q130" i="11"/>
  <c r="R130" i="11"/>
  <c r="T130" i="11"/>
  <c r="U130" i="11"/>
  <c r="V130" i="11"/>
  <c r="I131" i="11"/>
  <c r="J131" i="11"/>
  <c r="K131" i="11"/>
  <c r="L131" i="11"/>
  <c r="M131" i="11"/>
  <c r="N131" i="11"/>
  <c r="O131" i="11"/>
  <c r="P131" i="11"/>
  <c r="Q131" i="11"/>
  <c r="R131" i="11"/>
  <c r="S131" i="11"/>
  <c r="T131" i="11"/>
  <c r="U131" i="11"/>
  <c r="V131" i="11"/>
  <c r="I132" i="11"/>
  <c r="J132" i="11"/>
  <c r="K132" i="11"/>
  <c r="L132" i="11"/>
  <c r="M132" i="11"/>
  <c r="N132" i="11"/>
  <c r="O132" i="11"/>
  <c r="P132" i="11"/>
  <c r="Q132" i="11"/>
  <c r="R132" i="11"/>
  <c r="S132" i="11"/>
  <c r="T132" i="11"/>
  <c r="U132" i="11"/>
  <c r="V132" i="11"/>
  <c r="I133" i="11"/>
  <c r="J133" i="11"/>
  <c r="K133" i="11"/>
  <c r="L133" i="11"/>
  <c r="M133" i="11"/>
  <c r="N133" i="11"/>
  <c r="O133" i="11"/>
  <c r="P133" i="11"/>
  <c r="Q133" i="11"/>
  <c r="R133" i="11"/>
  <c r="S133" i="11"/>
  <c r="T133" i="11"/>
  <c r="U133" i="11"/>
  <c r="V133" i="11"/>
  <c r="I134" i="11"/>
  <c r="J134" i="11"/>
  <c r="K134" i="11"/>
  <c r="L134" i="11"/>
  <c r="M134" i="11"/>
  <c r="N134" i="11"/>
  <c r="O134" i="11"/>
  <c r="P134" i="11"/>
  <c r="Q134" i="11"/>
  <c r="R134" i="11"/>
  <c r="S134" i="11"/>
  <c r="T134" i="11"/>
  <c r="U134" i="11"/>
  <c r="V134" i="11"/>
  <c r="I135" i="11"/>
  <c r="J135" i="11"/>
  <c r="K135" i="11"/>
  <c r="L135" i="11"/>
  <c r="M135" i="11"/>
  <c r="N135" i="11"/>
  <c r="O135" i="11"/>
  <c r="P135" i="11"/>
  <c r="Q135" i="11"/>
  <c r="R135" i="11"/>
  <c r="S135" i="11"/>
  <c r="T135" i="11"/>
  <c r="U135" i="11"/>
  <c r="V135" i="11"/>
  <c r="I136" i="11"/>
  <c r="J136" i="11"/>
  <c r="K136" i="11"/>
  <c r="L136" i="11"/>
  <c r="M136" i="11"/>
  <c r="N136" i="11"/>
  <c r="O136" i="11"/>
  <c r="P136" i="11"/>
  <c r="Q136" i="11"/>
  <c r="R136" i="11"/>
  <c r="S136" i="11"/>
  <c r="T136" i="11"/>
  <c r="U136" i="11"/>
  <c r="V136" i="11"/>
  <c r="I137" i="11"/>
  <c r="J137" i="11"/>
  <c r="K137" i="11"/>
  <c r="L137" i="11"/>
  <c r="M137" i="11"/>
  <c r="N137" i="11"/>
  <c r="O137" i="11"/>
  <c r="P137" i="11"/>
  <c r="Q137" i="11"/>
  <c r="R137" i="11"/>
  <c r="S137" i="11"/>
  <c r="T137" i="11"/>
  <c r="U137" i="11"/>
  <c r="V137" i="11"/>
  <c r="I138" i="11"/>
  <c r="J138" i="11"/>
  <c r="K138" i="11"/>
  <c r="L138" i="11"/>
  <c r="M138" i="11"/>
  <c r="N138" i="11"/>
  <c r="O138" i="11"/>
  <c r="P138" i="11"/>
  <c r="Q138" i="11"/>
  <c r="R138" i="11"/>
  <c r="S138" i="11"/>
  <c r="T138" i="11"/>
  <c r="U138" i="11"/>
  <c r="V138" i="11"/>
  <c r="I139" i="11"/>
  <c r="J139" i="11"/>
  <c r="K139" i="11"/>
  <c r="L139" i="11"/>
  <c r="M139" i="11"/>
  <c r="N139" i="11"/>
  <c r="O139" i="11"/>
  <c r="P139" i="11"/>
  <c r="Q139" i="11"/>
  <c r="R139" i="11"/>
  <c r="S139" i="11"/>
  <c r="T139" i="11"/>
  <c r="U139" i="11"/>
  <c r="V139" i="11"/>
  <c r="I140" i="11"/>
  <c r="J140" i="11"/>
  <c r="K140" i="11"/>
  <c r="L140" i="11"/>
  <c r="M140" i="11"/>
  <c r="N140" i="11"/>
  <c r="O140" i="11"/>
  <c r="P140" i="11"/>
  <c r="Q140" i="11"/>
  <c r="R140" i="11"/>
  <c r="S140" i="11"/>
  <c r="T140" i="11"/>
  <c r="U140" i="11"/>
  <c r="V140" i="11"/>
  <c r="I141" i="11"/>
  <c r="J141" i="11"/>
  <c r="K141" i="11"/>
  <c r="L141" i="11"/>
  <c r="M141" i="11"/>
  <c r="N141" i="11"/>
  <c r="O141" i="11"/>
  <c r="P141" i="11"/>
  <c r="Q141" i="11"/>
  <c r="R141" i="11"/>
  <c r="S141" i="11"/>
  <c r="T141" i="11"/>
  <c r="U141" i="11"/>
  <c r="V141" i="11"/>
  <c r="I142" i="11"/>
  <c r="J142" i="11"/>
  <c r="K142" i="11"/>
  <c r="L142" i="11"/>
  <c r="M142" i="11"/>
  <c r="N142" i="11"/>
  <c r="O142" i="11"/>
  <c r="P142" i="11"/>
  <c r="Q142" i="11"/>
  <c r="R142" i="11"/>
  <c r="S142" i="11"/>
  <c r="T142" i="11"/>
  <c r="U142" i="11"/>
  <c r="V142" i="11"/>
  <c r="I143" i="11"/>
  <c r="J143" i="11"/>
  <c r="K143" i="11"/>
  <c r="L143" i="11"/>
  <c r="M143" i="11"/>
  <c r="N143" i="11"/>
  <c r="O143" i="11"/>
  <c r="P143" i="11"/>
  <c r="Q143" i="11"/>
  <c r="R143" i="11"/>
  <c r="S143" i="11"/>
  <c r="T143" i="11"/>
  <c r="U143" i="11"/>
  <c r="V143" i="11"/>
  <c r="I144" i="11"/>
  <c r="J144" i="11"/>
  <c r="K144" i="11"/>
  <c r="L144" i="11"/>
  <c r="M144" i="11"/>
  <c r="N144" i="11"/>
  <c r="O144" i="11"/>
  <c r="P144" i="11"/>
  <c r="Q144" i="11"/>
  <c r="R144" i="11"/>
  <c r="S144" i="11"/>
  <c r="T144" i="11"/>
  <c r="U144" i="11"/>
  <c r="V144" i="11"/>
  <c r="I145" i="11"/>
  <c r="J145" i="11"/>
  <c r="K145" i="11"/>
  <c r="L145" i="11"/>
  <c r="M145" i="11"/>
  <c r="N145" i="11"/>
  <c r="O145" i="11"/>
  <c r="P145" i="11"/>
  <c r="Q145" i="11"/>
  <c r="R145" i="11"/>
  <c r="S145" i="11"/>
  <c r="T145" i="11"/>
  <c r="U145" i="11"/>
  <c r="V145" i="11"/>
  <c r="K119" i="11"/>
  <c r="L119" i="11"/>
  <c r="M119" i="11"/>
  <c r="N119" i="11"/>
  <c r="O119" i="11"/>
  <c r="P119" i="11"/>
  <c r="Q119" i="11"/>
  <c r="R119" i="11"/>
  <c r="S119" i="11"/>
  <c r="T119" i="11"/>
  <c r="U119" i="11"/>
  <c r="V119" i="11"/>
  <c r="J119" i="11"/>
  <c r="I119" i="11"/>
  <c r="L117" i="11"/>
  <c r="L88" i="11"/>
  <c r="L59" i="11"/>
  <c r="L30" i="11"/>
  <c r="L1" i="11"/>
  <c r="I91" i="11"/>
  <c r="J91" i="11"/>
  <c r="K91" i="11"/>
  <c r="L91" i="11"/>
  <c r="M91" i="11"/>
  <c r="N91" i="11"/>
  <c r="O91" i="11"/>
  <c r="P91" i="11"/>
  <c r="Q91" i="11"/>
  <c r="R91" i="11"/>
  <c r="S91" i="11"/>
  <c r="T91" i="11"/>
  <c r="U91" i="11"/>
  <c r="V91" i="11"/>
  <c r="I92" i="11"/>
  <c r="J92" i="11"/>
  <c r="K92" i="11"/>
  <c r="L92" i="11"/>
  <c r="M92" i="11"/>
  <c r="N92" i="11"/>
  <c r="O92" i="11"/>
  <c r="P92" i="11"/>
  <c r="Q92" i="11"/>
  <c r="R92" i="11"/>
  <c r="S92" i="11"/>
  <c r="T92" i="11"/>
  <c r="U92" i="11"/>
  <c r="V92" i="11"/>
  <c r="I93" i="11"/>
  <c r="J93" i="11"/>
  <c r="K93" i="11"/>
  <c r="L93" i="11"/>
  <c r="M93" i="11"/>
  <c r="N93" i="11"/>
  <c r="O93" i="11"/>
  <c r="P93" i="11"/>
  <c r="Q93" i="11"/>
  <c r="R93" i="11"/>
  <c r="S93" i="11"/>
  <c r="T93" i="11"/>
  <c r="U93" i="11"/>
  <c r="V93" i="11"/>
  <c r="I94" i="11"/>
  <c r="J94" i="11"/>
  <c r="K94" i="11"/>
  <c r="L94" i="11"/>
  <c r="M94" i="11"/>
  <c r="N94" i="11"/>
  <c r="O94" i="11"/>
  <c r="P94" i="11"/>
  <c r="Q94" i="11"/>
  <c r="R94" i="11"/>
  <c r="S94" i="11"/>
  <c r="T94" i="11"/>
  <c r="U94" i="11"/>
  <c r="V94" i="11"/>
  <c r="I95" i="11"/>
  <c r="J95" i="11"/>
  <c r="K95" i="11"/>
  <c r="L95" i="11"/>
  <c r="M95" i="11"/>
  <c r="N95" i="11"/>
  <c r="O95" i="11"/>
  <c r="P95" i="11"/>
  <c r="Q95" i="11"/>
  <c r="R95" i="11"/>
  <c r="S95" i="11"/>
  <c r="T95" i="11"/>
  <c r="U95" i="11"/>
  <c r="V95" i="11"/>
  <c r="I96" i="11"/>
  <c r="J96" i="11"/>
  <c r="K96" i="11"/>
  <c r="L96" i="11"/>
  <c r="M96" i="11"/>
  <c r="N96" i="11"/>
  <c r="O96" i="11"/>
  <c r="P96" i="11"/>
  <c r="Q96" i="11"/>
  <c r="R96" i="11"/>
  <c r="S96" i="11"/>
  <c r="T96" i="11"/>
  <c r="U96" i="11"/>
  <c r="V96" i="11"/>
  <c r="I97" i="11"/>
  <c r="J97" i="11"/>
  <c r="K97" i="11"/>
  <c r="L97" i="11"/>
  <c r="M97" i="11"/>
  <c r="N97" i="11"/>
  <c r="O97" i="11"/>
  <c r="P97" i="11"/>
  <c r="Q97" i="11"/>
  <c r="R97" i="11"/>
  <c r="S97" i="11"/>
  <c r="T97" i="11"/>
  <c r="U97" i="11"/>
  <c r="V97" i="11"/>
  <c r="I98" i="11"/>
  <c r="J98" i="11"/>
  <c r="K98" i="11"/>
  <c r="L98" i="11"/>
  <c r="M98" i="11"/>
  <c r="N98" i="11"/>
  <c r="O98" i="11"/>
  <c r="P98" i="11"/>
  <c r="Q98" i="11"/>
  <c r="R98" i="11"/>
  <c r="S98" i="11"/>
  <c r="T98" i="11"/>
  <c r="U98" i="11"/>
  <c r="V98" i="11"/>
  <c r="I99" i="11"/>
  <c r="J99" i="11"/>
  <c r="K99" i="11"/>
  <c r="L99" i="11"/>
  <c r="M99" i="11"/>
  <c r="N99" i="11"/>
  <c r="O99" i="11"/>
  <c r="P99" i="11"/>
  <c r="Q99" i="11"/>
  <c r="R99" i="11"/>
  <c r="S99" i="11"/>
  <c r="T99" i="11"/>
  <c r="U99" i="11"/>
  <c r="V99" i="11"/>
  <c r="I100" i="11"/>
  <c r="J100" i="11"/>
  <c r="K100" i="11"/>
  <c r="L100" i="11"/>
  <c r="M100" i="11"/>
  <c r="N100" i="11"/>
  <c r="O100" i="11"/>
  <c r="P100" i="11"/>
  <c r="Q100" i="11"/>
  <c r="R100" i="11"/>
  <c r="S100" i="11"/>
  <c r="T100" i="11"/>
  <c r="U100" i="11"/>
  <c r="V100" i="11"/>
  <c r="I101" i="11"/>
  <c r="J101" i="11"/>
  <c r="K101" i="11"/>
  <c r="L101" i="11"/>
  <c r="M101" i="11"/>
  <c r="N101" i="11"/>
  <c r="O101" i="11"/>
  <c r="P101" i="11"/>
  <c r="Q101" i="11"/>
  <c r="R101" i="11"/>
  <c r="S101" i="11"/>
  <c r="T101" i="11"/>
  <c r="U101" i="11"/>
  <c r="V101" i="11"/>
  <c r="I102" i="11"/>
  <c r="J102" i="11"/>
  <c r="K102" i="11"/>
  <c r="L102" i="11"/>
  <c r="M102" i="11"/>
  <c r="N102" i="11"/>
  <c r="O102" i="11"/>
  <c r="P102" i="11"/>
  <c r="Q102" i="11"/>
  <c r="R102" i="11"/>
  <c r="S102" i="11"/>
  <c r="T102" i="11"/>
  <c r="U102" i="11"/>
  <c r="V102" i="11"/>
  <c r="I103" i="11"/>
  <c r="J103" i="11"/>
  <c r="K103" i="11"/>
  <c r="L103" i="11"/>
  <c r="M103" i="11"/>
  <c r="N103" i="11"/>
  <c r="O103" i="11"/>
  <c r="P103" i="11"/>
  <c r="Q103" i="11"/>
  <c r="R103" i="11"/>
  <c r="S103" i="11"/>
  <c r="T103" i="11"/>
  <c r="U103" i="11"/>
  <c r="V103" i="11"/>
  <c r="I104" i="11"/>
  <c r="J104" i="11"/>
  <c r="K104" i="11"/>
  <c r="L104" i="11"/>
  <c r="M104" i="11"/>
  <c r="N104" i="11"/>
  <c r="O104" i="11"/>
  <c r="P104" i="11"/>
  <c r="Q104" i="11"/>
  <c r="R104" i="11"/>
  <c r="S104" i="11"/>
  <c r="T104" i="11"/>
  <c r="U104" i="11"/>
  <c r="V104" i="11"/>
  <c r="I105" i="11"/>
  <c r="J105" i="11"/>
  <c r="K105" i="11"/>
  <c r="L105" i="11"/>
  <c r="M105" i="11"/>
  <c r="N105" i="11"/>
  <c r="O105" i="11"/>
  <c r="P105" i="11"/>
  <c r="Q105" i="11"/>
  <c r="R105" i="11"/>
  <c r="S105" i="11"/>
  <c r="T105" i="11"/>
  <c r="U105" i="11"/>
  <c r="V105" i="11"/>
  <c r="I106" i="11"/>
  <c r="J106" i="11"/>
  <c r="K106" i="11"/>
  <c r="L106" i="11"/>
  <c r="M106" i="11"/>
  <c r="N106" i="11"/>
  <c r="O106" i="11"/>
  <c r="P106" i="11"/>
  <c r="Q106" i="11"/>
  <c r="R106" i="11"/>
  <c r="S106" i="11"/>
  <c r="T106" i="11"/>
  <c r="U106" i="11"/>
  <c r="V106" i="11"/>
  <c r="I107" i="11"/>
  <c r="J107" i="11"/>
  <c r="K107" i="11"/>
  <c r="L107" i="11"/>
  <c r="M107" i="11"/>
  <c r="N107" i="11"/>
  <c r="O107" i="11"/>
  <c r="P107" i="11"/>
  <c r="Q107" i="11"/>
  <c r="R107" i="11"/>
  <c r="S107" i="11"/>
  <c r="T107" i="11"/>
  <c r="U107" i="11"/>
  <c r="V107" i="11"/>
  <c r="I108" i="11"/>
  <c r="J108" i="11"/>
  <c r="K108" i="11"/>
  <c r="L108" i="11"/>
  <c r="M108" i="11"/>
  <c r="N108" i="11"/>
  <c r="O108" i="11"/>
  <c r="P108" i="11"/>
  <c r="Q108" i="11"/>
  <c r="R108" i="11"/>
  <c r="S108" i="11"/>
  <c r="T108" i="11"/>
  <c r="U108" i="11"/>
  <c r="V108" i="11"/>
  <c r="I109" i="11"/>
  <c r="J109" i="11"/>
  <c r="K109" i="11"/>
  <c r="L109" i="11"/>
  <c r="M109" i="11"/>
  <c r="N109" i="11"/>
  <c r="O109" i="11"/>
  <c r="P109" i="11"/>
  <c r="Q109" i="11"/>
  <c r="R109" i="11"/>
  <c r="S109" i="11"/>
  <c r="T109" i="11"/>
  <c r="U109" i="11"/>
  <c r="V109" i="11"/>
  <c r="I110" i="11"/>
  <c r="J110" i="11"/>
  <c r="K110" i="11"/>
  <c r="L110" i="11"/>
  <c r="M110" i="11"/>
  <c r="N110" i="11"/>
  <c r="O110" i="11"/>
  <c r="P110" i="11"/>
  <c r="Q110" i="11"/>
  <c r="R110" i="11"/>
  <c r="S110" i="11"/>
  <c r="T110" i="11"/>
  <c r="U110" i="11"/>
  <c r="V110" i="11"/>
  <c r="I111" i="11"/>
  <c r="J111" i="11"/>
  <c r="K111" i="11"/>
  <c r="L111" i="11"/>
  <c r="M111" i="11"/>
  <c r="N111" i="11"/>
  <c r="O111" i="11"/>
  <c r="P111" i="11"/>
  <c r="Q111" i="11"/>
  <c r="R111" i="11"/>
  <c r="S111" i="11"/>
  <c r="T111" i="11"/>
  <c r="U111" i="11"/>
  <c r="V111" i="11"/>
  <c r="I112" i="11"/>
  <c r="J112" i="11"/>
  <c r="K112" i="11"/>
  <c r="L112" i="11"/>
  <c r="M112" i="11"/>
  <c r="N112" i="11"/>
  <c r="O112" i="11"/>
  <c r="P112" i="11"/>
  <c r="Q112" i="11"/>
  <c r="R112" i="11"/>
  <c r="S112" i="11"/>
  <c r="T112" i="11"/>
  <c r="U112" i="11"/>
  <c r="V112" i="11"/>
  <c r="I113" i="11"/>
  <c r="J113" i="11"/>
  <c r="K113" i="11"/>
  <c r="L113" i="11"/>
  <c r="M113" i="11"/>
  <c r="N113" i="11"/>
  <c r="O113" i="11"/>
  <c r="P113" i="11"/>
  <c r="Q113" i="11"/>
  <c r="R113" i="11"/>
  <c r="S113" i="11"/>
  <c r="T113" i="11"/>
  <c r="U113" i="11"/>
  <c r="V113" i="11"/>
  <c r="I114" i="11"/>
  <c r="J114" i="11"/>
  <c r="K114" i="11"/>
  <c r="L114" i="11"/>
  <c r="M114" i="11"/>
  <c r="N114" i="11"/>
  <c r="O114" i="11"/>
  <c r="P114" i="11"/>
  <c r="Q114" i="11"/>
  <c r="R114" i="11"/>
  <c r="S114" i="11"/>
  <c r="T114" i="11"/>
  <c r="U114" i="11"/>
  <c r="V114" i="11"/>
  <c r="I115" i="11"/>
  <c r="J115" i="11"/>
  <c r="K115" i="11"/>
  <c r="L115" i="11"/>
  <c r="M115" i="11"/>
  <c r="N115" i="11"/>
  <c r="O115" i="11"/>
  <c r="P115" i="11"/>
  <c r="Q115" i="11"/>
  <c r="R115" i="11"/>
  <c r="S115" i="11"/>
  <c r="T115" i="11"/>
  <c r="U115" i="11"/>
  <c r="V115" i="11"/>
  <c r="I116" i="11"/>
  <c r="J116" i="11"/>
  <c r="K116" i="11"/>
  <c r="L116" i="11"/>
  <c r="M116" i="11"/>
  <c r="N116" i="11"/>
  <c r="O116" i="11"/>
  <c r="P116" i="11"/>
  <c r="Q116" i="11"/>
  <c r="R116" i="11"/>
  <c r="S116" i="11"/>
  <c r="T116" i="11"/>
  <c r="U116" i="11"/>
  <c r="V116" i="11"/>
  <c r="K90" i="11"/>
  <c r="L90" i="11"/>
  <c r="M90" i="11"/>
  <c r="N90" i="11"/>
  <c r="O90" i="11"/>
  <c r="P90" i="11"/>
  <c r="Q90" i="11"/>
  <c r="R90" i="11"/>
  <c r="S90" i="11"/>
  <c r="T90" i="11"/>
  <c r="U90" i="11"/>
  <c r="AE13" i="12" s="1"/>
  <c r="AF13" i="12" s="1"/>
  <c r="V90" i="11"/>
  <c r="J90" i="11"/>
  <c r="I90"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91" i="11"/>
  <c r="I61" i="11"/>
  <c r="B63" i="11"/>
  <c r="B64" i="11"/>
  <c r="B65" i="11"/>
  <c r="B66" i="11"/>
  <c r="B67" i="11"/>
  <c r="B68" i="11"/>
  <c r="B69" i="11"/>
  <c r="C36" i="31" s="1"/>
  <c r="AJ36" i="31" s="1"/>
  <c r="B70" i="11"/>
  <c r="C85" i="31" s="1"/>
  <c r="AJ85" i="31" s="1"/>
  <c r="B71" i="11"/>
  <c r="C136" i="31" s="1"/>
  <c r="AJ136" i="31" s="1"/>
  <c r="B72" i="11"/>
  <c r="C188" i="31" s="1"/>
  <c r="AJ188" i="31" s="1"/>
  <c r="B73" i="11"/>
  <c r="C240" i="31" s="1"/>
  <c r="AJ240" i="31" s="1"/>
  <c r="B74" i="11"/>
  <c r="C292" i="31" s="1"/>
  <c r="AJ292" i="31" s="1"/>
  <c r="B75" i="11"/>
  <c r="C344" i="31" s="1"/>
  <c r="AJ344" i="31" s="1"/>
  <c r="B76" i="11"/>
  <c r="C396" i="31" s="1"/>
  <c r="AJ396" i="31" s="1"/>
  <c r="B77" i="11"/>
  <c r="B78" i="11"/>
  <c r="B79" i="11"/>
  <c r="B80" i="11"/>
  <c r="B81" i="11"/>
  <c r="B82" i="11"/>
  <c r="B83" i="11"/>
  <c r="B84" i="11"/>
  <c r="B85" i="11"/>
  <c r="B86" i="11"/>
  <c r="B87" i="11"/>
  <c r="B62" i="11"/>
  <c r="B34" i="11"/>
  <c r="B35" i="11"/>
  <c r="B36" i="11"/>
  <c r="B37" i="11"/>
  <c r="B38" i="11"/>
  <c r="B39" i="11"/>
  <c r="B40" i="11"/>
  <c r="C38" i="31" s="1"/>
  <c r="AJ38" i="31" s="1"/>
  <c r="B41" i="11"/>
  <c r="C87" i="31" s="1"/>
  <c r="AJ88" i="31" s="1"/>
  <c r="B42" i="11"/>
  <c r="B43" i="11"/>
  <c r="C190" i="31" s="1"/>
  <c r="AJ190" i="31" s="1"/>
  <c r="B44" i="11"/>
  <c r="C242" i="31" s="1"/>
  <c r="AJ242" i="31" s="1"/>
  <c r="B45" i="11"/>
  <c r="C294" i="31" s="1"/>
  <c r="AJ294" i="31" s="1"/>
  <c r="B46" i="11"/>
  <c r="B47" i="11"/>
  <c r="B48" i="11"/>
  <c r="B49" i="11"/>
  <c r="B50" i="11"/>
  <c r="B51" i="11"/>
  <c r="B52" i="11"/>
  <c r="B53" i="11"/>
  <c r="B54" i="11"/>
  <c r="B55" i="11"/>
  <c r="B56" i="11"/>
  <c r="B57" i="11"/>
  <c r="B58" i="11"/>
  <c r="B33" i="11"/>
  <c r="H91" i="11"/>
  <c r="I62" i="11"/>
  <c r="J62" i="11"/>
  <c r="K62" i="11"/>
  <c r="L62" i="11"/>
  <c r="M62" i="11"/>
  <c r="N62" i="11"/>
  <c r="O62" i="11"/>
  <c r="P62" i="11"/>
  <c r="Q62" i="11"/>
  <c r="R62" i="11"/>
  <c r="S62" i="11"/>
  <c r="T62" i="11"/>
  <c r="U62" i="11"/>
  <c r="V62" i="11"/>
  <c r="I63" i="11"/>
  <c r="J63" i="11"/>
  <c r="K63" i="11"/>
  <c r="L63" i="11"/>
  <c r="M63" i="11"/>
  <c r="N63" i="11"/>
  <c r="O63" i="11"/>
  <c r="P63" i="11"/>
  <c r="Q63" i="11"/>
  <c r="R63" i="11"/>
  <c r="S63" i="11"/>
  <c r="T63" i="11"/>
  <c r="U63" i="11"/>
  <c r="V63" i="11"/>
  <c r="I64" i="11"/>
  <c r="J64" i="11"/>
  <c r="K64" i="11"/>
  <c r="L64" i="11"/>
  <c r="M64" i="11"/>
  <c r="N64" i="11"/>
  <c r="O64" i="11"/>
  <c r="P64" i="11"/>
  <c r="Q64" i="11"/>
  <c r="R64" i="11"/>
  <c r="S64" i="11"/>
  <c r="T64" i="11"/>
  <c r="U64" i="11"/>
  <c r="V64" i="11"/>
  <c r="I65" i="11"/>
  <c r="J65" i="11"/>
  <c r="K65" i="11"/>
  <c r="L65" i="11"/>
  <c r="M65" i="11"/>
  <c r="N65" i="11"/>
  <c r="O65" i="11"/>
  <c r="P65" i="11"/>
  <c r="Q65" i="11"/>
  <c r="R65" i="11"/>
  <c r="S65" i="11"/>
  <c r="T65" i="11"/>
  <c r="U65" i="11"/>
  <c r="V65" i="11"/>
  <c r="I66" i="11"/>
  <c r="J66" i="11"/>
  <c r="K66" i="11"/>
  <c r="L66" i="11"/>
  <c r="M66" i="11"/>
  <c r="N66" i="11"/>
  <c r="O66" i="11"/>
  <c r="P66" i="11"/>
  <c r="Q66" i="11"/>
  <c r="R66" i="11"/>
  <c r="S66" i="11"/>
  <c r="T66" i="11"/>
  <c r="U66" i="11"/>
  <c r="V66" i="11"/>
  <c r="I67" i="11"/>
  <c r="J67" i="11"/>
  <c r="K67" i="11"/>
  <c r="L67" i="11"/>
  <c r="M67" i="11"/>
  <c r="N67" i="11"/>
  <c r="O67" i="11"/>
  <c r="P67" i="11"/>
  <c r="Q67" i="11"/>
  <c r="R67" i="11"/>
  <c r="S67" i="11"/>
  <c r="T67" i="11"/>
  <c r="U67" i="11"/>
  <c r="V67" i="11"/>
  <c r="I68" i="11"/>
  <c r="J68" i="11"/>
  <c r="K68" i="11"/>
  <c r="L68" i="11"/>
  <c r="M68" i="11"/>
  <c r="N68" i="11"/>
  <c r="O68" i="11"/>
  <c r="P68" i="11"/>
  <c r="Q68" i="11"/>
  <c r="R68" i="11"/>
  <c r="S68" i="11"/>
  <c r="T68" i="11"/>
  <c r="U68" i="11"/>
  <c r="V68" i="11"/>
  <c r="I69" i="11"/>
  <c r="M36" i="31" s="1"/>
  <c r="N36" i="31" s="1"/>
  <c r="J69" i="11"/>
  <c r="O36" i="31" s="1"/>
  <c r="K69" i="11"/>
  <c r="P36" i="31" s="1"/>
  <c r="Q36" i="31" s="1"/>
  <c r="L69" i="11"/>
  <c r="R36" i="31" s="1"/>
  <c r="M69" i="11"/>
  <c r="S36" i="31" s="1"/>
  <c r="T36" i="31" s="1"/>
  <c r="N69" i="11"/>
  <c r="U36" i="31" s="1"/>
  <c r="O69" i="11"/>
  <c r="V36" i="31" s="1"/>
  <c r="W36" i="31" s="1"/>
  <c r="P69" i="11"/>
  <c r="X36" i="31" s="1"/>
  <c r="Q69" i="11"/>
  <c r="Y36" i="31" s="1"/>
  <c r="Z36" i="31" s="1"/>
  <c r="R69" i="11"/>
  <c r="AA36" i="31" s="1"/>
  <c r="S69" i="11"/>
  <c r="AB36" i="31" s="1"/>
  <c r="AC36" i="31" s="1"/>
  <c r="T69" i="11"/>
  <c r="AD36" i="31" s="1"/>
  <c r="U69" i="11"/>
  <c r="AE36" i="31" s="1"/>
  <c r="AF36" i="31" s="1"/>
  <c r="V69" i="11"/>
  <c r="AG36" i="31" s="1"/>
  <c r="I70" i="11"/>
  <c r="M85" i="31" s="1"/>
  <c r="N85" i="31" s="1"/>
  <c r="J70" i="11"/>
  <c r="O85" i="31" s="1"/>
  <c r="K70" i="11"/>
  <c r="P85" i="31" s="1"/>
  <c r="Q85" i="31" s="1"/>
  <c r="L70" i="11"/>
  <c r="R85" i="31" s="1"/>
  <c r="M70" i="11"/>
  <c r="S85" i="31" s="1"/>
  <c r="T85" i="31" s="1"/>
  <c r="N70" i="11"/>
  <c r="U85" i="31" s="1"/>
  <c r="O70" i="11"/>
  <c r="V85" i="31" s="1"/>
  <c r="W85" i="31" s="1"/>
  <c r="P70" i="11"/>
  <c r="X85" i="31" s="1"/>
  <c r="Q70" i="11"/>
  <c r="Y85" i="31" s="1"/>
  <c r="Z85" i="31" s="1"/>
  <c r="R70" i="11"/>
  <c r="AA85" i="31" s="1"/>
  <c r="S70" i="11"/>
  <c r="AB85" i="31" s="1"/>
  <c r="AC85" i="31" s="1"/>
  <c r="T70" i="11"/>
  <c r="AD85" i="31" s="1"/>
  <c r="U70" i="11"/>
  <c r="AE85" i="31" s="1"/>
  <c r="AF85" i="31" s="1"/>
  <c r="V70" i="11"/>
  <c r="AG85" i="31" s="1"/>
  <c r="I71" i="11"/>
  <c r="M136" i="31" s="1"/>
  <c r="N136" i="31" s="1"/>
  <c r="J71" i="11"/>
  <c r="O136" i="31" s="1"/>
  <c r="K71" i="11"/>
  <c r="P136" i="31" s="1"/>
  <c r="Q136" i="31" s="1"/>
  <c r="L71" i="11"/>
  <c r="R136" i="31" s="1"/>
  <c r="M71" i="11"/>
  <c r="S136" i="31" s="1"/>
  <c r="T136" i="31" s="1"/>
  <c r="N71" i="11"/>
  <c r="U136" i="31" s="1"/>
  <c r="O71" i="11"/>
  <c r="V136" i="31" s="1"/>
  <c r="W136" i="31" s="1"/>
  <c r="P71" i="11"/>
  <c r="X136" i="31" s="1"/>
  <c r="Q71" i="11"/>
  <c r="Y136" i="31" s="1"/>
  <c r="Z136" i="31" s="1"/>
  <c r="R71" i="11"/>
  <c r="AA136" i="31" s="1"/>
  <c r="S71" i="11"/>
  <c r="AB136" i="31" s="1"/>
  <c r="AC136" i="31" s="1"/>
  <c r="T71" i="11"/>
  <c r="AD136" i="31" s="1"/>
  <c r="U71" i="11"/>
  <c r="AE136" i="31" s="1"/>
  <c r="AF136" i="31" s="1"/>
  <c r="V71" i="11"/>
  <c r="AG136" i="31" s="1"/>
  <c r="I72" i="11"/>
  <c r="M188" i="31" s="1"/>
  <c r="N188" i="31" s="1"/>
  <c r="J72" i="11"/>
  <c r="O188" i="31" s="1"/>
  <c r="K72" i="11"/>
  <c r="P188" i="31" s="1"/>
  <c r="Q188" i="31" s="1"/>
  <c r="L72" i="11"/>
  <c r="R188" i="31" s="1"/>
  <c r="M72" i="11"/>
  <c r="S188" i="31" s="1"/>
  <c r="T188" i="31" s="1"/>
  <c r="N72" i="11"/>
  <c r="U188" i="31" s="1"/>
  <c r="O72" i="11"/>
  <c r="V188" i="31" s="1"/>
  <c r="W188" i="31" s="1"/>
  <c r="P72" i="11"/>
  <c r="X188" i="31" s="1"/>
  <c r="Q72" i="11"/>
  <c r="Y188" i="31" s="1"/>
  <c r="Z188" i="31" s="1"/>
  <c r="R72" i="11"/>
  <c r="AA188" i="31" s="1"/>
  <c r="S72" i="11"/>
  <c r="AB188" i="31" s="1"/>
  <c r="AC188" i="31" s="1"/>
  <c r="T72" i="11"/>
  <c r="AD188" i="31" s="1"/>
  <c r="U72" i="11"/>
  <c r="AE188" i="31" s="1"/>
  <c r="AF188" i="31" s="1"/>
  <c r="V72" i="11"/>
  <c r="AG188" i="31" s="1"/>
  <c r="I73" i="11"/>
  <c r="M240" i="31" s="1"/>
  <c r="N240" i="31" s="1"/>
  <c r="J73" i="11"/>
  <c r="O240" i="31" s="1"/>
  <c r="K73" i="11"/>
  <c r="P240" i="31" s="1"/>
  <c r="Q240" i="31" s="1"/>
  <c r="L73" i="11"/>
  <c r="R240" i="31" s="1"/>
  <c r="M73" i="11"/>
  <c r="S240" i="31" s="1"/>
  <c r="T240" i="31" s="1"/>
  <c r="N73" i="11"/>
  <c r="U240" i="31" s="1"/>
  <c r="O73" i="11"/>
  <c r="V240" i="31" s="1"/>
  <c r="W240" i="31" s="1"/>
  <c r="P73" i="11"/>
  <c r="X240" i="31" s="1"/>
  <c r="Q73" i="11"/>
  <c r="Y240" i="31" s="1"/>
  <c r="Z240" i="31" s="1"/>
  <c r="R73" i="11"/>
  <c r="AA240" i="31" s="1"/>
  <c r="S73" i="11"/>
  <c r="AB240" i="31" s="1"/>
  <c r="AC240" i="31" s="1"/>
  <c r="T73" i="11"/>
  <c r="AD240" i="31" s="1"/>
  <c r="U73" i="11"/>
  <c r="AE240" i="31" s="1"/>
  <c r="AF240" i="31" s="1"/>
  <c r="V73" i="11"/>
  <c r="AG240" i="31" s="1"/>
  <c r="I74" i="11"/>
  <c r="M292" i="31" s="1"/>
  <c r="N292" i="31" s="1"/>
  <c r="J74" i="11"/>
  <c r="O292" i="31" s="1"/>
  <c r="K74" i="11"/>
  <c r="P292" i="31" s="1"/>
  <c r="Q292" i="31" s="1"/>
  <c r="L74" i="11"/>
  <c r="R292" i="31" s="1"/>
  <c r="M74" i="11"/>
  <c r="S292" i="31" s="1"/>
  <c r="T292" i="31" s="1"/>
  <c r="N74" i="11"/>
  <c r="U292" i="31" s="1"/>
  <c r="O74" i="11"/>
  <c r="V292" i="31" s="1"/>
  <c r="W292" i="31" s="1"/>
  <c r="P74" i="11"/>
  <c r="X292" i="31" s="1"/>
  <c r="Q74" i="11"/>
  <c r="Y292" i="31" s="1"/>
  <c r="Z292" i="31" s="1"/>
  <c r="R74" i="11"/>
  <c r="AA292" i="31" s="1"/>
  <c r="S74" i="11"/>
  <c r="AB292" i="31" s="1"/>
  <c r="AC292" i="31" s="1"/>
  <c r="T74" i="11"/>
  <c r="AD292" i="31" s="1"/>
  <c r="U74" i="11"/>
  <c r="AE292" i="31" s="1"/>
  <c r="AF292" i="31" s="1"/>
  <c r="V74" i="11"/>
  <c r="AG292" i="31" s="1"/>
  <c r="I75" i="11"/>
  <c r="M344" i="31" s="1"/>
  <c r="N344" i="31" s="1"/>
  <c r="J75" i="11"/>
  <c r="O344" i="31" s="1"/>
  <c r="K75" i="11"/>
  <c r="P344" i="31" s="1"/>
  <c r="Q344" i="31" s="1"/>
  <c r="L75" i="11"/>
  <c r="R344" i="31" s="1"/>
  <c r="M75" i="11"/>
  <c r="S344" i="31" s="1"/>
  <c r="T344" i="31" s="1"/>
  <c r="N75" i="11"/>
  <c r="U344" i="31" s="1"/>
  <c r="O75" i="11"/>
  <c r="V344" i="31" s="1"/>
  <c r="W344" i="31" s="1"/>
  <c r="P75" i="11"/>
  <c r="X344" i="31" s="1"/>
  <c r="Q75" i="11"/>
  <c r="Y344" i="31" s="1"/>
  <c r="Z344" i="31" s="1"/>
  <c r="R75" i="11"/>
  <c r="AA344" i="31" s="1"/>
  <c r="S75" i="11"/>
  <c r="AB344" i="31" s="1"/>
  <c r="AC344" i="31" s="1"/>
  <c r="T75" i="11"/>
  <c r="AD344" i="31" s="1"/>
  <c r="U75" i="11"/>
  <c r="AE344" i="31" s="1"/>
  <c r="AF344" i="31" s="1"/>
  <c r="V75" i="11"/>
  <c r="AG344" i="31" s="1"/>
  <c r="I76" i="11"/>
  <c r="M396" i="31" s="1"/>
  <c r="N396" i="31" s="1"/>
  <c r="J76" i="11"/>
  <c r="O396" i="31" s="1"/>
  <c r="K76" i="11"/>
  <c r="P396" i="31" s="1"/>
  <c r="Q396" i="31" s="1"/>
  <c r="L76" i="11"/>
  <c r="R396" i="31" s="1"/>
  <c r="M76" i="11"/>
  <c r="S396" i="31" s="1"/>
  <c r="T396" i="31" s="1"/>
  <c r="N76" i="11"/>
  <c r="U396" i="31" s="1"/>
  <c r="O76" i="11"/>
  <c r="V396" i="31" s="1"/>
  <c r="W396" i="31" s="1"/>
  <c r="P76" i="11"/>
  <c r="X396" i="31" s="1"/>
  <c r="Q76" i="11"/>
  <c r="Y396" i="31" s="1"/>
  <c r="Z396" i="31" s="1"/>
  <c r="R76" i="11"/>
  <c r="AA396" i="31" s="1"/>
  <c r="S76" i="11"/>
  <c r="AB396" i="31" s="1"/>
  <c r="AC396" i="31" s="1"/>
  <c r="T76" i="11"/>
  <c r="AD396" i="31" s="1"/>
  <c r="U76" i="11"/>
  <c r="AE396" i="31" s="1"/>
  <c r="AF396" i="31" s="1"/>
  <c r="V76" i="11"/>
  <c r="AG396" i="31" s="1"/>
  <c r="I77" i="11"/>
  <c r="J77" i="11"/>
  <c r="K77" i="11"/>
  <c r="L77" i="11"/>
  <c r="M77" i="11"/>
  <c r="N77" i="11"/>
  <c r="O77" i="11"/>
  <c r="P77" i="11"/>
  <c r="Q77" i="11"/>
  <c r="R77" i="11"/>
  <c r="S77" i="11"/>
  <c r="T77" i="11"/>
  <c r="U77" i="11"/>
  <c r="V77" i="11"/>
  <c r="I78" i="11"/>
  <c r="J78" i="11"/>
  <c r="K78" i="11"/>
  <c r="L78" i="11"/>
  <c r="M78" i="11"/>
  <c r="N78" i="11"/>
  <c r="O78" i="11"/>
  <c r="P78" i="11"/>
  <c r="Q78" i="11"/>
  <c r="R78" i="11"/>
  <c r="S78" i="11"/>
  <c r="T78" i="11"/>
  <c r="U78" i="11"/>
  <c r="V78" i="11"/>
  <c r="I79" i="11"/>
  <c r="J79" i="11"/>
  <c r="K79" i="11"/>
  <c r="L79" i="11"/>
  <c r="M79" i="11"/>
  <c r="N79" i="11"/>
  <c r="O79" i="11"/>
  <c r="P79" i="11"/>
  <c r="Q79" i="11"/>
  <c r="R79" i="11"/>
  <c r="S79" i="11"/>
  <c r="T79" i="11"/>
  <c r="U79" i="11"/>
  <c r="V79" i="11"/>
  <c r="I80" i="11"/>
  <c r="J80" i="11"/>
  <c r="K80" i="11"/>
  <c r="L80" i="11"/>
  <c r="M80" i="11"/>
  <c r="N80" i="11"/>
  <c r="O80" i="11"/>
  <c r="P80" i="11"/>
  <c r="Q80" i="11"/>
  <c r="R80" i="11"/>
  <c r="S80" i="11"/>
  <c r="T80" i="11"/>
  <c r="U80" i="11"/>
  <c r="V80" i="11"/>
  <c r="I81" i="11"/>
  <c r="J81" i="11"/>
  <c r="K81" i="11"/>
  <c r="L81" i="11"/>
  <c r="M81" i="11"/>
  <c r="N81" i="11"/>
  <c r="O81" i="11"/>
  <c r="P81" i="11"/>
  <c r="Q81" i="11"/>
  <c r="R81" i="11"/>
  <c r="S81" i="11"/>
  <c r="T81" i="11"/>
  <c r="U81" i="11"/>
  <c r="V81" i="11"/>
  <c r="I82" i="11"/>
  <c r="J82" i="11"/>
  <c r="K82" i="11"/>
  <c r="L82" i="11"/>
  <c r="M82" i="11"/>
  <c r="N82" i="11"/>
  <c r="O82" i="11"/>
  <c r="P82" i="11"/>
  <c r="Q82" i="11"/>
  <c r="R82" i="11"/>
  <c r="S82" i="11"/>
  <c r="T82" i="11"/>
  <c r="U82" i="11"/>
  <c r="V82" i="11"/>
  <c r="I83" i="11"/>
  <c r="J83" i="11"/>
  <c r="K83" i="11"/>
  <c r="L83" i="11"/>
  <c r="M83" i="11"/>
  <c r="N83" i="11"/>
  <c r="O83" i="11"/>
  <c r="P83" i="11"/>
  <c r="Q83" i="11"/>
  <c r="R83" i="11"/>
  <c r="S83" i="11"/>
  <c r="T83" i="11"/>
  <c r="U83" i="11"/>
  <c r="V83" i="11"/>
  <c r="I84" i="11"/>
  <c r="J84" i="11"/>
  <c r="K84" i="11"/>
  <c r="L84" i="11"/>
  <c r="M84" i="11"/>
  <c r="N84" i="11"/>
  <c r="O84" i="11"/>
  <c r="P84" i="11"/>
  <c r="Q84" i="11"/>
  <c r="R84" i="11"/>
  <c r="S84" i="11"/>
  <c r="T84" i="11"/>
  <c r="U84" i="11"/>
  <c r="V84" i="11"/>
  <c r="I85" i="11"/>
  <c r="J85" i="11"/>
  <c r="K85" i="11"/>
  <c r="L85" i="11"/>
  <c r="M85" i="11"/>
  <c r="N85" i="11"/>
  <c r="O85" i="11"/>
  <c r="P85" i="11"/>
  <c r="Q85" i="11"/>
  <c r="R85" i="11"/>
  <c r="S85" i="11"/>
  <c r="T85" i="11"/>
  <c r="U85" i="11"/>
  <c r="V85" i="11"/>
  <c r="I86" i="11"/>
  <c r="J86" i="11"/>
  <c r="K86" i="11"/>
  <c r="L86" i="11"/>
  <c r="M86" i="11"/>
  <c r="N86" i="11"/>
  <c r="O86" i="11"/>
  <c r="P86" i="11"/>
  <c r="Q86" i="11"/>
  <c r="R86" i="11"/>
  <c r="S86" i="11"/>
  <c r="T86" i="11"/>
  <c r="U86" i="11"/>
  <c r="V86" i="11"/>
  <c r="I87" i="11"/>
  <c r="J87" i="11"/>
  <c r="K87" i="11"/>
  <c r="L87" i="11"/>
  <c r="M87" i="11"/>
  <c r="N87" i="11"/>
  <c r="O87" i="11"/>
  <c r="P87" i="11"/>
  <c r="Q87" i="11"/>
  <c r="R87" i="11"/>
  <c r="S87" i="11"/>
  <c r="T87" i="11"/>
  <c r="U87" i="11"/>
  <c r="V87" i="11"/>
  <c r="K61" i="11"/>
  <c r="L61" i="11"/>
  <c r="M61" i="11"/>
  <c r="N61" i="11"/>
  <c r="O61" i="11"/>
  <c r="P61" i="11"/>
  <c r="Q61" i="11"/>
  <c r="R61" i="11"/>
  <c r="S61" i="11"/>
  <c r="T61" i="11"/>
  <c r="U61" i="11"/>
  <c r="V61" i="11"/>
  <c r="T32" i="11"/>
  <c r="I39" i="11"/>
  <c r="I33" i="11"/>
  <c r="J33" i="11"/>
  <c r="K33" i="11"/>
  <c r="L33" i="11"/>
  <c r="M33" i="11"/>
  <c r="N33" i="11"/>
  <c r="O33" i="11"/>
  <c r="P33" i="11"/>
  <c r="Q33" i="11"/>
  <c r="R33" i="11"/>
  <c r="S33" i="11"/>
  <c r="T33" i="11"/>
  <c r="U33" i="11"/>
  <c r="V33" i="11"/>
  <c r="I34" i="11"/>
  <c r="J34" i="11"/>
  <c r="K34" i="11"/>
  <c r="L34" i="11"/>
  <c r="M34" i="11"/>
  <c r="N34" i="11"/>
  <c r="O34" i="11"/>
  <c r="P34" i="11"/>
  <c r="Q34" i="11"/>
  <c r="R34" i="11"/>
  <c r="S34" i="11"/>
  <c r="T34" i="11"/>
  <c r="U34" i="11"/>
  <c r="V34" i="11"/>
  <c r="I35" i="11"/>
  <c r="J35" i="11"/>
  <c r="K35" i="11"/>
  <c r="L35" i="11"/>
  <c r="M35" i="11"/>
  <c r="N35" i="11"/>
  <c r="O35" i="11"/>
  <c r="P35" i="11"/>
  <c r="Q35" i="11"/>
  <c r="R35" i="11"/>
  <c r="S35" i="11"/>
  <c r="T35" i="11"/>
  <c r="U35" i="11"/>
  <c r="V35" i="11"/>
  <c r="I36" i="11"/>
  <c r="J36" i="11"/>
  <c r="K36" i="11"/>
  <c r="L36" i="11"/>
  <c r="M36" i="11"/>
  <c r="N36" i="11"/>
  <c r="O36" i="11"/>
  <c r="P36" i="11"/>
  <c r="Q36" i="11"/>
  <c r="R36" i="11"/>
  <c r="S36" i="11"/>
  <c r="T36" i="11"/>
  <c r="U36" i="11"/>
  <c r="V36" i="11"/>
  <c r="I37" i="11"/>
  <c r="J37" i="11"/>
  <c r="K37" i="11"/>
  <c r="L37" i="11"/>
  <c r="M37" i="11"/>
  <c r="N37" i="11"/>
  <c r="O37" i="11"/>
  <c r="P37" i="11"/>
  <c r="Q37" i="11"/>
  <c r="R37" i="11"/>
  <c r="S37" i="11"/>
  <c r="T37" i="11"/>
  <c r="U37" i="11"/>
  <c r="V37" i="11"/>
  <c r="I38" i="11"/>
  <c r="J38" i="11"/>
  <c r="K38" i="11"/>
  <c r="L38" i="11"/>
  <c r="M38" i="11"/>
  <c r="N38" i="11"/>
  <c r="O38" i="11"/>
  <c r="P38" i="11"/>
  <c r="Q38" i="11"/>
  <c r="R38" i="11"/>
  <c r="S38" i="11"/>
  <c r="T38" i="11"/>
  <c r="U38" i="11"/>
  <c r="V38" i="11"/>
  <c r="J39" i="11"/>
  <c r="K39" i="11"/>
  <c r="L39" i="11"/>
  <c r="M39" i="11"/>
  <c r="N39" i="11"/>
  <c r="O39" i="11"/>
  <c r="P39" i="11"/>
  <c r="Q39" i="11"/>
  <c r="R39" i="11"/>
  <c r="S39" i="11"/>
  <c r="T39" i="11"/>
  <c r="U39" i="11"/>
  <c r="V39" i="11"/>
  <c r="I40" i="11"/>
  <c r="M38" i="31" s="1"/>
  <c r="N38" i="31" s="1"/>
  <c r="J40" i="11"/>
  <c r="O38" i="31" s="1"/>
  <c r="K40" i="11"/>
  <c r="P38" i="31" s="1"/>
  <c r="Q38" i="31" s="1"/>
  <c r="L40" i="11"/>
  <c r="R38" i="31" s="1"/>
  <c r="M40" i="11"/>
  <c r="S38" i="31" s="1"/>
  <c r="T38" i="31" s="1"/>
  <c r="N40" i="11"/>
  <c r="U38" i="31" s="1"/>
  <c r="O40" i="11"/>
  <c r="V38" i="31" s="1"/>
  <c r="W38" i="31" s="1"/>
  <c r="P40" i="11"/>
  <c r="X38" i="31" s="1"/>
  <c r="Q40" i="11"/>
  <c r="Y38" i="31" s="1"/>
  <c r="Z38" i="31" s="1"/>
  <c r="R40" i="11"/>
  <c r="AA38" i="31" s="1"/>
  <c r="S40" i="11"/>
  <c r="AB38" i="31" s="1"/>
  <c r="AC38" i="31" s="1"/>
  <c r="T40" i="11"/>
  <c r="AD38" i="31" s="1"/>
  <c r="U40" i="11"/>
  <c r="AE38" i="31" s="1"/>
  <c r="AF38" i="31" s="1"/>
  <c r="V40" i="11"/>
  <c r="AG38" i="31" s="1"/>
  <c r="I41" i="11"/>
  <c r="M87" i="31" s="1"/>
  <c r="N87" i="31" s="1"/>
  <c r="J41" i="11"/>
  <c r="O87" i="31" s="1"/>
  <c r="K41" i="11"/>
  <c r="P87" i="31" s="1"/>
  <c r="Q87" i="31" s="1"/>
  <c r="L41" i="11"/>
  <c r="R87" i="31" s="1"/>
  <c r="M41" i="11"/>
  <c r="S87" i="31" s="1"/>
  <c r="T87" i="31" s="1"/>
  <c r="N41" i="11"/>
  <c r="U87" i="31" s="1"/>
  <c r="O41" i="11"/>
  <c r="V87" i="31" s="1"/>
  <c r="W87" i="31" s="1"/>
  <c r="P41" i="11"/>
  <c r="X87" i="31" s="1"/>
  <c r="Q41" i="11"/>
  <c r="Y87" i="31" s="1"/>
  <c r="Z87" i="31" s="1"/>
  <c r="R41" i="11"/>
  <c r="AA87" i="31" s="1"/>
  <c r="S41" i="11"/>
  <c r="AB87" i="31" s="1"/>
  <c r="AC87" i="31" s="1"/>
  <c r="T41" i="11"/>
  <c r="AD87" i="31" s="1"/>
  <c r="U41" i="11"/>
  <c r="AE87" i="31" s="1"/>
  <c r="AF88" i="31" s="1"/>
  <c r="V41" i="11"/>
  <c r="I42" i="11"/>
  <c r="J42" i="11"/>
  <c r="K42" i="11"/>
  <c r="L42" i="11"/>
  <c r="M42" i="11"/>
  <c r="N42" i="11"/>
  <c r="O42" i="11"/>
  <c r="P42" i="11"/>
  <c r="Q42" i="11"/>
  <c r="R42" i="11"/>
  <c r="S42" i="11"/>
  <c r="T42" i="11"/>
  <c r="U42" i="11"/>
  <c r="V42" i="11"/>
  <c r="I43" i="11"/>
  <c r="M190" i="31" s="1"/>
  <c r="N190" i="31" s="1"/>
  <c r="J43" i="11"/>
  <c r="O190" i="31" s="1"/>
  <c r="K43" i="11"/>
  <c r="P190" i="31" s="1"/>
  <c r="Q190" i="31" s="1"/>
  <c r="L43" i="11"/>
  <c r="R190" i="31" s="1"/>
  <c r="M43" i="11"/>
  <c r="S190" i="31" s="1"/>
  <c r="T190" i="31" s="1"/>
  <c r="N43" i="11"/>
  <c r="U190" i="31" s="1"/>
  <c r="O43" i="11"/>
  <c r="V190" i="31" s="1"/>
  <c r="W190" i="31" s="1"/>
  <c r="P43" i="11"/>
  <c r="X190" i="31" s="1"/>
  <c r="Q43" i="11"/>
  <c r="Y190" i="31" s="1"/>
  <c r="Z190" i="31" s="1"/>
  <c r="R43" i="11"/>
  <c r="AA190" i="31" s="1"/>
  <c r="S43" i="11"/>
  <c r="AB190" i="31" s="1"/>
  <c r="AC190" i="31" s="1"/>
  <c r="T43" i="11"/>
  <c r="AD190" i="31" s="1"/>
  <c r="U43" i="11"/>
  <c r="AE190" i="31" s="1"/>
  <c r="AF191" i="31" s="1"/>
  <c r="V43" i="11"/>
  <c r="I44" i="11"/>
  <c r="M242" i="31" s="1"/>
  <c r="N242" i="31" s="1"/>
  <c r="J44" i="11"/>
  <c r="O242" i="31" s="1"/>
  <c r="K44" i="11"/>
  <c r="P242" i="31" s="1"/>
  <c r="Q242" i="31" s="1"/>
  <c r="L44" i="11"/>
  <c r="R242" i="31" s="1"/>
  <c r="M44" i="11"/>
  <c r="S242" i="31" s="1"/>
  <c r="T242" i="31" s="1"/>
  <c r="N44" i="11"/>
  <c r="U242" i="31" s="1"/>
  <c r="O44" i="11"/>
  <c r="V242" i="31" s="1"/>
  <c r="W242" i="31" s="1"/>
  <c r="P44" i="11"/>
  <c r="X242" i="31" s="1"/>
  <c r="Q44" i="11"/>
  <c r="Y242" i="31" s="1"/>
  <c r="Z242" i="31" s="1"/>
  <c r="R44" i="11"/>
  <c r="AA242" i="31" s="1"/>
  <c r="S44" i="11"/>
  <c r="AB242" i="31" s="1"/>
  <c r="AC242" i="31" s="1"/>
  <c r="T44" i="11"/>
  <c r="AD242" i="31" s="1"/>
  <c r="U44" i="11"/>
  <c r="AE242" i="31" s="1"/>
  <c r="AF243" i="31" s="1"/>
  <c r="V44" i="11"/>
  <c r="I45" i="11"/>
  <c r="M294" i="31" s="1"/>
  <c r="N294" i="31" s="1"/>
  <c r="J45" i="11"/>
  <c r="O294" i="31" s="1"/>
  <c r="K45" i="11"/>
  <c r="P294" i="31" s="1"/>
  <c r="Q294" i="31" s="1"/>
  <c r="L45" i="11"/>
  <c r="R294" i="31" s="1"/>
  <c r="M45" i="11"/>
  <c r="S294" i="31" s="1"/>
  <c r="T294" i="31" s="1"/>
  <c r="N45" i="11"/>
  <c r="U294" i="31" s="1"/>
  <c r="O45" i="11"/>
  <c r="V294" i="31" s="1"/>
  <c r="W294" i="31" s="1"/>
  <c r="P45" i="11"/>
  <c r="X294" i="31" s="1"/>
  <c r="Q45" i="11"/>
  <c r="Y294" i="31" s="1"/>
  <c r="Z294" i="31" s="1"/>
  <c r="R45" i="11"/>
  <c r="AA294" i="31" s="1"/>
  <c r="S45" i="11"/>
  <c r="AB294" i="31" s="1"/>
  <c r="AC294" i="31" s="1"/>
  <c r="T45" i="11"/>
  <c r="AD294" i="31" s="1"/>
  <c r="U45" i="11"/>
  <c r="AE294" i="31" s="1"/>
  <c r="AF295" i="31" s="1"/>
  <c r="V45" i="11"/>
  <c r="I46" i="11"/>
  <c r="J46" i="11"/>
  <c r="K46" i="11"/>
  <c r="L46" i="11"/>
  <c r="M46" i="11"/>
  <c r="N46" i="11"/>
  <c r="O46" i="11"/>
  <c r="P46" i="11"/>
  <c r="Q46" i="11"/>
  <c r="R46" i="11"/>
  <c r="S46" i="11"/>
  <c r="T46" i="11"/>
  <c r="U46" i="11"/>
  <c r="V46" i="11"/>
  <c r="I47" i="11"/>
  <c r="J47" i="11"/>
  <c r="K47" i="11"/>
  <c r="L47" i="11"/>
  <c r="M47" i="11"/>
  <c r="N47" i="11"/>
  <c r="O47" i="11"/>
  <c r="P47" i="11"/>
  <c r="Q47" i="11"/>
  <c r="R47" i="11"/>
  <c r="S47" i="11"/>
  <c r="T47" i="11"/>
  <c r="U47" i="11"/>
  <c r="V47" i="11"/>
  <c r="I48" i="11"/>
  <c r="J48" i="11"/>
  <c r="K48" i="11"/>
  <c r="L48" i="11"/>
  <c r="M48" i="11"/>
  <c r="N48" i="11"/>
  <c r="O48" i="11"/>
  <c r="P48" i="11"/>
  <c r="Q48" i="11"/>
  <c r="R48" i="11"/>
  <c r="S48" i="11"/>
  <c r="T48" i="11"/>
  <c r="U48" i="11"/>
  <c r="V48" i="11"/>
  <c r="I49" i="11"/>
  <c r="J49" i="11"/>
  <c r="K49" i="11"/>
  <c r="L49" i="11"/>
  <c r="M49" i="11"/>
  <c r="N49" i="11"/>
  <c r="O49" i="11"/>
  <c r="P49" i="11"/>
  <c r="Q49" i="11"/>
  <c r="R49" i="11"/>
  <c r="S49" i="11"/>
  <c r="T49" i="11"/>
  <c r="U49" i="11"/>
  <c r="V49" i="11"/>
  <c r="I50" i="11"/>
  <c r="J50" i="11"/>
  <c r="K50" i="11"/>
  <c r="L50" i="11"/>
  <c r="M50" i="11"/>
  <c r="N50" i="11"/>
  <c r="O50" i="11"/>
  <c r="P50" i="11"/>
  <c r="Q50" i="11"/>
  <c r="R50" i="11"/>
  <c r="S50" i="11"/>
  <c r="T50" i="11"/>
  <c r="U50" i="11"/>
  <c r="V50" i="11"/>
  <c r="I51" i="11"/>
  <c r="J51" i="11"/>
  <c r="K51" i="11"/>
  <c r="L51" i="11"/>
  <c r="M51" i="11"/>
  <c r="N51" i="11"/>
  <c r="O51" i="11"/>
  <c r="P51" i="11"/>
  <c r="Q51" i="11"/>
  <c r="R51" i="11"/>
  <c r="S51" i="11"/>
  <c r="T51" i="11"/>
  <c r="U51" i="11"/>
  <c r="V51" i="11"/>
  <c r="I52" i="11"/>
  <c r="J52" i="11"/>
  <c r="K52" i="11"/>
  <c r="L52" i="11"/>
  <c r="M52" i="11"/>
  <c r="N52" i="11"/>
  <c r="O52" i="11"/>
  <c r="P52" i="11"/>
  <c r="Q52" i="11"/>
  <c r="R52" i="11"/>
  <c r="S52" i="11"/>
  <c r="T52" i="11"/>
  <c r="U52" i="11"/>
  <c r="V52" i="11"/>
  <c r="I53" i="11"/>
  <c r="J53" i="11"/>
  <c r="K53" i="11"/>
  <c r="L53" i="11"/>
  <c r="M53" i="11"/>
  <c r="N53" i="11"/>
  <c r="O53" i="11"/>
  <c r="P53" i="11"/>
  <c r="Q53" i="11"/>
  <c r="R53" i="11"/>
  <c r="S53" i="11"/>
  <c r="T53" i="11"/>
  <c r="U53" i="11"/>
  <c r="V53" i="11"/>
  <c r="I54" i="11"/>
  <c r="J54" i="11"/>
  <c r="K54" i="11"/>
  <c r="L54" i="11"/>
  <c r="M54" i="11"/>
  <c r="N54" i="11"/>
  <c r="O54" i="11"/>
  <c r="P54" i="11"/>
  <c r="Q54" i="11"/>
  <c r="R54" i="11"/>
  <c r="S54" i="11"/>
  <c r="T54" i="11"/>
  <c r="U54" i="11"/>
  <c r="V54" i="11"/>
  <c r="I55" i="11"/>
  <c r="J55" i="11"/>
  <c r="K55" i="11"/>
  <c r="L55" i="11"/>
  <c r="M55" i="11"/>
  <c r="N55" i="11"/>
  <c r="O55" i="11"/>
  <c r="P55" i="11"/>
  <c r="Q55" i="11"/>
  <c r="R55" i="11"/>
  <c r="S55" i="11"/>
  <c r="T55" i="11"/>
  <c r="U55" i="11"/>
  <c r="V55" i="11"/>
  <c r="I56" i="11"/>
  <c r="J56" i="11"/>
  <c r="K56" i="11"/>
  <c r="L56" i="11"/>
  <c r="M56" i="11"/>
  <c r="N56" i="11"/>
  <c r="O56" i="11"/>
  <c r="P56" i="11"/>
  <c r="Q56" i="11"/>
  <c r="R56" i="11"/>
  <c r="S56" i="11"/>
  <c r="T56" i="11"/>
  <c r="U56" i="11"/>
  <c r="V56" i="11"/>
  <c r="I57" i="11"/>
  <c r="J57" i="11"/>
  <c r="K57" i="11"/>
  <c r="L57" i="11"/>
  <c r="M57" i="11"/>
  <c r="N57" i="11"/>
  <c r="O57" i="11"/>
  <c r="P57" i="11"/>
  <c r="Q57" i="11"/>
  <c r="R57" i="11"/>
  <c r="S57" i="11"/>
  <c r="T57" i="11"/>
  <c r="U57" i="11"/>
  <c r="V57" i="11"/>
  <c r="I58" i="11"/>
  <c r="J58" i="11"/>
  <c r="K58" i="11"/>
  <c r="L58" i="11"/>
  <c r="M58" i="11"/>
  <c r="N58" i="11"/>
  <c r="O58" i="11"/>
  <c r="P58" i="11"/>
  <c r="Q58" i="11"/>
  <c r="R58" i="11"/>
  <c r="S58" i="11"/>
  <c r="T58" i="11"/>
  <c r="U58" i="11"/>
  <c r="V58" i="11"/>
  <c r="K32" i="11"/>
  <c r="L32" i="11"/>
  <c r="M32" i="11"/>
  <c r="N32" i="11"/>
  <c r="O32" i="11"/>
  <c r="P32" i="11"/>
  <c r="Q32" i="11"/>
  <c r="R32" i="11"/>
  <c r="S32" i="11"/>
  <c r="U32" i="11"/>
  <c r="V32" i="11"/>
  <c r="I32" i="11"/>
  <c r="J32" i="11"/>
  <c r="D62" i="11"/>
  <c r="F59" i="32" s="1"/>
  <c r="J61" i="11"/>
  <c r="E33" i="11"/>
  <c r="G87" i="28" s="1"/>
  <c r="H87" i="28" s="1"/>
  <c r="I13" i="11"/>
  <c r="M111" i="31" s="1"/>
  <c r="N111" i="31" s="1"/>
  <c r="D15" i="12"/>
  <c r="D14" i="12"/>
  <c r="D12" i="12"/>
  <c r="D11" i="12"/>
  <c r="B23" i="11"/>
  <c r="I23" i="11"/>
  <c r="J23" i="11"/>
  <c r="K23" i="11"/>
  <c r="L23" i="11"/>
  <c r="M23" i="11"/>
  <c r="N23" i="11"/>
  <c r="O23" i="11"/>
  <c r="P23" i="11"/>
  <c r="Q23" i="11"/>
  <c r="R23" i="11"/>
  <c r="S23" i="11"/>
  <c r="T23" i="11"/>
  <c r="U23" i="11"/>
  <c r="V23" i="11"/>
  <c r="B24" i="11"/>
  <c r="I24" i="11"/>
  <c r="J24" i="11"/>
  <c r="K24" i="11"/>
  <c r="L24" i="11"/>
  <c r="M24" i="11"/>
  <c r="N24" i="11"/>
  <c r="O24" i="11"/>
  <c r="P24" i="11"/>
  <c r="Q24" i="11"/>
  <c r="R24" i="11"/>
  <c r="S24" i="11"/>
  <c r="T24" i="11"/>
  <c r="U24" i="11"/>
  <c r="V24" i="11"/>
  <c r="B25" i="11"/>
  <c r="I25" i="11"/>
  <c r="J25" i="11"/>
  <c r="K25" i="11"/>
  <c r="L25" i="11"/>
  <c r="M25" i="11"/>
  <c r="N25" i="11"/>
  <c r="O25" i="11"/>
  <c r="P25" i="11"/>
  <c r="Q25" i="11"/>
  <c r="R25" i="11"/>
  <c r="S25" i="11"/>
  <c r="T25" i="11"/>
  <c r="U25" i="11"/>
  <c r="V25" i="11"/>
  <c r="B26" i="11"/>
  <c r="I26" i="11"/>
  <c r="J26" i="11"/>
  <c r="K26" i="11"/>
  <c r="L26" i="11"/>
  <c r="M26" i="11"/>
  <c r="N26" i="11"/>
  <c r="O26" i="11"/>
  <c r="P26" i="11"/>
  <c r="Q26" i="11"/>
  <c r="R26" i="11"/>
  <c r="S26" i="11"/>
  <c r="T26" i="11"/>
  <c r="U26" i="11"/>
  <c r="V26" i="11"/>
  <c r="B27" i="11"/>
  <c r="I27" i="11"/>
  <c r="J27" i="11"/>
  <c r="K27" i="11"/>
  <c r="L27" i="11"/>
  <c r="M27" i="11"/>
  <c r="N27" i="11"/>
  <c r="O27" i="11"/>
  <c r="P27" i="11"/>
  <c r="Q27" i="11"/>
  <c r="R27" i="11"/>
  <c r="S27" i="11"/>
  <c r="T27" i="11"/>
  <c r="U27" i="11"/>
  <c r="V27" i="11"/>
  <c r="B28" i="11"/>
  <c r="I28" i="11"/>
  <c r="J28" i="11"/>
  <c r="K28" i="11"/>
  <c r="L28" i="11"/>
  <c r="M28" i="11"/>
  <c r="N28" i="11"/>
  <c r="O28" i="11"/>
  <c r="P28" i="11"/>
  <c r="Q28" i="11"/>
  <c r="R28" i="11"/>
  <c r="S28" i="11"/>
  <c r="T28" i="11"/>
  <c r="U28" i="11"/>
  <c r="V28" i="11"/>
  <c r="B29" i="11"/>
  <c r="I29" i="11"/>
  <c r="J29" i="11"/>
  <c r="K29" i="11"/>
  <c r="L29" i="11"/>
  <c r="M29" i="11"/>
  <c r="N29" i="11"/>
  <c r="O29" i="11"/>
  <c r="P29" i="11"/>
  <c r="Q29" i="11"/>
  <c r="R29" i="11"/>
  <c r="S29" i="11"/>
  <c r="T29" i="11"/>
  <c r="U29" i="11"/>
  <c r="V29" i="11"/>
  <c r="AQ148" i="11" l="1"/>
  <c r="AT156" i="11"/>
  <c r="AR169" i="11"/>
  <c r="AP165" i="11"/>
  <c r="AP148" i="11"/>
  <c r="AN156" i="11"/>
  <c r="AK156" i="11" s="1"/>
  <c r="AS156" i="11"/>
  <c r="AR166" i="11"/>
  <c r="AO148" i="11"/>
  <c r="AP166" i="11"/>
  <c r="AP169" i="11"/>
  <c r="AP156" i="11"/>
  <c r="AS148" i="11"/>
  <c r="AQ169" i="11"/>
  <c r="AT165" i="11"/>
  <c r="AU148" i="11"/>
  <c r="AS166" i="11"/>
  <c r="AO169" i="11"/>
  <c r="AS165" i="11"/>
  <c r="AT166" i="11"/>
  <c r="AU166" i="11"/>
  <c r="AS169" i="11"/>
  <c r="AR165" i="11"/>
  <c r="AR148" i="11"/>
  <c r="AR153" i="11"/>
  <c r="AP154" i="11"/>
  <c r="AO156" i="11"/>
  <c r="AU169" i="11"/>
  <c r="AQ165" i="11"/>
  <c r="AQ153" i="11"/>
  <c r="AQ156" i="11"/>
  <c r="AS154" i="11"/>
  <c r="AU156" i="11"/>
  <c r="AT154" i="11"/>
  <c r="AO154" i="11"/>
  <c r="AR154" i="11"/>
  <c r="AU154" i="11"/>
  <c r="AP172" i="11"/>
  <c r="AO151" i="11"/>
  <c r="AP157" i="11"/>
  <c r="AN172" i="11"/>
  <c r="AK172" i="11" s="1"/>
  <c r="AT148" i="11"/>
  <c r="O10" i="32"/>
  <c r="O36" i="28"/>
  <c r="O10" i="24"/>
  <c r="O10" i="23"/>
  <c r="AG38" i="28"/>
  <c r="AG557" i="21"/>
  <c r="AG479" i="21"/>
  <c r="AG89" i="21"/>
  <c r="AG10" i="21"/>
  <c r="AG401" i="21"/>
  <c r="AG323" i="21"/>
  <c r="AG245" i="21"/>
  <c r="AG36" i="23"/>
  <c r="AG39" i="12"/>
  <c r="Y38" i="28"/>
  <c r="Z38" i="28" s="1"/>
  <c r="Y479" i="21"/>
  <c r="Z479" i="21" s="1"/>
  <c r="Y557" i="21"/>
  <c r="Z557" i="21" s="1"/>
  <c r="Y401" i="21"/>
  <c r="Z401" i="21" s="1"/>
  <c r="Y323" i="21"/>
  <c r="Z323" i="21" s="1"/>
  <c r="Y245" i="21"/>
  <c r="Z245" i="21" s="1"/>
  <c r="Y89" i="21"/>
  <c r="Z89" i="21" s="1"/>
  <c r="Y10" i="21"/>
  <c r="Y36" i="23"/>
  <c r="Z36" i="23" s="1"/>
  <c r="Y39" i="12"/>
  <c r="Z39" i="12" s="1"/>
  <c r="S38" i="28"/>
  <c r="T38" i="28" s="1"/>
  <c r="S479" i="21"/>
  <c r="T479" i="21" s="1"/>
  <c r="S557" i="21"/>
  <c r="T557" i="21" s="1"/>
  <c r="S401" i="21"/>
  <c r="T401" i="21" s="1"/>
  <c r="S323" i="21"/>
  <c r="T323" i="21" s="1"/>
  <c r="S245" i="21"/>
  <c r="T245" i="21" s="1"/>
  <c r="S89" i="21"/>
  <c r="T89" i="21" s="1"/>
  <c r="S10" i="21"/>
  <c r="S36" i="23"/>
  <c r="T36" i="23" s="1"/>
  <c r="S39" i="12"/>
  <c r="T39" i="12" s="1"/>
  <c r="AE398" i="31"/>
  <c r="AF399" i="31" s="1"/>
  <c r="AE346" i="31"/>
  <c r="AF347" i="31" s="1"/>
  <c r="Y398" i="31"/>
  <c r="Z398" i="31" s="1"/>
  <c r="Y346" i="31"/>
  <c r="Z346" i="31" s="1"/>
  <c r="V398" i="31"/>
  <c r="W398" i="31" s="1"/>
  <c r="V346" i="31"/>
  <c r="W346" i="31" s="1"/>
  <c r="P398" i="31"/>
  <c r="Q398" i="31" s="1"/>
  <c r="P346" i="31"/>
  <c r="Q346" i="31" s="1"/>
  <c r="M398" i="31"/>
  <c r="N398" i="31" s="1"/>
  <c r="M346" i="31"/>
  <c r="N346" i="31" s="1"/>
  <c r="AE398" i="28"/>
  <c r="AF399" i="28" s="1"/>
  <c r="AE399" i="23"/>
  <c r="AF399" i="23" s="1"/>
  <c r="AE402" i="12"/>
  <c r="AF402" i="12" s="1"/>
  <c r="AB398" i="28"/>
  <c r="AC398" i="28" s="1"/>
  <c r="AB399" i="23"/>
  <c r="AC399" i="23" s="1"/>
  <c r="AB402" i="12"/>
  <c r="AC402" i="12" s="1"/>
  <c r="Y398" i="28"/>
  <c r="Z398" i="28" s="1"/>
  <c r="Y399" i="23"/>
  <c r="Z399" i="23" s="1"/>
  <c r="Y402" i="12"/>
  <c r="Z402" i="12" s="1"/>
  <c r="V398" i="28"/>
  <c r="W398" i="28" s="1"/>
  <c r="V399" i="23"/>
  <c r="W399" i="23" s="1"/>
  <c r="V402" i="12"/>
  <c r="W402" i="12" s="1"/>
  <c r="S398" i="28"/>
  <c r="T398" i="28" s="1"/>
  <c r="S399" i="23"/>
  <c r="T399" i="23" s="1"/>
  <c r="S402" i="12"/>
  <c r="T402" i="12" s="1"/>
  <c r="P398" i="28"/>
  <c r="Q398" i="28" s="1"/>
  <c r="P399" i="23"/>
  <c r="Q399" i="23" s="1"/>
  <c r="P402" i="12"/>
  <c r="Q402" i="12" s="1"/>
  <c r="AG347" i="28"/>
  <c r="AG346" i="28"/>
  <c r="AG347" i="23"/>
  <c r="AG350" i="12"/>
  <c r="AD346" i="28"/>
  <c r="AD347" i="23"/>
  <c r="AD350" i="12"/>
  <c r="AA346" i="28"/>
  <c r="AA347" i="23"/>
  <c r="AA350" i="12"/>
  <c r="X346" i="28"/>
  <c r="X347" i="23"/>
  <c r="X350" i="12"/>
  <c r="U346" i="28"/>
  <c r="U347" i="23"/>
  <c r="U350" i="12"/>
  <c r="R346" i="28"/>
  <c r="R347" i="23"/>
  <c r="R350" i="12"/>
  <c r="O346" i="28"/>
  <c r="O347" i="23"/>
  <c r="O350" i="12"/>
  <c r="AG295" i="28"/>
  <c r="AG294" i="28"/>
  <c r="AG295" i="23"/>
  <c r="AG298" i="12"/>
  <c r="AD294" i="28"/>
  <c r="AD295" i="23"/>
  <c r="AD298" i="12"/>
  <c r="AA294" i="28"/>
  <c r="AA295" i="23"/>
  <c r="AA298" i="12"/>
  <c r="X294" i="28"/>
  <c r="X295" i="23"/>
  <c r="X298" i="12"/>
  <c r="U294" i="28"/>
  <c r="U295" i="23"/>
  <c r="U298" i="12"/>
  <c r="R294" i="28"/>
  <c r="R295" i="23"/>
  <c r="R298" i="12"/>
  <c r="O294" i="28"/>
  <c r="O295" i="23"/>
  <c r="O298" i="12"/>
  <c r="AG242" i="28"/>
  <c r="AG243" i="28"/>
  <c r="AG243" i="23"/>
  <c r="AG246" i="12"/>
  <c r="AD242" i="28"/>
  <c r="AD243" i="23"/>
  <c r="AD246" i="12"/>
  <c r="AA242" i="28"/>
  <c r="AA243" i="23"/>
  <c r="AA246" i="12"/>
  <c r="X242" i="28"/>
  <c r="X243" i="23"/>
  <c r="X246" i="12"/>
  <c r="U242" i="28"/>
  <c r="U243" i="23"/>
  <c r="U246" i="12"/>
  <c r="R242" i="28"/>
  <c r="R243" i="23"/>
  <c r="R246" i="12"/>
  <c r="O242" i="28"/>
  <c r="O243" i="23"/>
  <c r="O246" i="12"/>
  <c r="AG190" i="28"/>
  <c r="AG191" i="28"/>
  <c r="AG191" i="23"/>
  <c r="AG194" i="12"/>
  <c r="AD190" i="28"/>
  <c r="AD191" i="23"/>
  <c r="AD194" i="12"/>
  <c r="AA190" i="28"/>
  <c r="AA191" i="23"/>
  <c r="AA194" i="12"/>
  <c r="X190" i="28"/>
  <c r="X191" i="23"/>
  <c r="X194" i="12"/>
  <c r="U190" i="28"/>
  <c r="U191" i="23"/>
  <c r="U194" i="12"/>
  <c r="R190" i="28"/>
  <c r="R191" i="23"/>
  <c r="R194" i="12"/>
  <c r="O190" i="28"/>
  <c r="O191" i="23"/>
  <c r="O194" i="12"/>
  <c r="AG138" i="28"/>
  <c r="AG139" i="28"/>
  <c r="AG139" i="23"/>
  <c r="AG142" i="12"/>
  <c r="AD138" i="28"/>
  <c r="AD139" i="23"/>
  <c r="AD142" i="12"/>
  <c r="AA138" i="28"/>
  <c r="AA139" i="23"/>
  <c r="AA142" i="12"/>
  <c r="X138" i="28"/>
  <c r="X139" i="23"/>
  <c r="X142" i="12"/>
  <c r="U138" i="28"/>
  <c r="U139" i="23"/>
  <c r="U142" i="12"/>
  <c r="R138" i="28"/>
  <c r="R139" i="23"/>
  <c r="R142" i="12"/>
  <c r="O138" i="28"/>
  <c r="O139" i="23"/>
  <c r="O142" i="12"/>
  <c r="AG87" i="28"/>
  <c r="AG88" i="28"/>
  <c r="AG91" i="12"/>
  <c r="AG88" i="23"/>
  <c r="AD87" i="28"/>
  <c r="AD91" i="12"/>
  <c r="AD88" i="23"/>
  <c r="AA87" i="28"/>
  <c r="AA91" i="12"/>
  <c r="AA88" i="23"/>
  <c r="X87" i="28"/>
  <c r="X91" i="12"/>
  <c r="X88" i="23"/>
  <c r="U87" i="28"/>
  <c r="U91" i="12"/>
  <c r="U88" i="23"/>
  <c r="R87" i="28"/>
  <c r="R91" i="12"/>
  <c r="R88" i="23"/>
  <c r="O87" i="28"/>
  <c r="O91" i="12"/>
  <c r="O88" i="23"/>
  <c r="M398" i="28"/>
  <c r="N398" i="28" s="1"/>
  <c r="M399" i="23"/>
  <c r="N399" i="23" s="1"/>
  <c r="M402" i="12"/>
  <c r="N402" i="12" s="1"/>
  <c r="AG10" i="32"/>
  <c r="AG36" i="28"/>
  <c r="AG10" i="24"/>
  <c r="AG10" i="23"/>
  <c r="AD10" i="32"/>
  <c r="AD36" i="28"/>
  <c r="AD10" i="24"/>
  <c r="AD10" i="23"/>
  <c r="AA10" i="32"/>
  <c r="AA36" i="28"/>
  <c r="AA10" i="24"/>
  <c r="AA10" i="23"/>
  <c r="X10" i="32"/>
  <c r="X36" i="28"/>
  <c r="X10" i="24"/>
  <c r="X10" i="23"/>
  <c r="U10" i="32"/>
  <c r="U36" i="28"/>
  <c r="U10" i="24"/>
  <c r="U10" i="23"/>
  <c r="R10" i="32"/>
  <c r="R36" i="28"/>
  <c r="R10" i="24"/>
  <c r="R10" i="23"/>
  <c r="AG368" i="32"/>
  <c r="AG396" i="28"/>
  <c r="AG370" i="24"/>
  <c r="AG373" i="23"/>
  <c r="AG399" i="12"/>
  <c r="AD368" i="32"/>
  <c r="AD396" i="28"/>
  <c r="AD370" i="24"/>
  <c r="AD373" i="23"/>
  <c r="AD399" i="12"/>
  <c r="AA368" i="32"/>
  <c r="AA396" i="28"/>
  <c r="AA370" i="24"/>
  <c r="AA373" i="23"/>
  <c r="AA399" i="12"/>
  <c r="X368" i="32"/>
  <c r="X396" i="28"/>
  <c r="X370" i="24"/>
  <c r="X373" i="23"/>
  <c r="X399" i="12"/>
  <c r="U368" i="32"/>
  <c r="U396" i="28"/>
  <c r="U370" i="24"/>
  <c r="U373" i="23"/>
  <c r="U399" i="12"/>
  <c r="R368" i="32"/>
  <c r="R396" i="28"/>
  <c r="R370" i="24"/>
  <c r="R373" i="23"/>
  <c r="R399" i="12"/>
  <c r="O368" i="32"/>
  <c r="O396" i="28"/>
  <c r="O370" i="24"/>
  <c r="O373" i="23"/>
  <c r="O399" i="12"/>
  <c r="AG316" i="32"/>
  <c r="AG344" i="28"/>
  <c r="AG318" i="24"/>
  <c r="AG321" i="23"/>
  <c r="AG347" i="12"/>
  <c r="AD316" i="32"/>
  <c r="AD344" i="28"/>
  <c r="AD318" i="24"/>
  <c r="AD321" i="23"/>
  <c r="AD347" i="12"/>
  <c r="AA316" i="32"/>
  <c r="AA344" i="28"/>
  <c r="AA318" i="24"/>
  <c r="AA321" i="23"/>
  <c r="AA347" i="12"/>
  <c r="X316" i="32"/>
  <c r="X344" i="28"/>
  <c r="X318" i="24"/>
  <c r="X321" i="23"/>
  <c r="X347" i="12"/>
  <c r="U316" i="32"/>
  <c r="U344" i="28"/>
  <c r="U318" i="24"/>
  <c r="U321" i="23"/>
  <c r="U347" i="12"/>
  <c r="R316" i="32"/>
  <c r="R344" i="28"/>
  <c r="R318" i="24"/>
  <c r="R321" i="23"/>
  <c r="R347" i="12"/>
  <c r="O316" i="32"/>
  <c r="O344" i="28"/>
  <c r="O318" i="24"/>
  <c r="O321" i="23"/>
  <c r="O347" i="12"/>
  <c r="AG264" i="32"/>
  <c r="AG292" i="28"/>
  <c r="AG266" i="24"/>
  <c r="AG269" i="23"/>
  <c r="AG295" i="12"/>
  <c r="AD264" i="32"/>
  <c r="AD292" i="28"/>
  <c r="AD266" i="24"/>
  <c r="AD269" i="23"/>
  <c r="AD295" i="12"/>
  <c r="AA264" i="32"/>
  <c r="AA292" i="28"/>
  <c r="AA266" i="24"/>
  <c r="AA269" i="23"/>
  <c r="AA295" i="12"/>
  <c r="X264" i="32"/>
  <c r="X292" i="28"/>
  <c r="X266" i="24"/>
  <c r="X269" i="23"/>
  <c r="X295" i="12"/>
  <c r="U264" i="32"/>
  <c r="U292" i="28"/>
  <c r="U266" i="24"/>
  <c r="U269" i="23"/>
  <c r="U295" i="12"/>
  <c r="R264" i="32"/>
  <c r="R292" i="28"/>
  <c r="R266" i="24"/>
  <c r="R269" i="23"/>
  <c r="R295" i="12"/>
  <c r="O264" i="32"/>
  <c r="O292" i="28"/>
  <c r="O266" i="24"/>
  <c r="O269" i="23"/>
  <c r="O295" i="12"/>
  <c r="AG212" i="32"/>
  <c r="AG240" i="28"/>
  <c r="AG214" i="24"/>
  <c r="AG243" i="12"/>
  <c r="AD212" i="32"/>
  <c r="AD240" i="28"/>
  <c r="AD214" i="24"/>
  <c r="AD243" i="12"/>
  <c r="AA212" i="32"/>
  <c r="AA240" i="28"/>
  <c r="AA214" i="24"/>
  <c r="AA243" i="12"/>
  <c r="X212" i="32"/>
  <c r="X240" i="28"/>
  <c r="X214" i="24"/>
  <c r="X243" i="12"/>
  <c r="U212" i="32"/>
  <c r="U240" i="28"/>
  <c r="U214" i="24"/>
  <c r="U243" i="12"/>
  <c r="R212" i="32"/>
  <c r="R240" i="28"/>
  <c r="R214" i="24"/>
  <c r="R243" i="12"/>
  <c r="O212" i="32"/>
  <c r="O240" i="28"/>
  <c r="O214" i="24"/>
  <c r="O243" i="12"/>
  <c r="AG160" i="32"/>
  <c r="AG188" i="28"/>
  <c r="AG162" i="24"/>
  <c r="AG165" i="23"/>
  <c r="AG191" i="12"/>
  <c r="AD160" i="32"/>
  <c r="AD188" i="28"/>
  <c r="AD162" i="24"/>
  <c r="AD165" i="23"/>
  <c r="AD191" i="12"/>
  <c r="AA160" i="32"/>
  <c r="AA188" i="28"/>
  <c r="AA162" i="24"/>
  <c r="AA165" i="23"/>
  <c r="AA191" i="12"/>
  <c r="X160" i="32"/>
  <c r="X188" i="28"/>
  <c r="X162" i="24"/>
  <c r="X165" i="23"/>
  <c r="X191" i="12"/>
  <c r="U160" i="32"/>
  <c r="U188" i="28"/>
  <c r="U162" i="24"/>
  <c r="U165" i="23"/>
  <c r="U191" i="12"/>
  <c r="R160" i="32"/>
  <c r="R188" i="28"/>
  <c r="R162" i="24"/>
  <c r="R165" i="23"/>
  <c r="R191" i="12"/>
  <c r="O160" i="32"/>
  <c r="O188" i="28"/>
  <c r="O162" i="24"/>
  <c r="O165" i="23"/>
  <c r="O191" i="12"/>
  <c r="AG111" i="32"/>
  <c r="AG136" i="28"/>
  <c r="AG111" i="24"/>
  <c r="AG114" i="23"/>
  <c r="AG139" i="12"/>
  <c r="AD111" i="32"/>
  <c r="AD136" i="28"/>
  <c r="AD111" i="24"/>
  <c r="AD114" i="23"/>
  <c r="AD139" i="12"/>
  <c r="AA111" i="32"/>
  <c r="AA136" i="28"/>
  <c r="AA111" i="24"/>
  <c r="AA114" i="23"/>
  <c r="AA139" i="12"/>
  <c r="X111" i="32"/>
  <c r="X136" i="28"/>
  <c r="X111" i="24"/>
  <c r="X114" i="23"/>
  <c r="X139" i="12"/>
  <c r="U111" i="32"/>
  <c r="U136" i="28"/>
  <c r="U111" i="24"/>
  <c r="U114" i="23"/>
  <c r="U139" i="12"/>
  <c r="R111" i="32"/>
  <c r="R136" i="28"/>
  <c r="R111" i="24"/>
  <c r="R114" i="23"/>
  <c r="R139" i="12"/>
  <c r="O111" i="32"/>
  <c r="O136" i="28"/>
  <c r="O111" i="24"/>
  <c r="O114" i="23"/>
  <c r="O139" i="12"/>
  <c r="AG59" i="32"/>
  <c r="AG85" i="28"/>
  <c r="AG59" i="24"/>
  <c r="AG62" i="23"/>
  <c r="AG88" i="12"/>
  <c r="AD59" i="32"/>
  <c r="AD85" i="28"/>
  <c r="AD59" i="24"/>
  <c r="AD62" i="23"/>
  <c r="AD88" i="12"/>
  <c r="AA59" i="32"/>
  <c r="AA85" i="28"/>
  <c r="AA59" i="24"/>
  <c r="AA62" i="23"/>
  <c r="AA88" i="12"/>
  <c r="X59" i="32"/>
  <c r="X85" i="28"/>
  <c r="X59" i="24"/>
  <c r="X62" i="23"/>
  <c r="X88" i="12"/>
  <c r="U59" i="32"/>
  <c r="U85" i="28"/>
  <c r="U59" i="24"/>
  <c r="U62" i="23"/>
  <c r="U88" i="12"/>
  <c r="R59" i="32"/>
  <c r="R85" i="28"/>
  <c r="R59" i="24"/>
  <c r="R62" i="23"/>
  <c r="R88" i="12"/>
  <c r="O59" i="32"/>
  <c r="O85" i="28"/>
  <c r="O59" i="24"/>
  <c r="O62" i="23"/>
  <c r="O88" i="12"/>
  <c r="C398" i="31"/>
  <c r="AJ398" i="31" s="1"/>
  <c r="C346" i="31"/>
  <c r="AJ346" i="31" s="1"/>
  <c r="C346" i="28"/>
  <c r="AJ346" i="28" s="1"/>
  <c r="C347" i="23"/>
  <c r="AJ347" i="23" s="1"/>
  <c r="C350" i="12"/>
  <c r="AJ350" i="12" s="1"/>
  <c r="C242" i="28"/>
  <c r="AJ242" i="28" s="1"/>
  <c r="C243" i="23"/>
  <c r="AJ243" i="23" s="1"/>
  <c r="C246" i="12"/>
  <c r="AJ246" i="12" s="1"/>
  <c r="C138" i="28"/>
  <c r="AJ138" i="28" s="1"/>
  <c r="C139" i="23"/>
  <c r="AJ139" i="23" s="1"/>
  <c r="C142" i="12"/>
  <c r="AJ142" i="12" s="1"/>
  <c r="C316" i="32"/>
  <c r="AJ316" i="32" s="1"/>
  <c r="C344" i="28"/>
  <c r="AJ344" i="28" s="1"/>
  <c r="C318" i="24"/>
  <c r="AJ318" i="24" s="1"/>
  <c r="C321" i="23"/>
  <c r="AJ321" i="23" s="1"/>
  <c r="C347" i="12"/>
  <c r="AJ347" i="12" s="1"/>
  <c r="C212" i="32"/>
  <c r="AJ212" i="32" s="1"/>
  <c r="C240" i="28"/>
  <c r="AJ240" i="28" s="1"/>
  <c r="C214" i="24"/>
  <c r="AJ214" i="24" s="1"/>
  <c r="C243" i="12"/>
  <c r="AJ243" i="12" s="1"/>
  <c r="C111" i="32"/>
  <c r="AJ111" i="32" s="1"/>
  <c r="C136" i="28"/>
  <c r="AJ136" i="28" s="1"/>
  <c r="C111" i="24"/>
  <c r="AJ111" i="24" s="1"/>
  <c r="C114" i="23"/>
  <c r="AJ114" i="23" s="1"/>
  <c r="C139" i="12"/>
  <c r="AJ139" i="12" s="1"/>
  <c r="O13" i="28"/>
  <c r="O609" i="21"/>
  <c r="O505" i="21"/>
  <c r="O427" i="21"/>
  <c r="O583" i="21"/>
  <c r="O531" i="21"/>
  <c r="O453" i="21"/>
  <c r="O375" i="21"/>
  <c r="O297" i="21"/>
  <c r="O219" i="21"/>
  <c r="O115" i="21"/>
  <c r="O36" i="21"/>
  <c r="O349" i="21"/>
  <c r="O271" i="21"/>
  <c r="O193" i="21"/>
  <c r="O39" i="23"/>
  <c r="AE13" i="28"/>
  <c r="AF13" i="28" s="1"/>
  <c r="AE583" i="21"/>
  <c r="AF583" i="21" s="1"/>
  <c r="AE531" i="21"/>
  <c r="AF531" i="21" s="1"/>
  <c r="AE453" i="21"/>
  <c r="AF453" i="21" s="1"/>
  <c r="AE427" i="21"/>
  <c r="AF427" i="21" s="1"/>
  <c r="AE609" i="21"/>
  <c r="AF609" i="21" s="1"/>
  <c r="AE505" i="21"/>
  <c r="AF505" i="21" s="1"/>
  <c r="AE349" i="21"/>
  <c r="AF349" i="21" s="1"/>
  <c r="AE271" i="21"/>
  <c r="AF271" i="21" s="1"/>
  <c r="AE193" i="21"/>
  <c r="AF193" i="21" s="1"/>
  <c r="AE375" i="21"/>
  <c r="AF375" i="21" s="1"/>
  <c r="AE297" i="21"/>
  <c r="AF297" i="21" s="1"/>
  <c r="AE219" i="21"/>
  <c r="AF219" i="21" s="1"/>
  <c r="AE115" i="21"/>
  <c r="AF115" i="21" s="1"/>
  <c r="AE36" i="21"/>
  <c r="AF36" i="21" s="1"/>
  <c r="AE39" i="23"/>
  <c r="AF39" i="23" s="1"/>
  <c r="AB13" i="28"/>
  <c r="AC13" i="28" s="1"/>
  <c r="AB583" i="21"/>
  <c r="AC583" i="21" s="1"/>
  <c r="AB531" i="21"/>
  <c r="AC531" i="21" s="1"/>
  <c r="AB453" i="21"/>
  <c r="AC453" i="21" s="1"/>
  <c r="AB609" i="21"/>
  <c r="AC609" i="21" s="1"/>
  <c r="AB505" i="21"/>
  <c r="AC505" i="21" s="1"/>
  <c r="AB427" i="21"/>
  <c r="AC427" i="21" s="1"/>
  <c r="AB349" i="21"/>
  <c r="AC349" i="21" s="1"/>
  <c r="AB271" i="21"/>
  <c r="AC271" i="21" s="1"/>
  <c r="AB193" i="21"/>
  <c r="AC193" i="21" s="1"/>
  <c r="AB375" i="21"/>
  <c r="AC375" i="21" s="1"/>
  <c r="AB297" i="21"/>
  <c r="AC297" i="21" s="1"/>
  <c r="AB219" i="21"/>
  <c r="AC219" i="21" s="1"/>
  <c r="AB115" i="21"/>
  <c r="AC115" i="21" s="1"/>
  <c r="AB36" i="21"/>
  <c r="AC36" i="21" s="1"/>
  <c r="AB39" i="23"/>
  <c r="AC39" i="23" s="1"/>
  <c r="Y13" i="28"/>
  <c r="Z13" i="28" s="1"/>
  <c r="Y583" i="21"/>
  <c r="Z583" i="21" s="1"/>
  <c r="Y531" i="21"/>
  <c r="Z531" i="21" s="1"/>
  <c r="Y453" i="21"/>
  <c r="Z453" i="21" s="1"/>
  <c r="Y427" i="21"/>
  <c r="Z427" i="21" s="1"/>
  <c r="Y609" i="21"/>
  <c r="Z609" i="21" s="1"/>
  <c r="Y505" i="21"/>
  <c r="Z505" i="21" s="1"/>
  <c r="Y349" i="21"/>
  <c r="Z349" i="21" s="1"/>
  <c r="Y271" i="21"/>
  <c r="Z271" i="21" s="1"/>
  <c r="Y193" i="21"/>
  <c r="Z193" i="21" s="1"/>
  <c r="Y375" i="21"/>
  <c r="Z375" i="21" s="1"/>
  <c r="Y297" i="21"/>
  <c r="Z297" i="21" s="1"/>
  <c r="Y219" i="21"/>
  <c r="Z219" i="21" s="1"/>
  <c r="Y115" i="21"/>
  <c r="Z115" i="21" s="1"/>
  <c r="Y36" i="21"/>
  <c r="Z36" i="21" s="1"/>
  <c r="Y39" i="23"/>
  <c r="Z39" i="23" s="1"/>
  <c r="V13" i="28"/>
  <c r="W13" i="28" s="1"/>
  <c r="V583" i="21"/>
  <c r="W583" i="21" s="1"/>
  <c r="V531" i="21"/>
  <c r="W531" i="21" s="1"/>
  <c r="V453" i="21"/>
  <c r="W453" i="21" s="1"/>
  <c r="V609" i="21"/>
  <c r="W609" i="21" s="1"/>
  <c r="V505" i="21"/>
  <c r="W505" i="21" s="1"/>
  <c r="V427" i="21"/>
  <c r="W427" i="21" s="1"/>
  <c r="V349" i="21"/>
  <c r="W349" i="21" s="1"/>
  <c r="V271" i="21"/>
  <c r="W271" i="21" s="1"/>
  <c r="V193" i="21"/>
  <c r="W193" i="21" s="1"/>
  <c r="V375" i="21"/>
  <c r="W375" i="21" s="1"/>
  <c r="V297" i="21"/>
  <c r="W297" i="21" s="1"/>
  <c r="V219" i="21"/>
  <c r="W219" i="21" s="1"/>
  <c r="V115" i="21"/>
  <c r="W115" i="21" s="1"/>
  <c r="V36" i="21"/>
  <c r="W36" i="21" s="1"/>
  <c r="V39" i="23"/>
  <c r="W39" i="23" s="1"/>
  <c r="S13" i="28"/>
  <c r="T13" i="28" s="1"/>
  <c r="S583" i="21"/>
  <c r="T583" i="21" s="1"/>
  <c r="S531" i="21"/>
  <c r="T531" i="21" s="1"/>
  <c r="S453" i="21"/>
  <c r="T453" i="21" s="1"/>
  <c r="S427" i="21"/>
  <c r="T427" i="21" s="1"/>
  <c r="S609" i="21"/>
  <c r="T609" i="21" s="1"/>
  <c r="S505" i="21"/>
  <c r="T505" i="21" s="1"/>
  <c r="S349" i="21"/>
  <c r="T349" i="21" s="1"/>
  <c r="S271" i="21"/>
  <c r="T271" i="21" s="1"/>
  <c r="S193" i="21"/>
  <c r="T193" i="21" s="1"/>
  <c r="S375" i="21"/>
  <c r="T375" i="21" s="1"/>
  <c r="S297" i="21"/>
  <c r="T297" i="21" s="1"/>
  <c r="S219" i="21"/>
  <c r="T219" i="21" s="1"/>
  <c r="S115" i="21"/>
  <c r="T115" i="21" s="1"/>
  <c r="S36" i="21"/>
  <c r="T36" i="21" s="1"/>
  <c r="S39" i="23"/>
  <c r="T39" i="23" s="1"/>
  <c r="P13" i="28"/>
  <c r="Q13" i="28" s="1"/>
  <c r="P583" i="21"/>
  <c r="Q583" i="21" s="1"/>
  <c r="P531" i="21"/>
  <c r="Q531" i="21" s="1"/>
  <c r="P453" i="21"/>
  <c r="Q453" i="21" s="1"/>
  <c r="P609" i="21"/>
  <c r="Q609" i="21" s="1"/>
  <c r="P505" i="21"/>
  <c r="Q505" i="21" s="1"/>
  <c r="P427" i="21"/>
  <c r="Q427" i="21" s="1"/>
  <c r="P349" i="21"/>
  <c r="Q349" i="21" s="1"/>
  <c r="P271" i="21"/>
  <c r="Q271" i="21" s="1"/>
  <c r="P193" i="21"/>
  <c r="Q193" i="21" s="1"/>
  <c r="P375" i="21"/>
  <c r="Q375" i="21" s="1"/>
  <c r="P297" i="21"/>
  <c r="Q297" i="21" s="1"/>
  <c r="P219" i="21"/>
  <c r="Q219" i="21" s="1"/>
  <c r="P115" i="21"/>
  <c r="Q115" i="21" s="1"/>
  <c r="P36" i="21"/>
  <c r="Q36" i="21" s="1"/>
  <c r="P39" i="23"/>
  <c r="Q39" i="23" s="1"/>
  <c r="AE373" i="28"/>
  <c r="AF373" i="28" s="1"/>
  <c r="AE402" i="23"/>
  <c r="AF402" i="23" s="1"/>
  <c r="AE376" i="12"/>
  <c r="AF376" i="12" s="1"/>
  <c r="AB373" i="28"/>
  <c r="AC373" i="28" s="1"/>
  <c r="AB402" i="23"/>
  <c r="AC402" i="23" s="1"/>
  <c r="AB376" i="12"/>
  <c r="AC376" i="12" s="1"/>
  <c r="Y373" i="28"/>
  <c r="Z373" i="28" s="1"/>
  <c r="Y402" i="23"/>
  <c r="Z402" i="23" s="1"/>
  <c r="Y376" i="12"/>
  <c r="Z376" i="12" s="1"/>
  <c r="V373" i="28"/>
  <c r="W373" i="28" s="1"/>
  <c r="V402" i="23"/>
  <c r="W402" i="23" s="1"/>
  <c r="V376" i="12"/>
  <c r="W376" i="12" s="1"/>
  <c r="S373" i="28"/>
  <c r="T373" i="28" s="1"/>
  <c r="S402" i="23"/>
  <c r="T402" i="23" s="1"/>
  <c r="S376" i="12"/>
  <c r="T376" i="12" s="1"/>
  <c r="P373" i="28"/>
  <c r="Q373" i="28" s="1"/>
  <c r="P402" i="23"/>
  <c r="Q402" i="23" s="1"/>
  <c r="P376" i="12"/>
  <c r="Q376" i="12" s="1"/>
  <c r="M373" i="28"/>
  <c r="N373" i="28" s="1"/>
  <c r="M402" i="23"/>
  <c r="N402" i="23" s="1"/>
  <c r="M376" i="12"/>
  <c r="N376" i="12" s="1"/>
  <c r="AE321" i="28"/>
  <c r="AF321" i="28" s="1"/>
  <c r="AE350" i="23"/>
  <c r="AF350" i="23" s="1"/>
  <c r="AE324" i="12"/>
  <c r="AF324" i="12" s="1"/>
  <c r="AB321" i="28"/>
  <c r="AC321" i="28" s="1"/>
  <c r="AB350" i="23"/>
  <c r="AC350" i="23" s="1"/>
  <c r="AB324" i="12"/>
  <c r="AC324" i="12" s="1"/>
  <c r="Y321" i="28"/>
  <c r="Z321" i="28" s="1"/>
  <c r="Y350" i="23"/>
  <c r="Z350" i="23" s="1"/>
  <c r="Y324" i="12"/>
  <c r="Z324" i="12" s="1"/>
  <c r="V321" i="28"/>
  <c r="W321" i="28" s="1"/>
  <c r="V350" i="23"/>
  <c r="W350" i="23" s="1"/>
  <c r="V324" i="12"/>
  <c r="W324" i="12" s="1"/>
  <c r="S321" i="28"/>
  <c r="T321" i="28" s="1"/>
  <c r="S350" i="23"/>
  <c r="T350" i="23" s="1"/>
  <c r="S324" i="12"/>
  <c r="T324" i="12" s="1"/>
  <c r="P321" i="28"/>
  <c r="Q321" i="28" s="1"/>
  <c r="P350" i="23"/>
  <c r="Q350" i="23" s="1"/>
  <c r="P324" i="12"/>
  <c r="Q324" i="12" s="1"/>
  <c r="M321" i="28"/>
  <c r="N321" i="28" s="1"/>
  <c r="M350" i="23"/>
  <c r="N350" i="23" s="1"/>
  <c r="M324" i="12"/>
  <c r="N324" i="12" s="1"/>
  <c r="AE269" i="28"/>
  <c r="AF269" i="28" s="1"/>
  <c r="AE298" i="23"/>
  <c r="AF298" i="23" s="1"/>
  <c r="AE246" i="23"/>
  <c r="AF246" i="23" s="1"/>
  <c r="AE272" i="12"/>
  <c r="AF272" i="12" s="1"/>
  <c r="AB269" i="28"/>
  <c r="AC269" i="28" s="1"/>
  <c r="AB298" i="23"/>
  <c r="AC298" i="23" s="1"/>
  <c r="AB246" i="23"/>
  <c r="AC246" i="23" s="1"/>
  <c r="AB272" i="12"/>
  <c r="AC272" i="12" s="1"/>
  <c r="Y269" i="28"/>
  <c r="Z269" i="28" s="1"/>
  <c r="Y298" i="23"/>
  <c r="Z298" i="23" s="1"/>
  <c r="Y246" i="23"/>
  <c r="Z246" i="23" s="1"/>
  <c r="Y272" i="12"/>
  <c r="Z272" i="12" s="1"/>
  <c r="V269" i="28"/>
  <c r="W269" i="28" s="1"/>
  <c r="V298" i="23"/>
  <c r="W298" i="23" s="1"/>
  <c r="V246" i="23"/>
  <c r="W246" i="23" s="1"/>
  <c r="V272" i="12"/>
  <c r="W272" i="12" s="1"/>
  <c r="S269" i="28"/>
  <c r="T269" i="28" s="1"/>
  <c r="S298" i="23"/>
  <c r="T298" i="23" s="1"/>
  <c r="S246" i="23"/>
  <c r="T246" i="23" s="1"/>
  <c r="S272" i="12"/>
  <c r="T272" i="12" s="1"/>
  <c r="P269" i="28"/>
  <c r="Q269" i="28" s="1"/>
  <c r="P298" i="23"/>
  <c r="Q298" i="23" s="1"/>
  <c r="P246" i="23"/>
  <c r="Q246" i="23" s="1"/>
  <c r="P272" i="12"/>
  <c r="Q272" i="12" s="1"/>
  <c r="M269" i="28"/>
  <c r="N269" i="28" s="1"/>
  <c r="M298" i="23"/>
  <c r="N298" i="23" s="1"/>
  <c r="M246" i="23"/>
  <c r="N246" i="23" s="1"/>
  <c r="M272" i="12"/>
  <c r="N272" i="12" s="1"/>
  <c r="AE217" i="28"/>
  <c r="AF217" i="28" s="1"/>
  <c r="AE220" i="23"/>
  <c r="AF220" i="23" s="1"/>
  <c r="AE220" i="12"/>
  <c r="AF220" i="12" s="1"/>
  <c r="AB217" i="28"/>
  <c r="AC217" i="28" s="1"/>
  <c r="AB220" i="23"/>
  <c r="AC220" i="23" s="1"/>
  <c r="AB220" i="12"/>
  <c r="AC220" i="12" s="1"/>
  <c r="Y217" i="28"/>
  <c r="Z217" i="28" s="1"/>
  <c r="Y220" i="23"/>
  <c r="Z220" i="23" s="1"/>
  <c r="Y220" i="12"/>
  <c r="Z220" i="12" s="1"/>
  <c r="V217" i="28"/>
  <c r="W217" i="28" s="1"/>
  <c r="V220" i="23"/>
  <c r="W220" i="23" s="1"/>
  <c r="V220" i="12"/>
  <c r="W220" i="12" s="1"/>
  <c r="S217" i="28"/>
  <c r="T217" i="28" s="1"/>
  <c r="S220" i="23"/>
  <c r="T220" i="23" s="1"/>
  <c r="S220" i="12"/>
  <c r="T220" i="12" s="1"/>
  <c r="P217" i="28"/>
  <c r="Q217" i="28" s="1"/>
  <c r="P220" i="23"/>
  <c r="Q220" i="23" s="1"/>
  <c r="P220" i="12"/>
  <c r="Q220" i="12" s="1"/>
  <c r="M217" i="28"/>
  <c r="N217" i="28" s="1"/>
  <c r="M220" i="23"/>
  <c r="N220" i="23" s="1"/>
  <c r="M220" i="12"/>
  <c r="N220" i="12" s="1"/>
  <c r="AE165" i="28"/>
  <c r="AF165" i="28" s="1"/>
  <c r="AE194" i="23"/>
  <c r="AF194" i="23" s="1"/>
  <c r="AE168" i="12"/>
  <c r="AF168" i="12" s="1"/>
  <c r="AB165" i="28"/>
  <c r="AC165" i="28" s="1"/>
  <c r="AB194" i="23"/>
  <c r="AC194" i="23" s="1"/>
  <c r="AB168" i="12"/>
  <c r="AC168" i="12" s="1"/>
  <c r="Y165" i="28"/>
  <c r="Z165" i="28" s="1"/>
  <c r="Y194" i="23"/>
  <c r="Z194" i="23" s="1"/>
  <c r="Y168" i="12"/>
  <c r="Z168" i="12" s="1"/>
  <c r="V165" i="28"/>
  <c r="W165" i="28" s="1"/>
  <c r="V194" i="23"/>
  <c r="W194" i="23" s="1"/>
  <c r="V168" i="12"/>
  <c r="W168" i="12" s="1"/>
  <c r="S165" i="28"/>
  <c r="T165" i="28" s="1"/>
  <c r="S194" i="23"/>
  <c r="T194" i="23" s="1"/>
  <c r="S168" i="12"/>
  <c r="T168" i="12" s="1"/>
  <c r="P165" i="28"/>
  <c r="Q165" i="28" s="1"/>
  <c r="P194" i="23"/>
  <c r="Q194" i="23" s="1"/>
  <c r="P168" i="12"/>
  <c r="Q168" i="12" s="1"/>
  <c r="M165" i="28"/>
  <c r="N165" i="28" s="1"/>
  <c r="M194" i="23"/>
  <c r="N194" i="23" s="1"/>
  <c r="M168" i="12"/>
  <c r="N168" i="12" s="1"/>
  <c r="AE114" i="28"/>
  <c r="AF114" i="28" s="1"/>
  <c r="AE142" i="23"/>
  <c r="AF142" i="23" s="1"/>
  <c r="AE117" i="12"/>
  <c r="AF117" i="12" s="1"/>
  <c r="AB114" i="28"/>
  <c r="AC114" i="28" s="1"/>
  <c r="AB142" i="23"/>
  <c r="AC142" i="23" s="1"/>
  <c r="AB117" i="12"/>
  <c r="AC117" i="12" s="1"/>
  <c r="Y114" i="28"/>
  <c r="Z114" i="28" s="1"/>
  <c r="Y142" i="23"/>
  <c r="Z142" i="23" s="1"/>
  <c r="Y117" i="12"/>
  <c r="Z117" i="12" s="1"/>
  <c r="V114" i="28"/>
  <c r="W114" i="28" s="1"/>
  <c r="V142" i="23"/>
  <c r="W142" i="23" s="1"/>
  <c r="V117" i="12"/>
  <c r="W117" i="12" s="1"/>
  <c r="S114" i="28"/>
  <c r="T114" i="28" s="1"/>
  <c r="S142" i="23"/>
  <c r="T142" i="23" s="1"/>
  <c r="S117" i="12"/>
  <c r="T117" i="12" s="1"/>
  <c r="P114" i="28"/>
  <c r="Q114" i="28" s="1"/>
  <c r="P142" i="23"/>
  <c r="Q142" i="23" s="1"/>
  <c r="P117" i="12"/>
  <c r="Q117" i="12" s="1"/>
  <c r="M114" i="28"/>
  <c r="N114" i="28" s="1"/>
  <c r="M142" i="23"/>
  <c r="N142" i="23" s="1"/>
  <c r="M117" i="12"/>
  <c r="N117" i="12" s="1"/>
  <c r="AE62" i="28"/>
  <c r="AF62" i="28" s="1"/>
  <c r="AE91" i="23"/>
  <c r="AF91" i="23" s="1"/>
  <c r="AE65" i="12"/>
  <c r="AF65" i="12" s="1"/>
  <c r="AB62" i="28"/>
  <c r="AC62" i="28" s="1"/>
  <c r="AB91" i="23"/>
  <c r="AC91" i="23" s="1"/>
  <c r="AB65" i="12"/>
  <c r="AC65" i="12" s="1"/>
  <c r="Y62" i="28"/>
  <c r="Z62" i="28" s="1"/>
  <c r="Y91" i="23"/>
  <c r="Z91" i="23" s="1"/>
  <c r="Y65" i="12"/>
  <c r="Z65" i="12" s="1"/>
  <c r="V62" i="28"/>
  <c r="W62" i="28" s="1"/>
  <c r="V91" i="23"/>
  <c r="W91" i="23" s="1"/>
  <c r="V65" i="12"/>
  <c r="W65" i="12" s="1"/>
  <c r="S62" i="28"/>
  <c r="T62" i="28" s="1"/>
  <c r="S91" i="23"/>
  <c r="T91" i="23" s="1"/>
  <c r="S65" i="12"/>
  <c r="T65" i="12" s="1"/>
  <c r="P62" i="28"/>
  <c r="Q62" i="28" s="1"/>
  <c r="P65" i="12"/>
  <c r="Q65" i="12" s="1"/>
  <c r="P91" i="23"/>
  <c r="Q91" i="23" s="1"/>
  <c r="M62" i="28"/>
  <c r="N62" i="28" s="1"/>
  <c r="M91" i="23"/>
  <c r="N91" i="23" s="1"/>
  <c r="M65" i="12"/>
  <c r="N65" i="12" s="1"/>
  <c r="C321" i="28"/>
  <c r="AJ321" i="28" s="1"/>
  <c r="C350" i="23"/>
  <c r="AJ350" i="23" s="1"/>
  <c r="C324" i="12"/>
  <c r="AJ324" i="12" s="1"/>
  <c r="C217" i="28"/>
  <c r="AJ217" i="28" s="1"/>
  <c r="C220" i="23"/>
  <c r="AJ220" i="23" s="1"/>
  <c r="C220" i="12"/>
  <c r="AJ220" i="12" s="1"/>
  <c r="C114" i="28"/>
  <c r="AJ114" i="28" s="1"/>
  <c r="C142" i="23"/>
  <c r="AJ142" i="23" s="1"/>
  <c r="C117" i="12"/>
  <c r="AJ117" i="12" s="1"/>
  <c r="AU161" i="11"/>
  <c r="AR174" i="11"/>
  <c r="AO164" i="11"/>
  <c r="AO152" i="11"/>
  <c r="AP167" i="11"/>
  <c r="AT164" i="11"/>
  <c r="AT163" i="11"/>
  <c r="AQ163" i="11"/>
  <c r="AR157" i="11"/>
  <c r="AT151" i="11"/>
  <c r="AT160" i="11"/>
  <c r="AN157" i="11"/>
  <c r="AK157" i="11" s="1"/>
  <c r="O38" i="28"/>
  <c r="O557" i="21"/>
  <c r="O479" i="21"/>
  <c r="O89" i="21"/>
  <c r="O10" i="21"/>
  <c r="O401" i="21"/>
  <c r="O323" i="21"/>
  <c r="O245" i="21"/>
  <c r="O36" i="23"/>
  <c r="O39" i="12"/>
  <c r="AB38" i="28"/>
  <c r="AC38" i="28" s="1"/>
  <c r="AB557" i="21"/>
  <c r="AC557" i="21" s="1"/>
  <c r="AB479" i="21"/>
  <c r="AC479" i="21" s="1"/>
  <c r="AB401" i="21"/>
  <c r="AC401" i="21" s="1"/>
  <c r="AB323" i="21"/>
  <c r="AC323" i="21" s="1"/>
  <c r="AB245" i="21"/>
  <c r="AC245" i="21" s="1"/>
  <c r="AB89" i="21"/>
  <c r="AC89" i="21" s="1"/>
  <c r="AB10" i="21"/>
  <c r="AB36" i="23"/>
  <c r="AC36" i="23" s="1"/>
  <c r="AB39" i="12"/>
  <c r="AC39" i="12" s="1"/>
  <c r="V38" i="28"/>
  <c r="W38" i="28" s="1"/>
  <c r="V479" i="21"/>
  <c r="W479" i="21" s="1"/>
  <c r="V557" i="21"/>
  <c r="W557" i="21" s="1"/>
  <c r="V401" i="21"/>
  <c r="W401" i="21" s="1"/>
  <c r="V323" i="21"/>
  <c r="W323" i="21" s="1"/>
  <c r="V245" i="21"/>
  <c r="W245" i="21" s="1"/>
  <c r="V89" i="21"/>
  <c r="W89" i="21" s="1"/>
  <c r="V10" i="21"/>
  <c r="V36" i="23"/>
  <c r="W36" i="23" s="1"/>
  <c r="V39" i="12"/>
  <c r="W39" i="12" s="1"/>
  <c r="P38" i="28"/>
  <c r="Q38" i="28" s="1"/>
  <c r="P479" i="21"/>
  <c r="Q479" i="21" s="1"/>
  <c r="P557" i="21"/>
  <c r="Q557" i="21" s="1"/>
  <c r="P401" i="21"/>
  <c r="Q401" i="21" s="1"/>
  <c r="P323" i="21"/>
  <c r="Q323" i="21" s="1"/>
  <c r="P245" i="21"/>
  <c r="Q245" i="21" s="1"/>
  <c r="P89" i="21"/>
  <c r="Q89" i="21" s="1"/>
  <c r="P10" i="21"/>
  <c r="P36" i="23"/>
  <c r="Q36" i="23" s="1"/>
  <c r="P39" i="12"/>
  <c r="Q39" i="12" s="1"/>
  <c r="AB398" i="31"/>
  <c r="AC398" i="31" s="1"/>
  <c r="AB346" i="31"/>
  <c r="AC346" i="31" s="1"/>
  <c r="S398" i="31"/>
  <c r="T398" i="31" s="1"/>
  <c r="S346" i="31"/>
  <c r="T346" i="31" s="1"/>
  <c r="M38" i="28"/>
  <c r="N38" i="28" s="1"/>
  <c r="M479" i="21"/>
  <c r="N479" i="21" s="1"/>
  <c r="M557" i="21"/>
  <c r="N557" i="21" s="1"/>
  <c r="M401" i="21"/>
  <c r="N401" i="21" s="1"/>
  <c r="M323" i="21"/>
  <c r="N323" i="21" s="1"/>
  <c r="M245" i="21"/>
  <c r="N245" i="21" s="1"/>
  <c r="M89" i="21"/>
  <c r="N89" i="21" s="1"/>
  <c r="M10" i="21"/>
  <c r="M36" i="23"/>
  <c r="N36" i="23" s="1"/>
  <c r="M39" i="12"/>
  <c r="N39" i="12" s="1"/>
  <c r="AE38" i="28"/>
  <c r="AF38" i="28" s="1"/>
  <c r="AE557" i="21"/>
  <c r="AF557" i="21" s="1"/>
  <c r="AE479" i="21"/>
  <c r="AF479" i="21" s="1"/>
  <c r="AE401" i="21"/>
  <c r="AF401" i="21" s="1"/>
  <c r="AE323" i="21"/>
  <c r="AF323" i="21" s="1"/>
  <c r="AE245" i="21"/>
  <c r="AF245" i="21" s="1"/>
  <c r="AE89" i="21"/>
  <c r="AF89" i="21" s="1"/>
  <c r="AE10" i="21"/>
  <c r="AE36" i="23"/>
  <c r="AF36" i="23" s="1"/>
  <c r="AE39" i="12"/>
  <c r="AF39" i="12" s="1"/>
  <c r="AA38" i="28"/>
  <c r="AA557" i="21"/>
  <c r="AA479" i="21"/>
  <c r="AA89" i="21"/>
  <c r="AA10" i="21"/>
  <c r="AA401" i="21"/>
  <c r="AA323" i="21"/>
  <c r="AA245" i="21"/>
  <c r="AA36" i="23"/>
  <c r="AA39" i="12"/>
  <c r="X38" i="28"/>
  <c r="X557" i="21"/>
  <c r="X479" i="21"/>
  <c r="X89" i="21"/>
  <c r="X10" i="21"/>
  <c r="X401" i="21"/>
  <c r="X323" i="21"/>
  <c r="X245" i="21"/>
  <c r="X36" i="23"/>
  <c r="X39" i="12"/>
  <c r="U38" i="28"/>
  <c r="U557" i="21"/>
  <c r="U479" i="21"/>
  <c r="U89" i="21"/>
  <c r="U10" i="21"/>
  <c r="U401" i="21"/>
  <c r="U323" i="21"/>
  <c r="U245" i="21"/>
  <c r="U36" i="23"/>
  <c r="U39" i="12"/>
  <c r="R38" i="28"/>
  <c r="R557" i="21"/>
  <c r="R479" i="21"/>
  <c r="R89" i="21"/>
  <c r="R10" i="21"/>
  <c r="R401" i="21"/>
  <c r="R323" i="21"/>
  <c r="R245" i="21"/>
  <c r="R36" i="23"/>
  <c r="R39" i="12"/>
  <c r="AG399" i="31"/>
  <c r="AG398" i="31"/>
  <c r="AG347" i="31"/>
  <c r="AG346" i="31"/>
  <c r="AD398" i="31"/>
  <c r="AD346" i="31"/>
  <c r="AA398" i="31"/>
  <c r="AA346" i="31"/>
  <c r="X398" i="31"/>
  <c r="X346" i="31"/>
  <c r="U398" i="31"/>
  <c r="U346" i="31"/>
  <c r="R398" i="31"/>
  <c r="R346" i="31"/>
  <c r="O398" i="31"/>
  <c r="O346" i="31"/>
  <c r="AG295" i="31"/>
  <c r="AG294" i="31"/>
  <c r="AG243" i="31"/>
  <c r="AG242" i="31"/>
  <c r="AG191" i="31"/>
  <c r="AG190" i="31"/>
  <c r="AG88" i="31"/>
  <c r="AG87" i="31"/>
  <c r="AG399" i="28"/>
  <c r="AG398" i="28"/>
  <c r="AG399" i="23"/>
  <c r="AG402" i="12"/>
  <c r="AD398" i="28"/>
  <c r="AD399" i="23"/>
  <c r="AD402" i="12"/>
  <c r="AA398" i="28"/>
  <c r="AA399" i="23"/>
  <c r="AA402" i="12"/>
  <c r="X398" i="28"/>
  <c r="X399" i="23"/>
  <c r="X402" i="12"/>
  <c r="U398" i="28"/>
  <c r="U399" i="23"/>
  <c r="U402" i="12"/>
  <c r="R398" i="28"/>
  <c r="R399" i="23"/>
  <c r="R402" i="12"/>
  <c r="O398" i="28"/>
  <c r="O399" i="23"/>
  <c r="O402" i="12"/>
  <c r="AE346" i="28"/>
  <c r="AF347" i="28" s="1"/>
  <c r="AE347" i="23"/>
  <c r="AF347" i="23" s="1"/>
  <c r="AE350" i="12"/>
  <c r="AF350" i="12" s="1"/>
  <c r="AB346" i="28"/>
  <c r="AC346" i="28" s="1"/>
  <c r="AB347" i="23"/>
  <c r="AC347" i="23" s="1"/>
  <c r="AB350" i="12"/>
  <c r="AC350" i="12" s="1"/>
  <c r="Y346" i="28"/>
  <c r="Z346" i="28" s="1"/>
  <c r="Y347" i="23"/>
  <c r="Z347" i="23" s="1"/>
  <c r="Y350" i="12"/>
  <c r="Z350" i="12" s="1"/>
  <c r="V346" i="28"/>
  <c r="W346" i="28" s="1"/>
  <c r="V347" i="23"/>
  <c r="W347" i="23" s="1"/>
  <c r="V350" i="12"/>
  <c r="W350" i="12" s="1"/>
  <c r="S346" i="28"/>
  <c r="T346" i="28" s="1"/>
  <c r="S347" i="23"/>
  <c r="T347" i="23" s="1"/>
  <c r="S350" i="12"/>
  <c r="T350" i="12" s="1"/>
  <c r="P346" i="28"/>
  <c r="Q346" i="28" s="1"/>
  <c r="P347" i="23"/>
  <c r="Q347" i="23" s="1"/>
  <c r="P350" i="12"/>
  <c r="Q350" i="12" s="1"/>
  <c r="M346" i="28"/>
  <c r="N346" i="28" s="1"/>
  <c r="M347" i="23"/>
  <c r="N347" i="23" s="1"/>
  <c r="M350" i="12"/>
  <c r="N350" i="12" s="1"/>
  <c r="AE294" i="28"/>
  <c r="AF295" i="28" s="1"/>
  <c r="AE295" i="23"/>
  <c r="AF295" i="23" s="1"/>
  <c r="AE298" i="12"/>
  <c r="AF298" i="12" s="1"/>
  <c r="AB294" i="28"/>
  <c r="AC294" i="28" s="1"/>
  <c r="AB295" i="23"/>
  <c r="AC295" i="23" s="1"/>
  <c r="AB298" i="12"/>
  <c r="AC298" i="12" s="1"/>
  <c r="Y294" i="28"/>
  <c r="Z294" i="28" s="1"/>
  <c r="Y295" i="23"/>
  <c r="Z295" i="23" s="1"/>
  <c r="Y298" i="12"/>
  <c r="Z298" i="12" s="1"/>
  <c r="V294" i="28"/>
  <c r="W294" i="28" s="1"/>
  <c r="V295" i="23"/>
  <c r="W295" i="23" s="1"/>
  <c r="V298" i="12"/>
  <c r="W298" i="12" s="1"/>
  <c r="S294" i="28"/>
  <c r="T294" i="28" s="1"/>
  <c r="S295" i="23"/>
  <c r="T295" i="23" s="1"/>
  <c r="S298" i="12"/>
  <c r="T298" i="12" s="1"/>
  <c r="P294" i="28"/>
  <c r="Q294" i="28" s="1"/>
  <c r="P295" i="23"/>
  <c r="Q295" i="23" s="1"/>
  <c r="P298" i="12"/>
  <c r="Q298" i="12" s="1"/>
  <c r="M294" i="28"/>
  <c r="N294" i="28" s="1"/>
  <c r="M295" i="23"/>
  <c r="N295" i="23" s="1"/>
  <c r="M298" i="12"/>
  <c r="N298" i="12" s="1"/>
  <c r="AE242" i="28"/>
  <c r="AF243" i="28" s="1"/>
  <c r="AE243" i="23"/>
  <c r="AF243" i="23" s="1"/>
  <c r="AE246" i="12"/>
  <c r="AF246" i="12" s="1"/>
  <c r="AB242" i="28"/>
  <c r="AC242" i="28" s="1"/>
  <c r="AB243" i="23"/>
  <c r="AC243" i="23" s="1"/>
  <c r="AB246" i="12"/>
  <c r="AC246" i="12" s="1"/>
  <c r="Y242" i="28"/>
  <c r="Z242" i="28" s="1"/>
  <c r="Y243" i="23"/>
  <c r="Z243" i="23" s="1"/>
  <c r="Y246" i="12"/>
  <c r="Z246" i="12" s="1"/>
  <c r="V242" i="28"/>
  <c r="W242" i="28" s="1"/>
  <c r="V243" i="23"/>
  <c r="W243" i="23" s="1"/>
  <c r="V246" i="12"/>
  <c r="W246" i="12" s="1"/>
  <c r="S242" i="28"/>
  <c r="T242" i="28" s="1"/>
  <c r="S243" i="23"/>
  <c r="T243" i="23" s="1"/>
  <c r="S246" i="12"/>
  <c r="T246" i="12" s="1"/>
  <c r="P242" i="28"/>
  <c r="Q242" i="28" s="1"/>
  <c r="P243" i="23"/>
  <c r="Q243" i="23" s="1"/>
  <c r="P246" i="12"/>
  <c r="Q246" i="12" s="1"/>
  <c r="M242" i="28"/>
  <c r="N242" i="28" s="1"/>
  <c r="M243" i="23"/>
  <c r="N243" i="23" s="1"/>
  <c r="M246" i="12"/>
  <c r="N246" i="12" s="1"/>
  <c r="AE190" i="28"/>
  <c r="AF191" i="28" s="1"/>
  <c r="AE191" i="23"/>
  <c r="AF191" i="23" s="1"/>
  <c r="AE194" i="12"/>
  <c r="AF194" i="12" s="1"/>
  <c r="AB190" i="28"/>
  <c r="AC190" i="28" s="1"/>
  <c r="AB191" i="23"/>
  <c r="AC191" i="23" s="1"/>
  <c r="AB194" i="12"/>
  <c r="AC194" i="12" s="1"/>
  <c r="Y190" i="28"/>
  <c r="Z190" i="28" s="1"/>
  <c r="Y191" i="23"/>
  <c r="Z191" i="23" s="1"/>
  <c r="Y194" i="12"/>
  <c r="Z194" i="12" s="1"/>
  <c r="V190" i="28"/>
  <c r="W190" i="28" s="1"/>
  <c r="V191" i="23"/>
  <c r="W191" i="23" s="1"/>
  <c r="V194" i="12"/>
  <c r="W194" i="12" s="1"/>
  <c r="S190" i="28"/>
  <c r="T190" i="28" s="1"/>
  <c r="S191" i="23"/>
  <c r="T191" i="23" s="1"/>
  <c r="S194" i="12"/>
  <c r="T194" i="12" s="1"/>
  <c r="P190" i="28"/>
  <c r="Q190" i="28" s="1"/>
  <c r="P191" i="23"/>
  <c r="Q191" i="23" s="1"/>
  <c r="P194" i="12"/>
  <c r="Q194" i="12" s="1"/>
  <c r="M190" i="28"/>
  <c r="N190" i="28" s="1"/>
  <c r="M191" i="23"/>
  <c r="N191" i="23" s="1"/>
  <c r="M194" i="12"/>
  <c r="N194" i="12" s="1"/>
  <c r="AE138" i="28"/>
  <c r="AF139" i="28" s="1"/>
  <c r="AE139" i="23"/>
  <c r="AF139" i="23" s="1"/>
  <c r="AE142" i="12"/>
  <c r="AF142" i="12" s="1"/>
  <c r="AB138" i="28"/>
  <c r="AC138" i="28" s="1"/>
  <c r="AB139" i="23"/>
  <c r="AC139" i="23" s="1"/>
  <c r="AB142" i="12"/>
  <c r="AC142" i="12" s="1"/>
  <c r="Y138" i="28"/>
  <c r="Z138" i="28" s="1"/>
  <c r="Y139" i="23"/>
  <c r="Z139" i="23" s="1"/>
  <c r="Y142" i="12"/>
  <c r="Z142" i="12" s="1"/>
  <c r="V138" i="28"/>
  <c r="W138" i="28" s="1"/>
  <c r="V139" i="23"/>
  <c r="W139" i="23" s="1"/>
  <c r="V142" i="12"/>
  <c r="W142" i="12" s="1"/>
  <c r="S138" i="28"/>
  <c r="T138" i="28" s="1"/>
  <c r="S139" i="23"/>
  <c r="T139" i="23" s="1"/>
  <c r="S142" i="12"/>
  <c r="T142" i="12" s="1"/>
  <c r="P138" i="28"/>
  <c r="Q138" i="28" s="1"/>
  <c r="P139" i="23"/>
  <c r="Q139" i="23" s="1"/>
  <c r="P142" i="12"/>
  <c r="Q142" i="12" s="1"/>
  <c r="M138" i="28"/>
  <c r="N138" i="28" s="1"/>
  <c r="M139" i="23"/>
  <c r="N139" i="23" s="1"/>
  <c r="M142" i="12"/>
  <c r="N142" i="12" s="1"/>
  <c r="AE87" i="28"/>
  <c r="AF88" i="28" s="1"/>
  <c r="AE88" i="23"/>
  <c r="AF88" i="23" s="1"/>
  <c r="AE91" i="12"/>
  <c r="AF91" i="12" s="1"/>
  <c r="AB87" i="28"/>
  <c r="AC87" i="28" s="1"/>
  <c r="AB88" i="23"/>
  <c r="AC88" i="23" s="1"/>
  <c r="AB91" i="12"/>
  <c r="AC91" i="12" s="1"/>
  <c r="Y87" i="28"/>
  <c r="Z87" i="28" s="1"/>
  <c r="Y88" i="23"/>
  <c r="Z88" i="23" s="1"/>
  <c r="Y91" i="12"/>
  <c r="Z91" i="12" s="1"/>
  <c r="V87" i="28"/>
  <c r="W87" i="28" s="1"/>
  <c r="V88" i="23"/>
  <c r="W88" i="23" s="1"/>
  <c r="V91" i="12"/>
  <c r="W91" i="12" s="1"/>
  <c r="S87" i="28"/>
  <c r="T87" i="28" s="1"/>
  <c r="S88" i="23"/>
  <c r="T88" i="23" s="1"/>
  <c r="S91" i="12"/>
  <c r="T91" i="12" s="1"/>
  <c r="P87" i="28"/>
  <c r="Q87" i="28" s="1"/>
  <c r="P88" i="23"/>
  <c r="Q88" i="23" s="1"/>
  <c r="P91" i="12"/>
  <c r="Q91" i="12" s="1"/>
  <c r="M87" i="28"/>
  <c r="N87" i="28" s="1"/>
  <c r="M88" i="23"/>
  <c r="N88" i="23" s="1"/>
  <c r="M91" i="12"/>
  <c r="N91" i="12" s="1"/>
  <c r="AD38" i="28"/>
  <c r="AD557" i="21"/>
  <c r="AD479" i="21"/>
  <c r="AD89" i="21"/>
  <c r="AD10" i="21"/>
  <c r="AD401" i="21"/>
  <c r="AD323" i="21"/>
  <c r="AD245" i="21"/>
  <c r="AD36" i="23"/>
  <c r="AD39" i="12"/>
  <c r="AE10" i="32"/>
  <c r="AF10" i="32" s="1"/>
  <c r="AE36" i="28"/>
  <c r="AF36" i="28" s="1"/>
  <c r="AE10" i="24"/>
  <c r="AF10" i="24" s="1"/>
  <c r="AE10" i="23"/>
  <c r="AF10" i="23" s="1"/>
  <c r="AB10" i="32"/>
  <c r="AC10" i="32" s="1"/>
  <c r="AB36" i="28"/>
  <c r="AC36" i="28" s="1"/>
  <c r="AB10" i="24"/>
  <c r="AC10" i="24" s="1"/>
  <c r="AB10" i="23"/>
  <c r="AC10" i="23" s="1"/>
  <c r="Y10" i="32"/>
  <c r="Z10" i="32" s="1"/>
  <c r="Y36" i="28"/>
  <c r="Z36" i="28" s="1"/>
  <c r="Y10" i="24"/>
  <c r="Z10" i="24" s="1"/>
  <c r="Y10" i="23"/>
  <c r="Z10" i="23" s="1"/>
  <c r="V10" i="32"/>
  <c r="W10" i="32" s="1"/>
  <c r="V36" i="28"/>
  <c r="W36" i="28" s="1"/>
  <c r="V10" i="24"/>
  <c r="W10" i="24" s="1"/>
  <c r="V10" i="23"/>
  <c r="W10" i="23" s="1"/>
  <c r="S10" i="32"/>
  <c r="T10" i="32" s="1"/>
  <c r="S36" i="28"/>
  <c r="T36" i="28" s="1"/>
  <c r="S10" i="24"/>
  <c r="T10" i="24" s="1"/>
  <c r="S10" i="23"/>
  <c r="T10" i="23" s="1"/>
  <c r="P10" i="32"/>
  <c r="Q10" i="32" s="1"/>
  <c r="P36" i="28"/>
  <c r="Q36" i="28" s="1"/>
  <c r="P10" i="24"/>
  <c r="Q10" i="24" s="1"/>
  <c r="P10" i="23"/>
  <c r="Q10" i="23" s="1"/>
  <c r="AE368" i="32"/>
  <c r="AF368" i="32" s="1"/>
  <c r="AE396" i="28"/>
  <c r="AF396" i="28" s="1"/>
  <c r="AE370" i="24"/>
  <c r="AF370" i="24" s="1"/>
  <c r="AE373" i="23"/>
  <c r="AF373" i="23" s="1"/>
  <c r="AE399" i="12"/>
  <c r="AF399" i="12" s="1"/>
  <c r="AB368" i="32"/>
  <c r="AC368" i="32" s="1"/>
  <c r="AB396" i="28"/>
  <c r="AC396" i="28" s="1"/>
  <c r="AB370" i="24"/>
  <c r="AC370" i="24" s="1"/>
  <c r="AB373" i="23"/>
  <c r="AC373" i="23" s="1"/>
  <c r="AB399" i="12"/>
  <c r="AC399" i="12" s="1"/>
  <c r="Y368" i="32"/>
  <c r="Z368" i="32" s="1"/>
  <c r="Y396" i="28"/>
  <c r="Z396" i="28" s="1"/>
  <c r="Y370" i="24"/>
  <c r="Z370" i="24" s="1"/>
  <c r="Y373" i="23"/>
  <c r="Z373" i="23" s="1"/>
  <c r="Y399" i="12"/>
  <c r="Z399" i="12" s="1"/>
  <c r="V368" i="32"/>
  <c r="W368" i="32" s="1"/>
  <c r="V396" i="28"/>
  <c r="W396" i="28" s="1"/>
  <c r="V370" i="24"/>
  <c r="W370" i="24" s="1"/>
  <c r="V373" i="23"/>
  <c r="W373" i="23" s="1"/>
  <c r="V399" i="12"/>
  <c r="W399" i="12" s="1"/>
  <c r="S368" i="32"/>
  <c r="T368" i="32" s="1"/>
  <c r="S396" i="28"/>
  <c r="T396" i="28" s="1"/>
  <c r="S370" i="24"/>
  <c r="T370" i="24" s="1"/>
  <c r="S373" i="23"/>
  <c r="T373" i="23" s="1"/>
  <c r="S399" i="12"/>
  <c r="T399" i="12" s="1"/>
  <c r="P368" i="32"/>
  <c r="Q368" i="32" s="1"/>
  <c r="P396" i="28"/>
  <c r="Q396" i="28" s="1"/>
  <c r="P370" i="24"/>
  <c r="Q370" i="24" s="1"/>
  <c r="P373" i="23"/>
  <c r="Q373" i="23" s="1"/>
  <c r="P399" i="12"/>
  <c r="Q399" i="12" s="1"/>
  <c r="M368" i="32"/>
  <c r="N368" i="32" s="1"/>
  <c r="M396" i="28"/>
  <c r="N396" i="28" s="1"/>
  <c r="M370" i="24"/>
  <c r="N370" i="24" s="1"/>
  <c r="M373" i="23"/>
  <c r="N373" i="23" s="1"/>
  <c r="M399" i="12"/>
  <c r="N399" i="12" s="1"/>
  <c r="AE316" i="32"/>
  <c r="AF316" i="32" s="1"/>
  <c r="AE344" i="28"/>
  <c r="AF344" i="28" s="1"/>
  <c r="AE321" i="23"/>
  <c r="AF321" i="23" s="1"/>
  <c r="AE318" i="24"/>
  <c r="AF318" i="24" s="1"/>
  <c r="AE347" i="12"/>
  <c r="AF347" i="12" s="1"/>
  <c r="AB316" i="32"/>
  <c r="AC316" i="32" s="1"/>
  <c r="AB344" i="28"/>
  <c r="AC344" i="28" s="1"/>
  <c r="AB321" i="23"/>
  <c r="AC321" i="23" s="1"/>
  <c r="AB318" i="24"/>
  <c r="AC318" i="24" s="1"/>
  <c r="AB347" i="12"/>
  <c r="AC347" i="12" s="1"/>
  <c r="Y316" i="32"/>
  <c r="Z316" i="32" s="1"/>
  <c r="Y344" i="28"/>
  <c r="Z344" i="28" s="1"/>
  <c r="Y321" i="23"/>
  <c r="Z321" i="23" s="1"/>
  <c r="Y318" i="24"/>
  <c r="Z318" i="24" s="1"/>
  <c r="Y347" i="12"/>
  <c r="Z347" i="12" s="1"/>
  <c r="V316" i="32"/>
  <c r="W316" i="32" s="1"/>
  <c r="V344" i="28"/>
  <c r="W344" i="28" s="1"/>
  <c r="V321" i="23"/>
  <c r="W321" i="23" s="1"/>
  <c r="V318" i="24"/>
  <c r="W318" i="24" s="1"/>
  <c r="V347" i="12"/>
  <c r="W347" i="12" s="1"/>
  <c r="S316" i="32"/>
  <c r="T316" i="32" s="1"/>
  <c r="S344" i="28"/>
  <c r="T344" i="28" s="1"/>
  <c r="S321" i="23"/>
  <c r="T321" i="23" s="1"/>
  <c r="S318" i="24"/>
  <c r="T318" i="24" s="1"/>
  <c r="S347" i="12"/>
  <c r="T347" i="12" s="1"/>
  <c r="P316" i="32"/>
  <c r="Q316" i="32" s="1"/>
  <c r="P344" i="28"/>
  <c r="Q344" i="28" s="1"/>
  <c r="P321" i="23"/>
  <c r="Q321" i="23" s="1"/>
  <c r="P318" i="24"/>
  <c r="Q318" i="24" s="1"/>
  <c r="P347" i="12"/>
  <c r="Q347" i="12" s="1"/>
  <c r="M316" i="32"/>
  <c r="N316" i="32" s="1"/>
  <c r="M344" i="28"/>
  <c r="N344" i="28" s="1"/>
  <c r="M321" i="23"/>
  <c r="N321" i="23" s="1"/>
  <c r="M318" i="24"/>
  <c r="N318" i="24" s="1"/>
  <c r="M347" i="12"/>
  <c r="N347" i="12" s="1"/>
  <c r="AE264" i="32"/>
  <c r="AF264" i="32" s="1"/>
  <c r="AE292" i="28"/>
  <c r="AF292" i="28" s="1"/>
  <c r="AE266" i="24"/>
  <c r="AF266" i="24" s="1"/>
  <c r="AE269" i="23"/>
  <c r="AF269" i="23" s="1"/>
  <c r="AE295" i="12"/>
  <c r="AF295" i="12" s="1"/>
  <c r="AB264" i="32"/>
  <c r="AC264" i="32" s="1"/>
  <c r="AB292" i="28"/>
  <c r="AC292" i="28" s="1"/>
  <c r="AB266" i="24"/>
  <c r="AC266" i="24" s="1"/>
  <c r="AB269" i="23"/>
  <c r="AC269" i="23" s="1"/>
  <c r="AB295" i="12"/>
  <c r="AC295" i="12" s="1"/>
  <c r="Y264" i="32"/>
  <c r="Z264" i="32" s="1"/>
  <c r="Y292" i="28"/>
  <c r="Z292" i="28" s="1"/>
  <c r="Y266" i="24"/>
  <c r="Z266" i="24" s="1"/>
  <c r="Y269" i="23"/>
  <c r="Z269" i="23" s="1"/>
  <c r="Y295" i="12"/>
  <c r="Z295" i="12" s="1"/>
  <c r="V264" i="32"/>
  <c r="W264" i="32" s="1"/>
  <c r="V292" i="28"/>
  <c r="W292" i="28" s="1"/>
  <c r="V266" i="24"/>
  <c r="W266" i="24" s="1"/>
  <c r="V269" i="23"/>
  <c r="W269" i="23" s="1"/>
  <c r="V295" i="12"/>
  <c r="W295" i="12" s="1"/>
  <c r="S264" i="32"/>
  <c r="T264" i="32" s="1"/>
  <c r="S292" i="28"/>
  <c r="T292" i="28" s="1"/>
  <c r="S266" i="24"/>
  <c r="T266" i="24" s="1"/>
  <c r="S269" i="23"/>
  <c r="T269" i="23" s="1"/>
  <c r="S295" i="12"/>
  <c r="T295" i="12" s="1"/>
  <c r="P264" i="32"/>
  <c r="Q264" i="32" s="1"/>
  <c r="P292" i="28"/>
  <c r="Q292" i="28" s="1"/>
  <c r="P266" i="24"/>
  <c r="Q266" i="24" s="1"/>
  <c r="P269" i="23"/>
  <c r="Q269" i="23" s="1"/>
  <c r="P295" i="12"/>
  <c r="Q295" i="12" s="1"/>
  <c r="M264" i="32"/>
  <c r="N264" i="32" s="1"/>
  <c r="M292" i="28"/>
  <c r="N292" i="28" s="1"/>
  <c r="M266" i="24"/>
  <c r="N266" i="24" s="1"/>
  <c r="M269" i="23"/>
  <c r="N269" i="23" s="1"/>
  <c r="M295" i="12"/>
  <c r="N295" i="12" s="1"/>
  <c r="AE212" i="32"/>
  <c r="AF212" i="32" s="1"/>
  <c r="AE240" i="28"/>
  <c r="AF240" i="28" s="1"/>
  <c r="AE214" i="24"/>
  <c r="AF214" i="24" s="1"/>
  <c r="AE243" i="12"/>
  <c r="AF243" i="12" s="1"/>
  <c r="AB212" i="32"/>
  <c r="AC212" i="32" s="1"/>
  <c r="AB240" i="28"/>
  <c r="AC240" i="28" s="1"/>
  <c r="AB214" i="24"/>
  <c r="AC214" i="24" s="1"/>
  <c r="AB243" i="12"/>
  <c r="AC243" i="12" s="1"/>
  <c r="Y212" i="32"/>
  <c r="Z212" i="32" s="1"/>
  <c r="Y240" i="28"/>
  <c r="Z240" i="28" s="1"/>
  <c r="Y214" i="24"/>
  <c r="Z214" i="24" s="1"/>
  <c r="Y243" i="12"/>
  <c r="Z243" i="12" s="1"/>
  <c r="V212" i="32"/>
  <c r="W212" i="32" s="1"/>
  <c r="V240" i="28"/>
  <c r="W240" i="28" s="1"/>
  <c r="V214" i="24"/>
  <c r="W214" i="24" s="1"/>
  <c r="V243" i="12"/>
  <c r="W243" i="12" s="1"/>
  <c r="S212" i="32"/>
  <c r="T212" i="32" s="1"/>
  <c r="S240" i="28"/>
  <c r="T240" i="28" s="1"/>
  <c r="S214" i="24"/>
  <c r="T214" i="24" s="1"/>
  <c r="S243" i="12"/>
  <c r="T243" i="12" s="1"/>
  <c r="P212" i="32"/>
  <c r="Q212" i="32" s="1"/>
  <c r="P240" i="28"/>
  <c r="Q240" i="28" s="1"/>
  <c r="P214" i="24"/>
  <c r="Q214" i="24" s="1"/>
  <c r="P243" i="12"/>
  <c r="Q243" i="12" s="1"/>
  <c r="M212" i="32"/>
  <c r="N212" i="32" s="1"/>
  <c r="M240" i="28"/>
  <c r="N240" i="28" s="1"/>
  <c r="M214" i="24"/>
  <c r="N214" i="24" s="1"/>
  <c r="M243" i="12"/>
  <c r="N243" i="12" s="1"/>
  <c r="AE160" i="32"/>
  <c r="AF160" i="32" s="1"/>
  <c r="AE188" i="28"/>
  <c r="AF188" i="28" s="1"/>
  <c r="AE162" i="24"/>
  <c r="AF162" i="24" s="1"/>
  <c r="AE165" i="23"/>
  <c r="AF165" i="23" s="1"/>
  <c r="AE191" i="12"/>
  <c r="AF191" i="12" s="1"/>
  <c r="AB160" i="32"/>
  <c r="AC160" i="32" s="1"/>
  <c r="AB188" i="28"/>
  <c r="AC188" i="28" s="1"/>
  <c r="AB162" i="24"/>
  <c r="AC162" i="24" s="1"/>
  <c r="AB165" i="23"/>
  <c r="AC165" i="23" s="1"/>
  <c r="AB191" i="12"/>
  <c r="AC191" i="12" s="1"/>
  <c r="Y160" i="32"/>
  <c r="Z160" i="32" s="1"/>
  <c r="Y188" i="28"/>
  <c r="Z188" i="28" s="1"/>
  <c r="Y162" i="24"/>
  <c r="Z162" i="24" s="1"/>
  <c r="Y165" i="23"/>
  <c r="Z165" i="23" s="1"/>
  <c r="Y191" i="12"/>
  <c r="Z191" i="12" s="1"/>
  <c r="V160" i="32"/>
  <c r="W160" i="32" s="1"/>
  <c r="V188" i="28"/>
  <c r="W188" i="28" s="1"/>
  <c r="V162" i="24"/>
  <c r="W162" i="24" s="1"/>
  <c r="V165" i="23"/>
  <c r="W165" i="23" s="1"/>
  <c r="V191" i="12"/>
  <c r="W191" i="12" s="1"/>
  <c r="S160" i="32"/>
  <c r="T160" i="32" s="1"/>
  <c r="S188" i="28"/>
  <c r="T188" i="28" s="1"/>
  <c r="S162" i="24"/>
  <c r="T162" i="24" s="1"/>
  <c r="S165" i="23"/>
  <c r="T165" i="23" s="1"/>
  <c r="S191" i="12"/>
  <c r="T191" i="12" s="1"/>
  <c r="P160" i="32"/>
  <c r="Q160" i="32" s="1"/>
  <c r="P188" i="28"/>
  <c r="Q188" i="28" s="1"/>
  <c r="P162" i="24"/>
  <c r="Q162" i="24" s="1"/>
  <c r="P165" i="23"/>
  <c r="Q165" i="23" s="1"/>
  <c r="P191" i="12"/>
  <c r="Q191" i="12" s="1"/>
  <c r="M160" i="32"/>
  <c r="N160" i="32" s="1"/>
  <c r="M188" i="28"/>
  <c r="N188" i="28" s="1"/>
  <c r="M162" i="24"/>
  <c r="N162" i="24" s="1"/>
  <c r="M165" i="23"/>
  <c r="N165" i="23" s="1"/>
  <c r="M191" i="12"/>
  <c r="N191" i="12" s="1"/>
  <c r="AE111" i="32"/>
  <c r="AF111" i="32" s="1"/>
  <c r="AE136" i="28"/>
  <c r="AF136" i="28" s="1"/>
  <c r="AE114" i="23"/>
  <c r="AF114" i="23" s="1"/>
  <c r="AE111" i="24"/>
  <c r="AF111" i="24" s="1"/>
  <c r="AE139" i="12"/>
  <c r="AF139" i="12" s="1"/>
  <c r="AB111" i="32"/>
  <c r="AC111" i="32" s="1"/>
  <c r="AB136" i="28"/>
  <c r="AC136" i="28" s="1"/>
  <c r="AB114" i="23"/>
  <c r="AC114" i="23" s="1"/>
  <c r="AB111" i="24"/>
  <c r="AC111" i="24" s="1"/>
  <c r="AB139" i="12"/>
  <c r="AC139" i="12" s="1"/>
  <c r="Y111" i="32"/>
  <c r="Z111" i="32" s="1"/>
  <c r="Y136" i="28"/>
  <c r="Z136" i="28" s="1"/>
  <c r="Y114" i="23"/>
  <c r="Z114" i="23" s="1"/>
  <c r="Y111" i="24"/>
  <c r="Z111" i="24" s="1"/>
  <c r="Y139" i="12"/>
  <c r="Z139" i="12" s="1"/>
  <c r="V111" i="32"/>
  <c r="W111" i="32" s="1"/>
  <c r="V136" i="28"/>
  <c r="W136" i="28" s="1"/>
  <c r="V114" i="23"/>
  <c r="W114" i="23" s="1"/>
  <c r="V111" i="24"/>
  <c r="W111" i="24" s="1"/>
  <c r="V139" i="12"/>
  <c r="W139" i="12" s="1"/>
  <c r="S111" i="32"/>
  <c r="T111" i="32" s="1"/>
  <c r="S136" i="28"/>
  <c r="T136" i="28" s="1"/>
  <c r="S114" i="23"/>
  <c r="T114" i="23" s="1"/>
  <c r="S111" i="24"/>
  <c r="T111" i="24" s="1"/>
  <c r="S139" i="12"/>
  <c r="T139" i="12" s="1"/>
  <c r="P111" i="32"/>
  <c r="Q111" i="32" s="1"/>
  <c r="P136" i="28"/>
  <c r="Q136" i="28" s="1"/>
  <c r="P114" i="23"/>
  <c r="Q114" i="23" s="1"/>
  <c r="P111" i="24"/>
  <c r="Q111" i="24" s="1"/>
  <c r="P139" i="12"/>
  <c r="Q139" i="12" s="1"/>
  <c r="M111" i="32"/>
  <c r="N111" i="32" s="1"/>
  <c r="M136" i="28"/>
  <c r="N136" i="28" s="1"/>
  <c r="M114" i="23"/>
  <c r="N114" i="23" s="1"/>
  <c r="M111" i="24"/>
  <c r="N111" i="24" s="1"/>
  <c r="M139" i="12"/>
  <c r="N139" i="12" s="1"/>
  <c r="AE59" i="32"/>
  <c r="AF59" i="32" s="1"/>
  <c r="AE85" i="28"/>
  <c r="AF85" i="28" s="1"/>
  <c r="AE59" i="24"/>
  <c r="AF59" i="24" s="1"/>
  <c r="AE62" i="23"/>
  <c r="AF62" i="23" s="1"/>
  <c r="AE88" i="12"/>
  <c r="AF88" i="12" s="1"/>
  <c r="AB59" i="32"/>
  <c r="AC59" i="32" s="1"/>
  <c r="AB85" i="28"/>
  <c r="AC85" i="28" s="1"/>
  <c r="AB59" i="24"/>
  <c r="AC59" i="24" s="1"/>
  <c r="AB62" i="23"/>
  <c r="AC62" i="23" s="1"/>
  <c r="AB88" i="12"/>
  <c r="AC88" i="12" s="1"/>
  <c r="Y59" i="32"/>
  <c r="Z59" i="32" s="1"/>
  <c r="Y85" i="28"/>
  <c r="Z85" i="28" s="1"/>
  <c r="Y59" i="24"/>
  <c r="Z59" i="24" s="1"/>
  <c r="Y62" i="23"/>
  <c r="Z62" i="23" s="1"/>
  <c r="Y88" i="12"/>
  <c r="Z88" i="12" s="1"/>
  <c r="V59" i="32"/>
  <c r="W59" i="32" s="1"/>
  <c r="V85" i="28"/>
  <c r="W85" i="28" s="1"/>
  <c r="V59" i="24"/>
  <c r="W59" i="24" s="1"/>
  <c r="V62" i="23"/>
  <c r="W62" i="23" s="1"/>
  <c r="V88" i="12"/>
  <c r="W88" i="12" s="1"/>
  <c r="S59" i="32"/>
  <c r="T59" i="32" s="1"/>
  <c r="S85" i="28"/>
  <c r="T85" i="28" s="1"/>
  <c r="S59" i="24"/>
  <c r="T59" i="24" s="1"/>
  <c r="S62" i="23"/>
  <c r="T62" i="23" s="1"/>
  <c r="S88" i="12"/>
  <c r="T88" i="12" s="1"/>
  <c r="P59" i="32"/>
  <c r="Q59" i="32" s="1"/>
  <c r="P85" i="28"/>
  <c r="Q85" i="28" s="1"/>
  <c r="P59" i="24"/>
  <c r="Q59" i="24" s="1"/>
  <c r="P62" i="23"/>
  <c r="Q62" i="23" s="1"/>
  <c r="P88" i="12"/>
  <c r="Q88" i="12" s="1"/>
  <c r="M59" i="32"/>
  <c r="N59" i="32" s="1"/>
  <c r="M85" i="28"/>
  <c r="N85" i="28" s="1"/>
  <c r="M59" i="24"/>
  <c r="N59" i="24" s="1"/>
  <c r="M62" i="23"/>
  <c r="N62" i="23" s="1"/>
  <c r="M88" i="12"/>
  <c r="N88" i="12" s="1"/>
  <c r="C87" i="28"/>
  <c r="AJ88" i="28" s="1"/>
  <c r="C91" i="12"/>
  <c r="C88" i="23"/>
  <c r="AJ88" i="23" s="1"/>
  <c r="C398" i="28"/>
  <c r="AJ398" i="28" s="1"/>
  <c r="C399" i="23"/>
  <c r="AJ399" i="23" s="1"/>
  <c r="C402" i="12"/>
  <c r="AJ402" i="12" s="1"/>
  <c r="C294" i="28"/>
  <c r="AJ294" i="28" s="1"/>
  <c r="C295" i="23"/>
  <c r="AJ295" i="23" s="1"/>
  <c r="C298" i="12"/>
  <c r="AJ298" i="12" s="1"/>
  <c r="C190" i="28"/>
  <c r="AJ190" i="28" s="1"/>
  <c r="C191" i="23"/>
  <c r="AJ191" i="23" s="1"/>
  <c r="C194" i="12"/>
  <c r="AJ194" i="12" s="1"/>
  <c r="C59" i="32"/>
  <c r="AJ59" i="32" s="1"/>
  <c r="C85" i="28"/>
  <c r="AJ85" i="28" s="1"/>
  <c r="C59" i="24"/>
  <c r="AJ59" i="24" s="1"/>
  <c r="C62" i="23"/>
  <c r="AJ62" i="23" s="1"/>
  <c r="C88" i="12"/>
  <c r="C368" i="32"/>
  <c r="AJ368" i="32" s="1"/>
  <c r="C396" i="28"/>
  <c r="AJ396" i="28" s="1"/>
  <c r="C370" i="24"/>
  <c r="AJ370" i="24" s="1"/>
  <c r="C373" i="23"/>
  <c r="AJ373" i="23" s="1"/>
  <c r="C399" i="12"/>
  <c r="AJ399" i="12" s="1"/>
  <c r="C264" i="32"/>
  <c r="AJ264" i="32" s="1"/>
  <c r="C292" i="28"/>
  <c r="AJ292" i="28" s="1"/>
  <c r="C266" i="24"/>
  <c r="AJ266" i="24" s="1"/>
  <c r="C269" i="23"/>
  <c r="AJ269" i="23" s="1"/>
  <c r="C295" i="12"/>
  <c r="AJ295" i="12" s="1"/>
  <c r="C160" i="32"/>
  <c r="AJ160" i="32" s="1"/>
  <c r="C188" i="28"/>
  <c r="AJ188" i="28" s="1"/>
  <c r="C162" i="24"/>
  <c r="AJ162" i="24" s="1"/>
  <c r="C165" i="23"/>
  <c r="AJ165" i="23" s="1"/>
  <c r="C191" i="12"/>
  <c r="AJ191" i="12" s="1"/>
  <c r="M10" i="32"/>
  <c r="N10" i="32" s="1"/>
  <c r="M36" i="28"/>
  <c r="N36" i="28" s="1"/>
  <c r="M10" i="24"/>
  <c r="N10" i="24" s="1"/>
  <c r="M10" i="23"/>
  <c r="N10" i="23" s="1"/>
  <c r="M13" i="28"/>
  <c r="N13" i="28" s="1"/>
  <c r="M583" i="21"/>
  <c r="N583" i="21" s="1"/>
  <c r="M531" i="21"/>
  <c r="N531" i="21" s="1"/>
  <c r="M453" i="21"/>
  <c r="N453" i="21" s="1"/>
  <c r="M427" i="21"/>
  <c r="N427" i="21" s="1"/>
  <c r="M609" i="21"/>
  <c r="N609" i="21" s="1"/>
  <c r="M505" i="21"/>
  <c r="N505" i="21" s="1"/>
  <c r="M349" i="21"/>
  <c r="N349" i="21" s="1"/>
  <c r="M271" i="21"/>
  <c r="N271" i="21" s="1"/>
  <c r="M193" i="21"/>
  <c r="N193" i="21" s="1"/>
  <c r="M375" i="21"/>
  <c r="N375" i="21" s="1"/>
  <c r="M297" i="21"/>
  <c r="N297" i="21" s="1"/>
  <c r="M219" i="21"/>
  <c r="N219" i="21" s="1"/>
  <c r="M115" i="21"/>
  <c r="N115" i="21" s="1"/>
  <c r="M36" i="21"/>
  <c r="N36" i="21" s="1"/>
  <c r="M39" i="23"/>
  <c r="N39" i="23" s="1"/>
  <c r="AG13" i="28"/>
  <c r="AG609" i="21"/>
  <c r="AG505" i="21"/>
  <c r="AG427" i="21"/>
  <c r="AG583" i="21"/>
  <c r="AG531" i="21"/>
  <c r="AG453" i="21"/>
  <c r="AG375" i="21"/>
  <c r="AG297" i="21"/>
  <c r="AG219" i="21"/>
  <c r="AG115" i="21"/>
  <c r="AG36" i="21"/>
  <c r="AG349" i="21"/>
  <c r="AG271" i="21"/>
  <c r="AG193" i="21"/>
  <c r="AG39" i="23"/>
  <c r="AD13" i="28"/>
  <c r="AD609" i="21"/>
  <c r="AD505" i="21"/>
  <c r="AD427" i="21"/>
  <c r="AD583" i="21"/>
  <c r="AD531" i="21"/>
  <c r="AD453" i="21"/>
  <c r="AD375" i="21"/>
  <c r="AD297" i="21"/>
  <c r="AD219" i="21"/>
  <c r="AD115" i="21"/>
  <c r="AD36" i="21"/>
  <c r="AD349" i="21"/>
  <c r="AD271" i="21"/>
  <c r="AD193" i="21"/>
  <c r="AD39" i="23"/>
  <c r="AA13" i="28"/>
  <c r="AA609" i="21"/>
  <c r="AA505" i="21"/>
  <c r="AA427" i="21"/>
  <c r="AA583" i="21"/>
  <c r="AA531" i="21"/>
  <c r="AA453" i="21"/>
  <c r="AA375" i="21"/>
  <c r="AA297" i="21"/>
  <c r="AA219" i="21"/>
  <c r="AA115" i="21"/>
  <c r="AA36" i="21"/>
  <c r="AA349" i="21"/>
  <c r="AA271" i="21"/>
  <c r="AA193" i="21"/>
  <c r="AA39" i="23"/>
  <c r="X13" i="28"/>
  <c r="X609" i="21"/>
  <c r="X505" i="21"/>
  <c r="X427" i="21"/>
  <c r="X583" i="21"/>
  <c r="X531" i="21"/>
  <c r="X453" i="21"/>
  <c r="X375" i="21"/>
  <c r="X297" i="21"/>
  <c r="X219" i="21"/>
  <c r="X115" i="21"/>
  <c r="X36" i="21"/>
  <c r="X349" i="21"/>
  <c r="X271" i="21"/>
  <c r="X193" i="21"/>
  <c r="X39" i="23"/>
  <c r="U13" i="28"/>
  <c r="U609" i="21"/>
  <c r="U505" i="21"/>
  <c r="U427" i="21"/>
  <c r="U583" i="21"/>
  <c r="U531" i="21"/>
  <c r="U453" i="21"/>
  <c r="U375" i="21"/>
  <c r="U297" i="21"/>
  <c r="U219" i="21"/>
  <c r="U115" i="21"/>
  <c r="U36" i="21"/>
  <c r="U349" i="21"/>
  <c r="U271" i="21"/>
  <c r="U193" i="21"/>
  <c r="U39" i="23"/>
  <c r="R13" i="28"/>
  <c r="R609" i="21"/>
  <c r="R505" i="21"/>
  <c r="R427" i="21"/>
  <c r="R583" i="21"/>
  <c r="R531" i="21"/>
  <c r="R453" i="21"/>
  <c r="R375" i="21"/>
  <c r="R297" i="21"/>
  <c r="R219" i="21"/>
  <c r="R115" i="21"/>
  <c r="R36" i="21"/>
  <c r="R349" i="21"/>
  <c r="R271" i="21"/>
  <c r="R193" i="21"/>
  <c r="R39" i="23"/>
  <c r="AG373" i="28"/>
  <c r="AG402" i="23"/>
  <c r="AG376" i="12"/>
  <c r="AD373" i="28"/>
  <c r="AD402" i="23"/>
  <c r="AD376" i="12"/>
  <c r="AA373" i="28"/>
  <c r="AA402" i="23"/>
  <c r="AA376" i="12"/>
  <c r="X373" i="28"/>
  <c r="X402" i="23"/>
  <c r="X376" i="12"/>
  <c r="U373" i="28"/>
  <c r="U402" i="23"/>
  <c r="U376" i="12"/>
  <c r="R373" i="28"/>
  <c r="R402" i="23"/>
  <c r="R376" i="12"/>
  <c r="O373" i="28"/>
  <c r="O402" i="23"/>
  <c r="O376" i="12"/>
  <c r="AG321" i="28"/>
  <c r="AG350" i="23"/>
  <c r="AG324" i="12"/>
  <c r="AD321" i="28"/>
  <c r="AD350" i="23"/>
  <c r="AD324" i="12"/>
  <c r="AA321" i="28"/>
  <c r="AA350" i="23"/>
  <c r="AA324" i="12"/>
  <c r="X321" i="28"/>
  <c r="X350" i="23"/>
  <c r="X324" i="12"/>
  <c r="U321" i="28"/>
  <c r="U350" i="23"/>
  <c r="U324" i="12"/>
  <c r="R321" i="28"/>
  <c r="R350" i="23"/>
  <c r="R324" i="12"/>
  <c r="O321" i="28"/>
  <c r="O350" i="23"/>
  <c r="O324" i="12"/>
  <c r="AG269" i="28"/>
  <c r="AG298" i="23"/>
  <c r="AG246" i="23"/>
  <c r="AG272" i="12"/>
  <c r="AD269" i="28"/>
  <c r="AD298" i="23"/>
  <c r="AD246" i="23"/>
  <c r="AD272" i="12"/>
  <c r="AA269" i="28"/>
  <c r="AA298" i="23"/>
  <c r="AA246" i="23"/>
  <c r="AA272" i="12"/>
  <c r="X269" i="28"/>
  <c r="X298" i="23"/>
  <c r="X246" i="23"/>
  <c r="X272" i="12"/>
  <c r="U269" i="28"/>
  <c r="U298" i="23"/>
  <c r="U246" i="23"/>
  <c r="U272" i="12"/>
  <c r="R269" i="28"/>
  <c r="R298" i="23"/>
  <c r="R246" i="23"/>
  <c r="R272" i="12"/>
  <c r="O269" i="28"/>
  <c r="O298" i="23"/>
  <c r="O246" i="23"/>
  <c r="O272" i="12"/>
  <c r="AG217" i="28"/>
  <c r="AG220" i="23"/>
  <c r="AG220" i="12"/>
  <c r="AD217" i="28"/>
  <c r="AD220" i="23"/>
  <c r="AD220" i="12"/>
  <c r="AA217" i="28"/>
  <c r="AA220" i="23"/>
  <c r="AA220" i="12"/>
  <c r="X217" i="28"/>
  <c r="X220" i="23"/>
  <c r="X220" i="12"/>
  <c r="U217" i="28"/>
  <c r="U220" i="23"/>
  <c r="U220" i="12"/>
  <c r="R217" i="28"/>
  <c r="R220" i="23"/>
  <c r="R220" i="12"/>
  <c r="O217" i="28"/>
  <c r="O220" i="23"/>
  <c r="O220" i="12"/>
  <c r="AG165" i="28"/>
  <c r="AG194" i="23"/>
  <c r="AG168" i="12"/>
  <c r="AD165" i="28"/>
  <c r="AD194" i="23"/>
  <c r="AD168" i="12"/>
  <c r="AA165" i="28"/>
  <c r="AA194" i="23"/>
  <c r="AA168" i="12"/>
  <c r="X165" i="28"/>
  <c r="X194" i="23"/>
  <c r="X168" i="12"/>
  <c r="U165" i="28"/>
  <c r="U194" i="23"/>
  <c r="U168" i="12"/>
  <c r="R165" i="28"/>
  <c r="R194" i="23"/>
  <c r="R168" i="12"/>
  <c r="O165" i="28"/>
  <c r="O194" i="23"/>
  <c r="O168" i="12"/>
  <c r="AG114" i="28"/>
  <c r="AG142" i="23"/>
  <c r="AG117" i="12"/>
  <c r="AD114" i="28"/>
  <c r="AD142" i="23"/>
  <c r="AD117" i="12"/>
  <c r="AA114" i="28"/>
  <c r="AA142" i="23"/>
  <c r="AA117" i="12"/>
  <c r="X114" i="28"/>
  <c r="X142" i="23"/>
  <c r="X117" i="12"/>
  <c r="U114" i="28"/>
  <c r="U142" i="23"/>
  <c r="U117" i="12"/>
  <c r="R114" i="28"/>
  <c r="R142" i="23"/>
  <c r="R117" i="12"/>
  <c r="O114" i="28"/>
  <c r="O142" i="23"/>
  <c r="O117" i="12"/>
  <c r="AG62" i="28"/>
  <c r="AG91" i="23"/>
  <c r="AG65" i="12"/>
  <c r="AD62" i="28"/>
  <c r="AD91" i="23"/>
  <c r="AD65" i="12"/>
  <c r="AA62" i="28"/>
  <c r="AA91" i="23"/>
  <c r="AA65" i="12"/>
  <c r="X62" i="28"/>
  <c r="X91" i="23"/>
  <c r="X65" i="12"/>
  <c r="U62" i="28"/>
  <c r="U91" i="23"/>
  <c r="U65" i="12"/>
  <c r="R62" i="28"/>
  <c r="R91" i="23"/>
  <c r="R65" i="12"/>
  <c r="O62" i="28"/>
  <c r="O91" i="23"/>
  <c r="O65" i="12"/>
  <c r="C62" i="28"/>
  <c r="AJ62" i="28" s="1"/>
  <c r="C91" i="23"/>
  <c r="AJ91" i="23" s="1"/>
  <c r="C65" i="12"/>
  <c r="AJ65" i="12" s="1"/>
  <c r="C373" i="28"/>
  <c r="AJ373" i="28" s="1"/>
  <c r="C402" i="23"/>
  <c r="AJ402" i="23" s="1"/>
  <c r="C376" i="12"/>
  <c r="AJ376" i="12" s="1"/>
  <c r="C269" i="28"/>
  <c r="AJ269" i="28" s="1"/>
  <c r="C298" i="23"/>
  <c r="AJ298" i="23" s="1"/>
  <c r="C246" i="23"/>
  <c r="AJ246" i="23" s="1"/>
  <c r="C272" i="12"/>
  <c r="AJ272" i="12" s="1"/>
  <c r="C165" i="28"/>
  <c r="AJ165" i="28" s="1"/>
  <c r="C194" i="23"/>
  <c r="AJ194" i="23" s="1"/>
  <c r="C168" i="12"/>
  <c r="AJ168" i="12" s="1"/>
  <c r="L10" i="12"/>
  <c r="L10" i="28"/>
  <c r="L167" i="21"/>
  <c r="L63" i="21"/>
  <c r="L13" i="23"/>
  <c r="F10" i="12"/>
  <c r="F10" i="28"/>
  <c r="F167" i="21"/>
  <c r="F63" i="21"/>
  <c r="F13" i="23"/>
  <c r="G36" i="28"/>
  <c r="H36" i="28" s="1"/>
  <c r="G10" i="32"/>
  <c r="H10" i="32" s="1"/>
  <c r="J36" i="28"/>
  <c r="K36" i="28" s="1"/>
  <c r="J10" i="32"/>
  <c r="K10" i="32" s="1"/>
  <c r="AO170" i="11"/>
  <c r="AP161" i="11"/>
  <c r="AT174" i="11"/>
  <c r="AO161" i="11"/>
  <c r="AS174" i="11"/>
  <c r="AT149" i="11"/>
  <c r="AU164" i="11"/>
  <c r="AN164" i="11"/>
  <c r="AK164" i="11" s="1"/>
  <c r="AQ174" i="11"/>
  <c r="D177" i="11"/>
  <c r="F13" i="28"/>
  <c r="F583" i="21"/>
  <c r="F453" i="21"/>
  <c r="F531" i="21"/>
  <c r="F427" i="21"/>
  <c r="F609" i="21"/>
  <c r="F505" i="21"/>
  <c r="F349" i="21"/>
  <c r="F219" i="21"/>
  <c r="F297" i="21"/>
  <c r="F193" i="21"/>
  <c r="F39" i="23"/>
  <c r="F115" i="21"/>
  <c r="F375" i="21"/>
  <c r="F271" i="21"/>
  <c r="F36" i="21"/>
  <c r="F177" i="11"/>
  <c r="I13" i="28"/>
  <c r="I453" i="21"/>
  <c r="I427" i="21"/>
  <c r="I531" i="21"/>
  <c r="I609" i="21"/>
  <c r="I505" i="21"/>
  <c r="I583" i="21"/>
  <c r="I297" i="21"/>
  <c r="I193" i="21"/>
  <c r="I39" i="23"/>
  <c r="I115" i="21"/>
  <c r="I375" i="21"/>
  <c r="I271" i="21"/>
  <c r="I36" i="21"/>
  <c r="I349" i="21"/>
  <c r="I219" i="21"/>
  <c r="L13" i="28"/>
  <c r="L453" i="21"/>
  <c r="L531" i="21"/>
  <c r="L427" i="21"/>
  <c r="L609" i="21"/>
  <c r="L505" i="21"/>
  <c r="L583" i="21"/>
  <c r="L297" i="21"/>
  <c r="L193" i="21"/>
  <c r="L39" i="23"/>
  <c r="L115" i="21"/>
  <c r="L375" i="21"/>
  <c r="L271" i="21"/>
  <c r="L36" i="21"/>
  <c r="L349" i="21"/>
  <c r="L219" i="21"/>
  <c r="H178" i="11"/>
  <c r="L62" i="28"/>
  <c r="L91" i="23"/>
  <c r="L65" i="12"/>
  <c r="C62" i="11"/>
  <c r="D36" i="28"/>
  <c r="E36" i="28" s="1"/>
  <c r="F36" i="28"/>
  <c r="F10" i="23"/>
  <c r="F10" i="24"/>
  <c r="I36" i="28"/>
  <c r="I10" i="23"/>
  <c r="I10" i="24"/>
  <c r="F85" i="28"/>
  <c r="F62" i="23"/>
  <c r="F88" i="12"/>
  <c r="F59" i="24"/>
  <c r="L36" i="28"/>
  <c r="L10" i="24"/>
  <c r="L10" i="23"/>
  <c r="F38" i="28"/>
  <c r="F557" i="21"/>
  <c r="F479" i="21"/>
  <c r="F10" i="21"/>
  <c r="F39" i="12"/>
  <c r="F245" i="21"/>
  <c r="F323" i="21"/>
  <c r="F401" i="21"/>
  <c r="F89" i="21"/>
  <c r="F36" i="23"/>
  <c r="I38" i="28"/>
  <c r="I557" i="21"/>
  <c r="I479" i="21"/>
  <c r="I10" i="21"/>
  <c r="I39" i="12"/>
  <c r="I245" i="21"/>
  <c r="I323" i="21"/>
  <c r="I401" i="21"/>
  <c r="I89" i="21"/>
  <c r="I36" i="23"/>
  <c r="L38" i="28"/>
  <c r="L557" i="21"/>
  <c r="L479" i="21"/>
  <c r="L245" i="21"/>
  <c r="L323" i="21"/>
  <c r="L401" i="21"/>
  <c r="L89" i="21"/>
  <c r="L36" i="23"/>
  <c r="L39" i="12"/>
  <c r="L10" i="21"/>
  <c r="I10" i="12"/>
  <c r="I10" i="28"/>
  <c r="I167" i="21"/>
  <c r="I63" i="21"/>
  <c r="I13" i="23"/>
  <c r="J10" i="24"/>
  <c r="K10" i="24" s="1"/>
  <c r="J10" i="23"/>
  <c r="K10" i="23" s="1"/>
  <c r="D609" i="21"/>
  <c r="E609" i="21" s="1"/>
  <c r="D583" i="21"/>
  <c r="E583" i="21" s="1"/>
  <c r="D453" i="21"/>
  <c r="E453" i="21" s="1"/>
  <c r="D505" i="21"/>
  <c r="E505" i="21" s="1"/>
  <c r="D531" i="21"/>
  <c r="E531" i="21" s="1"/>
  <c r="D427" i="21"/>
  <c r="E427" i="21" s="1"/>
  <c r="D271" i="21"/>
  <c r="E271" i="21" s="1"/>
  <c r="D349" i="21"/>
  <c r="E349" i="21" s="1"/>
  <c r="D375" i="21"/>
  <c r="E375" i="21" s="1"/>
  <c r="D193" i="21"/>
  <c r="E193" i="21" s="1"/>
  <c r="D39" i="23"/>
  <c r="E39" i="23" s="1"/>
  <c r="D297" i="21"/>
  <c r="E297" i="21" s="1"/>
  <c r="D219" i="21"/>
  <c r="E219" i="21" s="1"/>
  <c r="D115" i="21"/>
  <c r="E115" i="21" s="1"/>
  <c r="D36" i="21"/>
  <c r="E36" i="21" s="1"/>
  <c r="G88" i="23"/>
  <c r="H88" i="23" s="1"/>
  <c r="G91" i="12"/>
  <c r="H91" i="12" s="1"/>
  <c r="J479" i="21"/>
  <c r="K479" i="21" s="1"/>
  <c r="J557" i="21"/>
  <c r="K557" i="21" s="1"/>
  <c r="J39" i="12"/>
  <c r="K39" i="12" s="1"/>
  <c r="J36" i="23"/>
  <c r="K36" i="23" s="1"/>
  <c r="J89" i="21"/>
  <c r="K89" i="21" s="1"/>
  <c r="J10" i="21"/>
  <c r="J323" i="21"/>
  <c r="K323" i="21" s="1"/>
  <c r="J245" i="21"/>
  <c r="K245" i="21" s="1"/>
  <c r="J401" i="21"/>
  <c r="K401" i="21" s="1"/>
  <c r="E177" i="11"/>
  <c r="G62" i="28" s="1"/>
  <c r="H62" i="28" s="1"/>
  <c r="G583" i="21"/>
  <c r="H583" i="21" s="1"/>
  <c r="G427" i="21"/>
  <c r="H427" i="21" s="1"/>
  <c r="G453" i="21"/>
  <c r="H453" i="21" s="1"/>
  <c r="G505" i="21"/>
  <c r="H505" i="21" s="1"/>
  <c r="G531" i="21"/>
  <c r="H531" i="21" s="1"/>
  <c r="G609" i="21"/>
  <c r="H609" i="21" s="1"/>
  <c r="G349" i="21"/>
  <c r="H349" i="21" s="1"/>
  <c r="G375" i="21"/>
  <c r="H375" i="21" s="1"/>
  <c r="G219" i="21"/>
  <c r="H219" i="21" s="1"/>
  <c r="G39" i="23"/>
  <c r="H39" i="23" s="1"/>
  <c r="G193" i="21"/>
  <c r="H193" i="21" s="1"/>
  <c r="G297" i="21"/>
  <c r="H297" i="21" s="1"/>
  <c r="G115" i="21"/>
  <c r="H115" i="21" s="1"/>
  <c r="G36" i="21"/>
  <c r="H36" i="21" s="1"/>
  <c r="G271" i="21"/>
  <c r="H271" i="21" s="1"/>
  <c r="G178" i="11"/>
  <c r="J114" i="28" s="1"/>
  <c r="K114" i="28" s="1"/>
  <c r="J65" i="12"/>
  <c r="K65" i="12" s="1"/>
  <c r="J91" i="23"/>
  <c r="K91" i="23" s="1"/>
  <c r="G479" i="21"/>
  <c r="H479" i="21" s="1"/>
  <c r="G557" i="21"/>
  <c r="H557" i="21" s="1"/>
  <c r="G10" i="21"/>
  <c r="G89" i="21"/>
  <c r="H89" i="21" s="1"/>
  <c r="G36" i="23"/>
  <c r="H36" i="23" s="1"/>
  <c r="G323" i="21"/>
  <c r="H323" i="21" s="1"/>
  <c r="G39" i="12"/>
  <c r="H39" i="12" s="1"/>
  <c r="G245" i="21"/>
  <c r="H245" i="21" s="1"/>
  <c r="G401" i="21"/>
  <c r="H401" i="21" s="1"/>
  <c r="J453" i="21"/>
  <c r="K453" i="21" s="1"/>
  <c r="J505" i="21"/>
  <c r="K505" i="21" s="1"/>
  <c r="J531" i="21"/>
  <c r="K531" i="21" s="1"/>
  <c r="J609" i="21"/>
  <c r="K609" i="21" s="1"/>
  <c r="J583" i="21"/>
  <c r="K583" i="21" s="1"/>
  <c r="J427" i="21"/>
  <c r="K427" i="21" s="1"/>
  <c r="J39" i="23"/>
  <c r="K39" i="23" s="1"/>
  <c r="J193" i="21"/>
  <c r="K193" i="21" s="1"/>
  <c r="J297" i="21"/>
  <c r="K297" i="21" s="1"/>
  <c r="J219" i="21"/>
  <c r="K219" i="21" s="1"/>
  <c r="J271" i="21"/>
  <c r="K271" i="21" s="1"/>
  <c r="J115" i="21"/>
  <c r="K115" i="21" s="1"/>
  <c r="J36" i="21"/>
  <c r="K36" i="21" s="1"/>
  <c r="J375" i="21"/>
  <c r="K375" i="21" s="1"/>
  <c r="J349" i="21"/>
  <c r="K349" i="21" s="1"/>
  <c r="D557" i="21"/>
  <c r="E557" i="21" s="1"/>
  <c r="D479" i="21"/>
  <c r="E479" i="21" s="1"/>
  <c r="D245" i="21"/>
  <c r="E245" i="21" s="1"/>
  <c r="D401" i="21"/>
  <c r="E401" i="21" s="1"/>
  <c r="D89" i="21"/>
  <c r="E89" i="21" s="1"/>
  <c r="D36" i="23"/>
  <c r="E36" i="23" s="1"/>
  <c r="D323" i="21"/>
  <c r="E323" i="21" s="1"/>
  <c r="D39" i="12"/>
  <c r="E39" i="12" s="1"/>
  <c r="D10" i="23"/>
  <c r="E10" i="23" s="1"/>
  <c r="D10" i="24"/>
  <c r="E10" i="24" s="1"/>
  <c r="D59" i="24"/>
  <c r="E59" i="24" s="1"/>
  <c r="D62" i="23"/>
  <c r="E62" i="23" s="1"/>
  <c r="D88" i="12"/>
  <c r="E88" i="12" s="1"/>
  <c r="J10" i="12"/>
  <c r="K10" i="12" s="1"/>
  <c r="J13" i="23"/>
  <c r="K13" i="23" s="1"/>
  <c r="J167" i="21"/>
  <c r="K167" i="21" s="1"/>
  <c r="J63" i="21"/>
  <c r="K63" i="21" s="1"/>
  <c r="G36" i="12"/>
  <c r="H36" i="12" s="1"/>
  <c r="G10" i="24"/>
  <c r="H10" i="24" s="1"/>
  <c r="G10" i="23"/>
  <c r="H10" i="23" s="1"/>
  <c r="M10" i="12"/>
  <c r="N10" i="12" s="1"/>
  <c r="M167" i="21"/>
  <c r="N167" i="21" s="1"/>
  <c r="M13" i="23"/>
  <c r="N13" i="23" s="1"/>
  <c r="M63" i="21"/>
  <c r="N63" i="21" s="1"/>
  <c r="D13" i="23"/>
  <c r="E13" i="23" s="1"/>
  <c r="D63" i="21"/>
  <c r="E63" i="21" s="1"/>
  <c r="D167" i="21"/>
  <c r="E167" i="21" s="1"/>
  <c r="G10" i="12"/>
  <c r="G63" i="21"/>
  <c r="H63" i="21" s="1"/>
  <c r="G167" i="21"/>
  <c r="H167" i="21" s="1"/>
  <c r="G13" i="23"/>
  <c r="H13" i="23" s="1"/>
  <c r="AQ158" i="11"/>
  <c r="AS158" i="11"/>
  <c r="AR158" i="11"/>
  <c r="AU171" i="11"/>
  <c r="AR171" i="11"/>
  <c r="AO171" i="11"/>
  <c r="AU152" i="11"/>
  <c r="AQ152" i="11"/>
  <c r="AS152" i="11"/>
  <c r="AR152" i="11"/>
  <c r="AU158" i="11"/>
  <c r="AN171" i="11"/>
  <c r="AK171" i="11" s="1"/>
  <c r="AQ155" i="11"/>
  <c r="AS155" i="11"/>
  <c r="AR155" i="11"/>
  <c r="AU168" i="11"/>
  <c r="AR168" i="11"/>
  <c r="AO168" i="11"/>
  <c r="AQ149" i="11"/>
  <c r="AS149" i="11"/>
  <c r="AR149" i="11"/>
  <c r="AO158" i="11"/>
  <c r="AN158" i="11"/>
  <c r="AK158" i="11" s="1"/>
  <c r="AP152" i="11"/>
  <c r="AP171" i="11"/>
  <c r="AT168" i="11"/>
  <c r="AU155" i="11"/>
  <c r="AN149" i="11"/>
  <c r="AK149" i="11" s="1"/>
  <c r="AO155" i="11"/>
  <c r="AO173" i="11"/>
  <c r="AT173" i="11"/>
  <c r="AT152" i="11"/>
  <c r="AP149" i="11"/>
  <c r="AQ171" i="11"/>
  <c r="AP158" i="11"/>
  <c r="AQ173" i="11"/>
  <c r="AS173" i="11"/>
  <c r="AU173" i="11"/>
  <c r="AR173" i="11"/>
  <c r="AN155" i="11"/>
  <c r="AK155" i="11" s="1"/>
  <c r="AS168" i="11"/>
  <c r="AQ170" i="11"/>
  <c r="AS170" i="11"/>
  <c r="AU170" i="11"/>
  <c r="AR170" i="11"/>
  <c r="AP173" i="11"/>
  <c r="AP168" i="11"/>
  <c r="AN168" i="11"/>
  <c r="AK168" i="11" s="1"/>
  <c r="AT171" i="11"/>
  <c r="AQ167" i="11"/>
  <c r="AS167" i="11"/>
  <c r="AR167" i="11"/>
  <c r="AS171" i="11"/>
  <c r="AT170" i="11"/>
  <c r="AT161" i="11"/>
  <c r="AT167" i="11"/>
  <c r="AQ164" i="11"/>
  <c r="AS164" i="11"/>
  <c r="AR164" i="11"/>
  <c r="AN170" i="11"/>
  <c r="AK170" i="11" s="1"/>
  <c r="AQ168" i="11"/>
  <c r="AT155" i="11"/>
  <c r="AQ161" i="11"/>
  <c r="AS161" i="11"/>
  <c r="AR161" i="11"/>
  <c r="AU174" i="11"/>
  <c r="AO174" i="11"/>
  <c r="AU149" i="11"/>
  <c r="AP155" i="11"/>
  <c r="AU167" i="11"/>
  <c r="AN167" i="11"/>
  <c r="AK167" i="11" s="1"/>
  <c r="X13" i="12"/>
  <c r="J36" i="12"/>
  <c r="K36" i="12" s="1"/>
  <c r="Y36" i="12"/>
  <c r="Z36" i="12" s="1"/>
  <c r="X36" i="12"/>
  <c r="S36" i="12"/>
  <c r="T36" i="12" s="1"/>
  <c r="M36" i="12"/>
  <c r="N36" i="12" s="1"/>
  <c r="V13" i="12"/>
  <c r="W13" i="12" s="1"/>
  <c r="L36" i="12"/>
  <c r="R36" i="12"/>
  <c r="U13" i="12"/>
  <c r="F13" i="12"/>
  <c r="C177" i="11"/>
  <c r="D62" i="28" s="1"/>
  <c r="E62" i="28" s="1"/>
  <c r="S13" i="12"/>
  <c r="T13" i="12" s="1"/>
  <c r="G13" i="12"/>
  <c r="H13" i="12" s="1"/>
  <c r="P36" i="12"/>
  <c r="Q36" i="12" s="1"/>
  <c r="AG36" i="12"/>
  <c r="M13" i="12"/>
  <c r="N13" i="12" s="1"/>
  <c r="R13" i="12"/>
  <c r="U36" i="12"/>
  <c r="AE36" i="12"/>
  <c r="AF36" i="12" s="1"/>
  <c r="O13" i="12"/>
  <c r="P13" i="12"/>
  <c r="Q13" i="12" s="1"/>
  <c r="J13" i="12"/>
  <c r="K13" i="12" s="1"/>
  <c r="AD36" i="12"/>
  <c r="AG13" i="12"/>
  <c r="O36" i="12"/>
  <c r="AB36" i="12"/>
  <c r="AC36" i="12" s="1"/>
  <c r="C91" i="11"/>
  <c r="D13" i="12"/>
  <c r="E13" i="12" s="1"/>
  <c r="AA36" i="12"/>
  <c r="AD13" i="12"/>
  <c r="D36" i="12"/>
  <c r="E36" i="12" s="1"/>
  <c r="AB13" i="12"/>
  <c r="AC13" i="12" s="1"/>
  <c r="F36" i="12"/>
  <c r="AA13" i="12"/>
  <c r="V36" i="12"/>
  <c r="W36" i="12" s="1"/>
  <c r="Y13" i="12"/>
  <c r="Z13" i="12" s="1"/>
  <c r="D10" i="21"/>
  <c r="E10" i="21" s="1"/>
  <c r="D10" i="12"/>
  <c r="E10" i="12" s="1"/>
  <c r="I36" i="12"/>
  <c r="H10" i="21"/>
  <c r="H10" i="12"/>
  <c r="N10" i="21"/>
  <c r="K10" i="21"/>
  <c r="H33" i="11"/>
  <c r="H34" i="11" s="1"/>
  <c r="E62" i="11"/>
  <c r="F33" i="11"/>
  <c r="F34" i="11" s="1"/>
  <c r="G33" i="11"/>
  <c r="J87" i="28" s="1"/>
  <c r="K87" i="28" s="1"/>
  <c r="F91" i="11"/>
  <c r="F92" i="11" s="1"/>
  <c r="C33" i="11"/>
  <c r="D87" i="28" s="1"/>
  <c r="E87" i="28" s="1"/>
  <c r="D63" i="11"/>
  <c r="F111" i="32" s="1"/>
  <c r="C92" i="11"/>
  <c r="H92" i="11"/>
  <c r="AJ91" i="12"/>
  <c r="E34" i="11"/>
  <c r="G138" i="28" s="1"/>
  <c r="H138" i="28" s="1"/>
  <c r="G91" i="11"/>
  <c r="C63" i="11"/>
  <c r="D33" i="11"/>
  <c r="E91" i="11"/>
  <c r="D91" i="11"/>
  <c r="F62" i="11"/>
  <c r="I59" i="32" s="1"/>
  <c r="H62" i="11"/>
  <c r="L59" i="32" s="1"/>
  <c r="AM198" i="11"/>
  <c r="AT198" i="11" s="1"/>
  <c r="AL178" i="11"/>
  <c r="AL201" i="11"/>
  <c r="AM188" i="11"/>
  <c r="AT188" i="11" s="1"/>
  <c r="AL185" i="11"/>
  <c r="AM185" i="11"/>
  <c r="AR185" i="11" s="1"/>
  <c r="AM200" i="11"/>
  <c r="AT200" i="11" s="1"/>
  <c r="AM194" i="11"/>
  <c r="AR194" i="11" s="1"/>
  <c r="AL188" i="11"/>
  <c r="AL200" i="11"/>
  <c r="AL194" i="11"/>
  <c r="AL182" i="11"/>
  <c r="AM201" i="11"/>
  <c r="AQ201" i="11" s="1"/>
  <c r="AM197" i="11"/>
  <c r="AU197" i="11" s="1"/>
  <c r="AM195" i="11"/>
  <c r="AO195" i="11" s="1"/>
  <c r="AL193" i="11"/>
  <c r="AL191" i="11"/>
  <c r="AL190" i="11"/>
  <c r="AM189" i="11"/>
  <c r="AQ189" i="11" s="1"/>
  <c r="AL187" i="11"/>
  <c r="AL184" i="11"/>
  <c r="AM183" i="11"/>
  <c r="AT183" i="11" s="1"/>
  <c r="AL181" i="11"/>
  <c r="AM179" i="11"/>
  <c r="AT179" i="11" s="1"/>
  <c r="AM177" i="11"/>
  <c r="AP177" i="11" s="1"/>
  <c r="AL198" i="11"/>
  <c r="AL202" i="11"/>
  <c r="AL199" i="11"/>
  <c r="AL197" i="11"/>
  <c r="AL196" i="11"/>
  <c r="AM145" i="11"/>
  <c r="AR145" i="11" s="1"/>
  <c r="AM143" i="11"/>
  <c r="AS143" i="11" s="1"/>
  <c r="AM140" i="11"/>
  <c r="AQ140" i="11" s="1"/>
  <c r="AM139" i="11"/>
  <c r="AR139" i="11" s="1"/>
  <c r="AM134" i="11"/>
  <c r="AO134" i="11" s="1"/>
  <c r="AM133" i="11"/>
  <c r="AQ133" i="11" s="1"/>
  <c r="AM131" i="11"/>
  <c r="AU131" i="11" s="1"/>
  <c r="AL145" i="11"/>
  <c r="AL144" i="11"/>
  <c r="AL141" i="11"/>
  <c r="AL140" i="11"/>
  <c r="AM127" i="11"/>
  <c r="AU127" i="11" s="1"/>
  <c r="H4" i="11"/>
  <c r="G62" i="11"/>
  <c r="AM191" i="11"/>
  <c r="AT191" i="11" s="1"/>
  <c r="AM182" i="11"/>
  <c r="AR182" i="11" s="1"/>
  <c r="AL192" i="11"/>
  <c r="AL195" i="11"/>
  <c r="AL179" i="11"/>
  <c r="AM192" i="11"/>
  <c r="AT192" i="11" s="1"/>
  <c r="AL186" i="11"/>
  <c r="AL189" i="11"/>
  <c r="AM186" i="11"/>
  <c r="AT186" i="11" s="1"/>
  <c r="AL183" i="11"/>
  <c r="AL180" i="11"/>
  <c r="AL177" i="11"/>
  <c r="AM180" i="11"/>
  <c r="AU180" i="11" s="1"/>
  <c r="AM176" i="11"/>
  <c r="AR176" i="11" s="1"/>
  <c r="AL176" i="11"/>
  <c r="AM178" i="11"/>
  <c r="AM181" i="11"/>
  <c r="AU181" i="11" s="1"/>
  <c r="AM184" i="11"/>
  <c r="AU184" i="11" s="1"/>
  <c r="AM187" i="11"/>
  <c r="AQ187" i="11" s="1"/>
  <c r="AM190" i="11"/>
  <c r="AM193" i="11"/>
  <c r="AT193" i="11" s="1"/>
  <c r="AM196" i="11"/>
  <c r="AM199" i="11"/>
  <c r="AP199" i="11" s="1"/>
  <c r="AM202" i="11"/>
  <c r="AU202" i="11" s="1"/>
  <c r="AM137" i="11"/>
  <c r="AP137" i="11" s="1"/>
  <c r="AL129" i="11"/>
  <c r="AL127" i="11"/>
  <c r="AL126" i="11"/>
  <c r="AL123" i="11"/>
  <c r="AL122" i="11"/>
  <c r="AL121" i="11"/>
  <c r="AL120" i="11"/>
  <c r="AL131" i="11"/>
  <c r="AL142" i="11"/>
  <c r="AM119" i="11"/>
  <c r="AT119" i="11" s="1"/>
  <c r="AM128" i="11"/>
  <c r="AT128" i="11" s="1"/>
  <c r="AM125" i="11"/>
  <c r="AS125" i="11" s="1"/>
  <c r="AM124" i="11"/>
  <c r="AT124" i="11" s="1"/>
  <c r="AM122" i="11"/>
  <c r="AS122" i="11" s="1"/>
  <c r="AM121" i="11"/>
  <c r="AS121" i="11" s="1"/>
  <c r="AL130" i="11"/>
  <c r="AL125" i="11"/>
  <c r="AL143" i="11"/>
  <c r="AL139" i="11"/>
  <c r="AL138" i="11"/>
  <c r="AL137" i="11"/>
  <c r="AL136" i="11"/>
  <c r="AL135" i="11"/>
  <c r="AL134" i="11"/>
  <c r="AL133" i="11"/>
  <c r="AL132" i="11"/>
  <c r="AM142" i="11"/>
  <c r="AQ142" i="11" s="1"/>
  <c r="AL128" i="11"/>
  <c r="AM130" i="11"/>
  <c r="AP130" i="11" s="1"/>
  <c r="AL124" i="11"/>
  <c r="AM136" i="11"/>
  <c r="AO136" i="11" s="1"/>
  <c r="AL119" i="11"/>
  <c r="AM120" i="11"/>
  <c r="AT120" i="11" s="1"/>
  <c r="AM123" i="11"/>
  <c r="AP123" i="11" s="1"/>
  <c r="AM126" i="11"/>
  <c r="AQ126" i="11" s="1"/>
  <c r="AM129" i="11"/>
  <c r="AQ129" i="11" s="1"/>
  <c r="AM132" i="11"/>
  <c r="AT132" i="11" s="1"/>
  <c r="AM135" i="11"/>
  <c r="AO135" i="11" s="1"/>
  <c r="AM138" i="11"/>
  <c r="AP138" i="11" s="1"/>
  <c r="AM141" i="11"/>
  <c r="AT141" i="11" s="1"/>
  <c r="AM144" i="11"/>
  <c r="AL48" i="11"/>
  <c r="AM38" i="11"/>
  <c r="AS38" i="11" s="1"/>
  <c r="AL36" i="11"/>
  <c r="AM35" i="11"/>
  <c r="AS35" i="11" s="1"/>
  <c r="AL33" i="11"/>
  <c r="AL86" i="11"/>
  <c r="AM85" i="11"/>
  <c r="AP85" i="11" s="1"/>
  <c r="AM82" i="11"/>
  <c r="AT82" i="11" s="1"/>
  <c r="AM79" i="11"/>
  <c r="AP79" i="11" s="1"/>
  <c r="AM78" i="11"/>
  <c r="AR78" i="11" s="1"/>
  <c r="AM76" i="11"/>
  <c r="AT76" i="11" s="1"/>
  <c r="AM75" i="11"/>
  <c r="AR75" i="11" s="1"/>
  <c r="AM73" i="11"/>
  <c r="AS73" i="11" s="1"/>
  <c r="AM72" i="11"/>
  <c r="AR72" i="11" s="1"/>
  <c r="AM70" i="11"/>
  <c r="AS70" i="11" s="1"/>
  <c r="AL68" i="11"/>
  <c r="AM67" i="11"/>
  <c r="AP67" i="11" s="1"/>
  <c r="AM66" i="11"/>
  <c r="AR66" i="11" s="1"/>
  <c r="AM44" i="11"/>
  <c r="AU44" i="11" s="1"/>
  <c r="AM41" i="11"/>
  <c r="AT41" i="11" s="1"/>
  <c r="AL84" i="11"/>
  <c r="AL74" i="11"/>
  <c r="AM108" i="11"/>
  <c r="AS108" i="11" s="1"/>
  <c r="AL114" i="11"/>
  <c r="AL108" i="11"/>
  <c r="AL103" i="11"/>
  <c r="AL96" i="11"/>
  <c r="AM90" i="11"/>
  <c r="AS90" i="11" s="1"/>
  <c r="AM114" i="11"/>
  <c r="AS114" i="11" s="1"/>
  <c r="AM105" i="11"/>
  <c r="AP105" i="11" s="1"/>
  <c r="AM102" i="11"/>
  <c r="AS102" i="11" s="1"/>
  <c r="AM93" i="11"/>
  <c r="AS93" i="11" s="1"/>
  <c r="AM111" i="11"/>
  <c r="AT111" i="11" s="1"/>
  <c r="AM24" i="11"/>
  <c r="AR24" i="11" s="1"/>
  <c r="AM61" i="11"/>
  <c r="AT61" i="11" s="1"/>
  <c r="AM53" i="11"/>
  <c r="AR53" i="11" s="1"/>
  <c r="AL35" i="11"/>
  <c r="AL54" i="11"/>
  <c r="AL51" i="11"/>
  <c r="AL47" i="11"/>
  <c r="AL45" i="11"/>
  <c r="AL42" i="11"/>
  <c r="AL39" i="11"/>
  <c r="AL115" i="11"/>
  <c r="AL112" i="11"/>
  <c r="AL111" i="11"/>
  <c r="AL110" i="11"/>
  <c r="AL109" i="11"/>
  <c r="AL107" i="11"/>
  <c r="AL106" i="11"/>
  <c r="AL104" i="11"/>
  <c r="AL101" i="11"/>
  <c r="AL100" i="11"/>
  <c r="AL99" i="11"/>
  <c r="AL98" i="11"/>
  <c r="AL97" i="11"/>
  <c r="AL95" i="11"/>
  <c r="AL94" i="11"/>
  <c r="AL92" i="11"/>
  <c r="AL91" i="11"/>
  <c r="AL102" i="11"/>
  <c r="AM28" i="11"/>
  <c r="AO28" i="11" s="1"/>
  <c r="AL90" i="11"/>
  <c r="AL113" i="11"/>
  <c r="AL62" i="11"/>
  <c r="AL85" i="11"/>
  <c r="AL80" i="11"/>
  <c r="AL79" i="11"/>
  <c r="AL78" i="11"/>
  <c r="AL73" i="11"/>
  <c r="AL71" i="11"/>
  <c r="AL70" i="11"/>
  <c r="AL69" i="11"/>
  <c r="AL67" i="11"/>
  <c r="AL66" i="11"/>
  <c r="AM84" i="11"/>
  <c r="AO84" i="11" s="1"/>
  <c r="AL83" i="11"/>
  <c r="AM81" i="11"/>
  <c r="AO81" i="11" s="1"/>
  <c r="AL77" i="11"/>
  <c r="AL72" i="11"/>
  <c r="AM69" i="11"/>
  <c r="AP69" i="11" s="1"/>
  <c r="AL65" i="11"/>
  <c r="AM63" i="11"/>
  <c r="AT63" i="11" s="1"/>
  <c r="AM96" i="11"/>
  <c r="AS96" i="11" s="1"/>
  <c r="AL116" i="11"/>
  <c r="AM87" i="11"/>
  <c r="AU87" i="11" s="1"/>
  <c r="AL38" i="11"/>
  <c r="AL87" i="11"/>
  <c r="AL82" i="11"/>
  <c r="AL81" i="11"/>
  <c r="AL76" i="11"/>
  <c r="AL75" i="11"/>
  <c r="AL64" i="11"/>
  <c r="AL63" i="11"/>
  <c r="AL57" i="11"/>
  <c r="AL56" i="11"/>
  <c r="AL53" i="11"/>
  <c r="AL50" i="11"/>
  <c r="AL44" i="11"/>
  <c r="AM99" i="11"/>
  <c r="AO99" i="11" s="1"/>
  <c r="AL93" i="11"/>
  <c r="AL105" i="11"/>
  <c r="AM92" i="11"/>
  <c r="AR92" i="11" s="1"/>
  <c r="AM95" i="11"/>
  <c r="AR95" i="11" s="1"/>
  <c r="AM98" i="11"/>
  <c r="AR98" i="11" s="1"/>
  <c r="AM101" i="11"/>
  <c r="AR101" i="11" s="1"/>
  <c r="AM104" i="11"/>
  <c r="AT104" i="11" s="1"/>
  <c r="AM107" i="11"/>
  <c r="AM110" i="11"/>
  <c r="AQ110" i="11" s="1"/>
  <c r="AM113" i="11"/>
  <c r="AS113" i="11" s="1"/>
  <c r="AM116" i="11"/>
  <c r="AS116" i="11" s="1"/>
  <c r="AM91" i="11"/>
  <c r="AO91" i="11" s="1"/>
  <c r="AM94" i="11"/>
  <c r="AQ94" i="11" s="1"/>
  <c r="AM97" i="11"/>
  <c r="AO97" i="11" s="1"/>
  <c r="AM100" i="11"/>
  <c r="AT100" i="11" s="1"/>
  <c r="AM103" i="11"/>
  <c r="AQ103" i="11" s="1"/>
  <c r="AM106" i="11"/>
  <c r="AU106" i="11" s="1"/>
  <c r="AM109" i="11"/>
  <c r="AP109" i="11" s="1"/>
  <c r="AM112" i="11"/>
  <c r="AT112" i="11" s="1"/>
  <c r="AM115" i="11"/>
  <c r="AT115" i="11" s="1"/>
  <c r="AL61" i="11"/>
  <c r="AM64" i="11"/>
  <c r="AO64" i="11" s="1"/>
  <c r="AM47" i="11"/>
  <c r="AR47" i="11" s="1"/>
  <c r="AL41" i="11"/>
  <c r="AM50" i="11"/>
  <c r="AR50" i="11" s="1"/>
  <c r="AM56" i="11"/>
  <c r="AU56" i="11" s="1"/>
  <c r="AM32" i="11"/>
  <c r="AT32" i="11" s="1"/>
  <c r="AL32" i="11"/>
  <c r="AM62" i="11"/>
  <c r="AS62" i="11" s="1"/>
  <c r="AM65" i="11"/>
  <c r="AT65" i="11" s="1"/>
  <c r="AM68" i="11"/>
  <c r="AM71" i="11"/>
  <c r="AS71" i="11" s="1"/>
  <c r="AM74" i="11"/>
  <c r="AO74" i="11" s="1"/>
  <c r="AM77" i="11"/>
  <c r="AM80" i="11"/>
  <c r="AO80" i="11" s="1"/>
  <c r="AM83" i="11"/>
  <c r="AO83" i="11" s="1"/>
  <c r="AM86" i="11"/>
  <c r="AS86" i="11" s="1"/>
  <c r="AL34" i="11"/>
  <c r="AL37" i="11"/>
  <c r="AL40" i="11"/>
  <c r="AL43" i="11"/>
  <c r="AL46" i="11"/>
  <c r="AL49" i="11"/>
  <c r="AL52" i="11"/>
  <c r="AL55" i="11"/>
  <c r="AL58" i="11"/>
  <c r="AM34" i="11"/>
  <c r="AO34" i="11" s="1"/>
  <c r="AM37" i="11"/>
  <c r="AR37" i="11" s="1"/>
  <c r="AM40" i="11"/>
  <c r="AR40" i="11" s="1"/>
  <c r="AM43" i="11"/>
  <c r="AR43" i="11" s="1"/>
  <c r="AM46" i="11"/>
  <c r="AR46" i="11" s="1"/>
  <c r="AM49" i="11"/>
  <c r="AR49" i="11" s="1"/>
  <c r="AM52" i="11"/>
  <c r="AR52" i="11" s="1"/>
  <c r="AM55" i="11"/>
  <c r="AR55" i="11" s="1"/>
  <c r="AM58" i="11"/>
  <c r="AR58" i="11" s="1"/>
  <c r="AM33" i="11"/>
  <c r="AM36" i="11"/>
  <c r="AS36" i="11" s="1"/>
  <c r="AM39" i="11"/>
  <c r="AS39" i="11" s="1"/>
  <c r="AM42" i="11"/>
  <c r="AM45" i="11"/>
  <c r="AS45" i="11" s="1"/>
  <c r="AM48" i="11"/>
  <c r="AP48" i="11" s="1"/>
  <c r="AM51" i="11"/>
  <c r="AP51" i="11" s="1"/>
  <c r="AM54" i="11"/>
  <c r="AO54" i="11" s="1"/>
  <c r="AM57" i="11"/>
  <c r="AS57" i="11" s="1"/>
  <c r="AL26" i="11"/>
  <c r="AL28" i="11"/>
  <c r="AL24" i="11"/>
  <c r="AL29" i="11"/>
  <c r="AL27" i="11"/>
  <c r="AM27" i="11"/>
  <c r="AR27" i="11" s="1"/>
  <c r="AM25" i="11"/>
  <c r="AS25" i="11" s="1"/>
  <c r="AL25" i="11"/>
  <c r="AL23" i="11"/>
  <c r="AM29" i="11"/>
  <c r="AU29" i="11" s="1"/>
  <c r="AM26" i="11"/>
  <c r="AU26" i="11" s="1"/>
  <c r="AM23" i="11"/>
  <c r="G34" i="11" l="1"/>
  <c r="J138" i="28" s="1"/>
  <c r="K138" i="28" s="1"/>
  <c r="L59" i="28"/>
  <c r="L65" i="23"/>
  <c r="L62" i="12"/>
  <c r="D136" i="28"/>
  <c r="E136" i="28" s="1"/>
  <c r="D111" i="32"/>
  <c r="E111" i="32" s="1"/>
  <c r="J85" i="28"/>
  <c r="K85" i="28" s="1"/>
  <c r="J59" i="32"/>
  <c r="K59" i="32" s="1"/>
  <c r="G85" i="28"/>
  <c r="H85" i="28" s="1"/>
  <c r="G59" i="32"/>
  <c r="H59" i="32" s="1"/>
  <c r="D85" i="28"/>
  <c r="E85" i="28" s="1"/>
  <c r="D59" i="32"/>
  <c r="E59" i="32" s="1"/>
  <c r="F178" i="11"/>
  <c r="I62" i="28"/>
  <c r="I91" i="23"/>
  <c r="I65" i="12"/>
  <c r="H179" i="11"/>
  <c r="L114" i="28"/>
  <c r="L117" i="12"/>
  <c r="L142" i="23"/>
  <c r="D178" i="11"/>
  <c r="F62" i="28"/>
  <c r="F91" i="23"/>
  <c r="F65" i="12"/>
  <c r="I85" i="28"/>
  <c r="I62" i="23"/>
  <c r="I88" i="12"/>
  <c r="I59" i="24"/>
  <c r="E63" i="11"/>
  <c r="L85" i="28"/>
  <c r="L59" i="24"/>
  <c r="L88" i="12"/>
  <c r="L62" i="23"/>
  <c r="F136" i="28"/>
  <c r="F114" i="23"/>
  <c r="F139" i="12"/>
  <c r="F111" i="24"/>
  <c r="L138" i="28"/>
  <c r="L142" i="12"/>
  <c r="L139" i="23"/>
  <c r="F87" i="28"/>
  <c r="F88" i="23"/>
  <c r="F91" i="12"/>
  <c r="I138" i="28"/>
  <c r="I142" i="12"/>
  <c r="I139" i="23"/>
  <c r="I87" i="28"/>
  <c r="I88" i="23"/>
  <c r="I91" i="12"/>
  <c r="L87" i="28"/>
  <c r="L88" i="23"/>
  <c r="L91" i="12"/>
  <c r="J139" i="23"/>
  <c r="K139" i="23" s="1"/>
  <c r="J142" i="12"/>
  <c r="K142" i="12" s="1"/>
  <c r="D88" i="23"/>
  <c r="E88" i="23" s="1"/>
  <c r="D91" i="12"/>
  <c r="E91" i="12" s="1"/>
  <c r="G139" i="23"/>
  <c r="H139" i="23" s="1"/>
  <c r="G142" i="12"/>
  <c r="H142" i="12" s="1"/>
  <c r="G59" i="24"/>
  <c r="H59" i="24" s="1"/>
  <c r="G62" i="23"/>
  <c r="H62" i="23" s="1"/>
  <c r="G88" i="12"/>
  <c r="H88" i="12" s="1"/>
  <c r="C178" i="11"/>
  <c r="D114" i="28" s="1"/>
  <c r="E114" i="28" s="1"/>
  <c r="D65" i="12"/>
  <c r="E65" i="12" s="1"/>
  <c r="D91" i="23"/>
  <c r="E91" i="23" s="1"/>
  <c r="J88" i="23"/>
  <c r="K88" i="23" s="1"/>
  <c r="J91" i="12"/>
  <c r="K91" i="12" s="1"/>
  <c r="E178" i="11"/>
  <c r="G114" i="28" s="1"/>
  <c r="H114" i="28" s="1"/>
  <c r="G91" i="23"/>
  <c r="H91" i="23" s="1"/>
  <c r="G65" i="12"/>
  <c r="H65" i="12" s="1"/>
  <c r="G179" i="11"/>
  <c r="J165" i="28" s="1"/>
  <c r="K165" i="28" s="1"/>
  <c r="J117" i="12"/>
  <c r="K117" i="12" s="1"/>
  <c r="J142" i="23"/>
  <c r="K142" i="23" s="1"/>
  <c r="C34" i="11"/>
  <c r="D138" i="28" s="1"/>
  <c r="E138" i="28" s="1"/>
  <c r="J62" i="23"/>
  <c r="K62" i="23" s="1"/>
  <c r="J88" i="12"/>
  <c r="K88" i="12" s="1"/>
  <c r="J59" i="24"/>
  <c r="K59" i="24" s="1"/>
  <c r="G114" i="23"/>
  <c r="H114" i="23" s="1"/>
  <c r="G139" i="12"/>
  <c r="H139" i="12" s="1"/>
  <c r="G111" i="24"/>
  <c r="H111" i="24" s="1"/>
  <c r="D114" i="23"/>
  <c r="E114" i="23" s="1"/>
  <c r="D139" i="12"/>
  <c r="E139" i="12" s="1"/>
  <c r="D111" i="24"/>
  <c r="E111" i="24" s="1"/>
  <c r="AQ188" i="11"/>
  <c r="AS188" i="11"/>
  <c r="AS197" i="11"/>
  <c r="AQ177" i="11"/>
  <c r="AP197" i="11"/>
  <c r="AO197" i="11"/>
  <c r="AR197" i="11"/>
  <c r="AR179" i="11"/>
  <c r="AN139" i="11"/>
  <c r="AK139" i="11" s="1"/>
  <c r="AT197" i="11"/>
  <c r="AU188" i="11"/>
  <c r="AT127" i="11"/>
  <c r="AO188" i="11"/>
  <c r="AO139" i="11"/>
  <c r="AN178" i="11"/>
  <c r="AK178" i="11" s="1"/>
  <c r="AR188" i="11"/>
  <c r="AP188" i="11"/>
  <c r="AN179" i="11"/>
  <c r="AK179" i="11" s="1"/>
  <c r="AQ179" i="11"/>
  <c r="AQ197" i="11"/>
  <c r="H35" i="11"/>
  <c r="D64" i="11"/>
  <c r="F160" i="32" s="1"/>
  <c r="E92" i="11"/>
  <c r="AU139" i="11"/>
  <c r="D34" i="11"/>
  <c r="D92" i="11"/>
  <c r="G63" i="11"/>
  <c r="H93" i="11"/>
  <c r="AS139" i="11"/>
  <c r="AU179" i="11"/>
  <c r="F35" i="11"/>
  <c r="E35" i="11"/>
  <c r="G190" i="28" s="1"/>
  <c r="H190" i="28" s="1"/>
  <c r="F93" i="11"/>
  <c r="E64" i="11"/>
  <c r="AQ127" i="11"/>
  <c r="AR127" i="11"/>
  <c r="AS179" i="11"/>
  <c r="G92" i="11"/>
  <c r="C93" i="11"/>
  <c r="H63" i="11"/>
  <c r="L111" i="32" s="1"/>
  <c r="F63" i="11"/>
  <c r="I111" i="32" s="1"/>
  <c r="C64" i="11"/>
  <c r="G35" i="11"/>
  <c r="J190" i="28" s="1"/>
  <c r="K190" i="28" s="1"/>
  <c r="C35" i="11"/>
  <c r="D190" i="28" s="1"/>
  <c r="E190" i="28" s="1"/>
  <c r="AO145" i="11"/>
  <c r="AP179" i="11"/>
  <c r="AQ139" i="11"/>
  <c r="AO179" i="11"/>
  <c r="AT201" i="11"/>
  <c r="AU201" i="11"/>
  <c r="AT177" i="11"/>
  <c r="AS201" i="11"/>
  <c r="AN177" i="11"/>
  <c r="AK177" i="11" s="1"/>
  <c r="AU143" i="11"/>
  <c r="AP143" i="11"/>
  <c r="AR143" i="11"/>
  <c r="AN183" i="11"/>
  <c r="AK183" i="11" s="1"/>
  <c r="AU183" i="11"/>
  <c r="AQ143" i="11"/>
  <c r="AS183" i="11"/>
  <c r="AO143" i="11"/>
  <c r="AN143" i="11"/>
  <c r="AK143" i="11" s="1"/>
  <c r="AT143" i="11"/>
  <c r="AQ185" i="11"/>
  <c r="AS185" i="11"/>
  <c r="AO185" i="11"/>
  <c r="AP185" i="11"/>
  <c r="AU185" i="11"/>
  <c r="AT185" i="11"/>
  <c r="AS200" i="11"/>
  <c r="AO200" i="11"/>
  <c r="AU200" i="11"/>
  <c r="AQ200" i="11"/>
  <c r="AP200" i="11"/>
  <c r="AP145" i="11"/>
  <c r="AQ145" i="11"/>
  <c r="AT145" i="11"/>
  <c r="AS145" i="11"/>
  <c r="AU145" i="11"/>
  <c r="AQ183" i="11"/>
  <c r="AP183" i="11"/>
  <c r="AO183" i="11"/>
  <c r="AR183" i="11"/>
  <c r="AS127" i="11"/>
  <c r="AP127" i="11"/>
  <c r="AO127" i="11"/>
  <c r="AN127" i="11"/>
  <c r="AK127" i="11" s="1"/>
  <c r="AN201" i="11"/>
  <c r="AK201" i="11" s="1"/>
  <c r="AS177" i="11"/>
  <c r="AR177" i="11"/>
  <c r="AP201" i="11"/>
  <c r="AU177" i="11"/>
  <c r="AR201" i="11"/>
  <c r="AO177" i="11"/>
  <c r="AO201" i="11"/>
  <c r="AU194" i="11"/>
  <c r="AR200" i="11"/>
  <c r="AR198" i="11"/>
  <c r="AU198" i="11"/>
  <c r="AO198" i="11"/>
  <c r="AS198" i="11"/>
  <c r="AN196" i="11"/>
  <c r="AK196" i="11" s="1"/>
  <c r="AO140" i="11"/>
  <c r="AQ195" i="11"/>
  <c r="AP140" i="11"/>
  <c r="AT195" i="11"/>
  <c r="AR140" i="11"/>
  <c r="AS140" i="11"/>
  <c r="AT140" i="11"/>
  <c r="AN140" i="11"/>
  <c r="AK140" i="11" s="1"/>
  <c r="AP195" i="11"/>
  <c r="AR195" i="11"/>
  <c r="AN195" i="11"/>
  <c r="AK195" i="11" s="1"/>
  <c r="AU195" i="11"/>
  <c r="AS195" i="11"/>
  <c r="AU140" i="11"/>
  <c r="AQ102" i="11"/>
  <c r="AS133" i="11"/>
  <c r="AS194" i="11"/>
  <c r="AO133" i="11"/>
  <c r="AN145" i="11"/>
  <c r="AK145" i="11" s="1"/>
  <c r="AQ194" i="11"/>
  <c r="AO194" i="11"/>
  <c r="AP194" i="11"/>
  <c r="AT194" i="11"/>
  <c r="AN144" i="11"/>
  <c r="AK144" i="11" s="1"/>
  <c r="AT78" i="11"/>
  <c r="AQ131" i="11"/>
  <c r="AR131" i="11"/>
  <c r="AT131" i="11"/>
  <c r="AN131" i="11"/>
  <c r="AK131" i="11" s="1"/>
  <c r="AN197" i="11"/>
  <c r="AK197" i="11" s="1"/>
  <c r="AP131" i="11"/>
  <c r="AS131" i="11"/>
  <c r="AO131" i="11"/>
  <c r="AN198" i="11"/>
  <c r="AK198" i="11" s="1"/>
  <c r="AQ198" i="11"/>
  <c r="AO78" i="11"/>
  <c r="AT144" i="11"/>
  <c r="AP198" i="11"/>
  <c r="AP24" i="11"/>
  <c r="AN133" i="11"/>
  <c r="AK133" i="11" s="1"/>
  <c r="AN134" i="11"/>
  <c r="AK134" i="11" s="1"/>
  <c r="AR133" i="11"/>
  <c r="AP189" i="11"/>
  <c r="AU133" i="11"/>
  <c r="AU121" i="11"/>
  <c r="AR191" i="11"/>
  <c r="AN185" i="11"/>
  <c r="AK185" i="11" s="1"/>
  <c r="AU78" i="11"/>
  <c r="AN24" i="11"/>
  <c r="AK24" i="11" s="1"/>
  <c r="AP78" i="11"/>
  <c r="AT134" i="11"/>
  <c r="AP134" i="11"/>
  <c r="AP44" i="11"/>
  <c r="AS41" i="11"/>
  <c r="AS134" i="11"/>
  <c r="AR134" i="11"/>
  <c r="AN200" i="11"/>
  <c r="AK200" i="11" s="1"/>
  <c r="AQ134" i="11"/>
  <c r="AU134" i="11"/>
  <c r="AQ124" i="11"/>
  <c r="AN77" i="11"/>
  <c r="AK77" i="11" s="1"/>
  <c r="AN190" i="11"/>
  <c r="AK190" i="11" s="1"/>
  <c r="AO121" i="11"/>
  <c r="AR85" i="11"/>
  <c r="AN44" i="11"/>
  <c r="AK44" i="11" s="1"/>
  <c r="AS85" i="11"/>
  <c r="AN189" i="11"/>
  <c r="AK189" i="11" s="1"/>
  <c r="AR189" i="11"/>
  <c r="AN124" i="11"/>
  <c r="AK124" i="11" s="1"/>
  <c r="AU124" i="11"/>
  <c r="AQ180" i="11"/>
  <c r="AU189" i="11"/>
  <c r="AT73" i="11"/>
  <c r="AO124" i="11"/>
  <c r="AP133" i="11"/>
  <c r="AS189" i="11"/>
  <c r="AT189" i="11"/>
  <c r="AS124" i="11"/>
  <c r="AP82" i="11"/>
  <c r="AT133" i="11"/>
  <c r="AO189" i="11"/>
  <c r="AR192" i="11"/>
  <c r="AT79" i="11"/>
  <c r="AN142" i="11"/>
  <c r="AK142" i="11" s="1"/>
  <c r="AO191" i="11"/>
  <c r="AS180" i="11"/>
  <c r="AQ24" i="11"/>
  <c r="AN125" i="11"/>
  <c r="AK125" i="11" s="1"/>
  <c r="AN121" i="11"/>
  <c r="AK121" i="11" s="1"/>
  <c r="AU191" i="11"/>
  <c r="AP139" i="11"/>
  <c r="AT24" i="11"/>
  <c r="AQ85" i="11"/>
  <c r="AS44" i="11"/>
  <c r="AT139" i="11"/>
  <c r="AN122" i="11"/>
  <c r="AK122" i="11" s="1"/>
  <c r="AP191" i="11"/>
  <c r="AS186" i="11"/>
  <c r="AS24" i="11"/>
  <c r="AU67" i="11"/>
  <c r="AR44" i="11"/>
  <c r="AO79" i="11"/>
  <c r="AR67" i="11"/>
  <c r="AS66" i="11"/>
  <c r="AQ137" i="11"/>
  <c r="AR186" i="11"/>
  <c r="AS79" i="11"/>
  <c r="AO67" i="11"/>
  <c r="AQ67" i="11"/>
  <c r="AO137" i="11"/>
  <c r="AU186" i="11"/>
  <c r="AQ114" i="11"/>
  <c r="AN79" i="11"/>
  <c r="AK79" i="11" s="1"/>
  <c r="AR79" i="11"/>
  <c r="AQ32" i="11"/>
  <c r="AQ78" i="11"/>
  <c r="AP121" i="11"/>
  <c r="AN137" i="11"/>
  <c r="AK137" i="11" s="1"/>
  <c r="AR114" i="11"/>
  <c r="AU79" i="11"/>
  <c r="AN33" i="11"/>
  <c r="AK33" i="11" s="1"/>
  <c r="AQ79" i="11"/>
  <c r="AT67" i="11"/>
  <c r="AT121" i="11"/>
  <c r="AQ192" i="11"/>
  <c r="AO72" i="11"/>
  <c r="AR136" i="11"/>
  <c r="AQ122" i="11"/>
  <c r="AP125" i="11"/>
  <c r="AN188" i="11"/>
  <c r="AK188" i="11" s="1"/>
  <c r="AU73" i="11"/>
  <c r="AR105" i="11"/>
  <c r="AP73" i="11"/>
  <c r="AQ75" i="11"/>
  <c r="AO114" i="11"/>
  <c r="AN73" i="11"/>
  <c r="AK73" i="11" s="1"/>
  <c r="AS137" i="11"/>
  <c r="AO125" i="11"/>
  <c r="AQ176" i="11"/>
  <c r="AT180" i="11"/>
  <c r="AQ53" i="11"/>
  <c r="AR73" i="11"/>
  <c r="AP75" i="11"/>
  <c r="AU114" i="11"/>
  <c r="AN84" i="11"/>
  <c r="AK84" i="11" s="1"/>
  <c r="AQ125" i="11"/>
  <c r="AT137" i="11"/>
  <c r="AP176" i="11"/>
  <c r="AO180" i="11"/>
  <c r="AN180" i="11"/>
  <c r="AK180" i="11" s="1"/>
  <c r="AN191" i="11"/>
  <c r="AK191" i="11" s="1"/>
  <c r="AU122" i="11"/>
  <c r="AU125" i="11"/>
  <c r="AS67" i="11"/>
  <c r="AT114" i="11"/>
  <c r="AR124" i="11"/>
  <c r="AT122" i="11"/>
  <c r="AU137" i="11"/>
  <c r="AU24" i="11"/>
  <c r="AU66" i="11"/>
  <c r="AT105" i="11"/>
  <c r="AR137" i="11"/>
  <c r="AS192" i="11"/>
  <c r="AR32" i="11"/>
  <c r="AU192" i="11"/>
  <c r="AR125" i="11"/>
  <c r="AU53" i="11"/>
  <c r="AS105" i="11"/>
  <c r="AN176" i="11"/>
  <c r="AK176" i="11" s="1"/>
  <c r="AT125" i="11"/>
  <c r="AO182" i="11"/>
  <c r="AP41" i="11"/>
  <c r="AN41" i="11"/>
  <c r="AK41" i="11" s="1"/>
  <c r="AT85" i="11"/>
  <c r="AU41" i="11"/>
  <c r="AN68" i="11"/>
  <c r="AK68" i="11" s="1"/>
  <c r="AR82" i="11"/>
  <c r="AN35" i="11"/>
  <c r="AK35" i="11" s="1"/>
  <c r="AU128" i="11"/>
  <c r="AP124" i="11"/>
  <c r="AU190" i="11"/>
  <c r="AP181" i="11"/>
  <c r="AR35" i="11"/>
  <c r="AT35" i="11"/>
  <c r="AN194" i="11"/>
  <c r="AK194" i="11" s="1"/>
  <c r="AO35" i="11"/>
  <c r="AS82" i="11"/>
  <c r="AQ128" i="11"/>
  <c r="AU102" i="11"/>
  <c r="AO128" i="11"/>
  <c r="AP180" i="11"/>
  <c r="AU35" i="11"/>
  <c r="AT25" i="11"/>
  <c r="AQ44" i="11"/>
  <c r="AP35" i="11"/>
  <c r="AO85" i="11"/>
  <c r="AU85" i="11"/>
  <c r="AT44" i="11"/>
  <c r="AQ25" i="11"/>
  <c r="AS53" i="11"/>
  <c r="AU75" i="11"/>
  <c r="AR81" i="11"/>
  <c r="AN78" i="11"/>
  <c r="AK78" i="11" s="1"/>
  <c r="AR130" i="11"/>
  <c r="AP128" i="11"/>
  <c r="AS142" i="11"/>
  <c r="AO176" i="11"/>
  <c r="AP192" i="11"/>
  <c r="AU84" i="11"/>
  <c r="AO130" i="11"/>
  <c r="AN82" i="11"/>
  <c r="AK82" i="11" s="1"/>
  <c r="AN85" i="11"/>
  <c r="AK85" i="11" s="1"/>
  <c r="AS176" i="11"/>
  <c r="AR180" i="11"/>
  <c r="AQ191" i="11"/>
  <c r="AS84" i="11"/>
  <c r="AU182" i="11"/>
  <c r="AN182" i="11"/>
  <c r="AK182" i="11" s="1"/>
  <c r="AQ182" i="11"/>
  <c r="AT182" i="11"/>
  <c r="AQ35" i="11"/>
  <c r="AO75" i="11"/>
  <c r="AR121" i="11"/>
  <c r="AO122" i="11"/>
  <c r="AQ121" i="11"/>
  <c r="AR122" i="11"/>
  <c r="AS182" i="11"/>
  <c r="AO24" i="11"/>
  <c r="AO44" i="11"/>
  <c r="AR102" i="11"/>
  <c r="AP122" i="11"/>
  <c r="AP182" i="11"/>
  <c r="AU176" i="11"/>
  <c r="AS191" i="11"/>
  <c r="AP190" i="11"/>
  <c r="AQ181" i="11"/>
  <c r="AU178" i="11"/>
  <c r="AO186" i="11"/>
  <c r="AN181" i="11"/>
  <c r="AK181" i="11" s="1"/>
  <c r="AN186" i="11"/>
  <c r="AK186" i="11" s="1"/>
  <c r="AQ186" i="11"/>
  <c r="AT181" i="11"/>
  <c r="AO192" i="11"/>
  <c r="AP187" i="11"/>
  <c r="AU187" i="11"/>
  <c r="AN192" i="11"/>
  <c r="AK192" i="11" s="1"/>
  <c r="AP184" i="11"/>
  <c r="AN187" i="11"/>
  <c r="AK187" i="11" s="1"/>
  <c r="AP186" i="11"/>
  <c r="AT176" i="11"/>
  <c r="AS196" i="11"/>
  <c r="AR196" i="11"/>
  <c r="AO196" i="11"/>
  <c r="AT202" i="11"/>
  <c r="AU193" i="11"/>
  <c r="AS199" i="11"/>
  <c r="AR199" i="11"/>
  <c r="AO199" i="11"/>
  <c r="AS193" i="11"/>
  <c r="AR193" i="11"/>
  <c r="AO193" i="11"/>
  <c r="AQ196" i="11"/>
  <c r="AN202" i="11"/>
  <c r="AK202" i="11" s="1"/>
  <c r="AT178" i="11"/>
  <c r="AS190" i="11"/>
  <c r="AR190" i="11"/>
  <c r="AO190" i="11"/>
  <c r="AN193" i="11"/>
  <c r="AK193" i="11" s="1"/>
  <c r="AQ202" i="11"/>
  <c r="AS187" i="11"/>
  <c r="AR187" i="11"/>
  <c r="AO187" i="11"/>
  <c r="AQ193" i="11"/>
  <c r="AN199" i="11"/>
  <c r="AK199" i="11" s="1"/>
  <c r="AS184" i="11"/>
  <c r="AR184" i="11"/>
  <c r="AO184" i="11"/>
  <c r="AT190" i="11"/>
  <c r="AT187" i="11"/>
  <c r="AN184" i="11"/>
  <c r="AK184" i="11" s="1"/>
  <c r="AT196" i="11"/>
  <c r="AQ178" i="11"/>
  <c r="AS181" i="11"/>
  <c r="AR181" i="11"/>
  <c r="AO181" i="11"/>
  <c r="AQ184" i="11"/>
  <c r="AP196" i="11"/>
  <c r="AU196" i="11"/>
  <c r="AQ190" i="11"/>
  <c r="AP202" i="11"/>
  <c r="AS178" i="11"/>
  <c r="AR178" i="11"/>
  <c r="AO178" i="11"/>
  <c r="AP193" i="11"/>
  <c r="AT184" i="11"/>
  <c r="AT199" i="11"/>
  <c r="AS202" i="11"/>
  <c r="AR202" i="11"/>
  <c r="AO202" i="11"/>
  <c r="AQ199" i="11"/>
  <c r="AU199" i="11"/>
  <c r="AP178" i="11"/>
  <c r="AN32" i="11"/>
  <c r="AK32" i="11" s="1"/>
  <c r="AU119" i="11"/>
  <c r="AN119" i="11"/>
  <c r="AK119" i="11" s="1"/>
  <c r="AT72" i="11"/>
  <c r="AP119" i="11"/>
  <c r="AQ119" i="11"/>
  <c r="AN128" i="11"/>
  <c r="AK128" i="11" s="1"/>
  <c r="AO32" i="11"/>
  <c r="AP32" i="11"/>
  <c r="AN75" i="11"/>
  <c r="AK75" i="11" s="1"/>
  <c r="AO38" i="11"/>
  <c r="AO119" i="11"/>
  <c r="AP72" i="11"/>
  <c r="AP38" i="11"/>
  <c r="AQ73" i="11"/>
  <c r="AS75" i="11"/>
  <c r="AQ144" i="11"/>
  <c r="AS128" i="11"/>
  <c r="AR128" i="11"/>
  <c r="AR87" i="11"/>
  <c r="AT28" i="11"/>
  <c r="AT38" i="11"/>
  <c r="AP53" i="11"/>
  <c r="AO73" i="11"/>
  <c r="AT70" i="11"/>
  <c r="AT69" i="11"/>
  <c r="AO138" i="11"/>
  <c r="AS119" i="11"/>
  <c r="AR119" i="11"/>
  <c r="AT135" i="11"/>
  <c r="AN135" i="11"/>
  <c r="AK135" i="11" s="1"/>
  <c r="AN120" i="11"/>
  <c r="AK120" i="11" s="1"/>
  <c r="AP120" i="11"/>
  <c r="AP144" i="11"/>
  <c r="AO144" i="11"/>
  <c r="AR142" i="11"/>
  <c r="AO142" i="11"/>
  <c r="AT142" i="11"/>
  <c r="AU142" i="11"/>
  <c r="AP142" i="11"/>
  <c r="AP126" i="11"/>
  <c r="AU136" i="11"/>
  <c r="AT136" i="11"/>
  <c r="AQ136" i="11"/>
  <c r="AS136" i="11"/>
  <c r="AP136" i="11"/>
  <c r="AO123" i="11"/>
  <c r="AO120" i="11"/>
  <c r="AU130" i="11"/>
  <c r="AS130" i="11"/>
  <c r="AT130" i="11"/>
  <c r="AQ130" i="11"/>
  <c r="AQ120" i="11"/>
  <c r="AN130" i="11"/>
  <c r="AK130" i="11" s="1"/>
  <c r="AN126" i="11"/>
  <c r="AK126" i="11" s="1"/>
  <c r="AN136" i="11"/>
  <c r="AK136" i="11" s="1"/>
  <c r="AN138" i="11"/>
  <c r="AK138" i="11" s="1"/>
  <c r="AQ132" i="11"/>
  <c r="AU132" i="11"/>
  <c r="AS132" i="11"/>
  <c r="AR132" i="11"/>
  <c r="AN123" i="11"/>
  <c r="AK123" i="11" s="1"/>
  <c r="AS129" i="11"/>
  <c r="AR129" i="11"/>
  <c r="AU129" i="11"/>
  <c r="AU126" i="11"/>
  <c r="AS126" i="11"/>
  <c r="AR126" i="11"/>
  <c r="AQ135" i="11"/>
  <c r="AS135" i="11"/>
  <c r="AR135" i="11"/>
  <c r="AU135" i="11"/>
  <c r="AU123" i="11"/>
  <c r="AS123" i="11"/>
  <c r="AP135" i="11"/>
  <c r="AU120" i="11"/>
  <c r="AS120" i="11"/>
  <c r="AQ141" i="11"/>
  <c r="AN132" i="11"/>
  <c r="AK132" i="11" s="1"/>
  <c r="AP132" i="11"/>
  <c r="AO132" i="11"/>
  <c r="AO129" i="11"/>
  <c r="AT129" i="11"/>
  <c r="AS141" i="11"/>
  <c r="AR141" i="11"/>
  <c r="AU141" i="11"/>
  <c r="AQ138" i="11"/>
  <c r="AS138" i="11"/>
  <c r="AR138" i="11"/>
  <c r="AU138" i="11"/>
  <c r="AO141" i="11"/>
  <c r="AP129" i="11"/>
  <c r="AT126" i="11"/>
  <c r="AR123" i="11"/>
  <c r="AT138" i="11"/>
  <c r="AO126" i="11"/>
  <c r="AR120" i="11"/>
  <c r="AS144" i="11"/>
  <c r="AR144" i="11"/>
  <c r="AU144" i="11"/>
  <c r="AP141" i="11"/>
  <c r="AN141" i="11"/>
  <c r="AK141" i="11" s="1"/>
  <c r="AT123" i="11"/>
  <c r="AN129" i="11"/>
  <c r="AK129" i="11" s="1"/>
  <c r="AQ123" i="11"/>
  <c r="AO63" i="11"/>
  <c r="AN63" i="11"/>
  <c r="AK63" i="11" s="1"/>
  <c r="AQ76" i="11"/>
  <c r="AQ61" i="11"/>
  <c r="AP63" i="11"/>
  <c r="AQ63" i="11"/>
  <c r="AU76" i="11"/>
  <c r="AR25" i="11"/>
  <c r="AU61" i="11"/>
  <c r="AS63" i="11"/>
  <c r="AN76" i="11"/>
  <c r="AK76" i="11" s="1"/>
  <c r="AO25" i="11"/>
  <c r="AU63" i="11"/>
  <c r="AT50" i="11"/>
  <c r="AR63" i="11"/>
  <c r="AU25" i="11"/>
  <c r="AP25" i="11"/>
  <c r="AP50" i="11"/>
  <c r="AQ69" i="11"/>
  <c r="AS69" i="11"/>
  <c r="AN26" i="11"/>
  <c r="AK26" i="11" s="1"/>
  <c r="AS78" i="11"/>
  <c r="AU69" i="11"/>
  <c r="AU105" i="11"/>
  <c r="AN67" i="11"/>
  <c r="AK67" i="11" s="1"/>
  <c r="AN25" i="11"/>
  <c r="AK25" i="11" s="1"/>
  <c r="AO76" i="11"/>
  <c r="AR69" i="11"/>
  <c r="AP114" i="11"/>
  <c r="AN69" i="11"/>
  <c r="AK69" i="11" s="1"/>
  <c r="AN114" i="11"/>
  <c r="AK114" i="11" s="1"/>
  <c r="AN93" i="11"/>
  <c r="AK93" i="11" s="1"/>
  <c r="AR93" i="11"/>
  <c r="AQ93" i="11"/>
  <c r="AO108" i="11"/>
  <c r="AN111" i="11"/>
  <c r="AK111" i="11" s="1"/>
  <c r="AU92" i="11"/>
  <c r="AR111" i="11"/>
  <c r="AQ108" i="11"/>
  <c r="AQ111" i="11"/>
  <c r="AP102" i="11"/>
  <c r="AP111" i="11"/>
  <c r="AO102" i="11"/>
  <c r="AO111" i="11"/>
  <c r="AN96" i="11"/>
  <c r="AK96" i="11" s="1"/>
  <c r="AU111" i="11"/>
  <c r="AT102" i="11"/>
  <c r="AS111" i="11"/>
  <c r="AU93" i="11"/>
  <c r="AN102" i="11"/>
  <c r="AK102" i="11" s="1"/>
  <c r="AN90" i="11"/>
  <c r="AK90" i="11" s="1"/>
  <c r="AQ90" i="11"/>
  <c r="AO90" i="11"/>
  <c r="AT90" i="11"/>
  <c r="AU90" i="11"/>
  <c r="AP90" i="11"/>
  <c r="AR90" i="11"/>
  <c r="AS28" i="11"/>
  <c r="AS26" i="11"/>
  <c r="AP56" i="11"/>
  <c r="AT37" i="11"/>
  <c r="AR41" i="11"/>
  <c r="AS61" i="11"/>
  <c r="AS56" i="11"/>
  <c r="AT66" i="11"/>
  <c r="AO66" i="11"/>
  <c r="AQ105" i="11"/>
  <c r="AQ28" i="11"/>
  <c r="AP70" i="11"/>
  <c r="AP66" i="11"/>
  <c r="AN72" i="11"/>
  <c r="AK72" i="11" s="1"/>
  <c r="AO105" i="11"/>
  <c r="AP93" i="11"/>
  <c r="AQ41" i="11"/>
  <c r="AU48" i="11"/>
  <c r="AO70" i="11"/>
  <c r="AR70" i="11"/>
  <c r="AP61" i="11"/>
  <c r="AQ66" i="11"/>
  <c r="AO69" i="11"/>
  <c r="AU72" i="11"/>
  <c r="AP108" i="11"/>
  <c r="AO93" i="11"/>
  <c r="AQ70" i="11"/>
  <c r="AU28" i="11"/>
  <c r="AQ38" i="11"/>
  <c r="AO41" i="11"/>
  <c r="AN48" i="11"/>
  <c r="AK48" i="11" s="1"/>
  <c r="AO61" i="11"/>
  <c r="AR61" i="11"/>
  <c r="AU108" i="11"/>
  <c r="AT93" i="11"/>
  <c r="AN38" i="11"/>
  <c r="AK38" i="11" s="1"/>
  <c r="AU70" i="11"/>
  <c r="AP28" i="11"/>
  <c r="AU38" i="11"/>
  <c r="AP76" i="11"/>
  <c r="AQ72" i="11"/>
  <c r="AN61" i="11"/>
  <c r="AK61" i="11" s="1"/>
  <c r="AU96" i="11"/>
  <c r="AP26" i="11"/>
  <c r="AR28" i="11"/>
  <c r="AN28" i="11"/>
  <c r="AK28" i="11" s="1"/>
  <c r="AR76" i="11"/>
  <c r="AU82" i="11"/>
  <c r="AR38" i="11"/>
  <c r="AS72" i="11"/>
  <c r="AS76" i="11"/>
  <c r="AN107" i="11"/>
  <c r="AK107" i="11" s="1"/>
  <c r="AP96" i="11"/>
  <c r="AO107" i="11"/>
  <c r="AN105" i="11"/>
  <c r="AK105" i="11" s="1"/>
  <c r="AN66" i="11"/>
  <c r="AK66" i="11" s="1"/>
  <c r="AO56" i="11"/>
  <c r="AO82" i="11"/>
  <c r="AQ82" i="11"/>
  <c r="AR108" i="11"/>
  <c r="AT75" i="11"/>
  <c r="AN70" i="11"/>
  <c r="AK70" i="11" s="1"/>
  <c r="AT108" i="11"/>
  <c r="AN108" i="11"/>
  <c r="AK108" i="11" s="1"/>
  <c r="AU81" i="11"/>
  <c r="AP81" i="11"/>
  <c r="AP84" i="11"/>
  <c r="AO116" i="11"/>
  <c r="AN87" i="11"/>
  <c r="AK87" i="11" s="1"/>
  <c r="AT84" i="11"/>
  <c r="AN54" i="11"/>
  <c r="AK54" i="11" s="1"/>
  <c r="AR64" i="11"/>
  <c r="AO87" i="11"/>
  <c r="AR84" i="11"/>
  <c r="AN53" i="11"/>
  <c r="AK53" i="11" s="1"/>
  <c r="AT81" i="11"/>
  <c r="AP87" i="11"/>
  <c r="AQ97" i="11"/>
  <c r="AQ84" i="11"/>
  <c r="AQ87" i="11"/>
  <c r="AU64" i="11"/>
  <c r="AN81" i="11"/>
  <c r="AK81" i="11" s="1"/>
  <c r="AT53" i="11"/>
  <c r="AT87" i="11"/>
  <c r="AS87" i="11"/>
  <c r="AQ98" i="11"/>
  <c r="AN91" i="11"/>
  <c r="AK91" i="11" s="1"/>
  <c r="AO26" i="11"/>
  <c r="AN42" i="11"/>
  <c r="AK42" i="11" s="1"/>
  <c r="AN40" i="11"/>
  <c r="AK40" i="11" s="1"/>
  <c r="AO53" i="11"/>
  <c r="AQ81" i="11"/>
  <c r="AO96" i="11"/>
  <c r="AR96" i="11"/>
  <c r="AS81" i="11"/>
  <c r="AR107" i="11"/>
  <c r="AQ96" i="11"/>
  <c r="AP107" i="11"/>
  <c r="AU107" i="11"/>
  <c r="AT96" i="11"/>
  <c r="AQ91" i="11"/>
  <c r="AO94" i="11"/>
  <c r="AU116" i="11"/>
  <c r="AP113" i="11"/>
  <c r="AN113" i="11"/>
  <c r="AK113" i="11" s="1"/>
  <c r="AP99" i="11"/>
  <c r="AU99" i="11"/>
  <c r="AT116" i="11"/>
  <c r="AQ115" i="11"/>
  <c r="AT113" i="11"/>
  <c r="AQ107" i="11"/>
  <c r="AO103" i="11"/>
  <c r="AO109" i="11"/>
  <c r="AN95" i="11"/>
  <c r="AK95" i="11" s="1"/>
  <c r="AT91" i="11"/>
  <c r="AP91" i="11"/>
  <c r="AP98" i="11"/>
  <c r="AT109" i="11"/>
  <c r="AU91" i="11"/>
  <c r="AT110" i="11"/>
  <c r="AN109" i="11"/>
  <c r="AK109" i="11" s="1"/>
  <c r="AT106" i="11"/>
  <c r="AO110" i="11"/>
  <c r="AT99" i="11"/>
  <c r="AS99" i="11"/>
  <c r="AR99" i="11"/>
  <c r="AQ99" i="11"/>
  <c r="AQ113" i="11"/>
  <c r="AO113" i="11"/>
  <c r="AN99" i="11"/>
  <c r="AK99" i="11" s="1"/>
  <c r="AR110" i="11"/>
  <c r="AP104" i="11"/>
  <c r="AS115" i="11"/>
  <c r="AR115" i="11"/>
  <c r="AO92" i="11"/>
  <c r="AT95" i="11"/>
  <c r="AU110" i="11"/>
  <c r="AQ112" i="11"/>
  <c r="AU109" i="11"/>
  <c r="AS106" i="11"/>
  <c r="AR106" i="11"/>
  <c r="AU104" i="11"/>
  <c r="AP115" i="11"/>
  <c r="AP92" i="11"/>
  <c r="AN97" i="11"/>
  <c r="AK97" i="11" s="1"/>
  <c r="AO106" i="11"/>
  <c r="AS107" i="11"/>
  <c r="AQ104" i="11"/>
  <c r="AO101" i="11"/>
  <c r="AU101" i="11"/>
  <c r="AS103" i="11"/>
  <c r="AR103" i="11"/>
  <c r="AO104" i="11"/>
  <c r="AN112" i="11"/>
  <c r="AK112" i="11" s="1"/>
  <c r="AT92" i="11"/>
  <c r="AU103" i="11"/>
  <c r="AN115" i="11"/>
  <c r="AK115" i="11" s="1"/>
  <c r="AN110" i="11"/>
  <c r="AK110" i="11" s="1"/>
  <c r="AR104" i="11"/>
  <c r="AN106" i="11"/>
  <c r="AK106" i="11" s="1"/>
  <c r="AN104" i="11"/>
  <c r="AK104" i="11" s="1"/>
  <c r="AS100" i="11"/>
  <c r="AR100" i="11"/>
  <c r="AP110" i="11"/>
  <c r="AP101" i="11"/>
  <c r="AS97" i="11"/>
  <c r="AR97" i="11"/>
  <c r="AU100" i="11"/>
  <c r="AU97" i="11"/>
  <c r="AP106" i="11"/>
  <c r="AT107" i="11"/>
  <c r="AS110" i="11"/>
  <c r="AP97" i="11"/>
  <c r="AQ100" i="11"/>
  <c r="AT101" i="11"/>
  <c r="AS94" i="11"/>
  <c r="AR94" i="11"/>
  <c r="AO100" i="11"/>
  <c r="AP103" i="11"/>
  <c r="AU115" i="11"/>
  <c r="AS104" i="11"/>
  <c r="AS98" i="11"/>
  <c r="AS95" i="11"/>
  <c r="AT98" i="11"/>
  <c r="AT97" i="11"/>
  <c r="AS91" i="11"/>
  <c r="AR91" i="11"/>
  <c r="AS101" i="11"/>
  <c r="AO115" i="11"/>
  <c r="AN103" i="11"/>
  <c r="AK103" i="11" s="1"/>
  <c r="AT103" i="11"/>
  <c r="AR116" i="11"/>
  <c r="AU98" i="11"/>
  <c r="AN94" i="11"/>
  <c r="AK94" i="11" s="1"/>
  <c r="AT94" i="11"/>
  <c r="AP116" i="11"/>
  <c r="AQ95" i="11"/>
  <c r="AS112" i="11"/>
  <c r="AR112" i="11"/>
  <c r="AS109" i="11"/>
  <c r="AR109" i="11"/>
  <c r="AQ109" i="11"/>
  <c r="AN101" i="11"/>
  <c r="AK101" i="11" s="1"/>
  <c r="AU112" i="11"/>
  <c r="AN100" i="11"/>
  <c r="AK100" i="11" s="1"/>
  <c r="AQ106" i="11"/>
  <c r="AR113" i="11"/>
  <c r="AU95" i="11"/>
  <c r="AP94" i="11"/>
  <c r="AQ101" i="11"/>
  <c r="AO98" i="11"/>
  <c r="AQ116" i="11"/>
  <c r="AQ92" i="11"/>
  <c r="AP100" i="11"/>
  <c r="AP112" i="11"/>
  <c r="AO112" i="11"/>
  <c r="AP95" i="11"/>
  <c r="AO95" i="11"/>
  <c r="AS92" i="11"/>
  <c r="AN98" i="11"/>
  <c r="AK98" i="11" s="1"/>
  <c r="AU94" i="11"/>
  <c r="AU113" i="11"/>
  <c r="AN116" i="11"/>
  <c r="AK116" i="11" s="1"/>
  <c r="AN92" i="11"/>
  <c r="AK92" i="11" s="1"/>
  <c r="AQ64" i="11"/>
  <c r="AS64" i="11"/>
  <c r="AQ68" i="11"/>
  <c r="AT62" i="11"/>
  <c r="AN62" i="11"/>
  <c r="AK62" i="11" s="1"/>
  <c r="AP65" i="11"/>
  <c r="AO86" i="11"/>
  <c r="AO62" i="11"/>
  <c r="AP62" i="11"/>
  <c r="AN71" i="11"/>
  <c r="AK71" i="11" s="1"/>
  <c r="AT71" i="11"/>
  <c r="AT64" i="11"/>
  <c r="AP64" i="11"/>
  <c r="AS80" i="11"/>
  <c r="AQ65" i="11"/>
  <c r="AQ71" i="11"/>
  <c r="AP71" i="11"/>
  <c r="AN64" i="11"/>
  <c r="AK64" i="11" s="1"/>
  <c r="AP68" i="11"/>
  <c r="AO65" i="11"/>
  <c r="AN86" i="11"/>
  <c r="AK86" i="11" s="1"/>
  <c r="AR56" i="11"/>
  <c r="AO37" i="11"/>
  <c r="AU45" i="11"/>
  <c r="AS32" i="11"/>
  <c r="AT54" i="11"/>
  <c r="AQ56" i="11"/>
  <c r="AU32" i="11"/>
  <c r="AP37" i="11"/>
  <c r="AP46" i="11"/>
  <c r="AN56" i="11"/>
  <c r="AK56" i="11" s="1"/>
  <c r="AU40" i="11"/>
  <c r="AT47" i="11"/>
  <c r="AU47" i="11"/>
  <c r="AN47" i="11"/>
  <c r="AK47" i="11" s="1"/>
  <c r="AO55" i="11"/>
  <c r="AS47" i="11"/>
  <c r="AS43" i="11"/>
  <c r="AP43" i="11"/>
  <c r="AP40" i="11"/>
  <c r="AQ50" i="11"/>
  <c r="AU50" i="11"/>
  <c r="AO47" i="11"/>
  <c r="AS40" i="11"/>
  <c r="AN50" i="11"/>
  <c r="AK50" i="11" s="1"/>
  <c r="AN55" i="11"/>
  <c r="AK55" i="11" s="1"/>
  <c r="AP54" i="11"/>
  <c r="AP47" i="11"/>
  <c r="AS50" i="11"/>
  <c r="AU54" i="11"/>
  <c r="AQ47" i="11"/>
  <c r="AQ43" i="11"/>
  <c r="AQ58" i="11"/>
  <c r="AO50" i="11"/>
  <c r="AT56" i="11"/>
  <c r="AO77" i="11"/>
  <c r="AQ86" i="11"/>
  <c r="AU86" i="11"/>
  <c r="AR86" i="11"/>
  <c r="AT83" i="11"/>
  <c r="AP80" i="11"/>
  <c r="AN83" i="11"/>
  <c r="AK83" i="11" s="1"/>
  <c r="AQ74" i="11"/>
  <c r="AS83" i="11"/>
  <c r="AT74" i="11"/>
  <c r="AU77" i="11"/>
  <c r="AR77" i="11"/>
  <c r="AN80" i="11"/>
  <c r="AK80" i="11" s="1"/>
  <c r="AO68" i="11"/>
  <c r="AP74" i="11"/>
  <c r="AT86" i="11"/>
  <c r="AQ83" i="11"/>
  <c r="AU71" i="11"/>
  <c r="AR71" i="11"/>
  <c r="AU68" i="11"/>
  <c r="AR68" i="11"/>
  <c r="AP83" i="11"/>
  <c r="AP86" i="11"/>
  <c r="AO71" i="11"/>
  <c r="AU65" i="11"/>
  <c r="AR65" i="11"/>
  <c r="AT68" i="11"/>
  <c r="AU83" i="11"/>
  <c r="AR83" i="11"/>
  <c r="AU80" i="11"/>
  <c r="AR80" i="11"/>
  <c r="AU62" i="11"/>
  <c r="AR62" i="11"/>
  <c r="AT77" i="11"/>
  <c r="AT80" i="11"/>
  <c r="AN65" i="11"/>
  <c r="AK65" i="11" s="1"/>
  <c r="AS65" i="11"/>
  <c r="AQ62" i="11"/>
  <c r="AU74" i="11"/>
  <c r="AR74" i="11"/>
  <c r="AQ77" i="11"/>
  <c r="AS74" i="11"/>
  <c r="AS77" i="11"/>
  <c r="AP77" i="11"/>
  <c r="AS68" i="11"/>
  <c r="AQ80" i="11"/>
  <c r="AN74" i="11"/>
  <c r="AK74" i="11" s="1"/>
  <c r="AU52" i="11"/>
  <c r="AQ48" i="11"/>
  <c r="AR48" i="11"/>
  <c r="AN58" i="11"/>
  <c r="AK58" i="11" s="1"/>
  <c r="AP49" i="11"/>
  <c r="AS34" i="11"/>
  <c r="AO45" i="11"/>
  <c r="AP52" i="11"/>
  <c r="AT45" i="11"/>
  <c r="AO52" i="11"/>
  <c r="AS49" i="11"/>
  <c r="AT52" i="11"/>
  <c r="AU55" i="11"/>
  <c r="AQ51" i="11"/>
  <c r="AR51" i="11"/>
  <c r="AN52" i="11"/>
  <c r="AK52" i="11" s="1"/>
  <c r="AP45" i="11"/>
  <c r="AU37" i="11"/>
  <c r="AN45" i="11"/>
  <c r="AK45" i="11" s="1"/>
  <c r="AO48" i="11"/>
  <c r="AN49" i="11"/>
  <c r="AK49" i="11" s="1"/>
  <c r="AS42" i="11"/>
  <c r="AU51" i="11"/>
  <c r="AQ36" i="11"/>
  <c r="AP36" i="11"/>
  <c r="AR36" i="11"/>
  <c r="AU36" i="11"/>
  <c r="AN46" i="11"/>
  <c r="AK46" i="11" s="1"/>
  <c r="AO46" i="11"/>
  <c r="AO40" i="11"/>
  <c r="AQ46" i="11"/>
  <c r="AO51" i="11"/>
  <c r="AQ39" i="11"/>
  <c r="AP39" i="11"/>
  <c r="AR39" i="11"/>
  <c r="AS46" i="11"/>
  <c r="AT48" i="11"/>
  <c r="AQ33" i="11"/>
  <c r="AP33" i="11"/>
  <c r="AR33" i="11"/>
  <c r="AU33" i="11"/>
  <c r="AN43" i="11"/>
  <c r="AK43" i="11" s="1"/>
  <c r="AU57" i="11"/>
  <c r="AO33" i="11"/>
  <c r="AT39" i="11"/>
  <c r="AO36" i="11"/>
  <c r="AS37" i="11"/>
  <c r="AT40" i="11"/>
  <c r="AU43" i="11"/>
  <c r="AQ42" i="11"/>
  <c r="AP42" i="11"/>
  <c r="AR42" i="11"/>
  <c r="AU42" i="11"/>
  <c r="AN51" i="11"/>
  <c r="AK51" i="11" s="1"/>
  <c r="AT42" i="11"/>
  <c r="AO57" i="11"/>
  <c r="AS52" i="11"/>
  <c r="AT57" i="11"/>
  <c r="AT33" i="11"/>
  <c r="AR34" i="11"/>
  <c r="AN36" i="11"/>
  <c r="AK36" i="11" s="1"/>
  <c r="AO43" i="11"/>
  <c r="AQ52" i="11"/>
  <c r="AT46" i="11"/>
  <c r="AN37" i="11"/>
  <c r="AK37" i="11" s="1"/>
  <c r="AO42" i="11"/>
  <c r="AP57" i="11"/>
  <c r="AS48" i="11"/>
  <c r="AQ40" i="11"/>
  <c r="AP34" i="11"/>
  <c r="AQ55" i="11"/>
  <c r="AP58" i="11"/>
  <c r="AT51" i="11"/>
  <c r="AN34" i="11"/>
  <c r="AK34" i="11" s="1"/>
  <c r="AS55" i="11"/>
  <c r="AT55" i="11"/>
  <c r="AU49" i="11"/>
  <c r="AS58" i="11"/>
  <c r="AN39" i="11"/>
  <c r="AK39" i="11" s="1"/>
  <c r="AS33" i="11"/>
  <c r="AT36" i="11"/>
  <c r="AU39" i="11"/>
  <c r="AQ45" i="11"/>
  <c r="AR45" i="11"/>
  <c r="AU46" i="11"/>
  <c r="AQ57" i="11"/>
  <c r="AR57" i="11"/>
  <c r="AU58" i="11"/>
  <c r="AU34" i="11"/>
  <c r="AT58" i="11"/>
  <c r="AT34" i="11"/>
  <c r="AO49" i="11"/>
  <c r="AN57" i="11"/>
  <c r="AK57" i="11" s="1"/>
  <c r="AT49" i="11"/>
  <c r="AQ49" i="11"/>
  <c r="AP55" i="11"/>
  <c r="AT43" i="11"/>
  <c r="AQ34" i="11"/>
  <c r="AO39" i="11"/>
  <c r="AQ54" i="11"/>
  <c r="AR54" i="11"/>
  <c r="AO58" i="11"/>
  <c r="AS51" i="11"/>
  <c r="AS54" i="11"/>
  <c r="AQ37" i="11"/>
  <c r="AP29" i="11"/>
  <c r="AQ27" i="11"/>
  <c r="AS27" i="11"/>
  <c r="AO27" i="11"/>
  <c r="AU27" i="11"/>
  <c r="AP27" i="11"/>
  <c r="AN27" i="11"/>
  <c r="AK27" i="11" s="1"/>
  <c r="AT27" i="11"/>
  <c r="AN23" i="11"/>
  <c r="AK23" i="11" s="1"/>
  <c r="AP23" i="11"/>
  <c r="AU23" i="11"/>
  <c r="AS29" i="11"/>
  <c r="AO29" i="11"/>
  <c r="AQ23" i="11"/>
  <c r="AR23" i="11"/>
  <c r="AS23" i="11"/>
  <c r="AT23" i="11"/>
  <c r="AQ26" i="11"/>
  <c r="AR26" i="11"/>
  <c r="AT26" i="11"/>
  <c r="AO23" i="11"/>
  <c r="AQ29" i="11"/>
  <c r="AR29" i="11"/>
  <c r="AT29" i="11"/>
  <c r="AN29" i="11"/>
  <c r="AK29" i="11" s="1"/>
  <c r="G188" i="28" l="1"/>
  <c r="H188" i="28" s="1"/>
  <c r="G160" i="32"/>
  <c r="H160" i="32" s="1"/>
  <c r="J136" i="28"/>
  <c r="K136" i="28" s="1"/>
  <c r="J111" i="32"/>
  <c r="K111" i="32" s="1"/>
  <c r="G136" i="28"/>
  <c r="H136" i="28" s="1"/>
  <c r="G111" i="32"/>
  <c r="H111" i="32" s="1"/>
  <c r="D188" i="28"/>
  <c r="E188" i="28" s="1"/>
  <c r="D160" i="32"/>
  <c r="E160" i="32" s="1"/>
  <c r="D179" i="11"/>
  <c r="F114" i="28"/>
  <c r="F117" i="12"/>
  <c r="F142" i="23"/>
  <c r="H180" i="11"/>
  <c r="L165" i="28"/>
  <c r="L194" i="23"/>
  <c r="L168" i="12"/>
  <c r="F179" i="11"/>
  <c r="I114" i="28"/>
  <c r="I117" i="12"/>
  <c r="I142" i="23"/>
  <c r="F188" i="28"/>
  <c r="F165" i="23"/>
  <c r="F191" i="12"/>
  <c r="F162" i="24"/>
  <c r="I136" i="28"/>
  <c r="I114" i="23"/>
  <c r="I111" i="24"/>
  <c r="I139" i="12"/>
  <c r="L136" i="28"/>
  <c r="L139" i="12"/>
  <c r="L111" i="24"/>
  <c r="L114" i="23"/>
  <c r="F138" i="28"/>
  <c r="F142" i="12"/>
  <c r="F139" i="23"/>
  <c r="L190" i="28"/>
  <c r="L194" i="12"/>
  <c r="L191" i="23"/>
  <c r="I190" i="28"/>
  <c r="I194" i="12"/>
  <c r="I191" i="23"/>
  <c r="C179" i="11"/>
  <c r="D165" i="28" s="1"/>
  <c r="E165" i="28" s="1"/>
  <c r="D117" i="12"/>
  <c r="E117" i="12" s="1"/>
  <c r="D142" i="23"/>
  <c r="E142" i="23" s="1"/>
  <c r="D165" i="23"/>
  <c r="E165" i="23" s="1"/>
  <c r="D191" i="12"/>
  <c r="E191" i="12" s="1"/>
  <c r="D162" i="24"/>
  <c r="E162" i="24" s="1"/>
  <c r="J114" i="23"/>
  <c r="K114" i="23" s="1"/>
  <c r="J139" i="12"/>
  <c r="K139" i="12" s="1"/>
  <c r="J111" i="24"/>
  <c r="K111" i="24" s="1"/>
  <c r="D139" i="23"/>
  <c r="E139" i="23" s="1"/>
  <c r="D142" i="12"/>
  <c r="E142" i="12" s="1"/>
  <c r="G180" i="11"/>
  <c r="J217" i="28" s="1"/>
  <c r="K217" i="28" s="1"/>
  <c r="J194" i="23"/>
  <c r="K194" i="23" s="1"/>
  <c r="J168" i="12"/>
  <c r="K168" i="12" s="1"/>
  <c r="E179" i="11"/>
  <c r="G165" i="28" s="1"/>
  <c r="H165" i="28" s="1"/>
  <c r="G142" i="23"/>
  <c r="H142" i="23" s="1"/>
  <c r="G117" i="12"/>
  <c r="H117" i="12" s="1"/>
  <c r="D191" i="23"/>
  <c r="E191" i="23" s="1"/>
  <c r="D194" i="12"/>
  <c r="E194" i="12" s="1"/>
  <c r="G191" i="23"/>
  <c r="H191" i="23" s="1"/>
  <c r="G194" i="12"/>
  <c r="H194" i="12" s="1"/>
  <c r="G165" i="23"/>
  <c r="H165" i="23" s="1"/>
  <c r="G191" i="12"/>
  <c r="H191" i="12" s="1"/>
  <c r="G162" i="24"/>
  <c r="H162" i="24" s="1"/>
  <c r="J191" i="23"/>
  <c r="K191" i="23" s="1"/>
  <c r="J194" i="12"/>
  <c r="K194" i="12" s="1"/>
  <c r="E65" i="11"/>
  <c r="G64" i="11"/>
  <c r="F64" i="11"/>
  <c r="I160" i="32" s="1"/>
  <c r="F94" i="11"/>
  <c r="D93" i="11"/>
  <c r="H64" i="11"/>
  <c r="L160" i="32" s="1"/>
  <c r="E36" i="11"/>
  <c r="G242" i="28" s="1"/>
  <c r="H242" i="28" s="1"/>
  <c r="D35" i="11"/>
  <c r="C94" i="11"/>
  <c r="F36" i="11"/>
  <c r="C36" i="11"/>
  <c r="D242" i="28" s="1"/>
  <c r="E242" i="28" s="1"/>
  <c r="G93" i="11"/>
  <c r="E93" i="11"/>
  <c r="G36" i="11"/>
  <c r="J242" i="28" s="1"/>
  <c r="K242" i="28" s="1"/>
  <c r="D65" i="11"/>
  <c r="F212" i="32" s="1"/>
  <c r="H94" i="11"/>
  <c r="C65" i="11"/>
  <c r="H36" i="11"/>
  <c r="D19" i="12"/>
  <c r="D18" i="12"/>
  <c r="D17" i="12"/>
  <c r="L3" i="11"/>
  <c r="I5" i="11"/>
  <c r="M111" i="28" s="1"/>
  <c r="N111" i="28" s="1"/>
  <c r="J5" i="11"/>
  <c r="K5" i="11"/>
  <c r="P111" i="28" s="1"/>
  <c r="Q111" i="28" s="1"/>
  <c r="L5" i="11"/>
  <c r="M5" i="11"/>
  <c r="S111" i="28" s="1"/>
  <c r="T111" i="28" s="1"/>
  <c r="N5" i="11"/>
  <c r="O5" i="11"/>
  <c r="V111" i="28" s="1"/>
  <c r="W111" i="28" s="1"/>
  <c r="P5" i="11"/>
  <c r="Q5" i="11"/>
  <c r="Y111" i="28" s="1"/>
  <c r="Z111" i="28" s="1"/>
  <c r="R5" i="11"/>
  <c r="S5" i="11"/>
  <c r="AB111" i="28" s="1"/>
  <c r="AC111" i="28" s="1"/>
  <c r="T5" i="11"/>
  <c r="U5" i="11"/>
  <c r="AE111" i="28" s="1"/>
  <c r="AF111" i="28" s="1"/>
  <c r="V5" i="11"/>
  <c r="I6" i="11"/>
  <c r="M162" i="28" s="1"/>
  <c r="N162" i="28" s="1"/>
  <c r="J6" i="11"/>
  <c r="K6" i="11"/>
  <c r="P162" i="28" s="1"/>
  <c r="Q162" i="28" s="1"/>
  <c r="L6" i="11"/>
  <c r="M6" i="11"/>
  <c r="S162" i="28" s="1"/>
  <c r="T162" i="28" s="1"/>
  <c r="N6" i="11"/>
  <c r="O6" i="11"/>
  <c r="V162" i="28" s="1"/>
  <c r="W162" i="28" s="1"/>
  <c r="P6" i="11"/>
  <c r="Q6" i="11"/>
  <c r="Y162" i="28" s="1"/>
  <c r="Z162" i="28" s="1"/>
  <c r="R6" i="11"/>
  <c r="S6" i="11"/>
  <c r="AB162" i="28" s="1"/>
  <c r="AC162" i="28" s="1"/>
  <c r="T6" i="11"/>
  <c r="U6" i="11"/>
  <c r="AE162" i="28" s="1"/>
  <c r="AF162" i="28" s="1"/>
  <c r="V6" i="11"/>
  <c r="I7" i="11"/>
  <c r="M214" i="28" s="1"/>
  <c r="N214" i="28" s="1"/>
  <c r="J7" i="11"/>
  <c r="K7" i="11"/>
  <c r="P214" i="28" s="1"/>
  <c r="Q214" i="28" s="1"/>
  <c r="L7" i="11"/>
  <c r="M7" i="11"/>
  <c r="S214" i="28" s="1"/>
  <c r="T214" i="28" s="1"/>
  <c r="N7" i="11"/>
  <c r="O7" i="11"/>
  <c r="V214" i="28" s="1"/>
  <c r="W214" i="28" s="1"/>
  <c r="P7" i="11"/>
  <c r="Q7" i="11"/>
  <c r="Y214" i="28" s="1"/>
  <c r="Z214" i="28" s="1"/>
  <c r="R7" i="11"/>
  <c r="S7" i="11"/>
  <c r="AB214" i="28" s="1"/>
  <c r="AC214" i="28" s="1"/>
  <c r="T7" i="11"/>
  <c r="U7" i="11"/>
  <c r="AE214" i="28" s="1"/>
  <c r="AF214" i="28" s="1"/>
  <c r="V7" i="11"/>
  <c r="I8" i="11"/>
  <c r="M266" i="28" s="1"/>
  <c r="N266" i="28" s="1"/>
  <c r="J8" i="11"/>
  <c r="K8" i="11"/>
  <c r="P266" i="28" s="1"/>
  <c r="Q266" i="28" s="1"/>
  <c r="L8" i="11"/>
  <c r="M8" i="11"/>
  <c r="S266" i="28" s="1"/>
  <c r="T266" i="28" s="1"/>
  <c r="N8" i="11"/>
  <c r="O8" i="11"/>
  <c r="V266" i="28" s="1"/>
  <c r="W266" i="28" s="1"/>
  <c r="P8" i="11"/>
  <c r="Q8" i="11"/>
  <c r="Y266" i="28" s="1"/>
  <c r="Z266" i="28" s="1"/>
  <c r="R8" i="11"/>
  <c r="S8" i="11"/>
  <c r="AB266" i="28" s="1"/>
  <c r="AC266" i="28" s="1"/>
  <c r="T8" i="11"/>
  <c r="U8" i="11"/>
  <c r="AE266" i="28" s="1"/>
  <c r="AF266" i="28" s="1"/>
  <c r="V8" i="11"/>
  <c r="I9" i="11"/>
  <c r="M318" i="28" s="1"/>
  <c r="N318" i="28" s="1"/>
  <c r="J9" i="11"/>
  <c r="K9" i="11"/>
  <c r="P318" i="28" s="1"/>
  <c r="Q318" i="28" s="1"/>
  <c r="L9" i="11"/>
  <c r="M9" i="11"/>
  <c r="S318" i="28" s="1"/>
  <c r="T318" i="28" s="1"/>
  <c r="N9" i="11"/>
  <c r="O9" i="11"/>
  <c r="V318" i="28" s="1"/>
  <c r="W318" i="28" s="1"/>
  <c r="P9" i="11"/>
  <c r="Q9" i="11"/>
  <c r="Y318" i="28" s="1"/>
  <c r="Z318" i="28" s="1"/>
  <c r="R9" i="11"/>
  <c r="S9" i="11"/>
  <c r="AB318" i="28" s="1"/>
  <c r="AC318" i="28" s="1"/>
  <c r="T9" i="11"/>
  <c r="U9" i="11"/>
  <c r="AE318" i="28" s="1"/>
  <c r="AF318" i="28" s="1"/>
  <c r="V9" i="11"/>
  <c r="I10" i="11"/>
  <c r="M370" i="28" s="1"/>
  <c r="N370" i="28" s="1"/>
  <c r="J10" i="11"/>
  <c r="K10" i="11"/>
  <c r="P370" i="28" s="1"/>
  <c r="Q370" i="28" s="1"/>
  <c r="L10" i="11"/>
  <c r="M10" i="11"/>
  <c r="S370" i="28" s="1"/>
  <c r="T370" i="28" s="1"/>
  <c r="N10" i="11"/>
  <c r="O10" i="11"/>
  <c r="V370" i="28" s="1"/>
  <c r="W370" i="28" s="1"/>
  <c r="P10" i="11"/>
  <c r="Q10" i="11"/>
  <c r="Y370" i="28" s="1"/>
  <c r="Z370" i="28" s="1"/>
  <c r="R10" i="11"/>
  <c r="S10" i="11"/>
  <c r="AB370" i="28" s="1"/>
  <c r="AC370" i="28" s="1"/>
  <c r="T10" i="11"/>
  <c r="U10" i="11"/>
  <c r="AE370" i="28" s="1"/>
  <c r="AF370" i="28" s="1"/>
  <c r="V10" i="11"/>
  <c r="I11" i="11"/>
  <c r="M10" i="31" s="1"/>
  <c r="N10" i="31" s="1"/>
  <c r="J11" i="11"/>
  <c r="O10" i="31" s="1"/>
  <c r="K11" i="11"/>
  <c r="P10" i="31" s="1"/>
  <c r="Q10" i="31" s="1"/>
  <c r="L11" i="11"/>
  <c r="R10" i="31" s="1"/>
  <c r="M11" i="11"/>
  <c r="S10" i="31" s="1"/>
  <c r="T10" i="31" s="1"/>
  <c r="N11" i="11"/>
  <c r="U10" i="31" s="1"/>
  <c r="O11" i="11"/>
  <c r="V10" i="31" s="1"/>
  <c r="W10" i="31" s="1"/>
  <c r="P11" i="11"/>
  <c r="X10" i="31" s="1"/>
  <c r="Q11" i="11"/>
  <c r="Y10" i="31" s="1"/>
  <c r="Z10" i="31" s="1"/>
  <c r="R11" i="11"/>
  <c r="AA10" i="31" s="1"/>
  <c r="S11" i="11"/>
  <c r="AB10" i="31" s="1"/>
  <c r="AC10" i="31" s="1"/>
  <c r="T11" i="11"/>
  <c r="AD10" i="31" s="1"/>
  <c r="U11" i="11"/>
  <c r="AE10" i="31" s="1"/>
  <c r="AF10" i="31" s="1"/>
  <c r="V11" i="11"/>
  <c r="AG10" i="31" s="1"/>
  <c r="I12" i="11"/>
  <c r="M59" i="31" s="1"/>
  <c r="N59" i="31" s="1"/>
  <c r="J12" i="11"/>
  <c r="O59" i="31" s="1"/>
  <c r="K12" i="11"/>
  <c r="P59" i="31" s="1"/>
  <c r="Q59" i="31" s="1"/>
  <c r="L12" i="11"/>
  <c r="R59" i="31" s="1"/>
  <c r="M12" i="11"/>
  <c r="S59" i="31" s="1"/>
  <c r="T59" i="31" s="1"/>
  <c r="N12" i="11"/>
  <c r="U59" i="31" s="1"/>
  <c r="O12" i="11"/>
  <c r="V59" i="31" s="1"/>
  <c r="W59" i="31" s="1"/>
  <c r="P12" i="11"/>
  <c r="X59" i="31" s="1"/>
  <c r="Q12" i="11"/>
  <c r="Y59" i="31" s="1"/>
  <c r="Z59" i="31" s="1"/>
  <c r="R12" i="11"/>
  <c r="AA59" i="31" s="1"/>
  <c r="S12" i="11"/>
  <c r="AB59" i="31" s="1"/>
  <c r="AC59" i="31" s="1"/>
  <c r="T12" i="11"/>
  <c r="AD59" i="31" s="1"/>
  <c r="U12" i="11"/>
  <c r="AE59" i="31" s="1"/>
  <c r="AF59" i="31" s="1"/>
  <c r="V12" i="11"/>
  <c r="AG59" i="31" s="1"/>
  <c r="J13" i="11"/>
  <c r="O111" i="31" s="1"/>
  <c r="K13" i="11"/>
  <c r="P111" i="31" s="1"/>
  <c r="Q111" i="31" s="1"/>
  <c r="L13" i="11"/>
  <c r="R111" i="31" s="1"/>
  <c r="M13" i="11"/>
  <c r="S111" i="31" s="1"/>
  <c r="T111" i="31" s="1"/>
  <c r="N13" i="11"/>
  <c r="U111" i="31" s="1"/>
  <c r="O13" i="11"/>
  <c r="V111" i="31" s="1"/>
  <c r="W111" i="31" s="1"/>
  <c r="P13" i="11"/>
  <c r="X111" i="31" s="1"/>
  <c r="Q13" i="11"/>
  <c r="Y111" i="31" s="1"/>
  <c r="Z111" i="31" s="1"/>
  <c r="R13" i="11"/>
  <c r="AA111" i="31" s="1"/>
  <c r="S13" i="11"/>
  <c r="AB111" i="31" s="1"/>
  <c r="AC111" i="31" s="1"/>
  <c r="T13" i="11"/>
  <c r="AD111" i="31" s="1"/>
  <c r="U13" i="11"/>
  <c r="AE111" i="31" s="1"/>
  <c r="AF111" i="31" s="1"/>
  <c r="V13" i="11"/>
  <c r="AG111" i="31" s="1"/>
  <c r="I14" i="11"/>
  <c r="M162" i="31" s="1"/>
  <c r="N162" i="31" s="1"/>
  <c r="J14" i="11"/>
  <c r="O162" i="31" s="1"/>
  <c r="K14" i="11"/>
  <c r="P162" i="31" s="1"/>
  <c r="Q162" i="31" s="1"/>
  <c r="L14" i="11"/>
  <c r="R162" i="31" s="1"/>
  <c r="M14" i="11"/>
  <c r="S162" i="31" s="1"/>
  <c r="T162" i="31" s="1"/>
  <c r="N14" i="11"/>
  <c r="U162" i="31" s="1"/>
  <c r="O14" i="11"/>
  <c r="V162" i="31" s="1"/>
  <c r="W162" i="31" s="1"/>
  <c r="P14" i="11"/>
  <c r="X162" i="31" s="1"/>
  <c r="Q14" i="11"/>
  <c r="Y162" i="31" s="1"/>
  <c r="Z162" i="31" s="1"/>
  <c r="R14" i="11"/>
  <c r="AA162" i="31" s="1"/>
  <c r="S14" i="11"/>
  <c r="AB162" i="31" s="1"/>
  <c r="AC162" i="31" s="1"/>
  <c r="T14" i="11"/>
  <c r="AD162" i="31" s="1"/>
  <c r="U14" i="11"/>
  <c r="AE162" i="31" s="1"/>
  <c r="AF162" i="31" s="1"/>
  <c r="V14" i="11"/>
  <c r="AG162" i="31" s="1"/>
  <c r="I15" i="11"/>
  <c r="M214" i="31" s="1"/>
  <c r="N214" i="31" s="1"/>
  <c r="J15" i="11"/>
  <c r="O214" i="31" s="1"/>
  <c r="K15" i="11"/>
  <c r="P214" i="31" s="1"/>
  <c r="Q214" i="31" s="1"/>
  <c r="L15" i="11"/>
  <c r="R214" i="31" s="1"/>
  <c r="M15" i="11"/>
  <c r="S214" i="31" s="1"/>
  <c r="T214" i="31" s="1"/>
  <c r="N15" i="11"/>
  <c r="U214" i="31" s="1"/>
  <c r="O15" i="11"/>
  <c r="V214" i="31" s="1"/>
  <c r="W214" i="31" s="1"/>
  <c r="P15" i="11"/>
  <c r="X214" i="31" s="1"/>
  <c r="Q15" i="11"/>
  <c r="Y214" i="31" s="1"/>
  <c r="Z214" i="31" s="1"/>
  <c r="R15" i="11"/>
  <c r="AA214" i="31" s="1"/>
  <c r="S15" i="11"/>
  <c r="AB214" i="31" s="1"/>
  <c r="AC214" i="31" s="1"/>
  <c r="T15" i="11"/>
  <c r="AD214" i="31" s="1"/>
  <c r="U15" i="11"/>
  <c r="AE214" i="31" s="1"/>
  <c r="AF214" i="31" s="1"/>
  <c r="V15" i="11"/>
  <c r="AG214" i="31" s="1"/>
  <c r="I16" i="11"/>
  <c r="M266" i="31" s="1"/>
  <c r="N266" i="31" s="1"/>
  <c r="J16" i="11"/>
  <c r="O266" i="31" s="1"/>
  <c r="K16" i="11"/>
  <c r="P266" i="31" s="1"/>
  <c r="Q266" i="31" s="1"/>
  <c r="L16" i="11"/>
  <c r="R266" i="31" s="1"/>
  <c r="M16" i="11"/>
  <c r="S266" i="31" s="1"/>
  <c r="T266" i="31" s="1"/>
  <c r="N16" i="11"/>
  <c r="U266" i="31" s="1"/>
  <c r="O16" i="11"/>
  <c r="V266" i="31" s="1"/>
  <c r="W266" i="31" s="1"/>
  <c r="P16" i="11"/>
  <c r="X266" i="31" s="1"/>
  <c r="Q16" i="11"/>
  <c r="Y266" i="31" s="1"/>
  <c r="Z266" i="31" s="1"/>
  <c r="R16" i="11"/>
  <c r="AA266" i="31" s="1"/>
  <c r="S16" i="11"/>
  <c r="AB266" i="31" s="1"/>
  <c r="AC266" i="31" s="1"/>
  <c r="T16" i="11"/>
  <c r="AD266" i="31" s="1"/>
  <c r="U16" i="11"/>
  <c r="AE266" i="31" s="1"/>
  <c r="AF266" i="31" s="1"/>
  <c r="V16" i="11"/>
  <c r="AG266" i="31" s="1"/>
  <c r="I17" i="11"/>
  <c r="M318" i="31" s="1"/>
  <c r="N318" i="31" s="1"/>
  <c r="J17" i="11"/>
  <c r="O318" i="31" s="1"/>
  <c r="K17" i="11"/>
  <c r="P318" i="31" s="1"/>
  <c r="Q318" i="31" s="1"/>
  <c r="L17" i="11"/>
  <c r="R318" i="31" s="1"/>
  <c r="M17" i="11"/>
  <c r="S318" i="31" s="1"/>
  <c r="T318" i="31" s="1"/>
  <c r="N17" i="11"/>
  <c r="U318" i="31" s="1"/>
  <c r="O17" i="11"/>
  <c r="V318" i="31" s="1"/>
  <c r="W318" i="31" s="1"/>
  <c r="P17" i="11"/>
  <c r="X318" i="31" s="1"/>
  <c r="Q17" i="11"/>
  <c r="Y318" i="31" s="1"/>
  <c r="Z318" i="31" s="1"/>
  <c r="R17" i="11"/>
  <c r="AA318" i="31" s="1"/>
  <c r="S17" i="11"/>
  <c r="AB318" i="31" s="1"/>
  <c r="AC318" i="31" s="1"/>
  <c r="T17" i="11"/>
  <c r="AD318" i="31" s="1"/>
  <c r="U17" i="11"/>
  <c r="AE318" i="31" s="1"/>
  <c r="AF318" i="31" s="1"/>
  <c r="V17" i="11"/>
  <c r="AG318" i="31" s="1"/>
  <c r="I18" i="11"/>
  <c r="M370" i="31" s="1"/>
  <c r="N370" i="31" s="1"/>
  <c r="J18" i="11"/>
  <c r="O370" i="31" s="1"/>
  <c r="K18" i="11"/>
  <c r="P370" i="31" s="1"/>
  <c r="Q370" i="31" s="1"/>
  <c r="L18" i="11"/>
  <c r="R370" i="31" s="1"/>
  <c r="M18" i="11"/>
  <c r="S370" i="31" s="1"/>
  <c r="T370" i="31" s="1"/>
  <c r="N18" i="11"/>
  <c r="U370" i="31" s="1"/>
  <c r="O18" i="11"/>
  <c r="V370" i="31" s="1"/>
  <c r="W370" i="31" s="1"/>
  <c r="P18" i="11"/>
  <c r="X370" i="31" s="1"/>
  <c r="Q18" i="11"/>
  <c r="Y370" i="31" s="1"/>
  <c r="Z370" i="31" s="1"/>
  <c r="R18" i="11"/>
  <c r="AA370" i="31" s="1"/>
  <c r="S18" i="11"/>
  <c r="AB370" i="31" s="1"/>
  <c r="AC370" i="31" s="1"/>
  <c r="T18" i="11"/>
  <c r="AD370" i="31" s="1"/>
  <c r="U18" i="11"/>
  <c r="AE370" i="31" s="1"/>
  <c r="AF370" i="31" s="1"/>
  <c r="V18" i="11"/>
  <c r="AG370" i="31" s="1"/>
  <c r="I19" i="11"/>
  <c r="J19" i="11"/>
  <c r="K19" i="11"/>
  <c r="L19" i="11"/>
  <c r="M19" i="11"/>
  <c r="N19" i="11"/>
  <c r="O19" i="11"/>
  <c r="P19" i="11"/>
  <c r="Q19" i="11"/>
  <c r="R19" i="11"/>
  <c r="S19" i="11"/>
  <c r="T19" i="11"/>
  <c r="U19" i="11"/>
  <c r="V19" i="11"/>
  <c r="I20" i="11"/>
  <c r="J20" i="11"/>
  <c r="K20" i="11"/>
  <c r="L20" i="11"/>
  <c r="M20" i="11"/>
  <c r="N20" i="11"/>
  <c r="O20" i="11"/>
  <c r="P20" i="11"/>
  <c r="Q20" i="11"/>
  <c r="R20" i="11"/>
  <c r="S20" i="11"/>
  <c r="T20" i="11"/>
  <c r="U20" i="11"/>
  <c r="V20" i="11"/>
  <c r="I21" i="11"/>
  <c r="J21" i="11"/>
  <c r="K21" i="11"/>
  <c r="L21" i="11"/>
  <c r="M21" i="11"/>
  <c r="N21" i="11"/>
  <c r="O21" i="11"/>
  <c r="P21" i="11"/>
  <c r="Q21" i="11"/>
  <c r="R21" i="11"/>
  <c r="S21" i="11"/>
  <c r="T21" i="11"/>
  <c r="U21" i="11"/>
  <c r="V21" i="11"/>
  <c r="I22" i="11"/>
  <c r="J22" i="11"/>
  <c r="K22" i="11"/>
  <c r="L22" i="11"/>
  <c r="M22" i="11"/>
  <c r="N22" i="11"/>
  <c r="O22" i="11"/>
  <c r="P22" i="11"/>
  <c r="Q22" i="11"/>
  <c r="R22" i="11"/>
  <c r="S22" i="11"/>
  <c r="T22" i="11"/>
  <c r="U22" i="11"/>
  <c r="V22" i="11"/>
  <c r="V4" i="11"/>
  <c r="I4" i="11"/>
  <c r="M59" i="28" s="1"/>
  <c r="N59" i="28" s="1"/>
  <c r="J4" i="11"/>
  <c r="K4" i="11"/>
  <c r="P59" i="28" s="1"/>
  <c r="Q59" i="28" s="1"/>
  <c r="L4" i="11"/>
  <c r="M4" i="11"/>
  <c r="S59" i="28" s="1"/>
  <c r="T59" i="28" s="1"/>
  <c r="N4" i="11"/>
  <c r="O4" i="11"/>
  <c r="V59" i="28" s="1"/>
  <c r="W59" i="28" s="1"/>
  <c r="P4" i="11"/>
  <c r="Q4" i="11"/>
  <c r="Y59" i="28" s="1"/>
  <c r="Z59" i="28" s="1"/>
  <c r="R4" i="11"/>
  <c r="S4" i="11"/>
  <c r="AB59" i="28" s="1"/>
  <c r="AC59" i="28" s="1"/>
  <c r="T4" i="11"/>
  <c r="U4" i="11"/>
  <c r="AE59" i="28" s="1"/>
  <c r="AF59" i="28" s="1"/>
  <c r="U3" i="11"/>
  <c r="AE10" i="28" s="1"/>
  <c r="AF10" i="28" s="1"/>
  <c r="V3" i="11"/>
  <c r="O3" i="11"/>
  <c r="V10" i="28" s="1"/>
  <c r="W10" i="28" s="1"/>
  <c r="K3" i="11"/>
  <c r="P10" i="28" s="1"/>
  <c r="Q10" i="28" s="1"/>
  <c r="M3" i="11"/>
  <c r="S10" i="28" s="1"/>
  <c r="T10" i="28" s="1"/>
  <c r="N3" i="11"/>
  <c r="P3" i="11"/>
  <c r="Q3" i="11"/>
  <c r="Y10" i="28" s="1"/>
  <c r="Z10" i="28" s="1"/>
  <c r="R3" i="11"/>
  <c r="S3" i="11"/>
  <c r="AB10" i="28" s="1"/>
  <c r="AC10" i="28" s="1"/>
  <c r="T3" i="11"/>
  <c r="J3" i="11"/>
  <c r="D9" i="12"/>
  <c r="D8" i="12"/>
  <c r="D7" i="12"/>
  <c r="D6" i="12"/>
  <c r="D5" i="12"/>
  <c r="D4" i="12"/>
  <c r="B22" i="11"/>
  <c r="B21" i="11"/>
  <c r="B20" i="11"/>
  <c r="B19" i="11"/>
  <c r="B18" i="11"/>
  <c r="C370" i="31" s="1"/>
  <c r="AJ370" i="31" s="1"/>
  <c r="B17" i="11"/>
  <c r="C318" i="31" s="1"/>
  <c r="AJ318" i="31" s="1"/>
  <c r="B16" i="11"/>
  <c r="C266" i="31" s="1"/>
  <c r="AJ266" i="31" s="1"/>
  <c r="B15" i="11"/>
  <c r="C214" i="31" s="1"/>
  <c r="AJ214" i="31" s="1"/>
  <c r="B14" i="11"/>
  <c r="C162" i="31" s="1"/>
  <c r="AJ162" i="31" s="1"/>
  <c r="B13" i="11"/>
  <c r="C111" i="31" s="1"/>
  <c r="AJ111" i="31" s="1"/>
  <c r="B12" i="11"/>
  <c r="C59" i="31" s="1"/>
  <c r="AJ59" i="31" s="1"/>
  <c r="B11" i="11"/>
  <c r="C10" i="31" s="1"/>
  <c r="AJ10" i="31" s="1"/>
  <c r="B10" i="11"/>
  <c r="B9" i="11"/>
  <c r="B8" i="11"/>
  <c r="B7" i="11"/>
  <c r="B6" i="11"/>
  <c r="B5" i="11"/>
  <c r="B4" i="11"/>
  <c r="U10" i="12" l="1"/>
  <c r="U10" i="28"/>
  <c r="U167" i="21"/>
  <c r="U63" i="21"/>
  <c r="U13" i="23"/>
  <c r="AG10" i="12"/>
  <c r="AG10" i="28"/>
  <c r="AG167" i="21"/>
  <c r="AG63" i="21"/>
  <c r="AG13" i="23"/>
  <c r="D240" i="28"/>
  <c r="E240" i="28" s="1"/>
  <c r="D212" i="32"/>
  <c r="E212" i="32" s="1"/>
  <c r="G240" i="28"/>
  <c r="H240" i="28" s="1"/>
  <c r="G212" i="32"/>
  <c r="H212" i="32" s="1"/>
  <c r="C111" i="28"/>
  <c r="AJ111" i="28" s="1"/>
  <c r="C117" i="23"/>
  <c r="AJ117" i="23" s="1"/>
  <c r="C114" i="12"/>
  <c r="AJ114" i="12" s="1"/>
  <c r="C214" i="28"/>
  <c r="AJ214" i="28" s="1"/>
  <c r="C217" i="23"/>
  <c r="AJ217" i="23" s="1"/>
  <c r="C217" i="12"/>
  <c r="AJ217" i="12" s="1"/>
  <c r="C318" i="28"/>
  <c r="AJ318" i="28" s="1"/>
  <c r="C324" i="23"/>
  <c r="AJ324" i="23" s="1"/>
  <c r="C321" i="12"/>
  <c r="AJ321" i="12" s="1"/>
  <c r="O10" i="12"/>
  <c r="O10" i="28"/>
  <c r="O167" i="21"/>
  <c r="O63" i="21"/>
  <c r="O13" i="23"/>
  <c r="C59" i="28"/>
  <c r="AJ59" i="28" s="1"/>
  <c r="C65" i="23"/>
  <c r="AJ65" i="23" s="1"/>
  <c r="C62" i="12"/>
  <c r="AJ62" i="12" s="1"/>
  <c r="C162" i="28"/>
  <c r="AJ162" i="28" s="1"/>
  <c r="C168" i="23"/>
  <c r="AJ168" i="23" s="1"/>
  <c r="C165" i="12"/>
  <c r="AJ165" i="12" s="1"/>
  <c r="C266" i="28"/>
  <c r="AJ266" i="28" s="1"/>
  <c r="C272" i="23"/>
  <c r="AJ272" i="23" s="1"/>
  <c r="C269" i="12"/>
  <c r="AJ269" i="12" s="1"/>
  <c r="C370" i="28"/>
  <c r="AJ370" i="28" s="1"/>
  <c r="C376" i="23"/>
  <c r="AJ376" i="23" s="1"/>
  <c r="C373" i="12"/>
  <c r="AJ373" i="12" s="1"/>
  <c r="AD10" i="12"/>
  <c r="AD10" i="28"/>
  <c r="AD167" i="21"/>
  <c r="AD63" i="21"/>
  <c r="AD13" i="23"/>
  <c r="AA10" i="12"/>
  <c r="AA10" i="28"/>
  <c r="AA167" i="21"/>
  <c r="AA63" i="21"/>
  <c r="AA13" i="23"/>
  <c r="X10" i="12"/>
  <c r="X10" i="28"/>
  <c r="X167" i="21"/>
  <c r="X63" i="21"/>
  <c r="X13" i="23"/>
  <c r="AD59" i="28"/>
  <c r="AD65" i="23"/>
  <c r="AD62" i="12"/>
  <c r="AA59" i="28"/>
  <c r="AA62" i="12"/>
  <c r="AA65" i="23"/>
  <c r="X59" i="28"/>
  <c r="X65" i="23"/>
  <c r="X62" i="12"/>
  <c r="U59" i="28"/>
  <c r="U62" i="12"/>
  <c r="U65" i="23"/>
  <c r="R59" i="28"/>
  <c r="R65" i="23"/>
  <c r="R62" i="12"/>
  <c r="O59" i="28"/>
  <c r="O62" i="12"/>
  <c r="O65" i="23"/>
  <c r="AG59" i="28"/>
  <c r="AG62" i="12"/>
  <c r="AG65" i="23"/>
  <c r="AG370" i="28"/>
  <c r="AG376" i="23"/>
  <c r="AG373" i="12"/>
  <c r="AD370" i="28"/>
  <c r="AD376" i="23"/>
  <c r="AD373" i="12"/>
  <c r="AA370" i="28"/>
  <c r="AA376" i="23"/>
  <c r="AA373" i="12"/>
  <c r="X370" i="28"/>
  <c r="X376" i="23"/>
  <c r="X373" i="12"/>
  <c r="U370" i="28"/>
  <c r="U376" i="23"/>
  <c r="U373" i="12"/>
  <c r="R370" i="28"/>
  <c r="R376" i="23"/>
  <c r="R373" i="12"/>
  <c r="O370" i="28"/>
  <c r="O376" i="23"/>
  <c r="O373" i="12"/>
  <c r="AG318" i="28"/>
  <c r="AG324" i="23"/>
  <c r="AG321" i="12"/>
  <c r="AD318" i="28"/>
  <c r="AD324" i="23"/>
  <c r="AD321" i="12"/>
  <c r="AA318" i="28"/>
  <c r="AA324" i="23"/>
  <c r="AA321" i="12"/>
  <c r="X318" i="28"/>
  <c r="X324" i="23"/>
  <c r="X321" i="12"/>
  <c r="U318" i="28"/>
  <c r="U324" i="23"/>
  <c r="U321" i="12"/>
  <c r="R318" i="28"/>
  <c r="R324" i="23"/>
  <c r="R321" i="12"/>
  <c r="O318" i="28"/>
  <c r="O324" i="23"/>
  <c r="O321" i="12"/>
  <c r="AG266" i="28"/>
  <c r="AG272" i="23"/>
  <c r="AG269" i="12"/>
  <c r="AD266" i="28"/>
  <c r="AD272" i="23"/>
  <c r="AD269" i="12"/>
  <c r="AA266" i="28"/>
  <c r="AA272" i="23"/>
  <c r="AA269" i="12"/>
  <c r="X266" i="28"/>
  <c r="X272" i="23"/>
  <c r="X269" i="12"/>
  <c r="U266" i="28"/>
  <c r="U272" i="23"/>
  <c r="U269" i="12"/>
  <c r="R266" i="28"/>
  <c r="R272" i="23"/>
  <c r="R269" i="12"/>
  <c r="O266" i="28"/>
  <c r="O272" i="23"/>
  <c r="O269" i="12"/>
  <c r="AG214" i="28"/>
  <c r="AG217" i="23"/>
  <c r="AG217" i="12"/>
  <c r="AD214" i="28"/>
  <c r="AD217" i="23"/>
  <c r="AD217" i="12"/>
  <c r="AA214" i="28"/>
  <c r="AA217" i="23"/>
  <c r="AA217" i="12"/>
  <c r="X214" i="28"/>
  <c r="X217" i="23"/>
  <c r="X217" i="12"/>
  <c r="U214" i="28"/>
  <c r="U217" i="23"/>
  <c r="U217" i="12"/>
  <c r="R214" i="28"/>
  <c r="R217" i="23"/>
  <c r="R217" i="12"/>
  <c r="O214" i="28"/>
  <c r="O217" i="23"/>
  <c r="O217" i="12"/>
  <c r="AG162" i="28"/>
  <c r="AG168" i="23"/>
  <c r="AG165" i="12"/>
  <c r="AD162" i="28"/>
  <c r="AD168" i="23"/>
  <c r="AD165" i="12"/>
  <c r="AA162" i="28"/>
  <c r="AA168" i="23"/>
  <c r="AA165" i="12"/>
  <c r="X162" i="28"/>
  <c r="X168" i="23"/>
  <c r="X165" i="12"/>
  <c r="U162" i="28"/>
  <c r="U168" i="23"/>
  <c r="U165" i="12"/>
  <c r="R162" i="28"/>
  <c r="R168" i="23"/>
  <c r="R165" i="12"/>
  <c r="O162" i="28"/>
  <c r="O168" i="23"/>
  <c r="O165" i="12"/>
  <c r="AG111" i="28"/>
  <c r="AG117" i="23"/>
  <c r="AG114" i="12"/>
  <c r="AD111" i="28"/>
  <c r="AD117" i="23"/>
  <c r="AD114" i="12"/>
  <c r="AA111" i="28"/>
  <c r="AA117" i="23"/>
  <c r="AA114" i="12"/>
  <c r="X111" i="28"/>
  <c r="X117" i="23"/>
  <c r="X114" i="12"/>
  <c r="U111" i="28"/>
  <c r="U117" i="23"/>
  <c r="U114" i="12"/>
  <c r="R111" i="28"/>
  <c r="R117" i="23"/>
  <c r="R114" i="12"/>
  <c r="O111" i="28"/>
  <c r="O117" i="23"/>
  <c r="O114" i="12"/>
  <c r="R10" i="12"/>
  <c r="R10" i="28"/>
  <c r="R167" i="21"/>
  <c r="R63" i="21"/>
  <c r="R13" i="23"/>
  <c r="J188" i="28"/>
  <c r="K188" i="28" s="1"/>
  <c r="J160" i="32"/>
  <c r="K160" i="32" s="1"/>
  <c r="F180" i="11"/>
  <c r="I165" i="28"/>
  <c r="I194" i="23"/>
  <c r="I168" i="12"/>
  <c r="H181" i="11"/>
  <c r="L217" i="28"/>
  <c r="L220" i="23"/>
  <c r="L220" i="12"/>
  <c r="D180" i="11"/>
  <c r="F165" i="28"/>
  <c r="F194" i="23"/>
  <c r="F168" i="12"/>
  <c r="I188" i="28"/>
  <c r="I165" i="23"/>
  <c r="I191" i="12"/>
  <c r="I162" i="24"/>
  <c r="F240" i="28"/>
  <c r="F243" i="12"/>
  <c r="F214" i="24"/>
  <c r="L188" i="28"/>
  <c r="L191" i="12"/>
  <c r="L162" i="24"/>
  <c r="L165" i="23"/>
  <c r="I242" i="28"/>
  <c r="I246" i="12"/>
  <c r="I243" i="23"/>
  <c r="L242" i="28"/>
  <c r="L246" i="12"/>
  <c r="L243" i="23"/>
  <c r="F190" i="28"/>
  <c r="F191" i="23"/>
  <c r="F194" i="12"/>
  <c r="G181" i="11"/>
  <c r="J269" i="28" s="1"/>
  <c r="K269" i="28" s="1"/>
  <c r="J220" i="23"/>
  <c r="K220" i="23" s="1"/>
  <c r="J220" i="12"/>
  <c r="K220" i="12" s="1"/>
  <c r="AE62" i="12"/>
  <c r="AF62" i="12" s="1"/>
  <c r="AE65" i="23"/>
  <c r="AF65" i="23" s="1"/>
  <c r="S321" i="12"/>
  <c r="T321" i="12" s="1"/>
  <c r="S324" i="23"/>
  <c r="T324" i="23" s="1"/>
  <c r="Y63" i="21"/>
  <c r="Z63" i="21" s="1"/>
  <c r="Y167" i="21"/>
  <c r="Z167" i="21" s="1"/>
  <c r="Y13" i="23"/>
  <c r="Z13" i="23" s="1"/>
  <c r="Y62" i="12"/>
  <c r="Z62" i="12" s="1"/>
  <c r="Y65" i="23"/>
  <c r="Z65" i="23" s="1"/>
  <c r="AB373" i="12"/>
  <c r="AC373" i="12" s="1"/>
  <c r="AB376" i="23"/>
  <c r="AC376" i="23" s="1"/>
  <c r="AE321" i="12"/>
  <c r="AF321" i="12" s="1"/>
  <c r="AE324" i="23"/>
  <c r="AF324" i="23" s="1"/>
  <c r="M321" i="12"/>
  <c r="N321" i="12" s="1"/>
  <c r="M324" i="23"/>
  <c r="N324" i="23" s="1"/>
  <c r="P269" i="12"/>
  <c r="Q269" i="12" s="1"/>
  <c r="P272" i="23"/>
  <c r="Q272" i="23" s="1"/>
  <c r="S217" i="23"/>
  <c r="T217" i="23" s="1"/>
  <c r="S217" i="12"/>
  <c r="T217" i="12" s="1"/>
  <c r="V165" i="12"/>
  <c r="W165" i="12" s="1"/>
  <c r="V168" i="23"/>
  <c r="W168" i="23" s="1"/>
  <c r="Y117" i="23"/>
  <c r="Z117" i="23" s="1"/>
  <c r="Y114" i="12"/>
  <c r="Z114" i="12" s="1"/>
  <c r="G243" i="23"/>
  <c r="H243" i="23" s="1"/>
  <c r="G246" i="12"/>
  <c r="H246" i="12" s="1"/>
  <c r="AE117" i="23"/>
  <c r="AF117" i="23" s="1"/>
  <c r="AE114" i="12"/>
  <c r="AF114" i="12" s="1"/>
  <c r="S272" i="23"/>
  <c r="T272" i="23" s="1"/>
  <c r="S269" i="12"/>
  <c r="T269" i="12" s="1"/>
  <c r="Y168" i="23"/>
  <c r="Z168" i="23" s="1"/>
  <c r="Y165" i="12"/>
  <c r="Z165" i="12" s="1"/>
  <c r="AE10" i="12"/>
  <c r="AF10" i="12" s="1"/>
  <c r="AE13" i="23"/>
  <c r="AF13" i="23" s="1"/>
  <c r="AE63" i="21"/>
  <c r="AF63" i="21" s="1"/>
  <c r="AE167" i="21"/>
  <c r="AF167" i="21" s="1"/>
  <c r="D243" i="23"/>
  <c r="E243" i="23" s="1"/>
  <c r="D246" i="12"/>
  <c r="E246" i="12" s="1"/>
  <c r="M117" i="23"/>
  <c r="N117" i="23" s="1"/>
  <c r="M114" i="12"/>
  <c r="N114" i="12" s="1"/>
  <c r="AE373" i="12"/>
  <c r="AF373" i="12" s="1"/>
  <c r="AE376" i="23"/>
  <c r="AF376" i="23" s="1"/>
  <c r="V217" i="12"/>
  <c r="W217" i="12" s="1"/>
  <c r="V217" i="23"/>
  <c r="W217" i="23" s="1"/>
  <c r="AB117" i="23"/>
  <c r="AC117" i="23" s="1"/>
  <c r="AB114" i="12"/>
  <c r="AC114" i="12" s="1"/>
  <c r="Y376" i="23"/>
  <c r="Z376" i="23" s="1"/>
  <c r="Y373" i="12"/>
  <c r="Z373" i="12" s="1"/>
  <c r="AE269" i="12"/>
  <c r="AF269" i="12" s="1"/>
  <c r="AE272" i="23"/>
  <c r="AF272" i="23" s="1"/>
  <c r="M269" i="12"/>
  <c r="N269" i="12" s="1"/>
  <c r="M272" i="23"/>
  <c r="N272" i="23" s="1"/>
  <c r="P217" i="12"/>
  <c r="Q217" i="12" s="1"/>
  <c r="P217" i="23"/>
  <c r="Q217" i="23" s="1"/>
  <c r="V117" i="23"/>
  <c r="W117" i="23" s="1"/>
  <c r="V114" i="12"/>
  <c r="W114" i="12" s="1"/>
  <c r="D214" i="24"/>
  <c r="E214" i="24" s="1"/>
  <c r="D243" i="12"/>
  <c r="E243" i="12" s="1"/>
  <c r="S10" i="12"/>
  <c r="T10" i="12" s="1"/>
  <c r="S13" i="23"/>
  <c r="T13" i="23" s="1"/>
  <c r="S63" i="21"/>
  <c r="T63" i="21" s="1"/>
  <c r="S167" i="21"/>
  <c r="T167" i="21" s="1"/>
  <c r="Y217" i="23"/>
  <c r="Z217" i="23" s="1"/>
  <c r="Y217" i="12"/>
  <c r="Z217" i="12" s="1"/>
  <c r="AB10" i="12"/>
  <c r="AC10" i="12" s="1"/>
  <c r="AB167" i="21"/>
  <c r="AC167" i="21" s="1"/>
  <c r="AB13" i="23"/>
  <c r="AC13" i="23" s="1"/>
  <c r="AB63" i="21"/>
  <c r="AC63" i="21" s="1"/>
  <c r="M373" i="12"/>
  <c r="N373" i="12" s="1"/>
  <c r="M376" i="23"/>
  <c r="N376" i="23" s="1"/>
  <c r="P10" i="12"/>
  <c r="P13" i="23"/>
  <c r="Q13" i="23" s="1"/>
  <c r="P63" i="21"/>
  <c r="Q63" i="21" s="1"/>
  <c r="P167" i="21"/>
  <c r="Q167" i="21" s="1"/>
  <c r="S65" i="23"/>
  <c r="T65" i="23" s="1"/>
  <c r="S62" i="12"/>
  <c r="T62" i="12" s="1"/>
  <c r="V376" i="23"/>
  <c r="W376" i="23" s="1"/>
  <c r="V373" i="12"/>
  <c r="W373" i="12" s="1"/>
  <c r="Y324" i="23"/>
  <c r="Z324" i="23" s="1"/>
  <c r="Y321" i="12"/>
  <c r="Z321" i="12" s="1"/>
  <c r="AB272" i="23"/>
  <c r="AC272" i="23" s="1"/>
  <c r="AB269" i="12"/>
  <c r="AC269" i="12" s="1"/>
  <c r="AE217" i="12"/>
  <c r="AF217" i="12" s="1"/>
  <c r="AE217" i="23"/>
  <c r="AF217" i="23" s="1"/>
  <c r="M217" i="23"/>
  <c r="N217" i="23" s="1"/>
  <c r="M217" i="12"/>
  <c r="N217" i="12" s="1"/>
  <c r="P168" i="23"/>
  <c r="Q168" i="23" s="1"/>
  <c r="P165" i="12"/>
  <c r="Q165" i="12" s="1"/>
  <c r="S114" i="12"/>
  <c r="T114" i="12" s="1"/>
  <c r="S117" i="23"/>
  <c r="T117" i="23" s="1"/>
  <c r="M62" i="12"/>
  <c r="N62" i="12" s="1"/>
  <c r="M65" i="23"/>
  <c r="N65" i="23" s="1"/>
  <c r="AB168" i="23"/>
  <c r="AC168" i="23" s="1"/>
  <c r="AB165" i="12"/>
  <c r="AC165" i="12" s="1"/>
  <c r="P321" i="12"/>
  <c r="Q321" i="12" s="1"/>
  <c r="P324" i="23"/>
  <c r="Q324" i="23" s="1"/>
  <c r="V62" i="12"/>
  <c r="W62" i="12" s="1"/>
  <c r="V65" i="23"/>
  <c r="W65" i="23" s="1"/>
  <c r="AB321" i="12"/>
  <c r="AC321" i="12" s="1"/>
  <c r="AB324" i="23"/>
  <c r="AC324" i="23" s="1"/>
  <c r="S168" i="23"/>
  <c r="T168" i="23" s="1"/>
  <c r="S165" i="12"/>
  <c r="T165" i="12" s="1"/>
  <c r="V10" i="12"/>
  <c r="V63" i="21"/>
  <c r="W63" i="21" s="1"/>
  <c r="V167" i="21"/>
  <c r="W167" i="21" s="1"/>
  <c r="V13" i="23"/>
  <c r="W13" i="23" s="1"/>
  <c r="J243" i="23"/>
  <c r="K243" i="23" s="1"/>
  <c r="J246" i="12"/>
  <c r="K246" i="12" s="1"/>
  <c r="J165" i="23"/>
  <c r="K165" i="23" s="1"/>
  <c r="J191" i="12"/>
  <c r="K191" i="12" s="1"/>
  <c r="J162" i="24"/>
  <c r="K162" i="24" s="1"/>
  <c r="P373" i="12"/>
  <c r="Q373" i="12" s="1"/>
  <c r="P376" i="23"/>
  <c r="Q376" i="23" s="1"/>
  <c r="V272" i="23"/>
  <c r="W272" i="23" s="1"/>
  <c r="V269" i="12"/>
  <c r="W269" i="12" s="1"/>
  <c r="AB62" i="12"/>
  <c r="AC62" i="12" s="1"/>
  <c r="AB65" i="23"/>
  <c r="AC65" i="23" s="1"/>
  <c r="P62" i="12"/>
  <c r="Q62" i="12" s="1"/>
  <c r="P65" i="23"/>
  <c r="Q65" i="23" s="1"/>
  <c r="S373" i="12"/>
  <c r="T373" i="12" s="1"/>
  <c r="S376" i="23"/>
  <c r="T376" i="23" s="1"/>
  <c r="V324" i="23"/>
  <c r="W324" i="23" s="1"/>
  <c r="V321" i="12"/>
  <c r="W321" i="12" s="1"/>
  <c r="Y272" i="23"/>
  <c r="Z272" i="23" s="1"/>
  <c r="Y269" i="12"/>
  <c r="Z269" i="12" s="1"/>
  <c r="AB217" i="12"/>
  <c r="AC217" i="12" s="1"/>
  <c r="AB217" i="23"/>
  <c r="AC217" i="23" s="1"/>
  <c r="AE168" i="23"/>
  <c r="AF168" i="23" s="1"/>
  <c r="AE165" i="12"/>
  <c r="AF165" i="12" s="1"/>
  <c r="M168" i="23"/>
  <c r="N168" i="23" s="1"/>
  <c r="M165" i="12"/>
  <c r="N165" i="12" s="1"/>
  <c r="P114" i="12"/>
  <c r="Q114" i="12" s="1"/>
  <c r="P117" i="23"/>
  <c r="Q117" i="23" s="1"/>
  <c r="G214" i="24"/>
  <c r="H214" i="24" s="1"/>
  <c r="G243" i="12"/>
  <c r="H243" i="12" s="1"/>
  <c r="E180" i="11"/>
  <c r="G217" i="28" s="1"/>
  <c r="H217" i="28" s="1"/>
  <c r="G194" i="23"/>
  <c r="H194" i="23" s="1"/>
  <c r="G168" i="12"/>
  <c r="H168" i="12" s="1"/>
  <c r="C180" i="11"/>
  <c r="D217" i="28" s="1"/>
  <c r="E217" i="28" s="1"/>
  <c r="D194" i="23"/>
  <c r="E194" i="23" s="1"/>
  <c r="D168" i="12"/>
  <c r="E168" i="12" s="1"/>
  <c r="Y10" i="12"/>
  <c r="Z10" i="12" s="1"/>
  <c r="T10" i="21"/>
  <c r="AF10" i="21"/>
  <c r="AC10" i="21"/>
  <c r="Q10" i="21"/>
  <c r="Q10" i="12"/>
  <c r="W10" i="21"/>
  <c r="W10" i="12"/>
  <c r="Z10" i="21"/>
  <c r="E37" i="11"/>
  <c r="G294" i="28" s="1"/>
  <c r="H294" i="28" s="1"/>
  <c r="F37" i="11"/>
  <c r="H37" i="11"/>
  <c r="G37" i="11"/>
  <c r="J294" i="28" s="1"/>
  <c r="K294" i="28" s="1"/>
  <c r="D94" i="11"/>
  <c r="AJ88" i="12"/>
  <c r="E94" i="11"/>
  <c r="C95" i="11"/>
  <c r="C66" i="11"/>
  <c r="F95" i="11"/>
  <c r="G94" i="11"/>
  <c r="D36" i="11"/>
  <c r="F65" i="11"/>
  <c r="I212" i="32" s="1"/>
  <c r="H95" i="11"/>
  <c r="G65" i="11"/>
  <c r="C37" i="11"/>
  <c r="D294" i="28" s="1"/>
  <c r="E294" i="28" s="1"/>
  <c r="D66" i="11"/>
  <c r="F264" i="32" s="1"/>
  <c r="H65" i="11"/>
  <c r="L212" i="32" s="1"/>
  <c r="E66" i="11"/>
  <c r="C4" i="11"/>
  <c r="D59" i="28" s="1"/>
  <c r="E59" i="28" s="1"/>
  <c r="F4" i="11"/>
  <c r="D4" i="11"/>
  <c r="G4" i="11"/>
  <c r="J59" i="28" s="1"/>
  <c r="K59" i="28" s="1"/>
  <c r="E4" i="11"/>
  <c r="G59" i="28" s="1"/>
  <c r="H59" i="28" s="1"/>
  <c r="AM21" i="11"/>
  <c r="AL5" i="11"/>
  <c r="AL4" i="11"/>
  <c r="AM17" i="11"/>
  <c r="AL16" i="11"/>
  <c r="AM15" i="11"/>
  <c r="AM13" i="11"/>
  <c r="AM11" i="11"/>
  <c r="AM5" i="11"/>
  <c r="AM22" i="11"/>
  <c r="AM16" i="11"/>
  <c r="AM10" i="11"/>
  <c r="AM9" i="11"/>
  <c r="AL17" i="11"/>
  <c r="AL11" i="11"/>
  <c r="AL22" i="11"/>
  <c r="AL10" i="11"/>
  <c r="AL21" i="11"/>
  <c r="AL15" i="11"/>
  <c r="AL9" i="11"/>
  <c r="AM20" i="11"/>
  <c r="AM14" i="11"/>
  <c r="AM8" i="11"/>
  <c r="AL20" i="11"/>
  <c r="AL8" i="11"/>
  <c r="AM19" i="11"/>
  <c r="AM7" i="11"/>
  <c r="AL19" i="11"/>
  <c r="AL13" i="11"/>
  <c r="AM18" i="11"/>
  <c r="AM12" i="11"/>
  <c r="AM6" i="11"/>
  <c r="AM4" i="11"/>
  <c r="AL18" i="11"/>
  <c r="AL14" i="11"/>
  <c r="AL12" i="11"/>
  <c r="AL6" i="11"/>
  <c r="AL7" i="11"/>
  <c r="AL3" i="11"/>
  <c r="AM3" i="11"/>
  <c r="G292" i="28" l="1"/>
  <c r="H292" i="28" s="1"/>
  <c r="G264" i="32"/>
  <c r="H264" i="32" s="1"/>
  <c r="J240" i="28"/>
  <c r="K240" i="28" s="1"/>
  <c r="J212" i="32"/>
  <c r="K212" i="32" s="1"/>
  <c r="D292" i="28"/>
  <c r="E292" i="28" s="1"/>
  <c r="D264" i="32"/>
  <c r="E264" i="32" s="1"/>
  <c r="F59" i="28"/>
  <c r="F62" i="12"/>
  <c r="F65" i="23"/>
  <c r="D181" i="11"/>
  <c r="F217" i="28"/>
  <c r="F220" i="12"/>
  <c r="F220" i="23"/>
  <c r="H182" i="11"/>
  <c r="L269" i="28"/>
  <c r="L246" i="23"/>
  <c r="L298" i="23"/>
  <c r="L272" i="12"/>
  <c r="F181" i="11"/>
  <c r="I217" i="28"/>
  <c r="I220" i="12"/>
  <c r="I220" i="23"/>
  <c r="F292" i="28"/>
  <c r="F269" i="23"/>
  <c r="F295" i="12"/>
  <c r="F266" i="24"/>
  <c r="I240" i="28"/>
  <c r="I243" i="12"/>
  <c r="I214" i="24"/>
  <c r="L240" i="28"/>
  <c r="L243" i="12"/>
  <c r="L214" i="24"/>
  <c r="L294" i="28"/>
  <c r="L295" i="23"/>
  <c r="L298" i="12"/>
  <c r="F242" i="28"/>
  <c r="F246" i="12"/>
  <c r="F243" i="23"/>
  <c r="I294" i="28"/>
  <c r="I295" i="23"/>
  <c r="I298" i="12"/>
  <c r="I59" i="28"/>
  <c r="I65" i="23"/>
  <c r="I62" i="12"/>
  <c r="J214" i="24"/>
  <c r="K214" i="24" s="1"/>
  <c r="J243" i="12"/>
  <c r="K243" i="12" s="1"/>
  <c r="G295" i="23"/>
  <c r="H295" i="23" s="1"/>
  <c r="G298" i="12"/>
  <c r="H298" i="12" s="1"/>
  <c r="J62" i="12"/>
  <c r="K62" i="12" s="1"/>
  <c r="J65" i="23"/>
  <c r="K65" i="23" s="1"/>
  <c r="G62" i="12"/>
  <c r="H62" i="12" s="1"/>
  <c r="G65" i="23"/>
  <c r="H65" i="23" s="1"/>
  <c r="C181" i="11"/>
  <c r="D269" i="28" s="1"/>
  <c r="E269" i="28" s="1"/>
  <c r="D220" i="23"/>
  <c r="E220" i="23" s="1"/>
  <c r="D220" i="12"/>
  <c r="E220" i="12" s="1"/>
  <c r="D266" i="24"/>
  <c r="E266" i="24" s="1"/>
  <c r="D269" i="23"/>
  <c r="E269" i="23" s="1"/>
  <c r="D295" i="12"/>
  <c r="E295" i="12" s="1"/>
  <c r="D62" i="12"/>
  <c r="E62" i="12" s="1"/>
  <c r="D65" i="23"/>
  <c r="E65" i="23" s="1"/>
  <c r="G269" i="23"/>
  <c r="H269" i="23" s="1"/>
  <c r="G295" i="12"/>
  <c r="H295" i="12" s="1"/>
  <c r="G266" i="24"/>
  <c r="H266" i="24" s="1"/>
  <c r="E181" i="11"/>
  <c r="G269" i="28" s="1"/>
  <c r="H269" i="28" s="1"/>
  <c r="G220" i="23"/>
  <c r="H220" i="23" s="1"/>
  <c r="G220" i="12"/>
  <c r="H220" i="12" s="1"/>
  <c r="D295" i="23"/>
  <c r="E295" i="23" s="1"/>
  <c r="D298" i="12"/>
  <c r="E298" i="12" s="1"/>
  <c r="J298" i="12"/>
  <c r="K298" i="12" s="1"/>
  <c r="J295" i="23"/>
  <c r="K295" i="23" s="1"/>
  <c r="G182" i="11"/>
  <c r="J321" i="28" s="1"/>
  <c r="K321" i="28" s="1"/>
  <c r="J246" i="23"/>
  <c r="K246" i="23" s="1"/>
  <c r="J272" i="12"/>
  <c r="K272" i="12" s="1"/>
  <c r="J298" i="23"/>
  <c r="K298" i="23" s="1"/>
  <c r="H38" i="11"/>
  <c r="E67" i="11"/>
  <c r="G66" i="11"/>
  <c r="G95" i="11"/>
  <c r="E95" i="11"/>
  <c r="H66" i="11"/>
  <c r="L264" i="32" s="1"/>
  <c r="H96" i="11"/>
  <c r="F38" i="11"/>
  <c r="F96" i="11"/>
  <c r="D95" i="11"/>
  <c r="D67" i="11"/>
  <c r="F316" i="32" s="1"/>
  <c r="F66" i="11"/>
  <c r="I264" i="32" s="1"/>
  <c r="C38" i="11"/>
  <c r="D346" i="28" s="1"/>
  <c r="E346" i="28" s="1"/>
  <c r="C67" i="11"/>
  <c r="G38" i="11"/>
  <c r="J346" i="28" s="1"/>
  <c r="K346" i="28" s="1"/>
  <c r="D37" i="11"/>
  <c r="C96" i="11"/>
  <c r="E38" i="11"/>
  <c r="G346" i="28" s="1"/>
  <c r="H346" i="28" s="1"/>
  <c r="AN12" i="11"/>
  <c r="C5" i="11"/>
  <c r="D111" i="28" s="1"/>
  <c r="E111" i="28" s="1"/>
  <c r="E5" i="11"/>
  <c r="G111" i="28" s="1"/>
  <c r="H111" i="28" s="1"/>
  <c r="G5" i="11"/>
  <c r="J111" i="28" s="1"/>
  <c r="K111" i="28" s="1"/>
  <c r="D5" i="11"/>
  <c r="F5" i="11"/>
  <c r="H5" i="11"/>
  <c r="AN5" i="11"/>
  <c r="AN22" i="11"/>
  <c r="AN16" i="11"/>
  <c r="AN21" i="11"/>
  <c r="AN20" i="11"/>
  <c r="AN17" i="11"/>
  <c r="AN8" i="11"/>
  <c r="AK8" i="11" s="1"/>
  <c r="AN6" i="11"/>
  <c r="AN4" i="11"/>
  <c r="AN18" i="11"/>
  <c r="AN10" i="11"/>
  <c r="AN11" i="11"/>
  <c r="AN9" i="11"/>
  <c r="AN13" i="11"/>
  <c r="AN15" i="11"/>
  <c r="AN19" i="11"/>
  <c r="AN14" i="11"/>
  <c r="AN7" i="11"/>
  <c r="AQ3" i="11"/>
  <c r="AO3" i="11"/>
  <c r="AP3" i="11"/>
  <c r="AN3" i="11"/>
  <c r="AK3" i="11" s="1"/>
  <c r="AT3" i="11"/>
  <c r="AU8" i="11"/>
  <c r="AT8" i="11"/>
  <c r="AR8" i="11"/>
  <c r="AP8" i="11"/>
  <c r="AO8" i="11"/>
  <c r="AS8" i="11"/>
  <c r="AQ8" i="11"/>
  <c r="AU3" i="11"/>
  <c r="AS3" i="11"/>
  <c r="AR3" i="11"/>
  <c r="D344" i="28" l="1"/>
  <c r="E344" i="28" s="1"/>
  <c r="D316" i="32"/>
  <c r="E316" i="32" s="1"/>
  <c r="G344" i="28"/>
  <c r="H344" i="28" s="1"/>
  <c r="G316" i="32"/>
  <c r="H316" i="32" s="1"/>
  <c r="L111" i="28"/>
  <c r="L117" i="23"/>
  <c r="L114" i="12"/>
  <c r="F111" i="28"/>
  <c r="F117" i="23"/>
  <c r="F114" i="12"/>
  <c r="J292" i="28"/>
  <c r="K292" i="28" s="1"/>
  <c r="J264" i="32"/>
  <c r="K264" i="32" s="1"/>
  <c r="F182" i="11"/>
  <c r="I269" i="28"/>
  <c r="I246" i="23"/>
  <c r="I272" i="12"/>
  <c r="I298" i="23"/>
  <c r="H183" i="11"/>
  <c r="L321" i="28"/>
  <c r="L350" i="23"/>
  <c r="L324" i="12"/>
  <c r="D182" i="11"/>
  <c r="F269" i="28"/>
  <c r="F246" i="23"/>
  <c r="F272" i="12"/>
  <c r="F298" i="23"/>
  <c r="L292" i="28"/>
  <c r="L295" i="12"/>
  <c r="L266" i="24"/>
  <c r="L269" i="23"/>
  <c r="I292" i="28"/>
  <c r="I269" i="23"/>
  <c r="I295" i="12"/>
  <c r="I266" i="24"/>
  <c r="F344" i="28"/>
  <c r="F321" i="23"/>
  <c r="F318" i="24"/>
  <c r="F347" i="12"/>
  <c r="I346" i="28"/>
  <c r="I350" i="12"/>
  <c r="I347" i="23"/>
  <c r="L346" i="28"/>
  <c r="L350" i="12"/>
  <c r="L347" i="23"/>
  <c r="F294" i="28"/>
  <c r="F295" i="23"/>
  <c r="F298" i="12"/>
  <c r="I111" i="28"/>
  <c r="I117" i="23"/>
  <c r="I114" i="12"/>
  <c r="G347" i="23"/>
  <c r="H347" i="23" s="1"/>
  <c r="G350" i="12"/>
  <c r="H350" i="12" s="1"/>
  <c r="J117" i="23"/>
  <c r="K117" i="23" s="1"/>
  <c r="J114" i="12"/>
  <c r="K114" i="12" s="1"/>
  <c r="J269" i="23"/>
  <c r="K269" i="23" s="1"/>
  <c r="J295" i="12"/>
  <c r="K295" i="12" s="1"/>
  <c r="J266" i="24"/>
  <c r="K266" i="24" s="1"/>
  <c r="C182" i="11"/>
  <c r="D321" i="28" s="1"/>
  <c r="E321" i="28" s="1"/>
  <c r="D298" i="23"/>
  <c r="E298" i="23" s="1"/>
  <c r="D246" i="23"/>
  <c r="E246" i="23" s="1"/>
  <c r="D272" i="12"/>
  <c r="E272" i="12" s="1"/>
  <c r="J350" i="12"/>
  <c r="K350" i="12" s="1"/>
  <c r="J347" i="23"/>
  <c r="K347" i="23" s="1"/>
  <c r="D321" i="23"/>
  <c r="E321" i="23" s="1"/>
  <c r="D347" i="12"/>
  <c r="E347" i="12" s="1"/>
  <c r="D318" i="24"/>
  <c r="E318" i="24" s="1"/>
  <c r="G321" i="23"/>
  <c r="H321" i="23" s="1"/>
  <c r="G318" i="24"/>
  <c r="H318" i="24" s="1"/>
  <c r="G347" i="12"/>
  <c r="H347" i="12" s="1"/>
  <c r="E182" i="11"/>
  <c r="G321" i="28" s="1"/>
  <c r="H321" i="28" s="1"/>
  <c r="G298" i="23"/>
  <c r="H298" i="23" s="1"/>
  <c r="G246" i="23"/>
  <c r="H246" i="23" s="1"/>
  <c r="G272" i="12"/>
  <c r="H272" i="12" s="1"/>
  <c r="D347" i="23"/>
  <c r="E347" i="23" s="1"/>
  <c r="D350" i="12"/>
  <c r="E350" i="12" s="1"/>
  <c r="G117" i="23"/>
  <c r="H117" i="23" s="1"/>
  <c r="G114" i="12"/>
  <c r="H114" i="12" s="1"/>
  <c r="G183" i="11"/>
  <c r="J373" i="28" s="1"/>
  <c r="K373" i="28" s="1"/>
  <c r="J350" i="23"/>
  <c r="K350" i="23" s="1"/>
  <c r="J324" i="12"/>
  <c r="K324" i="12" s="1"/>
  <c r="D117" i="23"/>
  <c r="E117" i="23" s="1"/>
  <c r="D114" i="12"/>
  <c r="E114" i="12" s="1"/>
  <c r="D38" i="11"/>
  <c r="F67" i="11"/>
  <c r="I316" i="32" s="1"/>
  <c r="F39" i="11"/>
  <c r="G96" i="11"/>
  <c r="G39" i="11"/>
  <c r="J398" i="28" s="1"/>
  <c r="K398" i="28" s="1"/>
  <c r="D68" i="11"/>
  <c r="F368" i="32" s="1"/>
  <c r="H97" i="11"/>
  <c r="G67" i="11"/>
  <c r="C68" i="11"/>
  <c r="D96" i="11"/>
  <c r="H67" i="11"/>
  <c r="L316" i="32" s="1"/>
  <c r="E68" i="11"/>
  <c r="E39" i="11"/>
  <c r="G398" i="28" s="1"/>
  <c r="H398" i="28" s="1"/>
  <c r="C97" i="11"/>
  <c r="C39" i="11"/>
  <c r="D398" i="28" s="1"/>
  <c r="E398" i="28" s="1"/>
  <c r="F97" i="11"/>
  <c r="E96" i="11"/>
  <c r="H39" i="11"/>
  <c r="C6" i="11"/>
  <c r="D162" i="28" s="1"/>
  <c r="E162" i="28" s="1"/>
  <c r="E6" i="11"/>
  <c r="G162" i="28" s="1"/>
  <c r="H162" i="28" s="1"/>
  <c r="G6" i="11"/>
  <c r="J162" i="28" s="1"/>
  <c r="K162" i="28" s="1"/>
  <c r="D6" i="11"/>
  <c r="F6" i="11"/>
  <c r="H6" i="11"/>
  <c r="AK12" i="11"/>
  <c r="AK9" i="11"/>
  <c r="AK10" i="11"/>
  <c r="AK4" i="11"/>
  <c r="AQ11" i="11"/>
  <c r="AT11" i="11"/>
  <c r="AO11" i="11"/>
  <c r="AP11" i="11"/>
  <c r="AU11" i="11"/>
  <c r="AR11" i="11"/>
  <c r="AS11" i="11"/>
  <c r="AT7" i="11"/>
  <c r="AS7" i="11"/>
  <c r="AR7" i="11"/>
  <c r="AU7" i="11"/>
  <c r="AQ7" i="11"/>
  <c r="AO7" i="11"/>
  <c r="AP7" i="11"/>
  <c r="AK5" i="11"/>
  <c r="AT4" i="11"/>
  <c r="AS4" i="11"/>
  <c r="AR4" i="11"/>
  <c r="AU4" i="11"/>
  <c r="AQ4" i="11"/>
  <c r="AO4" i="11"/>
  <c r="AP4" i="11"/>
  <c r="AO13" i="11"/>
  <c r="AT13" i="11"/>
  <c r="AR13" i="11"/>
  <c r="AU13" i="11"/>
  <c r="AS13" i="11"/>
  <c r="AP13" i="11"/>
  <c r="AQ13" i="11"/>
  <c r="AK6" i="11"/>
  <c r="AQ5" i="11"/>
  <c r="AU5" i="11"/>
  <c r="AO5" i="11"/>
  <c r="AS5" i="11"/>
  <c r="AT5" i="11"/>
  <c r="AP5" i="11"/>
  <c r="AR5" i="11"/>
  <c r="AO9" i="11"/>
  <c r="AQ9" i="11"/>
  <c r="AP9" i="11"/>
  <c r="AU9" i="11"/>
  <c r="AT9" i="11"/>
  <c r="AR9" i="11"/>
  <c r="AS9" i="11"/>
  <c r="AR14" i="11"/>
  <c r="AT14" i="11"/>
  <c r="AS14" i="11"/>
  <c r="AQ14" i="11"/>
  <c r="AP14" i="11"/>
  <c r="AO14" i="11"/>
  <c r="AU14" i="11"/>
  <c r="AT6" i="11"/>
  <c r="AS6" i="11"/>
  <c r="AQ6" i="11"/>
  <c r="AO6" i="11"/>
  <c r="AP6" i="11"/>
  <c r="AR6" i="11"/>
  <c r="AU6" i="11"/>
  <c r="AK14" i="11"/>
  <c r="AK13" i="11"/>
  <c r="AK11" i="11"/>
  <c r="AR12" i="11"/>
  <c r="AQ12" i="11"/>
  <c r="AP12" i="11"/>
  <c r="AT12" i="11"/>
  <c r="AU12" i="11"/>
  <c r="AO12" i="11"/>
  <c r="AS12" i="11"/>
  <c r="AK7" i="11"/>
  <c r="AQ10" i="11"/>
  <c r="AP10" i="11"/>
  <c r="AO10" i="11"/>
  <c r="AT10" i="11"/>
  <c r="AS10" i="11"/>
  <c r="AR10" i="11"/>
  <c r="AU10" i="11"/>
  <c r="L162" i="28" l="1"/>
  <c r="L168" i="23"/>
  <c r="L165" i="12"/>
  <c r="F162" i="28"/>
  <c r="F168" i="23"/>
  <c r="F165" i="12"/>
  <c r="G396" i="28"/>
  <c r="H396" i="28" s="1"/>
  <c r="G368" i="32"/>
  <c r="H368" i="32" s="1"/>
  <c r="J344" i="28"/>
  <c r="K344" i="28" s="1"/>
  <c r="J316" i="32"/>
  <c r="K316" i="32" s="1"/>
  <c r="D396" i="28"/>
  <c r="E396" i="28" s="1"/>
  <c r="D368" i="32"/>
  <c r="E368" i="32" s="1"/>
  <c r="D183" i="11"/>
  <c r="F321" i="28"/>
  <c r="F350" i="23"/>
  <c r="F324" i="12"/>
  <c r="H184" i="11"/>
  <c r="L373" i="28"/>
  <c r="L376" i="12"/>
  <c r="L402" i="23"/>
  <c r="F183" i="11"/>
  <c r="I321" i="28"/>
  <c r="I350" i="23"/>
  <c r="I324" i="12"/>
  <c r="L344" i="28"/>
  <c r="L318" i="24"/>
  <c r="L347" i="12"/>
  <c r="L321" i="23"/>
  <c r="I344" i="28"/>
  <c r="I321" i="23"/>
  <c r="I318" i="24"/>
  <c r="I347" i="12"/>
  <c r="F396" i="28"/>
  <c r="F373" i="23"/>
  <c r="F399" i="12"/>
  <c r="F370" i="24"/>
  <c r="I398" i="28"/>
  <c r="I402" i="12"/>
  <c r="I399" i="23"/>
  <c r="L398" i="28"/>
  <c r="L402" i="12"/>
  <c r="L399" i="23"/>
  <c r="F346" i="28"/>
  <c r="F350" i="12"/>
  <c r="F347" i="23"/>
  <c r="I162" i="28"/>
  <c r="I168" i="23"/>
  <c r="I165" i="12"/>
  <c r="G373" i="23"/>
  <c r="H373" i="23" s="1"/>
  <c r="G370" i="24"/>
  <c r="H370" i="24" s="1"/>
  <c r="G399" i="12"/>
  <c r="H399" i="12" s="1"/>
  <c r="E183" i="11"/>
  <c r="G373" i="28" s="1"/>
  <c r="H373" i="28" s="1"/>
  <c r="G350" i="23"/>
  <c r="H350" i="23" s="1"/>
  <c r="G324" i="12"/>
  <c r="H324" i="12" s="1"/>
  <c r="C183" i="11"/>
  <c r="D373" i="28" s="1"/>
  <c r="E373" i="28" s="1"/>
  <c r="D350" i="23"/>
  <c r="E350" i="23" s="1"/>
  <c r="D324" i="12"/>
  <c r="E324" i="12" s="1"/>
  <c r="G399" i="23"/>
  <c r="H399" i="23" s="1"/>
  <c r="G402" i="12"/>
  <c r="H402" i="12" s="1"/>
  <c r="D399" i="23"/>
  <c r="E399" i="23" s="1"/>
  <c r="D402" i="12"/>
  <c r="E402" i="12" s="1"/>
  <c r="J168" i="23"/>
  <c r="K168" i="23" s="1"/>
  <c r="J165" i="12"/>
  <c r="K165" i="12" s="1"/>
  <c r="D373" i="23"/>
  <c r="E373" i="23" s="1"/>
  <c r="D370" i="24"/>
  <c r="E370" i="24" s="1"/>
  <c r="D399" i="12"/>
  <c r="E399" i="12" s="1"/>
  <c r="G165" i="12"/>
  <c r="H165" i="12" s="1"/>
  <c r="G168" i="23"/>
  <c r="H168" i="23" s="1"/>
  <c r="J347" i="12"/>
  <c r="K347" i="12" s="1"/>
  <c r="J318" i="24"/>
  <c r="K318" i="24" s="1"/>
  <c r="J321" i="23"/>
  <c r="K321" i="23" s="1"/>
  <c r="G184" i="11"/>
  <c r="J376" i="12"/>
  <c r="K376" i="12" s="1"/>
  <c r="J402" i="23"/>
  <c r="K402" i="23" s="1"/>
  <c r="D165" i="12"/>
  <c r="E165" i="12" s="1"/>
  <c r="D168" i="23"/>
  <c r="E168" i="23" s="1"/>
  <c r="J402" i="12"/>
  <c r="K402" i="12" s="1"/>
  <c r="J399" i="23"/>
  <c r="K399" i="23" s="1"/>
  <c r="H98" i="11"/>
  <c r="H99" i="11" s="1"/>
  <c r="H100" i="11" s="1"/>
  <c r="H101" i="11" s="1"/>
  <c r="H102" i="11" s="1"/>
  <c r="H103" i="11" s="1"/>
  <c r="H104" i="11" s="1"/>
  <c r="H105" i="11" s="1"/>
  <c r="H106" i="11" s="1"/>
  <c r="H107" i="11" s="1"/>
  <c r="H108" i="11" s="1"/>
  <c r="H109" i="11" s="1"/>
  <c r="H110" i="11" s="1"/>
  <c r="H111" i="11" s="1"/>
  <c r="H112" i="11" s="1"/>
  <c r="H113" i="11" s="1"/>
  <c r="H114" i="11" s="1"/>
  <c r="H115" i="11" s="1"/>
  <c r="H116" i="11" s="1"/>
  <c r="G97" i="11"/>
  <c r="F98" i="11"/>
  <c r="F99" i="11" s="1"/>
  <c r="F100" i="11" s="1"/>
  <c r="F101" i="11" s="1"/>
  <c r="F102" i="11" s="1"/>
  <c r="F103" i="11" s="1"/>
  <c r="F104" i="11" s="1"/>
  <c r="F105" i="11" s="1"/>
  <c r="F106" i="11" s="1"/>
  <c r="F107" i="11" s="1"/>
  <c r="F108" i="11" s="1"/>
  <c r="F109" i="11" s="1"/>
  <c r="F110" i="11" s="1"/>
  <c r="F111" i="11" s="1"/>
  <c r="F112" i="11" s="1"/>
  <c r="F113" i="11" s="1"/>
  <c r="F114" i="11" s="1"/>
  <c r="F115" i="11" s="1"/>
  <c r="F116" i="11" s="1"/>
  <c r="D97" i="11"/>
  <c r="E40" i="11"/>
  <c r="D69" i="11"/>
  <c r="F40" i="11"/>
  <c r="C69" i="11"/>
  <c r="C40" i="11"/>
  <c r="F68" i="11"/>
  <c r="I368" i="32" s="1"/>
  <c r="E69" i="11"/>
  <c r="G40" i="11"/>
  <c r="H40" i="11"/>
  <c r="C98" i="11"/>
  <c r="C99" i="11" s="1"/>
  <c r="C100" i="11" s="1"/>
  <c r="C101" i="11" s="1"/>
  <c r="C102" i="11" s="1"/>
  <c r="C103" i="11" s="1"/>
  <c r="C104" i="11" s="1"/>
  <c r="C105" i="11" s="1"/>
  <c r="C106" i="11" s="1"/>
  <c r="C107" i="11" s="1"/>
  <c r="C108" i="11" s="1"/>
  <c r="C109" i="11" s="1"/>
  <c r="C110" i="11" s="1"/>
  <c r="C111" i="11" s="1"/>
  <c r="C112" i="11" s="1"/>
  <c r="C113" i="11" s="1"/>
  <c r="C114" i="11" s="1"/>
  <c r="C115" i="11" s="1"/>
  <c r="C116" i="11" s="1"/>
  <c r="G68" i="11"/>
  <c r="E97" i="11"/>
  <c r="H68" i="11"/>
  <c r="L368" i="32" s="1"/>
  <c r="D39" i="11"/>
  <c r="C7" i="11"/>
  <c r="D214" i="28" s="1"/>
  <c r="E214" i="28" s="1"/>
  <c r="D7" i="11"/>
  <c r="F7" i="11"/>
  <c r="E7" i="11"/>
  <c r="G214" i="28" s="1"/>
  <c r="H214" i="28" s="1"/>
  <c r="H7" i="11"/>
  <c r="G7" i="11"/>
  <c r="J214" i="28" s="1"/>
  <c r="K214" i="28" s="1"/>
  <c r="AK15" i="11"/>
  <c r="AP22" i="11"/>
  <c r="AQ22" i="11"/>
  <c r="AK22" i="11"/>
  <c r="AT22" i="11"/>
  <c r="AO22" i="11"/>
  <c r="AR22" i="11"/>
  <c r="AU22" i="11"/>
  <c r="AS22" i="11"/>
  <c r="AK21" i="11"/>
  <c r="AK20" i="11"/>
  <c r="AK18" i="11"/>
  <c r="AK16" i="11"/>
  <c r="AU17" i="11"/>
  <c r="AS17" i="11"/>
  <c r="AP17" i="11"/>
  <c r="AO17" i="11"/>
  <c r="AR17" i="11"/>
  <c r="AT17" i="11"/>
  <c r="AQ17" i="11"/>
  <c r="AS19" i="11"/>
  <c r="AR19" i="11"/>
  <c r="AU19" i="11"/>
  <c r="AO19" i="11"/>
  <c r="AT19" i="11"/>
  <c r="AP19" i="11"/>
  <c r="AQ19" i="11"/>
  <c r="AP15" i="11"/>
  <c r="AT15" i="11"/>
  <c r="AR15" i="11"/>
  <c r="AU15" i="11"/>
  <c r="AS15" i="11"/>
  <c r="AO15" i="11"/>
  <c r="AQ15" i="11"/>
  <c r="AK17" i="11"/>
  <c r="AT16" i="11"/>
  <c r="AS16" i="11"/>
  <c r="AR16" i="11"/>
  <c r="AP16" i="11"/>
  <c r="AU16" i="11"/>
  <c r="AO16" i="11"/>
  <c r="AQ16" i="11"/>
  <c r="AU21" i="11"/>
  <c r="AT21" i="11"/>
  <c r="AO21" i="11"/>
  <c r="AP21" i="11"/>
  <c r="AQ21" i="11"/>
  <c r="AR21" i="11"/>
  <c r="AS21" i="11"/>
  <c r="AU18" i="11"/>
  <c r="AT18" i="11"/>
  <c r="AO18" i="11"/>
  <c r="AQ18" i="11"/>
  <c r="AR18" i="11"/>
  <c r="AS18" i="11"/>
  <c r="AP18" i="11"/>
  <c r="AU20" i="11"/>
  <c r="AS20" i="11"/>
  <c r="AR20" i="11"/>
  <c r="AP20" i="11"/>
  <c r="AO20" i="11"/>
  <c r="AT20" i="11"/>
  <c r="AQ20" i="11"/>
  <c r="AK19" i="11"/>
  <c r="F214" i="28" l="1"/>
  <c r="F217" i="23"/>
  <c r="F217" i="12"/>
  <c r="G41" i="11"/>
  <c r="J38" i="31"/>
  <c r="K38" i="31" s="1"/>
  <c r="G185" i="11"/>
  <c r="J13" i="31"/>
  <c r="K13" i="31" s="1"/>
  <c r="C70" i="11"/>
  <c r="D36" i="31"/>
  <c r="E36" i="31" s="1"/>
  <c r="D70" i="11"/>
  <c r="F36" i="31"/>
  <c r="L214" i="28"/>
  <c r="L217" i="23"/>
  <c r="L217" i="12"/>
  <c r="J396" i="28"/>
  <c r="K396" i="28" s="1"/>
  <c r="J368" i="32"/>
  <c r="K368" i="32" s="1"/>
  <c r="H41" i="11"/>
  <c r="L38" i="31"/>
  <c r="E70" i="11"/>
  <c r="G36" i="31"/>
  <c r="H36" i="31" s="1"/>
  <c r="C41" i="11"/>
  <c r="D38" i="31"/>
  <c r="E38" i="31" s="1"/>
  <c r="F41" i="11"/>
  <c r="I38" i="31"/>
  <c r="E41" i="11"/>
  <c r="G38" i="31"/>
  <c r="H38" i="31" s="1"/>
  <c r="H185" i="11"/>
  <c r="L13" i="31"/>
  <c r="F184" i="11"/>
  <c r="I373" i="28"/>
  <c r="I402" i="23"/>
  <c r="I376" i="12"/>
  <c r="D184" i="11"/>
  <c r="F373" i="28"/>
  <c r="F376" i="12"/>
  <c r="F402" i="23"/>
  <c r="L396" i="28"/>
  <c r="L399" i="12"/>
  <c r="L370" i="24"/>
  <c r="L373" i="23"/>
  <c r="I396" i="28"/>
  <c r="I373" i="23"/>
  <c r="I399" i="12"/>
  <c r="I370" i="24"/>
  <c r="F398" i="28"/>
  <c r="F399" i="23"/>
  <c r="F402" i="12"/>
  <c r="I214" i="28"/>
  <c r="I217" i="23"/>
  <c r="I217" i="12"/>
  <c r="J217" i="23"/>
  <c r="K217" i="23" s="1"/>
  <c r="J217" i="12"/>
  <c r="K217" i="12" s="1"/>
  <c r="D217" i="23"/>
  <c r="E217" i="23" s="1"/>
  <c r="D217" i="12"/>
  <c r="E217" i="12" s="1"/>
  <c r="J370" i="24"/>
  <c r="K370" i="24" s="1"/>
  <c r="J399" i="12"/>
  <c r="K399" i="12" s="1"/>
  <c r="J373" i="23"/>
  <c r="K373" i="23" s="1"/>
  <c r="C184" i="11"/>
  <c r="D376" i="12"/>
  <c r="E376" i="12" s="1"/>
  <c r="D402" i="23"/>
  <c r="E402" i="23" s="1"/>
  <c r="G217" i="23"/>
  <c r="H217" i="23" s="1"/>
  <c r="G217" i="12"/>
  <c r="H217" i="12" s="1"/>
  <c r="E184" i="11"/>
  <c r="G402" i="23"/>
  <c r="H402" i="23" s="1"/>
  <c r="G376" i="12"/>
  <c r="H376" i="12" s="1"/>
  <c r="D98" i="11"/>
  <c r="D99" i="11" s="1"/>
  <c r="D100" i="11" s="1"/>
  <c r="D101" i="11" s="1"/>
  <c r="D102" i="11" s="1"/>
  <c r="D103" i="11" s="1"/>
  <c r="D104" i="11" s="1"/>
  <c r="D105" i="11" s="1"/>
  <c r="D106" i="11" s="1"/>
  <c r="D107" i="11" s="1"/>
  <c r="D108" i="11" s="1"/>
  <c r="D109" i="11" s="1"/>
  <c r="D110" i="11" s="1"/>
  <c r="D111" i="11" s="1"/>
  <c r="D112" i="11" s="1"/>
  <c r="D113" i="11" s="1"/>
  <c r="D114" i="11" s="1"/>
  <c r="D115" i="11" s="1"/>
  <c r="D116" i="11" s="1"/>
  <c r="G98" i="11"/>
  <c r="G99" i="11" s="1"/>
  <c r="G100" i="11" s="1"/>
  <c r="G101" i="11" s="1"/>
  <c r="G102" i="11" s="1"/>
  <c r="G103" i="11" s="1"/>
  <c r="G104" i="11" s="1"/>
  <c r="G105" i="11" s="1"/>
  <c r="G106" i="11" s="1"/>
  <c r="G107" i="11" s="1"/>
  <c r="G108" i="11" s="1"/>
  <c r="G109" i="11" s="1"/>
  <c r="G110" i="11" s="1"/>
  <c r="G111" i="11" s="1"/>
  <c r="G112" i="11" s="1"/>
  <c r="G113" i="11" s="1"/>
  <c r="G114" i="11" s="1"/>
  <c r="G115" i="11" s="1"/>
  <c r="G116" i="11" s="1"/>
  <c r="D40" i="11"/>
  <c r="H69" i="11"/>
  <c r="E98" i="11"/>
  <c r="E99" i="11" s="1"/>
  <c r="E100" i="11" s="1"/>
  <c r="E101" i="11" s="1"/>
  <c r="E102" i="11" s="1"/>
  <c r="E103" i="11" s="1"/>
  <c r="E104" i="11" s="1"/>
  <c r="E105" i="11" s="1"/>
  <c r="E106" i="11" s="1"/>
  <c r="E107" i="11" s="1"/>
  <c r="E108" i="11" s="1"/>
  <c r="E109" i="11" s="1"/>
  <c r="E110" i="11" s="1"/>
  <c r="E111" i="11" s="1"/>
  <c r="E112" i="11" s="1"/>
  <c r="E113" i="11" s="1"/>
  <c r="E114" i="11" s="1"/>
  <c r="E115" i="11" s="1"/>
  <c r="E116" i="11" s="1"/>
  <c r="F69" i="11"/>
  <c r="G69" i="11"/>
  <c r="C8" i="11"/>
  <c r="D266" i="28" s="1"/>
  <c r="E266" i="28" s="1"/>
  <c r="H8" i="11"/>
  <c r="D8" i="11"/>
  <c r="F8" i="11"/>
  <c r="E8" i="11"/>
  <c r="G266" i="28" s="1"/>
  <c r="H266" i="28" s="1"/>
  <c r="G8" i="11"/>
  <c r="J266" i="28" s="1"/>
  <c r="K266" i="28" s="1"/>
  <c r="D71" i="11" l="1"/>
  <c r="F85" i="31"/>
  <c r="C71" i="11"/>
  <c r="D85" i="31"/>
  <c r="E85" i="31" s="1"/>
  <c r="G186" i="11"/>
  <c r="J62" i="31"/>
  <c r="K62" i="31" s="1"/>
  <c r="G42" i="11"/>
  <c r="G43" i="11" s="1"/>
  <c r="J87" i="31"/>
  <c r="K87" i="31" s="1"/>
  <c r="L266" i="28"/>
  <c r="L272" i="23"/>
  <c r="L269" i="12"/>
  <c r="G70" i="11"/>
  <c r="J36" i="31"/>
  <c r="K36" i="31" s="1"/>
  <c r="D41" i="11"/>
  <c r="F38" i="31"/>
  <c r="C185" i="11"/>
  <c r="D13" i="31"/>
  <c r="E13" i="31" s="1"/>
  <c r="F266" i="28"/>
  <c r="F272" i="23"/>
  <c r="F269" i="12"/>
  <c r="F70" i="11"/>
  <c r="I36" i="31"/>
  <c r="H70" i="11"/>
  <c r="L36" i="31"/>
  <c r="E185" i="11"/>
  <c r="G13" i="31"/>
  <c r="H13" i="31" s="1"/>
  <c r="D185" i="11"/>
  <c r="F13" i="31"/>
  <c r="F185" i="11"/>
  <c r="I13" i="31"/>
  <c r="H186" i="11"/>
  <c r="L62" i="31"/>
  <c r="E42" i="11"/>
  <c r="E43" i="11" s="1"/>
  <c r="G87" i="31"/>
  <c r="H87" i="31" s="1"/>
  <c r="F42" i="11"/>
  <c r="F43" i="11" s="1"/>
  <c r="I87" i="31"/>
  <c r="C42" i="11"/>
  <c r="C43" i="11" s="1"/>
  <c r="D87" i="31"/>
  <c r="E87" i="31" s="1"/>
  <c r="E71" i="11"/>
  <c r="G85" i="31"/>
  <c r="H85" i="31" s="1"/>
  <c r="H42" i="11"/>
  <c r="H43" i="11" s="1"/>
  <c r="L87" i="31"/>
  <c r="I266" i="28"/>
  <c r="I272" i="23"/>
  <c r="I269" i="12"/>
  <c r="D272" i="23"/>
  <c r="E272" i="23" s="1"/>
  <c r="D269" i="12"/>
  <c r="E269" i="12" s="1"/>
  <c r="J272" i="23"/>
  <c r="K272" i="23" s="1"/>
  <c r="J269" i="12"/>
  <c r="K269" i="12" s="1"/>
  <c r="G272" i="23"/>
  <c r="H272" i="23" s="1"/>
  <c r="G269" i="12"/>
  <c r="H269" i="12" s="1"/>
  <c r="F9" i="11"/>
  <c r="H9" i="11"/>
  <c r="C9" i="11"/>
  <c r="D318" i="28" s="1"/>
  <c r="E318" i="28" s="1"/>
  <c r="D9" i="11"/>
  <c r="E9" i="11"/>
  <c r="G318" i="28" s="1"/>
  <c r="H318" i="28" s="1"/>
  <c r="G9" i="11"/>
  <c r="J318" i="28" s="1"/>
  <c r="K318" i="28" s="1"/>
  <c r="C186" i="11" l="1"/>
  <c r="D62" i="31"/>
  <c r="E62" i="31" s="1"/>
  <c r="D42" i="11"/>
  <c r="D43" i="11" s="1"/>
  <c r="F87" i="31"/>
  <c r="G71" i="11"/>
  <c r="J85" i="31"/>
  <c r="K85" i="31" s="1"/>
  <c r="F318" i="28"/>
  <c r="F324" i="23"/>
  <c r="F321" i="12"/>
  <c r="L318" i="28"/>
  <c r="L324" i="23"/>
  <c r="L321" i="12"/>
  <c r="H44" i="11"/>
  <c r="L190" i="31"/>
  <c r="E72" i="11"/>
  <c r="G136" i="31"/>
  <c r="H136" i="31" s="1"/>
  <c r="C44" i="11"/>
  <c r="D190" i="31"/>
  <c r="E190" i="31" s="1"/>
  <c r="F44" i="11"/>
  <c r="I190" i="31"/>
  <c r="E44" i="11"/>
  <c r="G190" i="31"/>
  <c r="H190" i="31" s="1"/>
  <c r="H187" i="11"/>
  <c r="L114" i="31"/>
  <c r="F186" i="11"/>
  <c r="I62" i="31"/>
  <c r="D186" i="11"/>
  <c r="F62" i="31"/>
  <c r="E186" i="11"/>
  <c r="G62" i="31"/>
  <c r="H62" i="31" s="1"/>
  <c r="H71" i="11"/>
  <c r="L85" i="31"/>
  <c r="F71" i="11"/>
  <c r="I85" i="31"/>
  <c r="G44" i="11"/>
  <c r="J190" i="31"/>
  <c r="K190" i="31" s="1"/>
  <c r="G187" i="11"/>
  <c r="J114" i="31"/>
  <c r="K114" i="31" s="1"/>
  <c r="C72" i="11"/>
  <c r="D136" i="31"/>
  <c r="E136" i="31" s="1"/>
  <c r="D72" i="11"/>
  <c r="F136" i="31"/>
  <c r="I318" i="28"/>
  <c r="I324" i="23"/>
  <c r="I321" i="12"/>
  <c r="J321" i="12"/>
  <c r="K321" i="12" s="1"/>
  <c r="J324" i="23"/>
  <c r="K324" i="23" s="1"/>
  <c r="G324" i="23"/>
  <c r="H324" i="23" s="1"/>
  <c r="G321" i="12"/>
  <c r="H321" i="12" s="1"/>
  <c r="D324" i="23"/>
  <c r="E324" i="23" s="1"/>
  <c r="D321" i="12"/>
  <c r="E321" i="12" s="1"/>
  <c r="F10" i="11"/>
  <c r="D10" i="11"/>
  <c r="H10" i="11"/>
  <c r="C10" i="11"/>
  <c r="D370" i="28" s="1"/>
  <c r="E370" i="28" s="1"/>
  <c r="E10" i="11"/>
  <c r="G370" i="28" s="1"/>
  <c r="H370" i="28" s="1"/>
  <c r="G10" i="11"/>
  <c r="J370" i="28" s="1"/>
  <c r="K370" i="28" s="1"/>
  <c r="L370" i="28" l="1"/>
  <c r="L376" i="23"/>
  <c r="L373" i="12"/>
  <c r="F370" i="28"/>
  <c r="F376" i="23"/>
  <c r="F373" i="12"/>
  <c r="D73" i="11"/>
  <c r="F188" i="31"/>
  <c r="C73" i="11"/>
  <c r="D188" i="31"/>
  <c r="E188" i="31" s="1"/>
  <c r="G188" i="11"/>
  <c r="J165" i="31"/>
  <c r="K165" i="31" s="1"/>
  <c r="G45" i="11"/>
  <c r="J242" i="31"/>
  <c r="K242" i="31" s="1"/>
  <c r="F72" i="11"/>
  <c r="I136" i="31"/>
  <c r="H72" i="11"/>
  <c r="L136" i="31"/>
  <c r="E187" i="11"/>
  <c r="G114" i="31"/>
  <c r="H114" i="31" s="1"/>
  <c r="D187" i="11"/>
  <c r="F114" i="31"/>
  <c r="F187" i="11"/>
  <c r="I114" i="31"/>
  <c r="H188" i="11"/>
  <c r="L165" i="31"/>
  <c r="E45" i="11"/>
  <c r="G242" i="31"/>
  <c r="H242" i="31" s="1"/>
  <c r="F45" i="11"/>
  <c r="I242" i="31"/>
  <c r="C45" i="11"/>
  <c r="D242" i="31"/>
  <c r="E242" i="31" s="1"/>
  <c r="E73" i="11"/>
  <c r="G188" i="31"/>
  <c r="H188" i="31" s="1"/>
  <c r="H45" i="11"/>
  <c r="L242" i="31"/>
  <c r="G72" i="11"/>
  <c r="J136" i="31"/>
  <c r="K136" i="31" s="1"/>
  <c r="D44" i="11"/>
  <c r="F190" i="31"/>
  <c r="C187" i="11"/>
  <c r="D114" i="31"/>
  <c r="E114" i="31" s="1"/>
  <c r="I370" i="28"/>
  <c r="I376" i="23"/>
  <c r="I373" i="12"/>
  <c r="J376" i="23"/>
  <c r="K376" i="23" s="1"/>
  <c r="J373" i="12"/>
  <c r="K373" i="12" s="1"/>
  <c r="G376" i="23"/>
  <c r="H376" i="23" s="1"/>
  <c r="G373" i="12"/>
  <c r="H373" i="12" s="1"/>
  <c r="D376" i="23"/>
  <c r="E376" i="23" s="1"/>
  <c r="D373" i="12"/>
  <c r="E373" i="12" s="1"/>
  <c r="F11" i="11"/>
  <c r="D11" i="11"/>
  <c r="C11" i="11"/>
  <c r="H11" i="11"/>
  <c r="E11" i="11"/>
  <c r="G11" i="11"/>
  <c r="E12" i="11" l="1"/>
  <c r="G10" i="31"/>
  <c r="H10" i="31" s="1"/>
  <c r="C12" i="11"/>
  <c r="D10" i="31"/>
  <c r="E10" i="31" s="1"/>
  <c r="F12" i="11"/>
  <c r="I10" i="31"/>
  <c r="G12" i="11"/>
  <c r="J10" i="31"/>
  <c r="K10" i="31" s="1"/>
  <c r="H12" i="11"/>
  <c r="L10" i="31"/>
  <c r="D12" i="11"/>
  <c r="F10" i="31"/>
  <c r="C188" i="11"/>
  <c r="D165" i="31"/>
  <c r="E165" i="31" s="1"/>
  <c r="D45" i="11"/>
  <c r="F242" i="31"/>
  <c r="G73" i="11"/>
  <c r="J188" i="31"/>
  <c r="K188" i="31" s="1"/>
  <c r="H46" i="11"/>
  <c r="L294" i="31"/>
  <c r="E74" i="11"/>
  <c r="G240" i="31"/>
  <c r="H240" i="31" s="1"/>
  <c r="C46" i="11"/>
  <c r="D294" i="31"/>
  <c r="E294" i="31" s="1"/>
  <c r="F46" i="11"/>
  <c r="I294" i="31"/>
  <c r="E46" i="11"/>
  <c r="G294" i="31"/>
  <c r="H294" i="31" s="1"/>
  <c r="H189" i="11"/>
  <c r="L217" i="31"/>
  <c r="F188" i="11"/>
  <c r="I165" i="31"/>
  <c r="D188" i="11"/>
  <c r="F165" i="31"/>
  <c r="E188" i="11"/>
  <c r="G165" i="31"/>
  <c r="H165" i="31" s="1"/>
  <c r="H73" i="11"/>
  <c r="L188" i="31"/>
  <c r="F73" i="11"/>
  <c r="I188" i="31"/>
  <c r="G46" i="11"/>
  <c r="J294" i="31"/>
  <c r="K294" i="31" s="1"/>
  <c r="G189" i="11"/>
  <c r="J217" i="31"/>
  <c r="K217" i="31" s="1"/>
  <c r="C74" i="11"/>
  <c r="D240" i="31"/>
  <c r="E240" i="31" s="1"/>
  <c r="D74" i="11"/>
  <c r="F240" i="31"/>
  <c r="C138" i="31"/>
  <c r="AJ138" i="31" s="1"/>
  <c r="AE138" i="31"/>
  <c r="AF139" i="31" s="1"/>
  <c r="J138" i="31"/>
  <c r="K138" i="31" s="1"/>
  <c r="V138" i="31"/>
  <c r="W138" i="31" s="1"/>
  <c r="M138" i="31"/>
  <c r="N138" i="31" s="1"/>
  <c r="Y138" i="31"/>
  <c r="Z138" i="31" s="1"/>
  <c r="D138" i="31"/>
  <c r="E138" i="31" s="1"/>
  <c r="P138" i="31"/>
  <c r="Q138" i="31" s="1"/>
  <c r="AB138" i="31"/>
  <c r="AC138" i="31" s="1"/>
  <c r="G138" i="31"/>
  <c r="H138" i="31" s="1"/>
  <c r="S138" i="31"/>
  <c r="T138" i="31" s="1"/>
  <c r="I138" i="31"/>
  <c r="U138" i="31"/>
  <c r="AG139" i="31"/>
  <c r="L138" i="31"/>
  <c r="X138" i="31"/>
  <c r="AA138" i="31"/>
  <c r="O138" i="31"/>
  <c r="F138" i="31"/>
  <c r="R138" i="31"/>
  <c r="AD138" i="31"/>
  <c r="AG138" i="31"/>
  <c r="D75" i="11" l="1"/>
  <c r="F292" i="31"/>
  <c r="C75" i="11"/>
  <c r="D292" i="31"/>
  <c r="E292" i="31" s="1"/>
  <c r="G190" i="11"/>
  <c r="J269" i="31"/>
  <c r="K269" i="31" s="1"/>
  <c r="G47" i="11"/>
  <c r="G48" i="11" s="1"/>
  <c r="G49" i="11" s="1"/>
  <c r="G50" i="11" s="1"/>
  <c r="G51" i="11" s="1"/>
  <c r="G52" i="11" s="1"/>
  <c r="G53" i="11" s="1"/>
  <c r="G54" i="11" s="1"/>
  <c r="G55" i="11" s="1"/>
  <c r="G56" i="11" s="1"/>
  <c r="G57" i="11" s="1"/>
  <c r="G58" i="11" s="1"/>
  <c r="J398" i="31"/>
  <c r="K398" i="31" s="1"/>
  <c r="J346" i="31"/>
  <c r="K346" i="31" s="1"/>
  <c r="F74" i="11"/>
  <c r="I240" i="31"/>
  <c r="H74" i="11"/>
  <c r="L240" i="31"/>
  <c r="E189" i="11"/>
  <c r="G217" i="31"/>
  <c r="H217" i="31" s="1"/>
  <c r="D189" i="11"/>
  <c r="F217" i="31"/>
  <c r="F189" i="11"/>
  <c r="I217" i="31"/>
  <c r="H190" i="11"/>
  <c r="L269" i="31"/>
  <c r="E47" i="11"/>
  <c r="E48" i="11" s="1"/>
  <c r="E49" i="11" s="1"/>
  <c r="E50" i="11" s="1"/>
  <c r="E51" i="11" s="1"/>
  <c r="E52" i="11" s="1"/>
  <c r="E53" i="11" s="1"/>
  <c r="E54" i="11" s="1"/>
  <c r="E55" i="11" s="1"/>
  <c r="E56" i="11" s="1"/>
  <c r="E57" i="11" s="1"/>
  <c r="E58" i="11" s="1"/>
  <c r="G398" i="31"/>
  <c r="H398" i="31" s="1"/>
  <c r="G346" i="31"/>
  <c r="H346" i="31" s="1"/>
  <c r="F47" i="11"/>
  <c r="F48" i="11" s="1"/>
  <c r="F49" i="11" s="1"/>
  <c r="F50" i="11" s="1"/>
  <c r="F51" i="11" s="1"/>
  <c r="F52" i="11" s="1"/>
  <c r="F53" i="11" s="1"/>
  <c r="F54" i="11" s="1"/>
  <c r="F55" i="11" s="1"/>
  <c r="F56" i="11" s="1"/>
  <c r="F57" i="11" s="1"/>
  <c r="F58" i="11" s="1"/>
  <c r="I398" i="31"/>
  <c r="I346" i="31"/>
  <c r="C47" i="11"/>
  <c r="C48" i="11" s="1"/>
  <c r="C49" i="11" s="1"/>
  <c r="C50" i="11" s="1"/>
  <c r="C51" i="11" s="1"/>
  <c r="C52" i="11" s="1"/>
  <c r="C53" i="11" s="1"/>
  <c r="C54" i="11" s="1"/>
  <c r="C55" i="11" s="1"/>
  <c r="C56" i="11" s="1"/>
  <c r="C57" i="11" s="1"/>
  <c r="C58" i="11" s="1"/>
  <c r="D398" i="31"/>
  <c r="E398" i="31" s="1"/>
  <c r="D346" i="31"/>
  <c r="E346" i="31" s="1"/>
  <c r="E75" i="11"/>
  <c r="G292" i="31"/>
  <c r="H292" i="31" s="1"/>
  <c r="H47" i="11"/>
  <c r="H48" i="11" s="1"/>
  <c r="H49" i="11" s="1"/>
  <c r="H50" i="11" s="1"/>
  <c r="H51" i="11" s="1"/>
  <c r="H52" i="11" s="1"/>
  <c r="H53" i="11" s="1"/>
  <c r="H54" i="11" s="1"/>
  <c r="H55" i="11" s="1"/>
  <c r="H56" i="11" s="1"/>
  <c r="H57" i="11" s="1"/>
  <c r="H58" i="11" s="1"/>
  <c r="L398" i="31"/>
  <c r="L346" i="31"/>
  <c r="G74" i="11"/>
  <c r="J240" i="31"/>
  <c r="K240" i="31" s="1"/>
  <c r="D46" i="11"/>
  <c r="F294" i="31"/>
  <c r="C189" i="11"/>
  <c r="D217" i="31"/>
  <c r="E217" i="31" s="1"/>
  <c r="D13" i="11"/>
  <c r="F59" i="31"/>
  <c r="H13" i="11"/>
  <c r="L59" i="31"/>
  <c r="G13" i="11"/>
  <c r="J59" i="31"/>
  <c r="K59" i="31" s="1"/>
  <c r="F13" i="11"/>
  <c r="I59" i="31"/>
  <c r="C13" i="11"/>
  <c r="D59" i="31"/>
  <c r="E59" i="31" s="1"/>
  <c r="E13" i="11"/>
  <c r="G59" i="31"/>
  <c r="H59" i="31" s="1"/>
  <c r="E76" i="11" l="1"/>
  <c r="G344" i="31"/>
  <c r="H344" i="31" s="1"/>
  <c r="G191" i="11"/>
  <c r="J321" i="31"/>
  <c r="K321" i="31" s="1"/>
  <c r="C76" i="11"/>
  <c r="D344" i="31"/>
  <c r="E344" i="31" s="1"/>
  <c r="D76" i="11"/>
  <c r="F344" i="31"/>
  <c r="E14" i="11"/>
  <c r="G111" i="31"/>
  <c r="H111" i="31" s="1"/>
  <c r="C14" i="11"/>
  <c r="D111" i="31"/>
  <c r="E111" i="31" s="1"/>
  <c r="F14" i="11"/>
  <c r="I111" i="31"/>
  <c r="G14" i="11"/>
  <c r="J111" i="31"/>
  <c r="K111" i="31" s="1"/>
  <c r="H14" i="11"/>
  <c r="L111" i="31"/>
  <c r="D14" i="11"/>
  <c r="F111" i="31"/>
  <c r="C190" i="11"/>
  <c r="D269" i="31"/>
  <c r="E269" i="31" s="1"/>
  <c r="D47" i="11"/>
  <c r="D48" i="11" s="1"/>
  <c r="D49" i="11" s="1"/>
  <c r="D50" i="11" s="1"/>
  <c r="D51" i="11" s="1"/>
  <c r="D52" i="11" s="1"/>
  <c r="D53" i="11" s="1"/>
  <c r="D54" i="11" s="1"/>
  <c r="D55" i="11" s="1"/>
  <c r="D56" i="11" s="1"/>
  <c r="D57" i="11" s="1"/>
  <c r="D58" i="11" s="1"/>
  <c r="F398" i="31"/>
  <c r="F346" i="31"/>
  <c r="G75" i="11"/>
  <c r="J292" i="31"/>
  <c r="K292" i="31" s="1"/>
  <c r="H191" i="11"/>
  <c r="L321" i="31"/>
  <c r="F190" i="11"/>
  <c r="I269" i="31"/>
  <c r="D190" i="11"/>
  <c r="F269" i="31"/>
  <c r="E190" i="11"/>
  <c r="G269" i="31"/>
  <c r="H269" i="31" s="1"/>
  <c r="H75" i="11"/>
  <c r="L292" i="31"/>
  <c r="F75" i="11"/>
  <c r="I292" i="31"/>
  <c r="C191" i="11" l="1"/>
  <c r="D321" i="31"/>
  <c r="E321" i="31" s="1"/>
  <c r="D15" i="11"/>
  <c r="F162" i="31"/>
  <c r="H15" i="11"/>
  <c r="L162" i="31"/>
  <c r="G15" i="11"/>
  <c r="J162" i="31"/>
  <c r="K162" i="31" s="1"/>
  <c r="F15" i="11"/>
  <c r="I162" i="31"/>
  <c r="C15" i="11"/>
  <c r="D162" i="31"/>
  <c r="E162" i="31" s="1"/>
  <c r="E15" i="11"/>
  <c r="G162" i="31"/>
  <c r="H162" i="31" s="1"/>
  <c r="D77" i="11"/>
  <c r="D78" i="11" s="1"/>
  <c r="D79" i="11" s="1"/>
  <c r="D80" i="11" s="1"/>
  <c r="D81" i="11" s="1"/>
  <c r="D82" i="11" s="1"/>
  <c r="D83" i="11" s="1"/>
  <c r="D84" i="11" s="1"/>
  <c r="D85" i="11" s="1"/>
  <c r="D86" i="11" s="1"/>
  <c r="D87" i="11" s="1"/>
  <c r="F396" i="31"/>
  <c r="C77" i="11"/>
  <c r="C78" i="11" s="1"/>
  <c r="C79" i="11" s="1"/>
  <c r="C80" i="11" s="1"/>
  <c r="C81" i="11" s="1"/>
  <c r="C82" i="11" s="1"/>
  <c r="C83" i="11" s="1"/>
  <c r="C84" i="11" s="1"/>
  <c r="C85" i="11" s="1"/>
  <c r="C86" i="11" s="1"/>
  <c r="C87" i="11" s="1"/>
  <c r="D396" i="31"/>
  <c r="E396" i="31" s="1"/>
  <c r="G192" i="11"/>
  <c r="G193" i="11" s="1"/>
  <c r="G194" i="11" s="1"/>
  <c r="G195" i="11" s="1"/>
  <c r="G196" i="11" s="1"/>
  <c r="G197" i="11" s="1"/>
  <c r="G198" i="11" s="1"/>
  <c r="J373" i="31"/>
  <c r="K373" i="31" s="1"/>
  <c r="E77" i="11"/>
  <c r="E78" i="11" s="1"/>
  <c r="E79" i="11" s="1"/>
  <c r="E80" i="11" s="1"/>
  <c r="E81" i="11" s="1"/>
  <c r="E82" i="11" s="1"/>
  <c r="E83" i="11" s="1"/>
  <c r="E84" i="11" s="1"/>
  <c r="E85" i="11" s="1"/>
  <c r="E86" i="11" s="1"/>
  <c r="E87" i="11" s="1"/>
  <c r="G396" i="31"/>
  <c r="H396" i="31" s="1"/>
  <c r="F76" i="11"/>
  <c r="I344" i="31"/>
  <c r="H76" i="11"/>
  <c r="L344" i="31"/>
  <c r="E191" i="11"/>
  <c r="G321" i="31"/>
  <c r="H321" i="31" s="1"/>
  <c r="D191" i="11"/>
  <c r="F321" i="31"/>
  <c r="F191" i="11"/>
  <c r="I321" i="31"/>
  <c r="H192" i="11"/>
  <c r="H193" i="11" s="1"/>
  <c r="H194" i="11" s="1"/>
  <c r="H195" i="11" s="1"/>
  <c r="H196" i="11" s="1"/>
  <c r="H197" i="11" s="1"/>
  <c r="H198" i="11" s="1"/>
  <c r="L373" i="31"/>
  <c r="G76" i="11"/>
  <c r="J344" i="31"/>
  <c r="K344" i="31" s="1"/>
  <c r="G77" i="11" l="1"/>
  <c r="G78" i="11" s="1"/>
  <c r="G79" i="11" s="1"/>
  <c r="G80" i="11" s="1"/>
  <c r="G81" i="11" s="1"/>
  <c r="G82" i="11" s="1"/>
  <c r="G83" i="11" s="1"/>
  <c r="G84" i="11" s="1"/>
  <c r="G85" i="11" s="1"/>
  <c r="G86" i="11" s="1"/>
  <c r="G87" i="11" s="1"/>
  <c r="J396" i="31"/>
  <c r="K396" i="31" s="1"/>
  <c r="H199" i="11"/>
  <c r="H200" i="11" s="1"/>
  <c r="H201" i="11" s="1"/>
  <c r="H202" i="11" s="1"/>
  <c r="L141" i="21"/>
  <c r="F192" i="11"/>
  <c r="F193" i="11" s="1"/>
  <c r="F194" i="11" s="1"/>
  <c r="F195" i="11" s="1"/>
  <c r="F196" i="11" s="1"/>
  <c r="F197" i="11" s="1"/>
  <c r="F198" i="11" s="1"/>
  <c r="I373" i="31"/>
  <c r="D192" i="11"/>
  <c r="D193" i="11" s="1"/>
  <c r="D194" i="11" s="1"/>
  <c r="D195" i="11" s="1"/>
  <c r="D196" i="11" s="1"/>
  <c r="D197" i="11" s="1"/>
  <c r="D198" i="11" s="1"/>
  <c r="F373" i="31"/>
  <c r="E192" i="11"/>
  <c r="E193" i="11" s="1"/>
  <c r="E194" i="11" s="1"/>
  <c r="E195" i="11" s="1"/>
  <c r="E196" i="11" s="1"/>
  <c r="E197" i="11" s="1"/>
  <c r="E198" i="11" s="1"/>
  <c r="G373" i="31"/>
  <c r="H373" i="31" s="1"/>
  <c r="H77" i="11"/>
  <c r="H78" i="11" s="1"/>
  <c r="H79" i="11" s="1"/>
  <c r="H80" i="11" s="1"/>
  <c r="H81" i="11" s="1"/>
  <c r="H82" i="11" s="1"/>
  <c r="H83" i="11" s="1"/>
  <c r="H84" i="11" s="1"/>
  <c r="H85" i="11" s="1"/>
  <c r="H86" i="11" s="1"/>
  <c r="H87" i="11" s="1"/>
  <c r="L396" i="31"/>
  <c r="F77" i="11"/>
  <c r="F78" i="11" s="1"/>
  <c r="F79" i="11" s="1"/>
  <c r="F80" i="11" s="1"/>
  <c r="F81" i="11" s="1"/>
  <c r="F82" i="11" s="1"/>
  <c r="F83" i="11" s="1"/>
  <c r="F84" i="11" s="1"/>
  <c r="F85" i="11" s="1"/>
  <c r="F86" i="11" s="1"/>
  <c r="F87" i="11" s="1"/>
  <c r="I396" i="31"/>
  <c r="G199" i="11"/>
  <c r="G200" i="11" s="1"/>
  <c r="G201" i="11" s="1"/>
  <c r="G202" i="11" s="1"/>
  <c r="J141" i="21"/>
  <c r="K141" i="21" s="1"/>
  <c r="E16" i="11"/>
  <c r="G214" i="31"/>
  <c r="H214" i="31" s="1"/>
  <c r="C16" i="11"/>
  <c r="D214" i="31"/>
  <c r="E214" i="31" s="1"/>
  <c r="F16" i="11"/>
  <c r="I214" i="31"/>
  <c r="G16" i="11"/>
  <c r="J214" i="31"/>
  <c r="K214" i="31" s="1"/>
  <c r="H16" i="11"/>
  <c r="L214" i="31"/>
  <c r="D16" i="11"/>
  <c r="F214" i="31"/>
  <c r="C192" i="11"/>
  <c r="C193" i="11" s="1"/>
  <c r="C194" i="11" s="1"/>
  <c r="C195" i="11" s="1"/>
  <c r="C196" i="11" s="1"/>
  <c r="C197" i="11" s="1"/>
  <c r="C198" i="11" s="1"/>
  <c r="D373" i="31"/>
  <c r="E373" i="31" s="1"/>
  <c r="C199" i="11" l="1"/>
  <c r="C200" i="11" s="1"/>
  <c r="C201" i="11" s="1"/>
  <c r="C202" i="11" s="1"/>
  <c r="D141" i="21"/>
  <c r="E141" i="21" s="1"/>
  <c r="D17" i="11"/>
  <c r="F266" i="31"/>
  <c r="H17" i="11"/>
  <c r="L266" i="31"/>
  <c r="G17" i="11"/>
  <c r="J266" i="31"/>
  <c r="K266" i="31" s="1"/>
  <c r="F17" i="11"/>
  <c r="I266" i="31"/>
  <c r="C17" i="11"/>
  <c r="D266" i="31"/>
  <c r="E266" i="31" s="1"/>
  <c r="E17" i="11"/>
  <c r="G266" i="31"/>
  <c r="H266" i="31" s="1"/>
  <c r="E199" i="11"/>
  <c r="E200" i="11" s="1"/>
  <c r="E201" i="11" s="1"/>
  <c r="E202" i="11" s="1"/>
  <c r="G141" i="21"/>
  <c r="H141" i="21" s="1"/>
  <c r="D199" i="11"/>
  <c r="D200" i="11" s="1"/>
  <c r="D201" i="11" s="1"/>
  <c r="D202" i="11" s="1"/>
  <c r="F141" i="21"/>
  <c r="F199" i="11"/>
  <c r="F200" i="11" s="1"/>
  <c r="F201" i="11" s="1"/>
  <c r="F202" i="11" s="1"/>
  <c r="I141" i="21"/>
  <c r="E18" i="11" l="1"/>
  <c r="G318" i="31"/>
  <c r="H318" i="31" s="1"/>
  <c r="C18" i="11"/>
  <c r="D318" i="31"/>
  <c r="E318" i="31" s="1"/>
  <c r="F18" i="11"/>
  <c r="I318" i="31"/>
  <c r="G18" i="11"/>
  <c r="J318" i="31"/>
  <c r="K318" i="31" s="1"/>
  <c r="H18" i="11"/>
  <c r="L318" i="31"/>
  <c r="D18" i="11"/>
  <c r="F318" i="31"/>
  <c r="D19" i="11" l="1"/>
  <c r="D20" i="11" s="1"/>
  <c r="D21" i="11" s="1"/>
  <c r="D22" i="11" s="1"/>
  <c r="D23" i="11" s="1"/>
  <c r="D24" i="11" s="1"/>
  <c r="D25" i="11" s="1"/>
  <c r="D26" i="11" s="1"/>
  <c r="D27" i="11" s="1"/>
  <c r="D28" i="11" s="1"/>
  <c r="D29" i="11" s="1"/>
  <c r="F370" i="31"/>
  <c r="H19" i="11"/>
  <c r="H20" i="11" s="1"/>
  <c r="H21" i="11" s="1"/>
  <c r="H22" i="11" s="1"/>
  <c r="H23" i="11" s="1"/>
  <c r="H24" i="11" s="1"/>
  <c r="H25" i="11" s="1"/>
  <c r="H26" i="11" s="1"/>
  <c r="H27" i="11" s="1"/>
  <c r="H28" i="11" s="1"/>
  <c r="H29" i="11" s="1"/>
  <c r="L370" i="31"/>
  <c r="G19" i="11"/>
  <c r="G20" i="11" s="1"/>
  <c r="G21" i="11" s="1"/>
  <c r="G22" i="11" s="1"/>
  <c r="G23" i="11" s="1"/>
  <c r="G24" i="11" s="1"/>
  <c r="G25" i="11" s="1"/>
  <c r="G26" i="11" s="1"/>
  <c r="G27" i="11" s="1"/>
  <c r="G28" i="11" s="1"/>
  <c r="G29" i="11" s="1"/>
  <c r="J370" i="31"/>
  <c r="K370" i="31" s="1"/>
  <c r="F19" i="11"/>
  <c r="F20" i="11" s="1"/>
  <c r="F21" i="11" s="1"/>
  <c r="F22" i="11" s="1"/>
  <c r="F23" i="11" s="1"/>
  <c r="F24" i="11" s="1"/>
  <c r="F25" i="11" s="1"/>
  <c r="F26" i="11" s="1"/>
  <c r="F27" i="11" s="1"/>
  <c r="F28" i="11" s="1"/>
  <c r="F29" i="11" s="1"/>
  <c r="I370" i="31"/>
  <c r="C19" i="11"/>
  <c r="C20" i="11" s="1"/>
  <c r="C21" i="11" s="1"/>
  <c r="C22" i="11" s="1"/>
  <c r="C23" i="11" s="1"/>
  <c r="C24" i="11" s="1"/>
  <c r="C25" i="11" s="1"/>
  <c r="C26" i="11" s="1"/>
  <c r="C27" i="11" s="1"/>
  <c r="C28" i="11" s="1"/>
  <c r="C29" i="11" s="1"/>
  <c r="D370" i="31"/>
  <c r="E370" i="31" s="1"/>
  <c r="E19" i="11"/>
  <c r="E20" i="11" s="1"/>
  <c r="E21" i="11" s="1"/>
  <c r="E22" i="11" s="1"/>
  <c r="E23" i="11" s="1"/>
  <c r="E24" i="11" s="1"/>
  <c r="E25" i="11" s="1"/>
  <c r="E26" i="11" s="1"/>
  <c r="E27" i="11" s="1"/>
  <c r="E28" i="11" s="1"/>
  <c r="E29" i="11" s="1"/>
  <c r="G370" i="31"/>
  <c r="H370"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C599" authorId="0" shapeId="0" xr:uid="{00000000-0006-0000-0000-000001000000}">
      <text>
        <r>
          <rPr>
            <sz val="9"/>
            <color indexed="81"/>
            <rFont val="Tahoma"/>
            <family val="2"/>
          </rPr>
          <t xml:space="preserve">
</t>
        </r>
      </text>
    </comment>
    <comment ref="C600" authorId="0" shapeId="0" xr:uid="{00000000-0006-0000-0000-000002000000}">
      <text>
        <r>
          <rPr>
            <sz val="9"/>
            <color indexed="81"/>
            <rFont val="Tahoma"/>
            <family val="2"/>
          </rPr>
          <t xml:space="preserve">
</t>
        </r>
      </text>
    </comment>
    <comment ref="C690" authorId="0" shapeId="0" xr:uid="{00000000-0006-0000-0000-000003000000}">
      <text/>
    </comment>
    <comment ref="C694" authorId="0" shapeId="0" xr:uid="{00000000-0006-0000-0000-000004000000}">
      <text>
        <r>
          <rPr>
            <sz val="9"/>
            <color indexed="81"/>
            <rFont val="Tahoma"/>
            <family val="2"/>
          </rPr>
          <t xml:space="preserve">
</t>
        </r>
      </text>
    </comment>
    <comment ref="C695" authorId="0" shapeId="0" xr:uid="{00000000-0006-0000-0000-000005000000}">
      <text>
        <r>
          <rPr>
            <sz val="9"/>
            <color indexed="81"/>
            <rFont val="Tahoma"/>
            <family val="2"/>
          </rPr>
          <t xml:space="preserve">
</t>
        </r>
      </text>
    </comment>
    <comment ref="C698" authorId="0" shapeId="0" xr:uid="{00000000-0006-0000-0000-000006000000}">
      <text>
        <r>
          <rPr>
            <sz val="9"/>
            <color indexed="81"/>
            <rFont val="Tahoma"/>
            <family val="2"/>
          </rPr>
          <t xml:space="preserve">
</t>
        </r>
      </text>
    </comment>
    <comment ref="C699" authorId="0" shapeId="0" xr:uid="{00000000-0006-0000-0000-000007000000}">
      <text>
        <r>
          <rPr>
            <sz val="9"/>
            <color indexed="81"/>
            <rFont val="Tahoma"/>
            <family val="2"/>
          </rPr>
          <t xml:space="preserve">
</t>
        </r>
      </text>
    </comment>
    <comment ref="C700" authorId="0" shapeId="0" xr:uid="{00000000-0006-0000-0000-000008000000}">
      <text>
        <r>
          <rPr>
            <sz val="9"/>
            <color indexed="81"/>
            <rFont val="Tahoma"/>
            <family val="2"/>
          </rPr>
          <t xml:space="preserve">
</t>
        </r>
      </text>
    </comment>
    <comment ref="C701" authorId="0" shapeId="0" xr:uid="{00000000-0006-0000-0000-000009000000}">
      <text>
        <r>
          <rPr>
            <sz val="9"/>
            <color indexed="81"/>
            <rFont val="Tahoma"/>
            <family val="2"/>
          </rPr>
          <t xml:space="preserve">
</t>
        </r>
      </text>
    </comment>
    <comment ref="C787" authorId="0" shapeId="0" xr:uid="{00000000-0006-0000-0000-00000A000000}">
      <text>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C2" authorId="0" shapeId="0" xr:uid="{00000000-0006-0000-0100-000001000000}">
      <text>
        <r>
          <rPr>
            <b/>
            <sz val="9"/>
            <color indexed="81"/>
            <rFont val="Tahoma"/>
            <family val="2"/>
          </rPr>
          <t>EN LAS CELDAS GRISES COLOCAR LA ENTRADA EN CALOR EN %. AUTOMATICAMENTE SE COMPLETARAN SIGUIENTES</t>
        </r>
      </text>
    </comment>
    <comment ref="C31" authorId="0" shapeId="0" xr:uid="{00000000-0006-0000-0100-000002000000}">
      <text>
        <r>
          <rPr>
            <b/>
            <sz val="9"/>
            <color indexed="81"/>
            <rFont val="Tahoma"/>
            <family val="2"/>
          </rPr>
          <t>EN LAS CELDAS GRISES COLOCAR LA ENTRADA EN CALOR EN %. AUTOMATICAMENTE SE COMPLETARAN SIGUIENTES</t>
        </r>
      </text>
    </comment>
    <comment ref="C60" authorId="0" shapeId="0" xr:uid="{00000000-0006-0000-0100-000003000000}">
      <text>
        <r>
          <rPr>
            <b/>
            <sz val="9"/>
            <color indexed="81"/>
            <rFont val="Tahoma"/>
            <family val="2"/>
          </rPr>
          <t>EN LAS CELDAS GRISES COLOCAR LA ENTRADA EN CALOR EN %. AUTOMATICAMENTE SE COMPLETARAN SIGUIENTES</t>
        </r>
      </text>
    </comment>
    <comment ref="C89" authorId="0" shapeId="0" xr:uid="{00000000-0006-0000-0100-000004000000}">
      <text>
        <r>
          <rPr>
            <b/>
            <sz val="9"/>
            <color indexed="81"/>
            <rFont val="Tahoma"/>
            <family val="2"/>
          </rPr>
          <t>EN LAS CELDAS GRISES COLOCAR LA ENTRADA EN CALOR EN %. AUTOMATICAMENTE SE COMPLETARAN SIGUIENTES</t>
        </r>
      </text>
    </comment>
    <comment ref="C118" authorId="0" shapeId="0" xr:uid="{00000000-0006-0000-0100-000005000000}">
      <text>
        <r>
          <rPr>
            <b/>
            <sz val="9"/>
            <color indexed="81"/>
            <rFont val="Tahoma"/>
            <family val="2"/>
          </rPr>
          <t>EN LAS CELDAS GRISES COLOCAR LA ENTRADA EN CALOR EN %. AUTOMATICAMENTE SE COMPLETARAN SIGUIENTES</t>
        </r>
      </text>
    </comment>
    <comment ref="C147" authorId="0" shapeId="0" xr:uid="{00000000-0006-0000-0100-000006000000}">
      <text>
        <r>
          <rPr>
            <b/>
            <sz val="9"/>
            <color indexed="81"/>
            <rFont val="Tahoma"/>
            <family val="2"/>
          </rPr>
          <t>EN LAS CELDAS GRISES COLOCAR LA ENTRADA EN CALOR EN %. AUTOMATICAMENTE SE COMPLETARAN SIGUIENTES</t>
        </r>
      </text>
    </comment>
    <comment ref="C175" authorId="0" shapeId="0" xr:uid="{00000000-0006-0000-0100-000007000000}">
      <text>
        <r>
          <rPr>
            <b/>
            <sz val="9"/>
            <color indexed="81"/>
            <rFont val="Tahoma"/>
            <family val="2"/>
          </rPr>
          <t>EN LAS CELDAS GRISES COLOCAR LA ENTRADA EN CALOR EN %. AUTOMATICAMENTE SE COMPLETARAN SIGUIENTES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B" description="Conexión a la consulta 'B' en el libro." type="5" refreshedVersion="0" background="1">
    <dbPr connection="Provider=Microsoft.Mashup.OleDb.1;Data Source=$Workbook$;Location=B;Extended Properties=&quot;&quot;" command="SELECT * FROM [B]"/>
  </connection>
</connections>
</file>

<file path=xl/sharedStrings.xml><?xml version="1.0" encoding="utf-8"?>
<sst xmlns="http://schemas.openxmlformats.org/spreadsheetml/2006/main" count="13900" uniqueCount="1300">
  <si>
    <t>ELP</t>
  </si>
  <si>
    <t>LMF</t>
  </si>
  <si>
    <t>BASICO PARED</t>
  </si>
  <si>
    <t>BICI</t>
  </si>
  <si>
    <t>AIRBIKE</t>
  </si>
  <si>
    <t>ERGOBIKE</t>
  </si>
  <si>
    <t>BICI PARADO</t>
  </si>
  <si>
    <t>ERGOREMO</t>
  </si>
  <si>
    <t>ERGOSKY</t>
  </si>
  <si>
    <t>SOGA</t>
  </si>
  <si>
    <t>CARDIO OPCIONAL</t>
  </si>
  <si>
    <t>BASICO PARED 1PP</t>
  </si>
  <si>
    <t>PUENTE DE GLUTEOS+CAJON</t>
  </si>
  <si>
    <t>PUENTE DE GLUTEOS+CAJON+BANDA</t>
  </si>
  <si>
    <t>BASICO PARED 1PP+BANDA</t>
  </si>
  <si>
    <t>BASICO PARED+BANDA</t>
  </si>
  <si>
    <t xml:space="preserve">BASICO </t>
  </si>
  <si>
    <t>BASICO+BANDA</t>
  </si>
  <si>
    <t>PISTOLS</t>
  </si>
  <si>
    <t>SUBIDAS AL CAJON</t>
  </si>
  <si>
    <t>SUBIDAS AL CAJON SIN APOYO</t>
  </si>
  <si>
    <t>BASICO EN SISI</t>
  </si>
  <si>
    <t xml:space="preserve">ESTOCADAS ISOMETRICAS </t>
  </si>
  <si>
    <t>SENTADILLA BULGARA ISOMETRICA</t>
  </si>
  <si>
    <t>SENTADILLAS</t>
  </si>
  <si>
    <t>SENTADILLAS+BANDA</t>
  </si>
  <si>
    <t>SENTADILLAS BULGARAS</t>
  </si>
  <si>
    <t>FLEX BB PARED</t>
  </si>
  <si>
    <t xml:space="preserve">FLEX BB </t>
  </si>
  <si>
    <t>FLEX BB RODILLAS</t>
  </si>
  <si>
    <t xml:space="preserve">FLEX BB ANILLAS </t>
  </si>
  <si>
    <t>FLEX BB PIES 30CM</t>
  </si>
  <si>
    <t>FLEX BB ANILLAS PIES 30CM</t>
  </si>
  <si>
    <t>FLEX BB ANILLAS SACO BB</t>
  </si>
  <si>
    <t xml:space="preserve">TIRONES CON ANILLAS </t>
  </si>
  <si>
    <t>TIRONES CON ANILLAS SACO BB</t>
  </si>
  <si>
    <t>SKY</t>
  </si>
  <si>
    <t>TIRONES CONO A UN BB</t>
  </si>
  <si>
    <t>T</t>
  </si>
  <si>
    <t>E</t>
  </si>
  <si>
    <t>TG</t>
  </si>
  <si>
    <t>TI</t>
  </si>
  <si>
    <t>EE</t>
  </si>
  <si>
    <t>ELEVACION CADERA</t>
  </si>
  <si>
    <t>ELEVACION CADERA+CAJON</t>
  </si>
  <si>
    <t>ELEVACION CADERA+CAJON+BANDA</t>
  </si>
  <si>
    <t>PUENTE DE GLUTEOS+RANITA</t>
  </si>
  <si>
    <t>PUENTE DE GLUTEOS+RANITA+BANDA</t>
  </si>
  <si>
    <t>PUENTE DE GLUTEOS+EXT EXCENTRICA</t>
  </si>
  <si>
    <t>PUENTE DE GLUTEOS+EXT EXCENTRICA CAMINANDO</t>
  </si>
  <si>
    <t>PUENTE DE GLUTEOS+EXT-FLEX CAMINANDO</t>
  </si>
  <si>
    <t>PUENTE DE GLUTEOS+EXT EXCENTRICA DESLIZANDO</t>
  </si>
  <si>
    <t>PUENTE DE GLUTEOS+EXT-FLEX DESLIZANDO</t>
  </si>
  <si>
    <t>PUENTE DE GLUTEOS+EXT-FLEX CARRO</t>
  </si>
  <si>
    <t>PUENTE DE GLUTEOS+EXT EXCENTRICA CARRO</t>
  </si>
  <si>
    <t>ELEVACION DE GLUTEOS RANITA+BANDA</t>
  </si>
  <si>
    <t xml:space="preserve">PUENTE DE GLUTEOS A UNA PP </t>
  </si>
  <si>
    <t>PUENTE DE GLUTEOS A UNA PP+CAJON</t>
  </si>
  <si>
    <t>PUENTE DE GLUTEOS A UNA PP+CAJON+BANDA</t>
  </si>
  <si>
    <t xml:space="preserve">ELEVACION DE GLUTEOS A UNA PP </t>
  </si>
  <si>
    <t>ELEVACION DE GLUTEOS A UNA PP+CAJON</t>
  </si>
  <si>
    <t>ELEVACION DE GLUTEOS A UNA PP+CAJON+BANDA</t>
  </si>
  <si>
    <t xml:space="preserve">BUENOS DIAS </t>
  </si>
  <si>
    <t>BUENOS DIAS+BANDA</t>
  </si>
  <si>
    <t xml:space="preserve">HIPEREXTERSIONES INVERTIDAS </t>
  </si>
  <si>
    <t>BUENOS DIAS CINTURON RUSO</t>
  </si>
  <si>
    <t>PUENTE DE GLUTEOS</t>
  </si>
  <si>
    <t>PUENTE DE GLUTEOS+PELOTA</t>
  </si>
  <si>
    <t>PUENTE DE GLUTEOS+PELOTA+BANDA</t>
  </si>
  <si>
    <t>ELEVACION CADERA A UNA PP+PELOTA</t>
  </si>
  <si>
    <t>PUENTE DE GLUTEOS+FITBALL</t>
  </si>
  <si>
    <t>PUENTE DE GLUTEOS+FITBALL+BANDA</t>
  </si>
  <si>
    <t>ELEVACION CADERA+PELOTA</t>
  </si>
  <si>
    <t>ELEVACION CADERA+PELOTA+BANDA</t>
  </si>
  <si>
    <t>ELEVACION CADERA+FITBALL</t>
  </si>
  <si>
    <t>ELEVACION CADERA+FITBALL+BANDA</t>
  </si>
  <si>
    <t>ELEVACION CADERA A UNA PP+PELOTA+BANDA</t>
  </si>
  <si>
    <t>ELEVACION CADERA A UNA PP+FITBALL</t>
  </si>
  <si>
    <t>ELEVACION CADERA A UNA PP+FITBALL+BANDA</t>
  </si>
  <si>
    <t>CURL NORDICO ISO 90°</t>
  </si>
  <si>
    <t>CURL NORDICO ISO 45°</t>
  </si>
  <si>
    <t>CURL NORDICO ISO 30°</t>
  </si>
  <si>
    <t>CURL NORDICO ISO 90°+FLEX-EXT DE TRONCO</t>
  </si>
  <si>
    <t>CURL NORDICO ISO 45°+FLEX-EXT DE TRONCO</t>
  </si>
  <si>
    <t>CURL NORDICO ISO 30°+FLEX-EXT DE TRONCO</t>
  </si>
  <si>
    <t>CURL NORDICO EXCENTRICO</t>
  </si>
  <si>
    <t>CURL NORDICO ASISTIDO</t>
  </si>
  <si>
    <t>ELEVACION DE GLUTEOS+EXT EXCENTRICA</t>
  </si>
  <si>
    <t>ELEVACION DE GLUTEOS+EXT CAMINANDO</t>
  </si>
  <si>
    <t>ELEVACION DE GLUTEOS+EXT DESLIZANDO</t>
  </si>
  <si>
    <t>ELEVACION DE GLUTEOS+EXT EXCENTRICA CARRO</t>
  </si>
  <si>
    <t>ELEVACION DE GLUTOES+EXT-FLEX CAMINANDO</t>
  </si>
  <si>
    <t>ELEVACION DE GLUTOES+EXT-FLEX DESLIZANDO</t>
  </si>
  <si>
    <t>ELEVACION DE GLUTEOS+EXT-FLEX CARRO</t>
  </si>
  <si>
    <t>PUENTE DE GLUTEOS A UNA PP+EXT EXCENTRICA</t>
  </si>
  <si>
    <t>PUENTE DE GLUTEOS A UNA PP+EXT EXCENTRICA CAMINANDO</t>
  </si>
  <si>
    <t>PUENTE DE GLUTEOS A UNA PP+EXT EXCENTRICA DESLIZANDO</t>
  </si>
  <si>
    <t>PUENTE DE GLUTEOS A UNA PP+EXT EXCENTRICA CARRO</t>
  </si>
  <si>
    <t>PUENTE DE GLUTEOS A UNA PP+EXT-FLEX CAMINANDO</t>
  </si>
  <si>
    <t>PUENTE DE GLUTEOS A UNA PP+EXT-FLEX DESLIZANDO</t>
  </si>
  <si>
    <t>PUENTE DE GLUTEOS A UNA PP+EXT-FLEX CARRO</t>
  </si>
  <si>
    <t>ELEVACION DE GLUTEOS A UNA PP+EXT EXCENTRICA</t>
  </si>
  <si>
    <t>ELEVACION DE GLUTEOS A UNA PP+EXT CAMINANDO</t>
  </si>
  <si>
    <t>ELEVACION DE GLUTEOS A UNA PP+EXT DESLIZANDO</t>
  </si>
  <si>
    <t>ELEVACION DE GLUTEOS A UNA PP+EXT EXCENTRICA CARRO</t>
  </si>
  <si>
    <t>ELEVACION DE GLUTOES A UNA PP+EXT-FLEX CAMINANDO</t>
  </si>
  <si>
    <t>ELEVACION DE GLUTOES A UNA PP+EXT-FLEX DESLIZANDO</t>
  </si>
  <si>
    <t>ELEVACION DE GLUTEOS A UNA PP+EXT-FLEX CARRO</t>
  </si>
  <si>
    <t>EXTENSION DE CADERA ARRODILLADO</t>
  </si>
  <si>
    <t>EXTENSION DE CADERA ARRODILLADO+BANDA</t>
  </si>
  <si>
    <t>HIPEREXTERSIONES INVERTIDAS ISO</t>
  </si>
  <si>
    <t>HIPEREXTERSIONES INVERTIDAS ISO+BANDA</t>
  </si>
  <si>
    <t>HIPEREXTERSIONES INVERTIDAS+BANDA</t>
  </si>
  <si>
    <t>BATTLE ROPE</t>
  </si>
  <si>
    <t>BOURPE</t>
  </si>
  <si>
    <t>FLEX BB PARED+BANDA</t>
  </si>
  <si>
    <t>FLEX BB 45°</t>
  </si>
  <si>
    <t>FLEX BB 45°+BANDA</t>
  </si>
  <si>
    <t>FLEX BB RODILLAS+BANDA</t>
  </si>
  <si>
    <t>FLEX BB+BANDA</t>
  </si>
  <si>
    <t>FLEX BB PIES 30CM+BANDA</t>
  </si>
  <si>
    <t>TIRONES CON BANDA A UNA PP</t>
  </si>
  <si>
    <t>TIRONES ISO ANILLAS 90°</t>
  </si>
  <si>
    <t>TIRONES CON ANILLAS 45° SACO BB</t>
  </si>
  <si>
    <t xml:space="preserve">TIRONES CON ANILLAS 45° </t>
  </si>
  <si>
    <t>TIRONES ISO ANILLAS 90°SACO BB</t>
  </si>
  <si>
    <t>TIRONES CON ANILLAS CON BANCO</t>
  </si>
  <si>
    <t xml:space="preserve">TIRONES ISO ANILLAS </t>
  </si>
  <si>
    <t xml:space="preserve">REMO A UN BB </t>
  </si>
  <si>
    <t xml:space="preserve">SEAL ROW CON BARRA </t>
  </si>
  <si>
    <t>SEAL ROW CON MANCUERNAS</t>
  </si>
  <si>
    <t>SEAL ROW A UN BB</t>
  </si>
  <si>
    <t xml:space="preserve">SEAL ROW ISO CON BARRA </t>
  </si>
  <si>
    <t>SEAL ROW ISO CON MANCUERNAS</t>
  </si>
  <si>
    <t>SEAL ROW ISO A UN BB</t>
  </si>
  <si>
    <t>REMO CON BARRA</t>
  </si>
  <si>
    <t>TIRONES CON ANILLAS A UN BB</t>
  </si>
  <si>
    <t>TIRONES CON ANILLAS A UN BB CON GIRO</t>
  </si>
  <si>
    <t>FLEX BB PARED SACO UN BB</t>
  </si>
  <si>
    <t>FLEX BB 45° SACO UN BB</t>
  </si>
  <si>
    <t>FLEX BB RODILLAS SACO UN BB</t>
  </si>
  <si>
    <t>FLEX BB SACO UN BB</t>
  </si>
  <si>
    <t>FLEX BB PIES 30CM SACO UN BB</t>
  </si>
  <si>
    <t>FLEX BB ANILLAS 90°</t>
  </si>
  <si>
    <t>FLEX BB ANILLAS 45°</t>
  </si>
  <si>
    <t>FLEX BB ANILLAS 45° SACO BB</t>
  </si>
  <si>
    <t>FLEX BB ANILLAS SACO UN BB</t>
  </si>
  <si>
    <t>FLEX BB ANILLAS PIES 30CM SACO UN BB</t>
  </si>
  <si>
    <t>EMPUJE CON CONO A UN BB</t>
  </si>
  <si>
    <t>EMPUJE CON CONO A UN BB ARRODILLADO</t>
  </si>
  <si>
    <t>PRESS PLANO CON BARRA PISO</t>
  </si>
  <si>
    <t xml:space="preserve">PRESS PLANO CON BARRA </t>
  </si>
  <si>
    <t xml:space="preserve">PRESS PLANO CON MACUERNAS </t>
  </si>
  <si>
    <t xml:space="preserve">PRESS PLANO ALTERNADO CON MACUERNAS </t>
  </si>
  <si>
    <t>PRESS PLANO A UN BB MACUERNAS</t>
  </si>
  <si>
    <t xml:space="preserve">PRESS INCLINADO CON BARRA </t>
  </si>
  <si>
    <t>PRESS INCLINADO CON MANCUERNAS</t>
  </si>
  <si>
    <t>PRESS INCLINADO ALTERNDO MANCUERNAS</t>
  </si>
  <si>
    <t xml:space="preserve">PRESS INCLINADO ALTERNDO A UN BB MANCUERNAS </t>
  </si>
  <si>
    <t>APERTURA PISO</t>
  </si>
  <si>
    <t>APERTURA PISO ALTERNADO</t>
  </si>
  <si>
    <t>APERTURA PISO A UN BB</t>
  </si>
  <si>
    <t>APERTURA PLANO</t>
  </si>
  <si>
    <t>APERTURA PLANO ALTERNADO</t>
  </si>
  <si>
    <t>APERTURA PLANO A UN BB</t>
  </si>
  <si>
    <t>APERTURA INCLINADO</t>
  </si>
  <si>
    <t>APERTURA INCLINADO ALTERNADO</t>
  </si>
  <si>
    <t>APERTURA INCLINADO A UN BB</t>
  </si>
  <si>
    <t xml:space="preserve">PRESS DECLINADO CON BARRA </t>
  </si>
  <si>
    <t xml:space="preserve">PRESS DECLINADO CON MACUERNAS </t>
  </si>
  <si>
    <t xml:space="preserve">PRESS DECLINADO ALTERNADO CON MACUERNAS </t>
  </si>
  <si>
    <t>PRESS DECLINADO A UN BB MACUERNAS</t>
  </si>
  <si>
    <t>APERTURA DECLINADO</t>
  </si>
  <si>
    <t>APERTURA DECLINADO ALTERNADO</t>
  </si>
  <si>
    <t>APERTURA DECLINADO A UN BB</t>
  </si>
  <si>
    <t>PIE</t>
  </si>
  <si>
    <t>90-90 ACOSTADO</t>
  </si>
  <si>
    <t>90-90 MM APOYADAS</t>
  </si>
  <si>
    <t>90-90</t>
  </si>
  <si>
    <t>90-90 MM ARRIBA</t>
  </si>
  <si>
    <t>SENTADO PP EN FLEX ABDUCCION RODILLA</t>
  </si>
  <si>
    <t>SENTADO PP EN FLEX ADUCCION RODILLA</t>
  </si>
  <si>
    <t>90-90+FLEX TRONCO</t>
  </si>
  <si>
    <t>90-90+ELEVACION FRONTAL</t>
  </si>
  <si>
    <t>90-90+ELEVACION LATERAL</t>
  </si>
  <si>
    <t>SEMI ARRODILLADO PELVIS ADELANTE-ATRÁS</t>
  </si>
  <si>
    <t>90-90+FLEX TRONCO+ESTIRO BB</t>
  </si>
  <si>
    <t>SENTADILLA PROF+ROTACION EXTERNA CON LOS CODOS</t>
  </si>
  <si>
    <t>SENTADILLA PROF+ROTACION EXTERNA CON LOS CODOS CON CARGA</t>
  </si>
  <si>
    <t>SEMI ARRODILLADO CON BANDA EN PP DE APOYO</t>
  </si>
  <si>
    <t>SEMI ARRODILLADO CON BANDA EN PP DE APOYO+ROTACION INTERNA DE TRONCO</t>
  </si>
  <si>
    <t>SEMI ARRODILLADO CON BANDA EN PP DE APOYO+ROTACION INTERNA DE TRONCO+APOYO DE MANOS</t>
  </si>
  <si>
    <t>CUADRUPEDIA+FLEXION RODILA</t>
  </si>
  <si>
    <t>ARRODILLADO+FLEXION DE RODILLA MM APOYADAS BANCO</t>
  </si>
  <si>
    <t>ARRODILLADO+FLEXION DE RODILLA MANOS ARRIBA</t>
  </si>
  <si>
    <t>ARRODILLADO+FLEXION DE RODILLA CON CARGA</t>
  </si>
  <si>
    <t>ARRODILLADO+FLEXION DE RODILLA+APOYO EN EL PISO</t>
  </si>
  <si>
    <t>https://www.youtube.com/watch?v=2LCSVKBBx-M</t>
  </si>
  <si>
    <t>SEMI ARRODILLADO+FLEXION DE RODILLA TOMANDO EL EMPEINE</t>
  </si>
  <si>
    <t>FLEXO-EXTENSION</t>
  </si>
  <si>
    <t>https://www.youtube.com/watch?v=zq9X8uvsKSo</t>
  </si>
  <si>
    <t>EXTENCION DE TALONES SENTADO</t>
  </si>
  <si>
    <t>EXTENCION DE TALONES PARADO</t>
  </si>
  <si>
    <t>INVERSION SENTADO</t>
  </si>
  <si>
    <t>INVERSION PARADO</t>
  </si>
  <si>
    <t>EVERSION SENTADO</t>
  </si>
  <si>
    <t>EVERSION PARADO</t>
  </si>
  <si>
    <t>INVERSION-EVERSION ALTERNADO  SENTADO</t>
  </si>
  <si>
    <t>INVERSION-EVERSION ALTERNADO PARADO</t>
  </si>
  <si>
    <t>EVERSION CON BANDA</t>
  </si>
  <si>
    <t>DORSIFLEXION CON BANDA</t>
  </si>
  <si>
    <t>SEPARAR DEDOS AL MAXIMO</t>
  </si>
  <si>
    <t xml:space="preserve">EXTENSION DEDO GORDO </t>
  </si>
  <si>
    <t>ELEVACION DE TALONES SENTADO</t>
  </si>
  <si>
    <t>ELEVACION DE TALONES PARADO</t>
  </si>
  <si>
    <t>FLEXIONES CON TOALLA</t>
  </si>
  <si>
    <t>Y</t>
  </si>
  <si>
    <t>https://www.youtube.com/watch?v=RNo25uXag64</t>
  </si>
  <si>
    <t>SWIMMERS</t>
  </si>
  <si>
    <t>ROTACION EXTERNA HOMBRO</t>
  </si>
  <si>
    <t>ROTACION EXTERNA HOMBRO ACOSTADO</t>
  </si>
  <si>
    <t>ROTACION EXTERNA HOMBRO ACOSTADO CON BLOCK</t>
  </si>
  <si>
    <t>https://www.youtube.com/watch?v=0ZQIHy3mubU</t>
  </si>
  <si>
    <t xml:space="preserve">TIRONES CON BANDA </t>
  </si>
  <si>
    <t>M</t>
  </si>
  <si>
    <t>PRESS MILITAR</t>
  </si>
  <si>
    <t>PRESS MILITAR MANCUERNAS</t>
  </si>
  <si>
    <t>PRESS MILITAR A UN BB</t>
  </si>
  <si>
    <t>REMO AL MENTON</t>
  </si>
  <si>
    <t>REMO AL MENTON MANCUERNAS</t>
  </si>
  <si>
    <t>V. LATERALES ISO</t>
  </si>
  <si>
    <t>V. LATERALES A UN BB ISO</t>
  </si>
  <si>
    <t>V. LATERALES PP ARRIBA ISO</t>
  </si>
  <si>
    <t xml:space="preserve">V. LATERALES </t>
  </si>
  <si>
    <t>V. ANTERIORES ISO</t>
  </si>
  <si>
    <t xml:space="preserve">V. LATERALES SENTADO </t>
  </si>
  <si>
    <t>V. LATERALES SENTADO ISO</t>
  </si>
  <si>
    <t>V. LATERALES SENTADO A UN BB ISO</t>
  </si>
  <si>
    <t xml:space="preserve">V. LATERALES A UN BB </t>
  </si>
  <si>
    <t xml:space="preserve">V. LATERALES PP ARRIBA </t>
  </si>
  <si>
    <t xml:space="preserve">V. LATERALES SENTADO A UN BB </t>
  </si>
  <si>
    <t>V. ANTERIORES A UN BB ISO</t>
  </si>
  <si>
    <t>V. ANTERIORES SENTADO ISO</t>
  </si>
  <si>
    <t>V. ANTERIORES SENTADO A UN BB ISO</t>
  </si>
  <si>
    <t>V. ANTERIORES A UN BB PIERNA ARRIBA ISO</t>
  </si>
  <si>
    <t xml:space="preserve">V. ANTERIORES </t>
  </si>
  <si>
    <t xml:space="preserve">V. ANTERIORES A UN BB </t>
  </si>
  <si>
    <t xml:space="preserve">V. ANTERIORES A UN BB PIERNA ARRIBA </t>
  </si>
  <si>
    <t xml:space="preserve">V. ANTERIORES SENTADO </t>
  </si>
  <si>
    <t xml:space="preserve">V. ANTERIORES SENTADO A UN BB </t>
  </si>
  <si>
    <t>V. POSTERIORES EN BANCO ISO</t>
  </si>
  <si>
    <t>V. POSTERIORES EN BANCO A UN BB ISO</t>
  </si>
  <si>
    <t>V. POSTERIORES EN BANCO</t>
  </si>
  <si>
    <t xml:space="preserve">V. POSTERIORES EN BANCO A UN BB </t>
  </si>
  <si>
    <t>V. POSTERIORES SENTADO ISO</t>
  </si>
  <si>
    <t>V. POSTERIORES SENTADO A UN BB ISO</t>
  </si>
  <si>
    <t>V. LATERALES CON POLEA A UN BB</t>
  </si>
  <si>
    <t>V. LATERALES CON POLEA ISO</t>
  </si>
  <si>
    <t>V. POSTERIORES EN POLEA A 2 BB</t>
  </si>
  <si>
    <t>V. POSTERIORES EN POLEA A UN BB</t>
  </si>
  <si>
    <t>SKIP</t>
  </si>
  <si>
    <t>SKIP TRAMPOLIN</t>
  </si>
  <si>
    <t>B</t>
  </si>
  <si>
    <t>H</t>
  </si>
  <si>
    <t>MH</t>
  </si>
  <si>
    <t>BICEPS CON BARRA</t>
  </si>
  <si>
    <t>BICEPS CON MANCUERNAS</t>
  </si>
  <si>
    <t>BICEPS ALTERNADO</t>
  </si>
  <si>
    <t>SCOOT</t>
  </si>
  <si>
    <t>SCOOT CON MACUERNA</t>
  </si>
  <si>
    <t>BICEPS CON MANCUERNAS SENTADO</t>
  </si>
  <si>
    <t>BICEPS SENTADO ALTERNADO</t>
  </si>
  <si>
    <t>BICEPS ANILLAS 90°</t>
  </si>
  <si>
    <t>BICEPS ANILLAS 45°</t>
  </si>
  <si>
    <t>TRICEPS ANILLAS 90°</t>
  </si>
  <si>
    <t>TRICEPS ANILLAS 45°</t>
  </si>
  <si>
    <t>BICEPS ANILLAS PARALELO PISO</t>
  </si>
  <si>
    <t>TRICEPS ANILLAS PARALELO PISO</t>
  </si>
  <si>
    <t>FONDOS EN BANCO</t>
  </si>
  <si>
    <t>FONDOS EN BANCO PP EN STEP</t>
  </si>
  <si>
    <t>FONDOS ANILLAS</t>
  </si>
  <si>
    <t>FONDOS PARALLELAS</t>
  </si>
  <si>
    <t>FRANCES</t>
  </si>
  <si>
    <t>FRANCES CON MANCUERNAS</t>
  </si>
  <si>
    <t>FRANCES CON MANCUERNAS A UN BB</t>
  </si>
  <si>
    <t>FRANCES PARADO</t>
  </si>
  <si>
    <t>FRANCES PARADO CON MANCUERA</t>
  </si>
  <si>
    <t>FRANCES PARADO CON MANCUERA A UN BB</t>
  </si>
  <si>
    <t>FRANCES PISO</t>
  </si>
  <si>
    <t>FRANCES PISO CON MANCUERA</t>
  </si>
  <si>
    <t>FRANCES  PISO CON MANCUERA A UN BB</t>
  </si>
  <si>
    <t>TRICEPS PATADA DE BURRO</t>
  </si>
  <si>
    <t>TRICEPS PATADA DE BURRO EN BANCO</t>
  </si>
  <si>
    <t>TRICEPS PATADA DE BURRO A 2 BB</t>
  </si>
  <si>
    <t>TRICEPS CON BANDA</t>
  </si>
  <si>
    <t>BICEPS CON BANDA</t>
  </si>
  <si>
    <t>TRICEPS PATADA DE BURRO CON BANDA</t>
  </si>
  <si>
    <t>BICEPS CON POLES</t>
  </si>
  <si>
    <t>TRICEPS PATADA DE BURRO CON POLEA</t>
  </si>
  <si>
    <t>TRICEPS CON POLEA</t>
  </si>
  <si>
    <t>TRICEP CON POLEA A UN BB</t>
  </si>
  <si>
    <t>BICEPS MARTILLO</t>
  </si>
  <si>
    <t>BICEPS MARTILLO ALTERNADO</t>
  </si>
  <si>
    <t>BICEPS BRAQUIAL CON BARRA</t>
  </si>
  <si>
    <t>BICEPS BRAQUIAL CON MANCUERNA</t>
  </si>
  <si>
    <t>BICEPS BRAQUIAL ALTERNADO</t>
  </si>
  <si>
    <t>BICEPS BRAQUIAL CON POLEA</t>
  </si>
  <si>
    <t>SENTADILLAS FRONTALES</t>
  </si>
  <si>
    <t>SENTADILLAS COPA</t>
  </si>
  <si>
    <t>SENTADILLAS FRONTALES CON MANCUERNAS</t>
  </si>
  <si>
    <t>SENTADILLAS BULGARAS CON BARRA</t>
  </si>
  <si>
    <t>SENTADILLAS BULGARAS CON MANCUERNAS</t>
  </si>
  <si>
    <t>DLP</t>
  </si>
  <si>
    <t>PUENTE PARED</t>
  </si>
  <si>
    <t>PUENTE 45°</t>
  </si>
  <si>
    <t>PUENTE RODILLAS</t>
  </si>
  <si>
    <t>PUENTE</t>
  </si>
  <si>
    <t xml:space="preserve">PUENTE BB EXTENDIDOS </t>
  </si>
  <si>
    <t>PUENTE PARED BB EXTENDIDOS</t>
  </si>
  <si>
    <t>PUENTE 45° BB EXTENDIDOS</t>
  </si>
  <si>
    <t>PUENTE LAETRAL RODILLAS</t>
  </si>
  <si>
    <t>PUENTE LATERAL</t>
  </si>
  <si>
    <t>PUENTE LATERAL RODILLAS CON BANDA</t>
  </si>
  <si>
    <t>PUENTE LATERAL CON BANDA</t>
  </si>
  <si>
    <t>PUENTE LATERAL RODILLAS BB EXTENDIDO</t>
  </si>
  <si>
    <t>PUENTE LATERAL RODILLAS+BANDA+BB EXTENDIDO</t>
  </si>
  <si>
    <t>PUENTE LATERAL BB EXTENDIDO</t>
  </si>
  <si>
    <t>PUENTE LATERAL CON BANDA+BB EXTENDIDO</t>
  </si>
  <si>
    <t>BICHO MUERTO EXTIENDO UN BB</t>
  </si>
  <si>
    <t>BICHO MUERTO EXTIENDO AMBOS BB</t>
  </si>
  <si>
    <t>BICHO MUERTO EXTIENDO UNA PP</t>
  </si>
  <si>
    <t>BICHO MUERTO ALTERNOS EXTENSION DE BB</t>
  </si>
  <si>
    <t>BICHO MUERTO ALTERNO EXTENSION DE PP</t>
  </si>
  <si>
    <t>BICHO MUERTO EXTIENDO AMBAS PP</t>
  </si>
  <si>
    <t>BICHO MUERTO ALETRNADO</t>
  </si>
  <si>
    <t>PESO MUERTO AGARRE PROMO</t>
  </si>
  <si>
    <t>PESO MUERTO AGARRE MIXTO</t>
  </si>
  <si>
    <t>PESO MUERTO RUMANO AGARRE MIXTO</t>
  </si>
  <si>
    <t>PESO MUERTO CON MANCUERNAS</t>
  </si>
  <si>
    <t xml:space="preserve">PESO MUERTO RUMANO CON MANCUERNAS </t>
  </si>
  <si>
    <t>PESO MUERTO A UNA PP CON BARRA</t>
  </si>
  <si>
    <t>PESO MUERTO A UNA PP CON MANCUERNA</t>
  </si>
  <si>
    <t xml:space="preserve">PESO MUERTO RUMANO A UNA PP CON BARRA </t>
  </si>
  <si>
    <t>PESO MUERTO RUMANO A UNA PP CON MANCUERNA</t>
  </si>
  <si>
    <t>PESO MUERTO RUMANO AGARRE PRONO</t>
  </si>
  <si>
    <t>PESO MUERTO RUMANO A UNA PP CON KET</t>
  </si>
  <si>
    <t>PESO MUERTO CON KET</t>
  </si>
  <si>
    <t>PESO MUERTO A UNA PP CON KET</t>
  </si>
  <si>
    <t>SILLON ISQUIOTIBIALES</t>
  </si>
  <si>
    <t>SILLON ISQUIOTIBIALES A UN PP</t>
  </si>
  <si>
    <t>CAMILLA DE ISQUIOTIBILES</t>
  </si>
  <si>
    <t>CAMILLA DE ISQUIOTIBILES A UNA PP</t>
  </si>
  <si>
    <t>PATADA DE GLUTEOS</t>
  </si>
  <si>
    <t xml:space="preserve">MAQUINA DE ELEVACION DE CADERA </t>
  </si>
  <si>
    <t>SILLON DE CUEDRICEPS HAMMER</t>
  </si>
  <si>
    <t>SILLON DE CUEDRICEPS HAMMER A UNA PP</t>
  </si>
  <si>
    <t xml:space="preserve">SILLON DE CUEDRICEPS </t>
  </si>
  <si>
    <t>SILLON DE CUEDRICEPS A UNA PP</t>
  </si>
  <si>
    <t>PRENSA HORIZONTAL</t>
  </si>
  <si>
    <t>PRENSA 45°</t>
  </si>
  <si>
    <t>PRENSA BALANCIN</t>
  </si>
  <si>
    <t>ABDUCTOR DE PIE</t>
  </si>
  <si>
    <t>MAQUINA DE ADUCTORES</t>
  </si>
  <si>
    <t>MAQUINA DE ABDUCTORES</t>
  </si>
  <si>
    <t>SUPER HIP TRUST</t>
  </si>
  <si>
    <t>SUPER SQUAT</t>
  </si>
  <si>
    <t>POWER SQUAT</t>
  </si>
  <si>
    <t>GLUTE DRIVE</t>
  </si>
  <si>
    <t>GLUTE DRIVE HIP</t>
  </si>
  <si>
    <t>MAQUINA ISQUIOTIBIALES A UNA PP</t>
  </si>
  <si>
    <t>MAQUINAS PRESS PECHO</t>
  </si>
  <si>
    <t>MAQUINAS PRESS PECHO A UN BB</t>
  </si>
  <si>
    <t>HAMMER PECHO</t>
  </si>
  <si>
    <t>HAMMER PECHO A UN BB</t>
  </si>
  <si>
    <t>HAMMER ESPALDA</t>
  </si>
  <si>
    <t>HAMMER ESPALDA A UN  BB</t>
  </si>
  <si>
    <t>DORSALERA</t>
  </si>
  <si>
    <t>DORSALERA A UN BB</t>
  </si>
  <si>
    <t>DORSALERA ALTERNADA</t>
  </si>
  <si>
    <t xml:space="preserve">REMO POLEA </t>
  </si>
  <si>
    <t>REMO POLEA A UN BB</t>
  </si>
  <si>
    <t>REMO POLEA ALTERNADO</t>
  </si>
  <si>
    <t xml:space="preserve"> REMO INERCIAL </t>
  </si>
  <si>
    <t>ARRANQUE MANCUERNAS</t>
  </si>
  <si>
    <t xml:space="preserve">ARRANQUE A UN BB </t>
  </si>
  <si>
    <t>ARRANQUE KEY</t>
  </si>
  <si>
    <t xml:space="preserve">CARGADAS </t>
  </si>
  <si>
    <t>2DO TIEMPO</t>
  </si>
  <si>
    <t xml:space="preserve">ARRANQUE </t>
  </si>
  <si>
    <t>NADO CORTO</t>
  </si>
  <si>
    <t>NADO LARGO</t>
  </si>
  <si>
    <t>TIRO LA PIEDRA</t>
  </si>
  <si>
    <t>CAD</t>
  </si>
  <si>
    <t>DORSIFLEXION</t>
  </si>
  <si>
    <t>ROD</t>
  </si>
  <si>
    <t>ESC</t>
  </si>
  <si>
    <t>PM</t>
  </si>
  <si>
    <t>TT</t>
  </si>
  <si>
    <t>TRACCION+G</t>
  </si>
  <si>
    <t>TRACCION+I</t>
  </si>
  <si>
    <t>EMPUJE TS</t>
  </si>
  <si>
    <t>EMPUJE TI</t>
  </si>
  <si>
    <t>HOMBROS</t>
  </si>
  <si>
    <t>BICEPS</t>
  </si>
  <si>
    <t>TRICEPS</t>
  </si>
  <si>
    <t>CORE</t>
  </si>
  <si>
    <t>LEVANTAMINETO</t>
  </si>
  <si>
    <t>AEROBICOS</t>
  </si>
  <si>
    <t xml:space="preserve">LIBERACION </t>
  </si>
  <si>
    <t>M. CADERA</t>
  </si>
  <si>
    <t>M. HOMBRO</t>
  </si>
  <si>
    <t>M. ESCAPULA</t>
  </si>
  <si>
    <t>https://youtu.be/N6Pppbr84eQ?si=iP8eD3eA2CTPSNn3</t>
  </si>
  <si>
    <t>https://youtu.be/nAaMEgAgP6Q?si=D8vXnye0l4uGYxIZ</t>
  </si>
  <si>
    <t>https://youtu.be/JwwQxitUCsY?si=-0IR-GRHn2uOUwX0</t>
  </si>
  <si>
    <t>https://youtu.be/SvFPSj9WcEk?si=iMWBcf8EZLcp5zy2</t>
  </si>
  <si>
    <t>https://youtu.be/p2i_0eL_ztg?si=rwMzBD9p-1bf_avu</t>
  </si>
  <si>
    <t>https://youtu.be/imk0y-lAgKU?si=H1ne0Mwv9ol-EkfX</t>
  </si>
  <si>
    <t>EXTENSION HORIZONTAL ANILLA 45°</t>
  </si>
  <si>
    <t>https://youtu.be/A2JFyPZ1fOY?si=7JP1pclmrmmNxZg8</t>
  </si>
  <si>
    <t>FLEX BB ANILLAS 90° SACO UN BB</t>
  </si>
  <si>
    <t>https://youtu.be/LoW3rHR0FBU?si=qYICJsfhHpz4Re3f</t>
  </si>
  <si>
    <t>FLEX BB ANILLAS 30°</t>
  </si>
  <si>
    <t>FLEX BB ANILLAS 30° SACO BB</t>
  </si>
  <si>
    <t>FLEX BB ANILLAS 20°</t>
  </si>
  <si>
    <t>FLEX BB ANILLAS 20° SACO BB</t>
  </si>
  <si>
    <t>https://youtu.be/6CPWq5jlRHo?si=WlfTcd2YJx8dQjhU</t>
  </si>
  <si>
    <t>https://youtu.be/PbsVsNTaxFk?si=9AQs1rJdrYdYAGIb</t>
  </si>
  <si>
    <t>TIRONES ANILLAS+ROTACION EXTERNA A 45°</t>
  </si>
  <si>
    <t>https://youtu.be/PuBJial0H5g?si=OtaevsBssdbq1esT</t>
  </si>
  <si>
    <t xml:space="preserve">TIRONES CON ANILLAS 20° </t>
  </si>
  <si>
    <t>TIRONES CON ANILLAS 20° SACO BB</t>
  </si>
  <si>
    <t>https://youtu.be/CQBDhbhCZsk?si=aLrFWYwEmHYr16X4</t>
  </si>
  <si>
    <t>https://youtu.be/_s5HIN7D9sY?si=AC9jcV48KjOtVAVg</t>
  </si>
  <si>
    <t>MARCHE PRESO</t>
  </si>
  <si>
    <t>MARCHE PRESO 1</t>
  </si>
  <si>
    <t>MARCHE PRESO 2</t>
  </si>
  <si>
    <t>MARCHE PRESO 3</t>
  </si>
  <si>
    <t>https://youtu.be/YQEdBZb7_zc?si=gdQvvScIhE24BGWB</t>
  </si>
  <si>
    <t>https://youtu.be/ovJJSUzi_FE?si=8kqFWJnAeMvRNC6s</t>
  </si>
  <si>
    <t>https://youtu.be/iyfxRX6g84U?si=EUrPgv9uTAbOUh0V</t>
  </si>
  <si>
    <t xml:space="preserve">PUENTE RODILLAS+BB EXTENDIDOS </t>
  </si>
  <si>
    <t>PUENTE CON APERTUTA DE BB</t>
  </si>
  <si>
    <t>https://youtu.be/-IvtVit4Phs?si=3-n8OUsFY-xTEXQI</t>
  </si>
  <si>
    <t>https://youtu.be/CwKZCUw4EFQ?si=qbnxqyhlsRMBjp6I</t>
  </si>
  <si>
    <t>PUENTE CON TRASLADO LATERAL</t>
  </si>
  <si>
    <t>https://youtu.be/hsdP7tfKcC0?si=90eZEmIQ2pHSJWGU</t>
  </si>
  <si>
    <t>https://youtu.be/pyAvXtH-qAc?si=TufQsz1CgKLFXxbL</t>
  </si>
  <si>
    <t>APERTURA CON CARRO+RODILLAS PISO</t>
  </si>
  <si>
    <t>https://youtu.be/8GTT0kgiQUM?si=SLSQLboHs1J3ToHj</t>
  </si>
  <si>
    <t>APERTURA EXCENTRICAS CON CARRO+RODILLAS PISO</t>
  </si>
  <si>
    <t>https://youtu.be/IT241zbJUgM?si=I2KtBwskLLeEuTVg</t>
  </si>
  <si>
    <t>FLEXIONES+APERTURAS CON CARRO A UN BB</t>
  </si>
  <si>
    <t>https://youtu.be/hpfrYQpMVtA?si=3WdzIH5FFP-dxi3I</t>
  </si>
  <si>
    <t>https://youtu.be/1M45KhteK7w?si=4BHvkYUFvWJ9KgUF</t>
  </si>
  <si>
    <t>https://youtu.be/-pePnE8mTO8?si=yiE5p4AOl1KmT3GQ</t>
  </si>
  <si>
    <t>FLEX+RODILLA AL PECHO SIN APOYO</t>
  </si>
  <si>
    <t>FLEX+RODILLA ALPECHO CON APOYO</t>
  </si>
  <si>
    <t>FLEX CON APOYO CERRADO SOBRE CAJON 10CM</t>
  </si>
  <si>
    <t>https://youtu.be/7s-2_lPB6XI?si=DCdUijWJVbxeq3Ro</t>
  </si>
  <si>
    <t>FLEX CON CAMBIO DE APOYO SOBRE CAJON 10CM</t>
  </si>
  <si>
    <t>https://youtu.be/YqjBWbQpOPk?si=YoztRtyF0KnuIkcu</t>
  </si>
  <si>
    <t>FLEX CON CAMBIO DINAMICO DE APOYO SOBRE CAJON 10CM</t>
  </si>
  <si>
    <t>https://youtu.be/TqbznA8Cgzs?si=hD8B5vqRCUYA0GlP</t>
  </si>
  <si>
    <t>https://youtu.be/PlB2jwYIIx0?si=Nb6vnQLvky0R10_s</t>
  </si>
  <si>
    <t xml:space="preserve">PUENTE CON TRASLADO </t>
  </si>
  <si>
    <t>https://youtu.be/oRxs30Eul8o?si=e0D3zs2bt0aX9kmn</t>
  </si>
  <si>
    <t>PUENTE EN CUADRUPEDIA+ABDUCCION HORIZONTAL DE HOMBRO</t>
  </si>
  <si>
    <t>https://youtu.be/8OOt-nUPlcc?si=Qb7VbvMSZbfkWBDw</t>
  </si>
  <si>
    <t>PUENTE EN CUADRUPEDIA+PATADA</t>
  </si>
  <si>
    <t>https://youtu.be/W6wAFKAgg4E?si=o0ND-BD8ZvO5Jf1H</t>
  </si>
  <si>
    <t>PUENTE TOCO HOMBROS</t>
  </si>
  <si>
    <t xml:space="preserve">PUENTE CON CAMBIOS DE APOYO </t>
  </si>
  <si>
    <t>https://youtu.be/Cngi7hRBulQ?si=ej25koT79JWe_q1g</t>
  </si>
  <si>
    <t>PUENTE CAIGO EN FLEX BB</t>
  </si>
  <si>
    <t>https://youtu.be/y8EFZ-rL0wE?si=hDJBbOslXkIBtuNI</t>
  </si>
  <si>
    <t>https://youtu.be/vGNryR0AGKc?si=P5S1U_yyHs2QsaOE</t>
  </si>
  <si>
    <t>https://youtu.be/wYacQ6W-jS0?si=pPizgBaEFxyyUHEe</t>
  </si>
  <si>
    <t>https://youtu.be/bgO3bI1ts_E?si=cgFOBOfo4lT9WI1k</t>
  </si>
  <si>
    <t>https://youtu.be/KUUgWlK-2iA?si=aqM8vI-M38AfifGl</t>
  </si>
  <si>
    <t>BASICO PARED ALTERNANDO EL APOYO</t>
  </si>
  <si>
    <t>https://youtu.be/kni9ni_QPho?si=VIrr55YapXLjcMOv</t>
  </si>
  <si>
    <t>https://youtu.be/n6Z8jZV2oHM?si=lc4ZTHF2zJbql-2I</t>
  </si>
  <si>
    <t>https://youtu.be/YNAwRWgPwNk?si=tRGZb459mOPBCCZB</t>
  </si>
  <si>
    <t>PUENTE CON ROTACIONES</t>
  </si>
  <si>
    <t>https://youtu.be/Vy4Qli-VVOA?si=sdCzmPNBqmSc9Jiw</t>
  </si>
  <si>
    <t>BASICO A UNA PP</t>
  </si>
  <si>
    <t>https://youtu.be/89wHqnyWyQE?si=FuvDDq0qRQoyGm-2</t>
  </si>
  <si>
    <t>SENTADILLAS A UNA PP+BAJO CON APOYO+SUBO SIN APOYO</t>
  </si>
  <si>
    <t>https://youtu.be/oImeST1g8qA?si=wV-xyUuoqkv02k2K</t>
  </si>
  <si>
    <t>PISTOLS EXCENTRICOS+SUBO EN SENTADILLAS</t>
  </si>
  <si>
    <t>https://youtu.be/WqxE2dj18Mg?si=aF4mP2-HlGgaOuel</t>
  </si>
  <si>
    <t>PISTOLS CONTROLO LA BAJADA</t>
  </si>
  <si>
    <t>https://youtu.be/hMsCVplKeJw?si=kJnO1JfFyCYjekgF</t>
  </si>
  <si>
    <t>https://youtu.be/S_6tw92SWF4?si=hpv2JkEZaM6CGe3U</t>
  </si>
  <si>
    <t>PISTOLS LIBRES</t>
  </si>
  <si>
    <t>https://youtu.be/JkfDIgfA-Nw?si=5hWhQ-sm4qGGKmtv</t>
  </si>
  <si>
    <t>https://youtu.be/NPIEX-SdqO0?si=7TMYFsorJy7i8Oon</t>
  </si>
  <si>
    <t>https://youtu.be/gSHFWjiu4eM?si=ag9pTdLRRuun7Fyg</t>
  </si>
  <si>
    <t>https://youtu.be/uanmWPjhsbQ?si=Ew-lzTWVa__Q0gFp</t>
  </si>
  <si>
    <t>ESTOCADAS HACIA ATRÁS</t>
  </si>
  <si>
    <t>ESTOCADAS MISMA PP</t>
  </si>
  <si>
    <t>https://youtu.be/EpqYdYSRyeo?si=jp1rC_vzwYZTC_Lu</t>
  </si>
  <si>
    <t xml:space="preserve">2 ESTOCADAS ADELANTE 2 ATRÁS </t>
  </si>
  <si>
    <t>https://youtu.be/gmG5wxd90qo?si=F_Zq_90TN2rrJsxS</t>
  </si>
  <si>
    <t>ELEVACION DE GLUTEOS RANITA</t>
  </si>
  <si>
    <t>ELEVACION DE CADERA PP EN FLEXION</t>
  </si>
  <si>
    <t>https://youtu.be/Kzv33ir-Tqc?si=wVNV_c8jBOfS4ys1</t>
  </si>
  <si>
    <t>https://youtu.be/v3rxeQC2mTA?si=GD_QrJrhfxh1f1qZ</t>
  </si>
  <si>
    <t>https://youtu.be/5FUUBXo8g7M?si=X3QVIldr6W-FjfuQ</t>
  </si>
  <si>
    <t>https://youtu.be/KV2DwcrEeD0?si=JLXA4VBn4M365_pv</t>
  </si>
  <si>
    <t>SENTADILLA SKATER</t>
  </si>
  <si>
    <t>https://youtu.be/sWO0QA6p2j0?si=-pM9nElxYtHCdZsF</t>
  </si>
  <si>
    <t>https://youtu.be/UZa-SMdFAtg?si=PssTr20rOtja3yiF</t>
  </si>
  <si>
    <t>https://youtu.be/h7eGj7hg6hI?si=8g28xryavjxWLkzH</t>
  </si>
  <si>
    <t xml:space="preserve">PESO MUERTO RUMANO A UNA PP </t>
  </si>
  <si>
    <t>PESO MUERTO RUMANO CON KET EN EL PECHO</t>
  </si>
  <si>
    <t xml:space="preserve">PESO MUERTO RUMANO CON KET </t>
  </si>
  <si>
    <t>https://youtu.be/r61a-CbQw_E?si=gsDVim9C_YIrCkYl</t>
  </si>
  <si>
    <t>https://youtu.be/ugVLFGQpNdE?si=uTaqU6QKT0eq5Jnd</t>
  </si>
  <si>
    <t>ELEVACION CADERA BB EXTENDIDOS+CAJON+BANDA</t>
  </si>
  <si>
    <t>https://youtu.be/ugVLFGQpNdE?si=n8wQHw0mXdaBmfrd</t>
  </si>
  <si>
    <t>https://youtu.be/2_wp_gd8XQk?si=bMfMnENj6PkqA3vO</t>
  </si>
  <si>
    <t>ELEVACION CADERA +CAJON</t>
  </si>
  <si>
    <t>https://youtu.be/Q_hxTJiFb84?si=v3prA7zdGDxxu5Ee</t>
  </si>
  <si>
    <t>ELEVACION CADERA CON CAMBIO DINAMICO</t>
  </si>
  <si>
    <t>https://youtu.be/heQBcCWVaVc?si=fb3Ia7giL3RnvIxR</t>
  </si>
  <si>
    <t>PUENTE DE GLUTEOS COMBIO PP+CAJON</t>
  </si>
  <si>
    <t>ELEVACION DE CADERACON 2 APOYOS BAJO EN 1</t>
  </si>
  <si>
    <t>https://youtu.be/tWy4hjwFgiU?si=o3KcEQ-HtVof6Doi</t>
  </si>
  <si>
    <t>PUENTE GLUTEOS PP 30CM</t>
  </si>
  <si>
    <t>https://youtu.be/XP1DzU5WAcM?si=VuMT4J0OE19tOdH5</t>
  </si>
  <si>
    <t>ELEVACION DE CADERA PP 30CM</t>
  </si>
  <si>
    <t>https://youtu.be/poTj28MCB1c?si=xrbR5PmZxE1WWwg0</t>
  </si>
  <si>
    <t>ELEVACION DE CADERA A UN PP 30CM</t>
  </si>
  <si>
    <t>https://youtu.be/lKitHl-wQfY?si=TP3d4HMPM0wrfxqf</t>
  </si>
  <si>
    <t>https://youtu.be/3-X41VBaGJg?si=SLxCb1ERLNeRxm1N</t>
  </si>
  <si>
    <t>https://youtu.be/QBkGhwvXw1k?si=WMjALbDg9SstpQ_h</t>
  </si>
  <si>
    <t>https://youtu.be/zzD8NOseOm8?si=mGc9J01dxQoiQl8d</t>
  </si>
  <si>
    <t>https://youtu.be/8ZVAz0Z6uvE?si=yNBnpnbYuEKrl79R</t>
  </si>
  <si>
    <t>https://youtu.be/t3BniTyjMDc?si=G2m4x7Ja83G-Jop1</t>
  </si>
  <si>
    <t>https://youtu.be/o35rgllPlv0?si=5lFV46qGlvG9GdxJ</t>
  </si>
  <si>
    <t>FLEX BB RODILLAS+APALUSO</t>
  </si>
  <si>
    <t>https://youtu.be/WrNZBLlo2oA?si=07ba-tqqhSvLy2uv</t>
  </si>
  <si>
    <t>FLEX+APLAUSO</t>
  </si>
  <si>
    <t>https://youtu.be/8Uoi3buRYfY?si=-sPGeI39RcfTM9kf</t>
  </si>
  <si>
    <t>https://youtu.be/ETQDL_ZjXHA?si=UiZxuQ4iovxM9VFo</t>
  </si>
  <si>
    <t>FLEX BB MIXTAS</t>
  </si>
  <si>
    <t>https://youtu.be/xxM_C_hR_no?si=Mc9fN7ibuaD9N8Hv</t>
  </si>
  <si>
    <t>FLEX BE BB UNA RODA APOYADA</t>
  </si>
  <si>
    <t>https://youtu.be/VhkfHafen0k?si=XvanjGWwySJajZhI</t>
  </si>
  <si>
    <t>U</t>
  </si>
  <si>
    <t>https://youtu.be/7bal58zN4KI?si=qyNB_5OKfw2Act10</t>
  </si>
  <si>
    <t>https://youtu.be/KYLfdl2IsOU?si=Aab84FN1t4of5mSu</t>
  </si>
  <si>
    <t>FLEX BB 6 TIEMPOS</t>
  </si>
  <si>
    <t>https://youtu.be/XBFVCszDIfw?si=4ywIrB5Ds601B5Sw</t>
  </si>
  <si>
    <t>https://youtu.be/aBNTvrkM9jE?si=xnT61Hb5GjoDOF1X</t>
  </si>
  <si>
    <t>https://youtu.be/B4AxYIlorgw?si=E6uIHQ3akwy8aj-m</t>
  </si>
  <si>
    <t>https://youtu.be/yTsJrkZp0PA?si=dIaQaUll8m2BnPuF</t>
  </si>
  <si>
    <t>PISTOLS ALTERNADO</t>
  </si>
  <si>
    <t>https://youtu.be/10Q6_sWbFQc?si=GNFpYSTtsivyh44W</t>
  </si>
  <si>
    <t>PUENTE TOCANDO CONO</t>
  </si>
  <si>
    <t>https://youtu.be/Ho91NbpKqik?si=vzOR1N-XxQY-4Ees</t>
  </si>
  <si>
    <t>PRESS  A UN BB MACUERNAS PISO</t>
  </si>
  <si>
    <t>PRESS  ALTERNADO CON MACUERNAS PISO</t>
  </si>
  <si>
    <t>PRESS  CON MACUERNAS PISO</t>
  </si>
  <si>
    <t>PRESS CON BARRA PISO</t>
  </si>
  <si>
    <t>https://youtu.be/0zcmlxWyizs?si=mJ1fPOGkswXWB0k9</t>
  </si>
  <si>
    <t>PRESS  ALTERNADO CON KET</t>
  </si>
  <si>
    <t>SKY A UN BB</t>
  </si>
  <si>
    <t>https://youtu.be/bYcpL4jIg6s?si=3-j2EnBUb5QowuWa</t>
  </si>
  <si>
    <t>SKY ALTERNADO</t>
  </si>
  <si>
    <t>https://youtu.be/I1QfLilXlLM?si=wRE1Pi7gT2kFHVzM</t>
  </si>
  <si>
    <t>https://youtu.be/GIxGxQbVO-o?si=bEqfSmd5JqaAwTiB</t>
  </si>
  <si>
    <t>REPIQUETEO DE FRENTE</t>
  </si>
  <si>
    <t>SWING A</t>
  </si>
  <si>
    <t>SWING B</t>
  </si>
  <si>
    <t xml:space="preserve">SWING A UN BB </t>
  </si>
  <si>
    <t>https://youtu.be/TsLbugP_nF8?si=rJ064TdmGiDle4XT</t>
  </si>
  <si>
    <t>SWING CON FRENO</t>
  </si>
  <si>
    <t>https://youtu.be/LpoZH5FxPYo?si=3eTt8ory2LT1wMRx</t>
  </si>
  <si>
    <t>https://youtu.be/9aEy5hauitI?si=CxMxXiTw7HD5fmvi</t>
  </si>
  <si>
    <t>SWING C</t>
  </si>
  <si>
    <t>https://youtu.be/4dNjMkbkqPo?si=1Ga5YrkaczFRFaTE</t>
  </si>
  <si>
    <t>https://youtu.be/E2ctXJcKM1c?si=KO-e4u6kXX7_Z4lh</t>
  </si>
  <si>
    <t>https://youtu.be/imBNPGhwxaY?si=P1Yz7iWZ6B831-48</t>
  </si>
  <si>
    <t>https://youtu.be/ilF4exKSSfc?si=WKA9D4V8wizgdSyl</t>
  </si>
  <si>
    <t>REMO A UN BB EN ESTOCADAS</t>
  </si>
  <si>
    <t>https://youtu.be/sTxqREIEOt0?si=0-yRquxbdSDPbrPT</t>
  </si>
  <si>
    <t>REMO A UN BB CON APOYO ELEVADO</t>
  </si>
  <si>
    <t>REMO A UN BB CON APOYO ESPALDA PARALELA</t>
  </si>
  <si>
    <t>https://youtu.be/gLrUJk6nMb0?si=yWTnAtmMqFgMzEbr</t>
  </si>
  <si>
    <t>REMO A UN BB+PP CAMBIADA</t>
  </si>
  <si>
    <t>https://youtu.be/x5iFdkzetxU?si=gzHmTjY7GFg2CXJe</t>
  </si>
  <si>
    <t>REMO A UN BB+ISO BB CONTRARIO</t>
  </si>
  <si>
    <t>https://youtu.be/9jjSsHwvftc?si=VZxL1KREfQf69xsB</t>
  </si>
  <si>
    <t>https://youtu.be/WrLJMYGj930?si=nuGf9Z69256SIvWC</t>
  </si>
  <si>
    <t>V. POSTERIORES EN POLEA A UN BB APOYO ALTO</t>
  </si>
  <si>
    <t>https://youtu.be/mHF9oAkfJ6Q?si=PpywtjmHtAge-zOQ</t>
  </si>
  <si>
    <t>https://youtu.be/zel6lAzSugU?si=SNUMhGNLGMJ-BYxm</t>
  </si>
  <si>
    <t>PUENTE PP ARRIBA</t>
  </si>
  <si>
    <t>PUENTE PP ALTERNADO</t>
  </si>
  <si>
    <t>https://youtu.be/QaY_pyLsIeQ?si=0N-lNLT6FpxvVleq</t>
  </si>
  <si>
    <t>https://youtu.be/zKXyjQD4QAg?si=Upv4neezpNBCmbVZ</t>
  </si>
  <si>
    <t>https://youtu.be/mE5G3n-9ae8?si=OC8TuKJaySaNozk6</t>
  </si>
  <si>
    <t xml:space="preserve">PUENTE LAETRAL RODILLAS+ABDUCCION ISO </t>
  </si>
  <si>
    <t>https://youtu.be/UCSGNxHdJUQ?si=FbPBrv1s7l0eeHBt</t>
  </si>
  <si>
    <t>PUENTE LATERAL+ABDUCCION ISO+PP EXTENDIDA</t>
  </si>
  <si>
    <t>https://youtu.be/OtYZREE9C_4?si=YyMr3oFeUYDqZ3Ff</t>
  </si>
  <si>
    <t>PUENTE LATERAL+APOYO EXTERNO</t>
  </si>
  <si>
    <t>https://youtu.be/X73BwLaHDqo?si=JLYGuc0mUopC9wZJ</t>
  </si>
  <si>
    <t>https://youtu.be/ADbZyikmTQk?si=U5IsK5hk6kIEYQpm</t>
  </si>
  <si>
    <t>https://youtu.be/Cb2vjObBVig?si=KTzz60N11fEIAcFS</t>
  </si>
  <si>
    <t>PUENTE RODILLA+PP EXTENDIDA</t>
  </si>
  <si>
    <t>https://youtu.be/MDt3EpjZYR4?si=8CEAsCKZkgeKnXhG</t>
  </si>
  <si>
    <t>PUENTE RODILLA+BIRG DOG ISO</t>
  </si>
  <si>
    <t>https://youtu.be/efAyWQdftTY?si=6uO8zl1r4ta0Z2OK</t>
  </si>
  <si>
    <t>https://youtu.be/yRfOto5v1MI?si=-wyP8-30DmFU8MJZ</t>
  </si>
  <si>
    <t>BEBITO</t>
  </si>
  <si>
    <t>https://youtu.be/-eTnXLpRvCg?si=ntW_CtK5DZIY6_na</t>
  </si>
  <si>
    <t>https://youtu.be/21c_yxmd5lQ?si=PIVwUqgcfAsyu5jn</t>
  </si>
  <si>
    <t>BICHO MUERTO ISO</t>
  </si>
  <si>
    <t>BIRG DOG</t>
  </si>
  <si>
    <t>https://youtu.be/72oPyBK1wqs?si=80XuuuxyH4_ZP-Ws</t>
  </si>
  <si>
    <t>BICHO MUERTO EXTIENDO AMBAS PP+PALO</t>
  </si>
  <si>
    <t>https://youtu.be/_R31EpgOP14?si=Q9yRARcbt9VHWfS4</t>
  </si>
  <si>
    <t>https://youtu.be/mlmfUpmlQFI?si=atIoPHM0bYUTmgsl</t>
  </si>
  <si>
    <t>BICHO MUERTO MIXTO</t>
  </si>
  <si>
    <t>https://youtu.be/EeCmIZ7WI_k?si=MjWZKhz9UVIADZiZ</t>
  </si>
  <si>
    <t>https://youtu.be/Txpx1WNMzOs?si=ECU_6dzIEltU7ds2</t>
  </si>
  <si>
    <t>https://youtu.be/SWzJOfWDVPI?si=URRzKUOno4AeHJnl</t>
  </si>
  <si>
    <t>https://youtu.be/L8djbFEdqIk?si=ljer6hSPRfsPabyk</t>
  </si>
  <si>
    <t>https://youtu.be/2oETjBcHtRE?si=Qrg-VUBl_-ggDB04</t>
  </si>
  <si>
    <t>https://youtu.be/rpHrtwXJZho?si=DUm6NMYmaCA-33K5</t>
  </si>
  <si>
    <t>ABDUCCION DE HOMBRSO ARRODILLADO</t>
  </si>
  <si>
    <t>https://youtu.be/PBeuza1YhVE?si=0zmF_StHyC9w8SwH</t>
  </si>
  <si>
    <t xml:space="preserve">FLEXO EXTENSION DE HOMBROS </t>
  </si>
  <si>
    <t>https://youtu.be/NYhjvkEO4BI?si=oZEuZZC6wY3JCBOv</t>
  </si>
  <si>
    <t>https://youtu.be/nOQlE91hngw?si=iT3blHBQoPEIXKbt</t>
  </si>
  <si>
    <t>https://youtu.be/faxFOkhTtvA?si=6MBmcqfI4a_xsolC</t>
  </si>
  <si>
    <t>https://youtu.be/3KhKwd8HOX8?si=TdKM8Ul8NloSeMrW</t>
  </si>
  <si>
    <t>90-90+PSOAS</t>
  </si>
  <si>
    <t>90-90+PSOAS+PASO</t>
  </si>
  <si>
    <t>https://youtu.be/Re1QwqtB0hQ?si=Ok-dVDQc-yecNQfP</t>
  </si>
  <si>
    <t>https://youtu.be/X8S6oImiS2w?si=Z-a5di856Ouo6egS</t>
  </si>
  <si>
    <t>https://youtu.be/fC4yAgZjew8?si=K9Y6960TFZGw4OGi</t>
  </si>
  <si>
    <t>https://youtu.be/htTMq8RFogM?si=EIYhiFsuZ8iBRDPV</t>
  </si>
  <si>
    <t>ROTACION EXTERNA HOMBRO EN FETAL</t>
  </si>
  <si>
    <t>https://youtu.be/EZB31qrcgaA?si=vnrELmND3f86SG_H</t>
  </si>
  <si>
    <t>https://youtu.be/dPYKitw0dtM?si=fRnlNQx7qrt1s_sQ</t>
  </si>
  <si>
    <t xml:space="preserve">ANTERO Y RETROPULSION HOMBROS </t>
  </si>
  <si>
    <t>ANGELITO ACOSTADO</t>
  </si>
  <si>
    <t>https://youtu.be/NDnUK9fSDe8?si=3nBkyPS7AyNNNd0x</t>
  </si>
  <si>
    <t>MOVILIDAD TOBILLO</t>
  </si>
  <si>
    <t>https://youtu.be/54DAQ_qQrSU?si=GRkGHNoWKweOD17P</t>
  </si>
  <si>
    <t>https://youtu.be/LYijMovMsq8?si=cPO7tUBXqJX8FQvf</t>
  </si>
  <si>
    <t>RODILLA AL PECHO PARADO</t>
  </si>
  <si>
    <t>https://youtu.be/jgcEXrlyDaM?si=VRUjJ8F9Emo7PIjV</t>
  </si>
  <si>
    <t>https://youtu.be/bB14NIRPnak?si=tocv6hdMK7KT1GTY</t>
  </si>
  <si>
    <t>https://youtu.be/RkGrTT9fRNY?si=6jhmTTZl2tI1Xth3</t>
  </si>
  <si>
    <t>https://youtu.be/Zbeavb1KmEQ?si=CWUEDR2DIZNK8QAO</t>
  </si>
  <si>
    <t>RODILLA AL PECHO</t>
  </si>
  <si>
    <t>https://youtu.be/eDtZ9WlVhSY?si=2_ApWkvCIYnaoUTP</t>
  </si>
  <si>
    <t>MOVILIDAD RODILLAS AL PECHO ACOSTADO</t>
  </si>
  <si>
    <t xml:space="preserve">MOVILIDAD RODILLAS </t>
  </si>
  <si>
    <t>PP EXTENDIDA</t>
  </si>
  <si>
    <t>https://youtu.be/zmExiiKiKTg?si=tFD8MxYYtwgqqNku</t>
  </si>
  <si>
    <t xml:space="preserve">ABDUCCION DE CADERA </t>
  </si>
  <si>
    <t>https://youtu.be/6h97GImoFN8?si=9xA6dYWvzzOHIsIz</t>
  </si>
  <si>
    <t>https://youtu.be/YJNwdfzqpV4?si=4ws7UlguABfR03Bz</t>
  </si>
  <si>
    <t>MOVILIDAD DE CADERA PARADO CON PALO</t>
  </si>
  <si>
    <t>https://youtu.be/qEB47ql8SX8?si=TdEGL8jisCcp6YrL</t>
  </si>
  <si>
    <t>https://youtu.be/k4o2WSYTmtc?si=DkWu511XNCyGRix6</t>
  </si>
  <si>
    <t>https://youtu.be/L2HSe3EZ--4?si=2fAOwbotEosuXDfI</t>
  </si>
  <si>
    <t>DOMINADAS AGARRE NEUTRO</t>
  </si>
  <si>
    <t xml:space="preserve">MOVILIDAD TORAX EN CRUADRUPEDIA </t>
  </si>
  <si>
    <t>MOVILIDAD TORAX DINAMICA</t>
  </si>
  <si>
    <t>MOVILIDAD TORAX+SENTADILLAS RANA</t>
  </si>
  <si>
    <t>MOVILIDAD TORAX+SEMIARRODILLADO</t>
  </si>
  <si>
    <t>MOVILIDAD HOMBRO A UN BB</t>
  </si>
  <si>
    <t>MOVILIDAD TORAX+ABDUCCION DE CADERA</t>
  </si>
  <si>
    <t>MOVILIDAD  DE PSOAS</t>
  </si>
  <si>
    <t>MOVILADAS-SENTADILLAS A UN PP</t>
  </si>
  <si>
    <t>MOVILIDAD TORAX ARRODILLADO EN BANCO</t>
  </si>
  <si>
    <t xml:space="preserve">MOVILADAS-BISAGRA UNILATERAL BB CRUZADOS </t>
  </si>
  <si>
    <t>A</t>
  </si>
  <si>
    <t>RIR</t>
  </si>
  <si>
    <t>S</t>
  </si>
  <si>
    <t>R</t>
  </si>
  <si>
    <t>https://youtu.be/x0gCTYY5wNQ?si=KJQqEAmzhJ7DvBOj</t>
  </si>
  <si>
    <t>ELEVACION DE TALONES PARADO+PELOTITA DEDO GORDO</t>
  </si>
  <si>
    <t>https://youtu.be/fhTlPsvOMtY?si=k1G_d5h6TPwUEZr2</t>
  </si>
  <si>
    <t>CIRCULOS CON SB SOBRE PARED</t>
  </si>
  <si>
    <t>https://youtu.be/c6a4n-uxNy0?si=wxXF20Dhm3IYMqto</t>
  </si>
  <si>
    <t>https://youtu.be/XAKvHzY4er4?si=Fk-RMPX-9_sclUZt</t>
  </si>
  <si>
    <t>MOVILIDAD DE HOMBRO ACOSTADO EN ROTACION EXTERNA+BANDA/PESO</t>
  </si>
  <si>
    <t>ROTACION EXTERNA ACOSTADO+FLEXION+CARGA</t>
  </si>
  <si>
    <t>https://youtu.be/YzlpC_0U56s?si=r_wOLoXhun5vZo0D</t>
  </si>
  <si>
    <t>MOVILIDAD DE CADERA +EXTENSION CADERA+ROTACION</t>
  </si>
  <si>
    <t>https://youtu.be/FQ8xEp9L2Dw?si=5DTpKZ7zR4Xxlbqn</t>
  </si>
  <si>
    <t>https://youtu.be/XAKvHzY4er4?si=azd7ZnyCftHsfRkO</t>
  </si>
  <si>
    <t>ANGELITO A UN BB BOCA ABAJO+BANDA CON CAGRGA</t>
  </si>
  <si>
    <t>ADU-ABD ACOSTADO CON BANDA+CARGA</t>
  </si>
  <si>
    <t>FLEXO-EXT DE HOMBRO+CODO A 90° CON PELOTA SOBRE PARED</t>
  </si>
  <si>
    <t>PRESION DEDO GORDO SOBRE PELOTA+FLEXION PLANTAR</t>
  </si>
  <si>
    <t>https://youtu.be/tJOw9oLnqc0?si=BOlNQQoy6GQDGfBB</t>
  </si>
  <si>
    <t>PRESION DEDOS PELOTA+FLEXION PLANTAR</t>
  </si>
  <si>
    <t>https://youtu.be/e04jH7f1nUM?si=yN2CJbv3WI20SOx9</t>
  </si>
  <si>
    <t>INVERSION PARADO CON BANDA EN TOBILLO</t>
  </si>
  <si>
    <t>https://youtu.be/548cxFFF0iA?si=tOc_aQYGmTIHX5Tj</t>
  </si>
  <si>
    <t>https://youtu.be/JBPCnKNhfNo?si=IrR_BcqUVdy59bw3</t>
  </si>
  <si>
    <t>ADUCCION ISO SENTADO+ROTACION DE TRONCO</t>
  </si>
  <si>
    <t>SENTADO ROTACION EXTE-INT A UNA PP</t>
  </si>
  <si>
    <t>https://youtu.be/DPiElrLSzVA?si=l8kwJJFFcYKlLjk_</t>
  </si>
  <si>
    <t>SENTADO EN UN BLOCK RANITA FUERZA ISO RODILLAS</t>
  </si>
  <si>
    <t>https://youtu.be/yLF-pWRiAtU?si=Hx5thS8kl14_348z</t>
  </si>
  <si>
    <t>90-90 ISO+PELOTITA RODILLA</t>
  </si>
  <si>
    <t>https://youtu.be/vPMqI_8kzGk?si=I5jqXehxFzmwryO0</t>
  </si>
  <si>
    <t>90-90 ISO+PELOTITA RODILLA+ROT INT</t>
  </si>
  <si>
    <t>https://youtu.be/nN5oN7k2ANw?si=zO0cCH_xzndbDqh9</t>
  </si>
  <si>
    <t>FLEXO-EXTENSION DE CADERA SENTADO</t>
  </si>
  <si>
    <t>https://youtu.be/3cqkbGUWro4?si=jJC6Mfg8OeypjUji</t>
  </si>
  <si>
    <t>MOVILIDAD DE CADERA LATERAL CODO EN BANCO</t>
  </si>
  <si>
    <t>MOVILIDAD DE CADERA LATERAL MANO PISO</t>
  </si>
  <si>
    <t>https://youtu.be/39BFAeObcjA?si=igIsFxSDodh3G3mk</t>
  </si>
  <si>
    <t>https://youtu.be/r-cPxnxxo0k?si=BcktCnHqokTq2ew6</t>
  </si>
  <si>
    <t>SEMIARRODILLADO EMPUJAR BB DENTRO SB+MANTERNER PRESION</t>
  </si>
  <si>
    <t>ROTACION EXTERNA+INTERNA ACOSTADO CON BOCK EN BB</t>
  </si>
  <si>
    <t>https://youtu.be/vxeuF_ta0vo?si=vT6A734gVdXS8c6X</t>
  </si>
  <si>
    <t>RETRACCION ESCAPULAR SENTADO SB</t>
  </si>
  <si>
    <t>https://youtu.be/UDtUG1iygBU?si=4duY067MPim4BgwN</t>
  </si>
  <si>
    <t>LLEVAR HOMBRO A ROT EXT CON BANDA</t>
  </si>
  <si>
    <t>https://youtu.be/mZS1Dw4eoDQ?si=EwlIPX2scLMXg1--</t>
  </si>
  <si>
    <t>ARRODILLADO MOVILIDAD DE CADERA A UNA PP</t>
  </si>
  <si>
    <t>https://youtu.be/t_LrD25QYBw?si=e7mFDfY8kI3tlt-j</t>
  </si>
  <si>
    <t>ELEVACION CADERA CON BANDA</t>
  </si>
  <si>
    <t>SENTADILLAS CON ANILLAS</t>
  </si>
  <si>
    <t>SENTADILLAS CON ANILLAS+BANDAS RODILLAS</t>
  </si>
  <si>
    <t>video</t>
  </si>
  <si>
    <t>elp</t>
  </si>
  <si>
    <t>GLUTEO POLEA</t>
  </si>
  <si>
    <t>GLUTEO MEDIO POLEA</t>
  </si>
  <si>
    <t>GLUTEO INERCIAL</t>
  </si>
  <si>
    <t>GLUTEO MEDIO INERCIAL</t>
  </si>
  <si>
    <t>MAQUINA DE GLUTEOS SENTADO+ABDUCTOR</t>
  </si>
  <si>
    <t>LMF TODO EL CUERPO</t>
  </si>
  <si>
    <t>LMF PANTORRILA</t>
  </si>
  <si>
    <t>l</t>
  </si>
  <si>
    <t>IMR</t>
  </si>
  <si>
    <t>S1</t>
  </si>
  <si>
    <t>S2</t>
  </si>
  <si>
    <t>S3</t>
  </si>
  <si>
    <t>S4</t>
  </si>
  <si>
    <t>S5</t>
  </si>
  <si>
    <t>S6</t>
  </si>
  <si>
    <t>S7</t>
  </si>
  <si>
    <t>S8</t>
  </si>
  <si>
    <t>S9</t>
  </si>
  <si>
    <t>S10</t>
  </si>
  <si>
    <t>S11</t>
  </si>
  <si>
    <t>S12</t>
  </si>
  <si>
    <t>S13</t>
  </si>
  <si>
    <t>S14</t>
  </si>
  <si>
    <t>S15</t>
  </si>
  <si>
    <t>S16</t>
  </si>
  <si>
    <t>S17</t>
  </si>
  <si>
    <t>S18</t>
  </si>
  <si>
    <t>S19</t>
  </si>
  <si>
    <t>S20</t>
  </si>
  <si>
    <t>PECHO</t>
  </si>
  <si>
    <t>MICRO 1</t>
  </si>
  <si>
    <t>5''</t>
  </si>
  <si>
    <t>10''</t>
  </si>
  <si>
    <t>15''</t>
  </si>
  <si>
    <t>20''</t>
  </si>
  <si>
    <t>25''</t>
  </si>
  <si>
    <t>30''</t>
  </si>
  <si>
    <t>35''</t>
  </si>
  <si>
    <t>40''</t>
  </si>
  <si>
    <t>45''</t>
  </si>
  <si>
    <t>50''</t>
  </si>
  <si>
    <t>55''</t>
  </si>
  <si>
    <t>60''</t>
  </si>
  <si>
    <t>65''</t>
  </si>
  <si>
    <t>70''</t>
  </si>
  <si>
    <t>75''</t>
  </si>
  <si>
    <t>80''</t>
  </si>
  <si>
    <t>85''</t>
  </si>
  <si>
    <t>90''</t>
  </si>
  <si>
    <t>95''</t>
  </si>
  <si>
    <t>100''</t>
  </si>
  <si>
    <t>105''</t>
  </si>
  <si>
    <t>110''</t>
  </si>
  <si>
    <t>115''</t>
  </si>
  <si>
    <t>120''</t>
  </si>
  <si>
    <t>125''</t>
  </si>
  <si>
    <t>P1</t>
  </si>
  <si>
    <t>P3</t>
  </si>
  <si>
    <t>P2</t>
  </si>
  <si>
    <t>P4</t>
  </si>
  <si>
    <t>P5</t>
  </si>
  <si>
    <t>P6</t>
  </si>
  <si>
    <t>P7</t>
  </si>
  <si>
    <t>P8</t>
  </si>
  <si>
    <t>P9</t>
  </si>
  <si>
    <t>P10</t>
  </si>
  <si>
    <t>P11</t>
  </si>
  <si>
    <t>P12</t>
  </si>
  <si>
    <t>P13</t>
  </si>
  <si>
    <t>P14</t>
  </si>
  <si>
    <t>P15</t>
  </si>
  <si>
    <t>P16</t>
  </si>
  <si>
    <t>P17</t>
  </si>
  <si>
    <t>P18</t>
  </si>
  <si>
    <t>P19</t>
  </si>
  <si>
    <t>P20</t>
  </si>
  <si>
    <t>S21</t>
  </si>
  <si>
    <t>S22</t>
  </si>
  <si>
    <t>S23</t>
  </si>
  <si>
    <t>S24</t>
  </si>
  <si>
    <t>S25</t>
  </si>
  <si>
    <t>S26</t>
  </si>
  <si>
    <t>S27</t>
  </si>
  <si>
    <t>III</t>
  </si>
  <si>
    <t>IV</t>
  </si>
  <si>
    <t>P21</t>
  </si>
  <si>
    <t>P22</t>
  </si>
  <si>
    <t>P23</t>
  </si>
  <si>
    <t>P24</t>
  </si>
  <si>
    <t>P25</t>
  </si>
  <si>
    <t>P26</t>
  </si>
  <si>
    <t>P27</t>
  </si>
  <si>
    <t>II</t>
  </si>
  <si>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</si>
  <si>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</si>
  <si>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</si>
  <si>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</si>
  <si>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</si>
  <si>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</si>
  <si>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</si>
  <si>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</si>
  <si>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</si>
  <si>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</si>
  <si>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</si>
  <si>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</si>
  <si>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</si>
  <si>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</si>
  <si>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</si>
  <si>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</si>
  <si>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</si>
  <si>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</si>
  <si>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</si>
  <si>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</si>
  <si>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</si>
  <si>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</si>
  <si>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</si>
  <si>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</si>
  <si>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</si>
  <si>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</si>
  <si>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</si>
  <si>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HIP TRUST</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</si>
  <si>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</si>
  <si>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</si>
  <si>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</si>
  <si>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</si>
  <si>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</si>
  <si>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</si>
  <si>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</si>
  <si>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</si>
  <si>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</si>
  <si>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</si>
  <si>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</si>
  <si>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</si>
  <si>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</si>
  <si>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</si>
  <si>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</si>
  <si>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</si>
  <si>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</si>
  <si>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</si>
  <si>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</si>
  <si>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</si>
  <si>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</si>
  <si>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</si>
  <si>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</si>
  <si>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</si>
  <si>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</si>
  <si>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</si>
  <si>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</si>
  <si>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 xml:space="preserve">DOMINADAS  </t>
  </si>
  <si>
    <t>RM INDIRECTO</t>
  </si>
  <si>
    <t>REP</t>
  </si>
  <si>
    <t>KG</t>
  </si>
  <si>
    <t>RM</t>
  </si>
  <si>
    <t>V</t>
  </si>
  <si>
    <t>VI</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</si>
  <si>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</si>
  <si>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</si>
  <si>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</si>
  <si>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</si>
  <si>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</si>
  <si>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</si>
  <si>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</si>
  <si>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</si>
  <si>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</si>
  <si>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</si>
  <si>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</si>
  <si>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</si>
  <si>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</si>
  <si>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</si>
  <si>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</si>
  <si>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</si>
  <si>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</si>
  <si>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</si>
  <si>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</si>
  <si>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</si>
  <si>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</si>
  <si>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</si>
  <si>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</si>
  <si>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</si>
  <si>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</si>
  <si>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</si>
  <si>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</si>
  <si>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PESO MUERTO</t>
  </si>
  <si>
    <t>A1</t>
  </si>
  <si>
    <t>B1</t>
  </si>
  <si>
    <t>A2</t>
  </si>
  <si>
    <t>B2</t>
  </si>
  <si>
    <t>MICRO 2</t>
  </si>
  <si>
    <t>A3</t>
  </si>
  <si>
    <t>B4</t>
  </si>
  <si>
    <t>A5</t>
  </si>
  <si>
    <t>B5</t>
  </si>
  <si>
    <t>MICRO 3</t>
  </si>
  <si>
    <t>A6</t>
  </si>
  <si>
    <t>B6</t>
  </si>
  <si>
    <t>A7</t>
  </si>
  <si>
    <t>B7</t>
  </si>
  <si>
    <t>B3</t>
  </si>
  <si>
    <t>A4</t>
  </si>
  <si>
    <t>MICRO 4</t>
  </si>
  <si>
    <t>A8</t>
  </si>
  <si>
    <t>B8</t>
  </si>
  <si>
    <t>CA</t>
  </si>
  <si>
    <t>FLEX+AVIONCITO</t>
  </si>
  <si>
    <t>FLEX+MOVILIDAD</t>
  </si>
  <si>
    <t>PUENTE INVERTIDO+EXTE DE PP ALTERNADA</t>
  </si>
  <si>
    <t>SENTADILLA BULGARA CON SALTO</t>
  </si>
  <si>
    <t>https://www.youtube.com/watch?v=RlAQHV6Knrw</t>
  </si>
  <si>
    <t>EJERCICIO</t>
  </si>
  <si>
    <t>esc</t>
  </si>
  <si>
    <t>SEG</t>
  </si>
  <si>
    <t>https://drive.google.com/file/d/1Q1An8Nigul245WUqUDS52fCJOsCBmEqf/view?usp=drive_link</t>
  </si>
  <si>
    <t>FLEXO EXTENSION DE HOMBROS ACOSTADO CON BASTON</t>
  </si>
  <si>
    <t>https://drive.google.com/file/d/1lR6JvoZWcDI58eqgEVH_t9dyGftfkVFB/view?usp=sharing</t>
  </si>
  <si>
    <t>ROTACION INTERNA CADERA ARRODILLADO CON BANDA</t>
  </si>
  <si>
    <t>https://drive.google.com/file/d/1dqfsv1dByJQnWFXu9il5l73FoHjg6b2C/view?usp=sharing</t>
  </si>
  <si>
    <t>SALTOS</t>
  </si>
  <si>
    <t>https://drive.google.com/file/d/1nw87SIaxpvd9T2VHl_Aiy1zejqPAMn65/view?usp=sharing</t>
  </si>
  <si>
    <t>ABRO LIBRO CON BANDA</t>
  </si>
  <si>
    <t>ESTOCADAS LATERALES ASISTIDAS</t>
  </si>
  <si>
    <t>https://drive.google.com/file/d/1XvicJF7dfhowOrcDtontXQv03o7FrxHP/view?usp=sharing</t>
  </si>
  <si>
    <t>OSCILACIÓN DEL ADUCTOR HACIA ATRÁS + LEVANTAMIENTO</t>
  </si>
  <si>
    <t>https://drive.google.com/file/d/13bs4a0qIu3rrMAwv1AT1Pn3Mp1mAxeQT/view?usp=sharing</t>
  </si>
  <si>
    <t>https://drive.google.com/file/d/1ZnlFzooCjOZ3ilP3W38572LlBEeNrj-d/view?usp=sharing</t>
  </si>
  <si>
    <t>CADERA</t>
  </si>
  <si>
    <t>BISAGRA DE CADERA CON BANDA PARADO</t>
  </si>
  <si>
    <t>https://drive.google.com/file/d/1P9mjeonU9omSq32Nk2Tcxb66-G_JeohX/view?usp=sharing</t>
  </si>
  <si>
    <t>ANGELITO ACOSTADO CON BANDA+CORE</t>
  </si>
  <si>
    <t>https://drive.google.com/file/d/1xrt4jqFVmz30blA4zU7ZAoLRAyJN2RrK/view?usp=sharing</t>
  </si>
  <si>
    <t>ESCAPULA</t>
  </si>
  <si>
    <t>https://youtu.be/6xP8u0au6XQ?si=0CabOidDNVyQO-Eh</t>
  </si>
  <si>
    <t>FLEXION DE CADERA PARADO ISO</t>
  </si>
  <si>
    <t>https://drive.google.com/file/d/1Obj2B0pgphywe8p9A6MvgDIw5gB_Nl53/view?usp=sharing</t>
  </si>
  <si>
    <t>APERTURA DE HOMBRO PARADO CODO A 90° CON BANDA</t>
  </si>
  <si>
    <t>https://drive.google.com/file/d/1StzMDPVOkY694pYfY2QCoIQhijXDx7tt/view?usp=sharing</t>
  </si>
  <si>
    <t>M.HOMBRO</t>
  </si>
  <si>
    <t>FLEXO EXTENSION DE CADERA ARRODILLADO MANOS PARED</t>
  </si>
  <si>
    <t>https://drive.google.com/file/d/191OuVZEnpMZy_sj4NUSu91o036sIVeoN/view?usp=sharing</t>
  </si>
  <si>
    <t>AVIONES DE CADERA CON MANOS PARES</t>
  </si>
  <si>
    <t>https://drive.google.com/file/d/1-_Jm7qRwKqTRx86Tenx1cLJGYpY-gDVA/view?usp=sharing</t>
  </si>
  <si>
    <t>EN 90-90 ROTACION EXT-INT A UN PP</t>
  </si>
  <si>
    <t>https://drive.google.com/file/d/1aHPkEFPb6-JhncEBdToqloROp_h3wYIH/view?usp=sharing</t>
  </si>
  <si>
    <t>90-90+SUPERMAN</t>
  </si>
  <si>
    <t>https://drive.google.com/file/d/1qKSWBZPuhgasLg4yCRtbiTCVGGw40KeU/view?usp=sharing</t>
  </si>
  <si>
    <t>MOVILIDA DE CADERA+ADUCTOR</t>
  </si>
  <si>
    <t>MOVILIDAD DE CADERA CON BANDA</t>
  </si>
  <si>
    <t>https://drive.google.com/file/d/1SwXVAILRPsxgrzG_1jdGkn2FIP1s5Rmb/view?usp=sharing</t>
  </si>
  <si>
    <t>MOVILIDAD DE CADERA EN BIRD DOG</t>
  </si>
  <si>
    <t>https://drive.google.com/file/d/1yZYyZSrLrG3R4b7YyRcM2Sd2FO5QgA52/view?usp=sharing</t>
  </si>
  <si>
    <t>EXTENCIONES DE PIES PARADO</t>
  </si>
  <si>
    <t>https://drive.google.com/file/d/1aVcqK5U94IRFPMPqcfw4y3RGMiru3cP5/view?usp=sharing</t>
  </si>
  <si>
    <t>FLEXO-EXTENSION DE CADERA PARADO PP EXTENDIDA CON APOYO</t>
  </si>
  <si>
    <t>FLEXO EXTENSION DE CADERA ARRODILLADO CON DEFIT</t>
  </si>
  <si>
    <t>https://drive.google.com/file/d/18YAs7SafegqUf93ulTyq7AhDRJ-HjMoy/view?usp=sharing</t>
  </si>
  <si>
    <t>FLEXION DE CADERA SENTADO PP EXTENDIDAS CON OBSTACULO</t>
  </si>
  <si>
    <t>https://drive.google.com/file/d/15gXLeC5Z6mWLYHXHTNZjbJF735APCeH2/view?usp=sharing</t>
  </si>
  <si>
    <t>MOVILIDAD DE CADERA BOCA ABAJO</t>
  </si>
  <si>
    <t>ABDUCCION DE CADERA EN CUADRUPEDIA CON OBSTACULO</t>
  </si>
  <si>
    <t>PARADO RODILLA AL PECHO+ABDUCCION DE HOMBROS ISO</t>
  </si>
  <si>
    <t>https://drive.google.com/file/d/1HWmo-yT4dmlskcpD0vCEQQSxRPbv2gNz/view?usp=sharing</t>
  </si>
  <si>
    <t>FLEXION DE CADERA SEMI ARRODILLADO+APOYO DE MANOS</t>
  </si>
  <si>
    <t>https://drive.google.com/file/d/1ArklMvWXgY9GOSEQPeSz5DOgmOlqN5yL/view?usp=sharing</t>
  </si>
  <si>
    <t xml:space="preserve">ROTACION EXTERNA CON REBOTE DE PELOTA PARED </t>
  </si>
  <si>
    <t>https://drive.google.com/file/d/167GcY-HCTVfipcT2T1meBQncqRfdlGAi/view?usp=sharing</t>
  </si>
  <si>
    <t>https://drive.google.com/file/d/1_2_I1OPNLi9uEIz0Sd1flYDSUcLXC5lK/view?usp=sharing</t>
  </si>
  <si>
    <t>ROTACION EXTERNA HOMBRO ACOSTADO+CODO 90°  SALTANDO PELOTA</t>
  </si>
  <si>
    <t>https://drive.google.com/file/d/1gnaCdgePHLGUC1FwJ37mP5aRBgaVz1nG/view?usp=sharing</t>
  </si>
  <si>
    <t>FLEXION DORSAL TOBILLO PARADO A UNA PP SOBRE BANCO+BANDA</t>
  </si>
  <si>
    <t>SEMI FLEXION DE RODILLAS PIE ADELANTE</t>
  </si>
  <si>
    <t>https://drive.google.com/file/d/1DfUBdrVa2UysQfhdpdXVo84VScPdTuEi/view?usp=sharing</t>
  </si>
  <si>
    <t>FLEXION DE HOMBRO ARRODILLADO MANOS SOBRE ROLL</t>
  </si>
  <si>
    <t>https://drive.google.com/file/d/1ojRYNIQEPaICcNaTvA0TdNRhEuPfOOd_/view?usp=sharing</t>
  </si>
  <si>
    <t>MOBILIDAD EN C PARADO CON TRX</t>
  </si>
  <si>
    <t>https://drive.google.com/file/d/1sEr2W5SdXnnM95PjWr1T9gYPNO_sJgdM/view?usp=sharing</t>
  </si>
  <si>
    <t>ROTO Y ALCANZO PARADO CON TRX</t>
  </si>
  <si>
    <t>https://drive.google.com/file/d/1p5E6sLcODFr8rDmaq5uplp3nM_5iLcgX/view?usp=sharing</t>
  </si>
  <si>
    <t>EN CUADRUPEDIA FLEXION DE CADERA CON APOYO</t>
  </si>
  <si>
    <t>https://drive.google.com/file/d/1GH2Nok2CZufbIEywUtKlVJrQ575uITyB/view?usp=sharing</t>
  </si>
  <si>
    <t>EN CUADRUPEDIA PP EXTENDIDA ALTERNADA CON APOYO</t>
  </si>
  <si>
    <t>https://drive.google.com/file/d/1ZZ3dEWGRXk5rqLxVuYLgL-IKmeihDowC/view?usp=sharing</t>
  </si>
  <si>
    <t xml:space="preserve">EN CUADRUPEDIA FLEXION DE CADERA+ROTACION EXTERNA CON APOYO DE MANOS </t>
  </si>
  <si>
    <t>https://drive.google.com/file/d/1LnB41BKjssWGsiCslYfSLGZeUkreqaw0/view?usp=sharing</t>
  </si>
  <si>
    <t>EN CAUDRUPEDIA ABDUCCION DE CADERA ALTERNADO+APOYO DE MANOS</t>
  </si>
  <si>
    <t>https://drive.google.com/file/d/1PGScdhm5Gjlgwfh3Fmwv_pqCNVmmXXRa/view?usp=sharing</t>
  </si>
  <si>
    <t>BAJADA DE PP RECTA ALTERNADA</t>
  </si>
  <si>
    <t>https://drive.google.com/file/d/1b_NNJld-mpASWoITmtxFL2idNLJ-nkAd/view?usp=sharing</t>
  </si>
  <si>
    <t>https://drive.google.com/file/d/1jIac07fnfiOnEZawdJ1hgcX-JAkG_F91/view?usp=sharing</t>
  </si>
  <si>
    <t>https://drive.google.com/file/d/1vEvL-VWf9nwBJflHQfdkFZDIRFHH8-b0/view?usp=sharing</t>
  </si>
  <si>
    <t>BUENOS DIAS ACOSTADO 1</t>
  </si>
  <si>
    <t>BUENOS DIAS ACOSATDO LATERAL 2</t>
  </si>
  <si>
    <t>https://drive.google.com/file/d/1lntZLzLWcMHfPKzX6K085q3glW4d6Vq5/view?usp=sharing</t>
  </si>
  <si>
    <t>https://drive.google.com/file/d/1ZyWF4KtTKKRQ44lSlfetQ5Rhe7Tgn7R2/view?usp=sharing</t>
  </si>
  <si>
    <t>PSOAS+CORE CON BANDA PP ESTIRADAS  SOBRE CAJON+BB EXTENDIDOS</t>
  </si>
  <si>
    <t>EN FLEXION DE CADERA, PARADO A UNA PP SOBRE CAJON+RODILLA ARRIBA</t>
  </si>
  <si>
    <t>https://drive.google.com/file/d/1zUkLzsa3le8SXhpOWsl2Z5sr39DLBF-m/view?usp=sharing</t>
  </si>
  <si>
    <t xml:space="preserve">FLEXION DE CADERA RODILLA 90° REACTIVA SOBRE BANDA </t>
  </si>
  <si>
    <t>https://drive.google.com/file/d/19Ups2yQjby1O7OSyHCX0w1DGQW9fik8p/view?usp=sharing</t>
  </si>
  <si>
    <t>MOVILIDAD D ETORAX EN CIADRUPEDIA CON BB EXTENDIDO APOYADO</t>
  </si>
  <si>
    <t>https://drive.google.com/file/d/1rBQCYpBpeeZQCoBcSAnjlfXnv9CfUAKd/view?usp=sharing</t>
  </si>
  <si>
    <t>FLEXO EXTENSION E DEDOS</t>
  </si>
  <si>
    <t>https://drive.google.com/file/d/1LkAFI8QPb220pYlHfjO7D035zSZjgsoD/view?usp=sharing</t>
  </si>
  <si>
    <t>https://drive.google.com/file/d/14dYErcGzLGuQ-WE2Oc-lThVKHYxCHsMg/view?usp=sharing</t>
  </si>
  <si>
    <t>https://drive.google.com/file/d/1hUPgtsQ3VmN3AO3W_NRtdZV-7b9gJWQ5/view?usp=sharing</t>
  </si>
  <si>
    <t>ENTENCIONES AÑTERNADOS DE PIEN APOYANDO DEDOS EN BLOCK</t>
  </si>
  <si>
    <t>EXTENCIONES DE TALONES+ DEDOS APOYADOS EN BLOCK</t>
  </si>
  <si>
    <t>https://drive.google.com/file/d/1MbwmGv2VDCVyuiNdytRiL_L7UcRzv0e_/view?usp=sharing</t>
  </si>
  <si>
    <t xml:space="preserve">EMPUJO SOLO CON EL DEDO GODO EN FLEXION </t>
  </si>
  <si>
    <t>https://drive.google.com/file/d/1j36wAbBiI_09XbI1ZbhHBVWho19WRnGY/view?usp=sharing</t>
  </si>
  <si>
    <t>EN CUADRUPEDIA EXTENSION DE CADERA+RODILLA 90°+ROTACION EXTERNA.</t>
  </si>
  <si>
    <t>https://drive.google.com/file/d/1EwALP4pe2u819Rui-CqH8HEJ-NBJA_IA/view?usp=sharing</t>
  </si>
  <si>
    <t>https://drive.google.com/file/d/1qIfIGGsj0vijxD23rGVO2595cFKyejZq/view?usp=sharing</t>
  </si>
  <si>
    <t>DESDE 90-90 EXTENSION DE CADERA</t>
  </si>
  <si>
    <t>ACOSTADO FLEXION DE CADERA A UN PP+PP 2 EN TOTACION EXTRENA</t>
  </si>
  <si>
    <t>PSOAS CON BANDA+RODILLA 90° PP SOBRE CAJON</t>
  </si>
  <si>
    <t>https://drive.google.com/file/d/1qPbPhD-uBolhNKUU6zxQN_8xCmeRjOgY/view?usp=sharing</t>
  </si>
  <si>
    <t>https://drive.google.com/file/d/1jiaYR9LxS8vpr6faD2AUeUMFL2QdV99I/view?usp=sharing</t>
  </si>
  <si>
    <t>LMF PIE</t>
  </si>
  <si>
    <t>https://drive.google.com/file/d/1n6ZFkw3syKiQGNWnTlbnG6gM4n5qxqhK/view?usp=sharing</t>
  </si>
  <si>
    <t>Columna1</t>
  </si>
  <si>
    <t>RODILLA AL PECHO+MOVILIDAD DE CADERA</t>
  </si>
  <si>
    <t>https://drive.google.com/file/d/1VSznd0Pd842fm_2ygqVwDGID2Qpk-swW/view?usp=sharing</t>
  </si>
  <si>
    <t>ASEMI ARRODILLADO ME TOMO DEL EMPEINE</t>
  </si>
  <si>
    <t>ELEVACION DE PP DINAMICA</t>
  </si>
  <si>
    <t>https://drive.google.com/file/d/1oOwjY4a-TCEkC51J_iwxAVTNk8Xe2M_y/view?usp=sharing</t>
  </si>
  <si>
    <t>EN CUADRUPEDIA EXTENSION DE CADERA+RODILLA 90°+ROTACION EXTERNA CON APOYO</t>
  </si>
  <si>
    <t>https://drive.google.com/file/d/1wzjz8_BHmjehoA4eO_VUk27iu-l-fsA3/view?usp=sharing</t>
  </si>
  <si>
    <t>ACOSTADO PP EXTENDIDA ADUCCION+ABDUCCION DE PP</t>
  </si>
  <si>
    <t>https://drive.google.com/file/d/1Hf6a056VtY5ltbtAWXpLKi19Tua_mBDh/view?usp=sharing</t>
  </si>
  <si>
    <t>ACOSTADO EN POSICION FETAL +RODILLA 90° EN ROTACION D ECADERA SOBRE MUSLO</t>
  </si>
  <si>
    <t>https://drive.google.com/file/d/1UWTfOMquVyvF4bla9SyWWkqBXe5mNlH7/view?usp=sharing</t>
  </si>
  <si>
    <t xml:space="preserve">DESDE 90-90 ROTACION EXTERNA DE CADERA </t>
  </si>
  <si>
    <t>https://drive.google.com/file/d/1wAsz1pSNX3GSuXieurKoghGCmjkfJN7B/view?usp=sharing</t>
  </si>
  <si>
    <t>DESDE 90-90 FLEION DE RODIILA+APOYO+ABDUCCION+EXTENSION DE PP</t>
  </si>
  <si>
    <t>https://drive.google.com/file/d/1KCm_u9A4pf6J3iZqM6x8rRLu7J9RDrV3/view?usp=sharing</t>
  </si>
  <si>
    <t>https://drive.google.com/file/d/1yPG55_tTy7vJ0LL4tvmqrNlHUQeKxyOI/view?usp=sharing</t>
  </si>
  <si>
    <t xml:space="preserve">DESDE 90-90 ROTACION INTERNA E CADERA </t>
  </si>
  <si>
    <t>https://drive.google.com/file/d/1hjZ-0d9ZTk7uVYej9MCsLxkQLP_GIUZm/view?usp=sharing</t>
  </si>
  <si>
    <t>https://drive.google.com/file/d/1Bxr-0h6qpRrjQZwQljkg25AGPTIP5dOD/view?usp=sharing</t>
  </si>
  <si>
    <t>DESDE 90-90 ROTACION EXTERNAE DE CADERA +EXTENCION DE RODILLA</t>
  </si>
  <si>
    <t>https://drive.google.com/file/d/1ZZuG13iP1c7OefNfajAe82WT_Abdg7Rz/view?usp=sharing</t>
  </si>
  <si>
    <t>https://drive.google.com/file/d/1th3dYkAA4PY59ZtX1kopdTNlLgNcc7Er/view?usp=sharing</t>
  </si>
  <si>
    <t xml:space="preserve">DESDE 90-90 ROTACION+FLEXION DE TRONCO </t>
  </si>
  <si>
    <t>https://drive.google.com/file/d/1n8eqSP-73KTl3N1AM3CKFssjmMi8Beeb/view?usp=sharing</t>
  </si>
  <si>
    <t>SEMI ARRODILLADO +INCLINACION TRONCO+APOYO DE MANOS</t>
  </si>
  <si>
    <t>https://drive.google.com/file/d/1xziWYxU_5fKxvRwzJ5JJk5gRMg5IS94G/view?usp=sharing</t>
  </si>
  <si>
    <t xml:space="preserve">90-90+BLOCK+ROTACION DE TRONCO+ROTACION INTERNA </t>
  </si>
  <si>
    <t>https://drive.google.com/file/d/1IhTAdCGNy5WjmxFGXsf_cE036AnOEBQF/view?usp=sharing</t>
  </si>
  <si>
    <t>https://drive.google.com/file/d/1qq8ehHJBKy03KDA_Bg068uLgs4QqZ0xE/view?usp=sharing</t>
  </si>
  <si>
    <t>PLACHA+SENTADILLAS+ROTACION DE TORAX</t>
  </si>
  <si>
    <t>PLANCHA ALTA+ADUCCION DE PP ESTIRADA A 90°+MOV</t>
  </si>
  <si>
    <t>https://drive.google.com/file/d/1NgFRnFQ-cgJrC8d2T5z5yK5dLuL03GVf/view?usp=sharing</t>
  </si>
  <si>
    <t xml:space="preserve">ROTACION EXTERNA HOMBRO CON BANDA 2 POSICIONES </t>
  </si>
  <si>
    <t>https://drive.google.com/file/d/1sFWQn75nJyhz6aX1A092VXt04913322s/view?usp=sharing</t>
  </si>
  <si>
    <t>MANTÉN EL BRAZO RECTO Y EMPUJADO HACIA EL TECHO</t>
  </si>
  <si>
    <t>https://drive.google.com/file/d/1ybHrJu44BHBUdQHMQbpA9q_EVaUo55XP/view?usp=sharing</t>
  </si>
  <si>
    <t>TRACCION I</t>
  </si>
  <si>
    <t xml:space="preserve">CURL NORDICO </t>
  </si>
  <si>
    <t>https://drive.google.com/file/d/16XbjAfw1olxJ-LTfTMwj8tCphDZHfYfC/view?usp=sharing</t>
  </si>
  <si>
    <t>https://drive.google.com/file/d/1rl3F1MvrNvigzk89LiDRsDLz-KFIEFIv/view?usp=sharing</t>
  </si>
  <si>
    <t>https://drive.google.com/file/d/1yh10OlqtIz5LnkJpbI_yZKT9xEM2pAhI/view?usp=sharing</t>
  </si>
  <si>
    <t xml:space="preserve">ARRODILLA FLEXION PROFUNDA+INCLINACIONES DE TRNCO LATERALES BB EXTERNDIDOS </t>
  </si>
  <si>
    <t xml:space="preserve">SENTADO PP ABIERTAS +ROTACION DE TRONCO Y PIERNA </t>
  </si>
  <si>
    <t>https://drive.google.com/file/d/1QWh32iZml34HMK35M6SwDmcrS5BfNLiK/view?usp=sharing</t>
  </si>
  <si>
    <t>https://drive.google.com/file/d/1cf7O_D8HgDsMSJqr7g4HdFg7VYQ0_pTd/view?usp=sharing</t>
  </si>
  <si>
    <t>https://drive.google.com/file/d/1aPXukXLmArT7QiK0Ae-iFEh4IpnK7iYT/view?usp=sharing</t>
  </si>
  <si>
    <t>https://drive.google.com/file/d/18BJS9Vpt_gFJL8sxkPF9ef_FyeIGfhoj/view?usp=sharing</t>
  </si>
  <si>
    <t>SENTADILLAS+EXTENSION DE RODILLAS MANOS PISO</t>
  </si>
  <si>
    <t>SEMI ARRODILLADO+TRONCO BAJO+ROTACION DE TORAX</t>
  </si>
  <si>
    <t>SEMI ARRODILLADO+TRONCO BAJO+DEFICIT+ROTACION DE TORAX</t>
  </si>
  <si>
    <t>SEMI ARRODILLADO+ CIRCULOS PELVIS</t>
  </si>
  <si>
    <t>https://drive.google.com/file/d/1kkQ1z__MbwxzeOI2vXm6Xs_wh9b1WkPM/view?usp=sharing</t>
  </si>
  <si>
    <t>https://drive.google.com/file/d/1_jhyDAZN4VNwgeMN1obX0sEJ_P1JrShu/view?usp=sharing</t>
  </si>
  <si>
    <t>SEMI ARRODILLADO PELVIS DER-IZQ</t>
  </si>
  <si>
    <t>https://drive.google.com/file/d/1V1itBXOaoYxoaEfuTBY-46TQau9Pa5vI/view?usp=sharing</t>
  </si>
  <si>
    <t xml:space="preserve">SEMI ARRODILLADO PELVIS X 3 </t>
  </si>
  <si>
    <t>https://drive.google.com/file/d/1sMGQC_ZH3BLQRfp0PMX5uX1d6pb5cflA/view?usp=sharing</t>
  </si>
  <si>
    <t>https://drive.google.com/file/d/1_Et7nS07mLQnWRl9RlJlNYZie_Z4rHzq/view?usp=sharing</t>
  </si>
  <si>
    <t>https://drive.google.com/file/d/1qmJ2dh4Gf8Rht7TPcVF-IhM3t7a95SwN/view?usp=sharing</t>
  </si>
  <si>
    <t>ACOSTADO EN POSICION FETAL +RODILLA 90°+ROTACION INTERNA SOBRE PELOTA</t>
  </si>
  <si>
    <t>https://drive.google.com/file/d/17K7X9tfvJN3Qr8n1x0zIJ4i_MPgYy39O/view?usp=sharing</t>
  </si>
  <si>
    <t>SEMI ARRODILLADO+APERTURAS HORIZONTALES DE BB</t>
  </si>
  <si>
    <t>https://drive.google.com/file/d/1GjAJCmKhYNcFUj7kDmKD-4sQxozk7_pl/view?usp=sharing</t>
  </si>
  <si>
    <t>PLANCA ALTA+FLEXION DE CADERA</t>
  </si>
  <si>
    <t>https://drive.google.com/file/d/1-6qssgKfWWAeM0A3OORjQEFI5tbuYQMA/view?usp=sharing</t>
  </si>
  <si>
    <t>SENTADILLAS+ROTACION INTERNA</t>
  </si>
  <si>
    <t xml:space="preserve">SENTADO UNA PP EXTENDIDA UNA FLEXIONADA+RODILLA ARRIBA Y ABAJO </t>
  </si>
  <si>
    <t>https://drive.google.com/file/d/1Uaf0P-PcQ6VEeV4ino-zc2cUhkAdnEaw/view?usp=sharing</t>
  </si>
  <si>
    <t>ARRODILLADO+EXTENSION LATERAL DE PP+ROTACION INT-EXT</t>
  </si>
  <si>
    <t>https://drive.google.com/file/d/1IcbX7VIyR1zAsisT-Ghd2KZkmZ5dWN_E/view?usp=sharing</t>
  </si>
  <si>
    <t>ACOSTADO EN POSICION FETAL +RODILLA 90°+ROTACION INT-EXT SOBRE PELOTA</t>
  </si>
  <si>
    <t>https://drive.google.com/file/d/1ZO07CLI6oTl14yyA8a09MJ1q98Nlluhj/view?usp=sharing</t>
  </si>
  <si>
    <t xml:space="preserve">SENTADO PP EN FLEX+PP ESTIRADA+FLEX </t>
  </si>
  <si>
    <t>https://drive.google.com/file/d/1axjHoHLcqsSSgt48ib3zBUxvwbct8d2O/view?usp=sharing</t>
  </si>
  <si>
    <t>SENTADO LLEVO RODILLA FLEX+ROTACION EXT DE TRONCO</t>
  </si>
  <si>
    <t>https://drive.google.com/file/d/1CmI3BY4SADzfiQpSLD20fjB3rTuOZa3h/view?usp=sharing</t>
  </si>
  <si>
    <t>RODILLA</t>
  </si>
  <si>
    <t>https://youtu.be/dMsXx_Qqpj0?si=VK3hfq7BMsTC3ZqS</t>
  </si>
  <si>
    <t>https://youtube.com/shorts/F5owFeKgpoc?si=WPHajVCe8n2gHMbW</t>
  </si>
  <si>
    <t>TRACCION GLUTEOS</t>
  </si>
  <si>
    <t xml:space="preserve">PESO MUERTO </t>
  </si>
  <si>
    <t>PESO MUERTO+BANDA</t>
  </si>
  <si>
    <t>https://www.youtube.com/watch?v=9eqXR5rLIPI</t>
  </si>
  <si>
    <t>https://www.youtube.com/watch?v=Jk0godHGxP4</t>
  </si>
  <si>
    <t>TIRONES CON BANDA A UN BB</t>
  </si>
  <si>
    <t>https://www.youtube.com/watch?v=g9dyKesx4Vk</t>
  </si>
  <si>
    <t xml:space="preserve">TIRONES CON BANDA+ESTOCADAS ATRÁS </t>
  </si>
  <si>
    <t>https://www.youtube.com/watch?v=7U2TIjmSvcE</t>
  </si>
  <si>
    <t xml:space="preserve">TIRONES CON BANDA A UN BB+ESTOCADAS ATRÁS </t>
  </si>
  <si>
    <t>TIRONES CON BANDA+BB RECTOS</t>
  </si>
  <si>
    <t>TIRONES CON BANDA A UN PP+BB RECTOS</t>
  </si>
  <si>
    <t>TIRONES TS</t>
  </si>
  <si>
    <t>SENTADILLA</t>
  </si>
  <si>
    <t>MICRO 5</t>
  </si>
  <si>
    <t>C1</t>
  </si>
  <si>
    <t>C2</t>
  </si>
  <si>
    <t>C3</t>
  </si>
  <si>
    <t>C4</t>
  </si>
  <si>
    <t>C5</t>
  </si>
  <si>
    <t>C6</t>
  </si>
  <si>
    <t>C7</t>
  </si>
  <si>
    <t>SEAL ROW</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</si>
  <si>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</si>
  <si>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</si>
  <si>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</si>
  <si>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</si>
  <si>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</si>
  <si>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</si>
  <si>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</si>
  <si>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</si>
  <si>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</si>
  <si>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</si>
  <si>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</si>
  <si>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</si>
  <si>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</si>
  <si>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</si>
  <si>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</si>
  <si>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</si>
  <si>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</si>
  <si>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</si>
  <si>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</si>
  <si>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</si>
  <si>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</si>
  <si>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</si>
  <si>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</si>
  <si>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</si>
  <si>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</si>
  <si>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</si>
  <si>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</si>
  <si>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C</t>
  </si>
  <si>
    <t>SALTO A 2 CAJONES</t>
  </si>
  <si>
    <t>SALTO A 3 CAJONES</t>
  </si>
  <si>
    <t>SALTO A 4 CAJONES</t>
  </si>
  <si>
    <t>SALTO A 5 CAJONES</t>
  </si>
  <si>
    <t>LANZAMIENTO PISO</t>
  </si>
  <si>
    <t>LANZAMIENTO PARED</t>
  </si>
  <si>
    <t xml:space="preserve">SALTOS HACIA DELANTE </t>
  </si>
  <si>
    <t>FLEX BB CODO CERRADOS</t>
  </si>
  <si>
    <t>EMPUJE CON BARRA TRICEPS</t>
  </si>
  <si>
    <t>EXTENSION DE RODILLA CON BANDA</t>
  </si>
  <si>
    <t>https://www.youtube.com/watch?v=O3DX8v_pLi8</t>
  </si>
  <si>
    <t>https://drive.google.com/file/d/111vZ4cm8zAyZosMJ-pXAHiPvffLqceXe/view?usp=drive_link</t>
  </si>
  <si>
    <t>e1</t>
  </si>
  <si>
    <t>DOMINADAS AGARRE PRONO</t>
  </si>
  <si>
    <t>DOMINADAS AGARRE SUPINO</t>
  </si>
  <si>
    <t>ADUCTORES EN POLEA</t>
  </si>
  <si>
    <t>ABDUCTORES EN POLEA</t>
  </si>
  <si>
    <t>LANZAMIENTO PARED A UN BB</t>
  </si>
  <si>
    <t>LANZAMIENTO PISO A UN BB</t>
  </si>
  <si>
    <t>https://www.youtube.com/watch?v=K-6DG1hcHzU</t>
  </si>
  <si>
    <t>BICEPS CON BARRA Z</t>
  </si>
  <si>
    <t>b</t>
  </si>
  <si>
    <t>https://youtu.be/no-dXip-rJM?si=FZh_ygp5s19e7W3l</t>
  </si>
  <si>
    <t>https://www.youtube.com/watch?v=bqQVpCVi7Js</t>
  </si>
  <si>
    <t>CURL NORDICO INVERTIDO</t>
  </si>
  <si>
    <t>https://youtu.be/_nQkBLoARfU?si=h14VhpYIwkbWytCk</t>
  </si>
  <si>
    <t>MOV</t>
  </si>
  <si>
    <t>FF</t>
  </si>
  <si>
    <t>HIP</t>
  </si>
  <si>
    <t>PRE</t>
  </si>
  <si>
    <t>A-B CORREDORES +FUERZA-HIPER</t>
  </si>
  <si>
    <t xml:space="preserve">GATO CONTENTO GATO ENOJADO </t>
  </si>
  <si>
    <t>DIA</t>
  </si>
  <si>
    <t>MOVILIDAD</t>
  </si>
  <si>
    <t>TREINO 1</t>
  </si>
  <si>
    <t>TREINO 2</t>
  </si>
  <si>
    <t>DIAS</t>
  </si>
  <si>
    <t>CAMBIO</t>
  </si>
  <si>
    <t>FLEX BB CONCENTRICA</t>
  </si>
  <si>
    <t>FLEX BB RODILLAS CONCENTRICAS</t>
  </si>
  <si>
    <t>VARIABLE TIEMPO</t>
  </si>
  <si>
    <t>TIEMPO</t>
  </si>
  <si>
    <t>SERIES</t>
  </si>
  <si>
    <t>C8</t>
  </si>
  <si>
    <t>EJE</t>
  </si>
  <si>
    <t>PEC-ESP-PP</t>
  </si>
  <si>
    <t>PELOTUDO</t>
  </si>
  <si>
    <t>FULL BODY X 3 MARCH</t>
  </si>
  <si>
    <t>e9</t>
  </si>
  <si>
    <t>p10</t>
  </si>
  <si>
    <t>s11</t>
  </si>
  <si>
    <t>e11</t>
  </si>
  <si>
    <t>p11</t>
  </si>
  <si>
    <t>s12</t>
  </si>
  <si>
    <t>e12</t>
  </si>
  <si>
    <t>h12</t>
  </si>
  <si>
    <t>p12</t>
  </si>
  <si>
    <t>s13</t>
  </si>
  <si>
    <t>e13</t>
  </si>
  <si>
    <t>h13</t>
  </si>
  <si>
    <t>s14</t>
  </si>
  <si>
    <t>e14</t>
  </si>
  <si>
    <t>h14</t>
  </si>
  <si>
    <t>s15</t>
  </si>
  <si>
    <t>e15</t>
  </si>
  <si>
    <t>h15</t>
  </si>
  <si>
    <t>p15</t>
  </si>
  <si>
    <t>h16</t>
  </si>
  <si>
    <t>e16</t>
  </si>
  <si>
    <t>s16</t>
  </si>
  <si>
    <t>ca</t>
  </si>
  <si>
    <t>https://youtube.com/shorts/AaqQQot5Ilg</t>
  </si>
  <si>
    <t>https://youtube.com/shorts/rN9i9U8M8Gw</t>
  </si>
  <si>
    <t>https://youtube.com/shorts/jy2DJ6Sq_ns</t>
  </si>
  <si>
    <t>https://youtube.com/shorts/WOeUXWB98CE</t>
  </si>
  <si>
    <t>https://youtube.com/shorts/eKa_uVa_Ne0</t>
  </si>
  <si>
    <t>https://youtube.com/shorts/wj9doOMWj2M</t>
  </si>
  <si>
    <t>https://youtube.com/shorts/hc8CgqUXrAk</t>
  </si>
  <si>
    <t>https://youtube.com/shorts/sdg3fX_7s5c</t>
  </si>
  <si>
    <t>https://youtube.com/shorts/IQ8ms9gUQ4I</t>
  </si>
  <si>
    <t>https://youtube.com/shorts/9GsG4qS72PI</t>
  </si>
  <si>
    <t>https://youtube.com/shorts/4jyWDALQGQM</t>
  </si>
  <si>
    <t>https://youtube.com/shorts/yKgCLj9e8Fo</t>
  </si>
  <si>
    <t>https://youtube.com/shorts/EBMlBLtUBZQ</t>
  </si>
  <si>
    <t>https://youtube.com/shorts/aCKAWRP00uI</t>
  </si>
  <si>
    <t>https://youtube.com/shorts/1FDk65ygWFA</t>
  </si>
  <si>
    <t>https://youtube.com/shorts/gmdmPfNPYFA</t>
  </si>
  <si>
    <t>https://youtube.com/shorts/UOZhJHBHovY</t>
  </si>
  <si>
    <t>BIRD DOG REACTIVO</t>
  </si>
  <si>
    <t>BIRD DOG ISO</t>
  </si>
  <si>
    <t>BIRD DOG</t>
  </si>
  <si>
    <t>BIRD DOG SIN APOYO DE RODILLAS</t>
  </si>
  <si>
    <t>BIRD DOG CON MOV</t>
  </si>
  <si>
    <t>M. RODILLA</t>
  </si>
  <si>
    <t>https://drive.google.com/file/d/1CA54gPHU6NKT_88PrgP83JF7Md9_tgCO/view?usp=drive_link</t>
  </si>
  <si>
    <t xml:space="preserve">FLEXO-EXTENSION SUPINO </t>
  </si>
  <si>
    <t>FLEXO-EXTENSION C/FLEX DE CADERA</t>
  </si>
  <si>
    <t>https://drive.google.com/file/d/16FWr-EbYh_Er4bGgmzxdErOon_rf1-sX/view?usp=sharing</t>
  </si>
  <si>
    <t>FLEXO-EXTENSION SUPINO CON SB</t>
  </si>
  <si>
    <t>https://drive.google.com/file/d/1_715H1qu6CP43DSO9KOVW1midNFwNJfP/view?usp=sharing</t>
  </si>
  <si>
    <t>https://drive.google.com/file/d/1d10kKB4X2rApjiYtDlKjBbuy7zvRY_rz/view?usp=sharing</t>
  </si>
  <si>
    <t xml:space="preserve">MOVILIDAD  DE PSOAS SOBRE BANCO </t>
  </si>
  <si>
    <t>CLAM SHELL</t>
  </si>
  <si>
    <t>https://www.youtube.com/watch?v=Hbca_I7gdQk</t>
  </si>
  <si>
    <t>https://drive.google.com/file/d/1njrBkuJ1xYKmgxyB5kbbuQVpcCEnDoBm/view?usp=drive_link</t>
  </si>
  <si>
    <t>https://www.youtube.com/watch?v=BvSB4tvgLGc</t>
  </si>
  <si>
    <t>PALLOF PREAA PARAD@</t>
  </si>
  <si>
    <t>CADENA ANTERIOR</t>
  </si>
  <si>
    <t>https://drive.google.com/file/d/1LPd8BFHaMr1aeYBK6BJHF3iijfViKTQi/view?usp=sharing</t>
  </si>
  <si>
    <t>PALLOF PRESS PARAD@</t>
  </si>
  <si>
    <t>p3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</si>
</sst>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1"/>
      <color theme="1"/>
      <name val="Calibri"/>
      <family val="2"/>
      <scheme val="minor"/>
    </font>
    <font>
      <sz val="8"/>
      <name val="Calibri"/>
      <family val="2"/>
      <scheme val="minor"/>
    </font>
    <font>
      <u/>
      <sz val="11"/>
      <color theme="10"/>
      <name val="Calibri"/>
      <family val="2"/>
      <scheme val="minor"/>
    </font>
    <font>
      <b/>
      <sz val="11"/>
      <name val="Calibri"/>
      <family val="2"/>
      <scheme val="minor"/>
    </font>
    <font>
      <sz val="8"/>
      <name val="Arial"/>
      <family val="2"/>
    </font>
    <font>
      <b/>
      <sz val="10"/>
      <color theme="1"/>
      <name val="Franklin Gothic Book"/>
      <family val="2"/>
    </font>
    <font>
      <sz val="11"/>
      <color theme="1"/>
      <name val="Calibri"/>
      <family val="2"/>
      <scheme val="minor"/>
    </font>
    <font>
      <sz val="8"/>
      <name val="Arial"/>
      <family val="2"/>
    </font>
    <font>
      <sz val="6"/>
      <name val="Arial"/>
      <family val="2"/>
    </font>
    <font>
      <sz val="6"/>
      <name val="Arial"/>
      <family val="2"/>
    </font>
    <font>
      <b/>
      <sz val="6"/>
      <color indexed="10"/>
      <name val="Arial"/>
      <family val="2"/>
    </font>
    <font>
      <b/>
      <sz val="6"/>
      <color indexed="22"/>
      <name val="Arial"/>
      <family val="2"/>
    </font>
    <font>
      <sz val="6"/>
      <color indexed="22"/>
      <name val="Normande It BT"/>
      <family val="1"/>
    </font>
    <font>
      <b/>
      <sz val="6"/>
      <color indexed="48"/>
      <name val="Arial"/>
      <family val="2"/>
    </font>
    <font>
      <b/>
      <sz val="6"/>
      <color indexed="9"/>
      <name val="Arial"/>
      <family val="2"/>
    </font>
    <font>
      <sz val="9"/>
      <name val="Arial"/>
      <family val="2"/>
    </font>
    <font>
      <sz val="9"/>
      <color indexed="10"/>
      <name val="Arial"/>
      <family val="2"/>
    </font>
    <font>
      <b/>
      <i/>
      <sz val="9"/>
      <name val="BinnerD"/>
      <family val="2"/>
    </font>
    <font>
      <u/>
      <sz val="9"/>
      <color theme="10"/>
      <name val="Calibri"/>
      <family val="2"/>
      <scheme val="minor"/>
    </font>
    <font>
      <u/>
      <sz val="6"/>
      <color theme="10"/>
      <name val="Calibri"/>
      <family val="2"/>
      <scheme val="minor"/>
    </font>
    <font>
      <b/>
      <sz val="9"/>
      <name val="Arial"/>
      <family val="2"/>
    </font>
    <font>
      <b/>
      <sz val="8"/>
      <color indexed="10"/>
      <name val="Arial"/>
      <family val="2"/>
    </font>
    <font>
      <u/>
      <sz val="8"/>
      <color theme="10"/>
      <name val="Calibri"/>
      <family val="2"/>
      <scheme val="minor"/>
    </font>
    <font>
      <b/>
      <sz val="8"/>
      <color theme="0"/>
      <name val="Arial"/>
      <family val="2"/>
    </font>
    <font>
      <b/>
      <sz val="8"/>
      <name val="Arial"/>
      <family val="2"/>
    </font>
    <font>
      <b/>
      <sz val="6"/>
      <color theme="0"/>
      <name val="Arial"/>
      <family val="2"/>
    </font>
    <font>
      <sz val="6"/>
      <color theme="0"/>
      <name val="Normande It BT"/>
      <family val="1"/>
    </font>
    <font>
      <b/>
      <sz val="6"/>
      <name val="Arial"/>
      <family val="2"/>
    </font>
    <font>
      <sz val="5"/>
      <name val="Arial"/>
      <family val="2"/>
    </font>
    <font>
      <sz val="5"/>
      <color indexed="10"/>
      <name val="Arial"/>
      <family val="2"/>
    </font>
    <font>
      <b/>
      <sz val="9"/>
      <color indexed="81"/>
      <name val="Tahoma"/>
      <family val="2"/>
    </font>
    <font>
      <sz val="12"/>
      <name val="Arial"/>
      <family val="2"/>
    </font>
    <font>
      <sz val="12"/>
      <color indexed="10"/>
      <name val="Arial"/>
      <family val="2"/>
    </font>
    <font>
      <b/>
      <i/>
      <sz val="12"/>
      <name val="BinnerD"/>
      <family val="2"/>
    </font>
    <font>
      <b/>
      <sz val="12"/>
      <name val="Arial"/>
      <family val="2"/>
    </font>
    <font>
      <u/>
      <sz val="12"/>
      <color theme="10"/>
      <name val="Calibri"/>
      <family val="2"/>
      <scheme val="minor"/>
    </font>
    <font>
      <sz val="9"/>
      <color indexed="81"/>
      <name val="Tahoma"/>
      <family val="2"/>
    </font>
    <font>
      <b/>
      <sz val="5"/>
      <color theme="0"/>
      <name val="Arial"/>
      <family val="2"/>
    </font>
    <font>
      <b/>
      <sz val="9"/>
      <color theme="0"/>
      <name val="Arial"/>
      <family val="2"/>
    </font>
    <font>
      <b/>
      <sz val="16"/>
      <name val="Arial"/>
      <family val="2"/>
    </font>
    <font>
      <b/>
      <sz val="16"/>
      <color theme="0"/>
      <name val="Arial"/>
      <family val="2"/>
    </font>
    <font>
      <sz val="8"/>
      <color theme="1"/>
      <name val="Calibri"/>
      <family val="2"/>
      <scheme val="minor"/>
    </font>
    <font>
      <sz val="8"/>
      <color theme="10"/>
      <name val="Calibri"/>
      <family val="2"/>
      <scheme val="minor"/>
    </font>
    <font>
      <sz val="10"/>
      <name val="Arial"/>
      <family val="2"/>
    </font>
    <font>
      <b/>
      <sz val="10"/>
      <name val="Arial"/>
      <family val="2"/>
    </font>
    <font>
      <u/>
      <sz val="10"/>
      <color theme="10"/>
      <name val="Calibri"/>
      <family val="2"/>
      <scheme val="minor"/>
    </font>
    <font>
      <sz val="10"/>
      <color indexed="10"/>
      <name val="Arial"/>
      <family val="2"/>
    </font>
    <font>
      <b/>
      <i/>
      <sz val="10"/>
      <name val="BinnerD"/>
      <family val="2"/>
    </font>
    <font>
      <b/>
      <sz val="10"/>
      <color theme="0"/>
      <name val="Arial"/>
      <family val="2"/>
    </font>
    <font>
      <sz val="8"/>
      <color indexed="10"/>
      <name val="Arial"/>
      <family val="2"/>
    </font>
    <font>
      <sz val="6"/>
      <color indexed="10"/>
      <name val="Arial"/>
      <family val="2"/>
    </font>
    <font>
      <sz val="6"/>
      <color theme="10"/>
      <name val="Calibri"/>
      <family val="2"/>
      <scheme val="minor"/>
    </font>
    <font>
      <sz val="7"/>
      <color indexed="10"/>
      <name val="Arial"/>
      <family val="2"/>
    </font>
    <font>
      <u/>
      <sz val="7"/>
      <color theme="10"/>
      <name val="Calibri"/>
      <family val="2"/>
      <scheme val="minor"/>
    </font>
    <font>
      <sz val="7"/>
      <name val="Arial"/>
      <family val="2"/>
    </font>
    <font>
      <b/>
      <sz val="12"/>
      <color theme="0"/>
      <name val="Arial"/>
      <family val="2"/>
    </font>
    <font>
      <b/>
      <sz val="14"/>
      <color theme="0"/>
      <name val="Arial"/>
      <family val="2"/>
    </font>
    <font>
      <b/>
      <sz val="14"/>
      <name val="Arial"/>
      <family val="2"/>
    </font>
    <font>
      <sz val="14"/>
      <name val="Arial"/>
      <family val="2"/>
    </font>
    <font>
      <sz val="14"/>
      <color theme="1"/>
      <name val="Calibri"/>
      <family val="2"/>
      <scheme val="minor"/>
    </font>
    <font>
      <b/>
      <u/>
      <sz val="11"/>
      <color theme="10"/>
      <name val="Calibri"/>
      <family val="2"/>
      <scheme val="minor"/>
    </font>
    <font>
      <sz val="10"/>
      <color theme="1"/>
      <name val="Frutiger LT Pro 87 XBlack Cn"/>
      <family val="2"/>
    </font>
    <font>
      <sz val="10"/>
      <name val="Frutiger LT Pro 87 XBlack Cn"/>
      <family val="2"/>
    </font>
    <font>
      <sz val="10"/>
      <color rgb="FFFF0000"/>
      <name val="Frutiger LT Pro 87 XBlack Cn"/>
      <family val="2"/>
    </font>
    <font>
      <sz val="10"/>
      <color theme="0"/>
      <name val="Frutiger LT Pro 87 XBlack Cn"/>
      <family val="2"/>
    </font>
    <font>
      <sz val="16"/>
      <color theme="1"/>
      <name val="Frutiger LT Pro 87 XBlack Cn"/>
      <family val="2"/>
    </font>
    <font>
      <sz val="10"/>
      <name val="Calibri"/>
      <family val="2"/>
      <scheme val="minor"/>
    </font>
    <font>
      <sz val="8"/>
      <name val="Frutiger LT Pro 87 XBlack Cn"/>
      <family val="2"/>
    </font>
    <font>
      <sz val="8"/>
      <color theme="1"/>
      <name val="Frutiger LT Pro 87 XBlack Cn"/>
      <family val="2"/>
    </font>
    <font>
      <sz val="7"/>
      <color theme="1"/>
      <name val="Frutiger LT Pro 87 XBlack Cn"/>
      <family val="2"/>
    </font>
    <font>
      <sz val="7"/>
      <name val="Frutiger LT Pro 87 XBlack Cn"/>
      <family val="2"/>
    </font>
    <font>
      <sz val="12"/>
      <color theme="1"/>
      <name val="Frutiger LT Pro 87 XBlack Cn"/>
      <family val="2"/>
    </font>
    <font>
      <sz val="9"/>
      <color theme="1"/>
      <name val="Frutiger LT Pro 87 XBlack Cn"/>
      <family val="2"/>
    </font>
    <font>
      <sz val="9"/>
      <color rgb="FFFF0000"/>
      <name val="Frutiger LT Pro 87 XBlack Cn"/>
      <family val="2"/>
    </font>
    <font>
      <sz val="12"/>
      <color theme="0"/>
      <name val="Arial"/>
      <family val="2"/>
    </font>
    <font>
      <u/>
      <sz val="12"/>
      <color theme="0"/>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48"/>
        <bgColor indexed="64"/>
      </patternFill>
    </fill>
    <fill>
      <patternFill patternType="solid">
        <fgColor indexed="40"/>
        <bgColor indexed="64"/>
      </patternFill>
    </fill>
    <fill>
      <patternFill patternType="solid">
        <fgColor indexed="8"/>
        <bgColor indexed="64"/>
      </patternFill>
    </fill>
    <fill>
      <patternFill patternType="solid">
        <fgColor indexed="22"/>
        <bgColor indexed="64"/>
      </patternFill>
    </fill>
    <fill>
      <patternFill patternType="solid">
        <fgColor indexed="47"/>
        <bgColor indexed="64"/>
      </patternFill>
    </fill>
    <fill>
      <patternFill patternType="solid">
        <fgColor theme="1"/>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rgb="FF92D050"/>
        <bgColor indexed="64"/>
      </patternFill>
    </fill>
    <fill>
      <patternFill patternType="solid">
        <fgColor theme="9" tint="-0.249977111117893"/>
        <bgColor indexed="64"/>
      </patternFill>
    </fill>
    <fill>
      <patternFill patternType="solid">
        <fgColor rgb="FF00B0F0"/>
        <bgColor indexed="64"/>
      </patternFill>
    </fill>
    <fill>
      <patternFill patternType="solid">
        <fgColor rgb="FFFFC000"/>
        <bgColor indexed="64"/>
      </patternFill>
    </fill>
    <fill>
      <patternFill patternType="solid">
        <fgColor rgb="FF963634"/>
        <bgColor rgb="FF000000"/>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theme="9" tint="0.59999389629810485"/>
        <bgColor indexed="64"/>
      </patternFill>
    </fill>
    <fill>
      <patternFill patternType="solid">
        <fgColor theme="0" tint="-0.249977111117893"/>
        <bgColor indexed="64"/>
      </patternFill>
    </fill>
  </fills>
  <borders count="35">
    <border>
      <left/>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style="medium">
        <color indexed="64"/>
      </left>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right style="hair">
        <color indexed="64"/>
      </right>
      <top/>
      <bottom/>
      <diagonal/>
    </border>
    <border>
      <left/>
      <right style="hair">
        <color indexed="64"/>
      </right>
      <top style="hair">
        <color indexed="64"/>
      </top>
      <bottom style="hair">
        <color indexed="64"/>
      </bottom>
      <diagonal/>
    </border>
    <border>
      <left/>
      <right style="thin">
        <color indexed="48"/>
      </right>
      <top style="thin">
        <color indexed="48"/>
      </top>
      <bottom style="thin">
        <color indexed="48"/>
      </bottom>
      <diagonal/>
    </border>
    <border>
      <left style="thin">
        <color indexed="48"/>
      </left>
      <right style="thin">
        <color indexed="48"/>
      </right>
      <top style="thin">
        <color indexed="48"/>
      </top>
      <bottom style="thin">
        <color indexed="48"/>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48"/>
      </right>
      <top/>
      <bottom style="thin">
        <color indexed="48"/>
      </bottom>
      <diagonal/>
    </border>
    <border>
      <left style="thin">
        <color indexed="48"/>
      </left>
      <right style="thin">
        <color indexed="48"/>
      </right>
      <top/>
      <bottom style="thin">
        <color indexed="4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48"/>
      </left>
      <right/>
      <top/>
      <bottom style="thin">
        <color indexed="48"/>
      </bottom>
      <diagonal/>
    </border>
    <border>
      <left style="thin">
        <color indexed="48"/>
      </left>
      <right/>
      <top style="thin">
        <color indexed="48"/>
      </top>
      <bottom style="thin">
        <color indexed="48"/>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theme="4" tint="0.39997558519241921"/>
      </right>
      <top style="thin">
        <color theme="4" tint="0.39997558519241921"/>
      </top>
      <bottom style="thin">
        <color theme="4" tint="0.39997558519241921"/>
      </bottom>
      <diagonal/>
    </border>
  </borders>
  <cellStyleXfs count="3">
    <xf numFmtId="0" fontId="0" fillId="0" borderId="0"/>
    <xf numFmtId="0" fontId="2" fillId="0" borderId="0" applyNumberFormat="0" applyFill="0" applyBorder="0" applyAlignment="0" applyProtection="0"/>
    <xf numFmtId="9" fontId="6" fillId="0" borderId="0" applyFont="0" applyFill="0" applyBorder="0" applyAlignment="0" applyProtection="0"/>
  </cellStyleXfs>
  <cellXfs count="414">
    <xf numFmtId="0" fontId="0" fillId="0" borderId="0" xfId="0"/>
    <xf numFmtId="0" fontId="7" fillId="0" borderId="0" xfId="0" applyFont="1" applyAlignment="1">
      <alignment horizontal="center"/>
    </xf>
    <xf numFmtId="0" fontId="13" fillId="12" borderId="0" xfId="0" applyFont="1" applyFill="1" applyAlignment="1">
      <alignment horizontal="center"/>
    </xf>
    <xf numFmtId="0" fontId="8" fillId="0" borderId="0" xfId="0" applyFont="1" applyAlignment="1">
      <alignment horizontal="center"/>
    </xf>
    <xf numFmtId="0" fontId="8" fillId="10" borderId="15" xfId="0" applyFont="1" applyFill="1" applyBorder="1" applyAlignment="1">
      <alignment horizontal="center"/>
    </xf>
    <xf numFmtId="0" fontId="8" fillId="13" borderId="17" xfId="0" applyFont="1" applyFill="1" applyBorder="1" applyAlignment="1">
      <alignment horizontal="center"/>
    </xf>
    <xf numFmtId="1" fontId="9" fillId="0" borderId="18" xfId="0" applyNumberFormat="1" applyFont="1" applyBorder="1" applyAlignment="1">
      <alignment horizontal="center"/>
    </xf>
    <xf numFmtId="0" fontId="9" fillId="0" borderId="19" xfId="0" applyFont="1" applyBorder="1" applyAlignment="1">
      <alignment horizontal="center"/>
    </xf>
    <xf numFmtId="9" fontId="9" fillId="0" borderId="0" xfId="2" applyFont="1" applyAlignment="1">
      <alignment horizontal="center"/>
    </xf>
    <xf numFmtId="0" fontId="9" fillId="10" borderId="17" xfId="0" applyFont="1" applyFill="1" applyBorder="1" applyAlignment="1">
      <alignment horizontal="center"/>
    </xf>
    <xf numFmtId="0" fontId="9" fillId="11" borderId="18" xfId="0" applyFont="1" applyFill="1" applyBorder="1" applyAlignment="1">
      <alignment horizontal="center"/>
    </xf>
    <xf numFmtId="0" fontId="9" fillId="11" borderId="19" xfId="0" applyFont="1" applyFill="1" applyBorder="1" applyAlignment="1">
      <alignment horizontal="center"/>
    </xf>
    <xf numFmtId="9" fontId="9" fillId="11" borderId="0" xfId="2" applyFont="1" applyFill="1" applyAlignment="1">
      <alignment horizontal="center"/>
    </xf>
    <xf numFmtId="0" fontId="8" fillId="13" borderId="16" xfId="0" applyFont="1" applyFill="1" applyBorder="1" applyAlignment="1">
      <alignment horizontal="center"/>
    </xf>
    <xf numFmtId="0" fontId="9" fillId="12" borderId="0" xfId="0" applyFont="1" applyFill="1" applyAlignment="1">
      <alignment horizontal="center"/>
    </xf>
    <xf numFmtId="0" fontId="9" fillId="0" borderId="0" xfId="0" applyFont="1" applyAlignment="1">
      <alignment horizontal="center"/>
    </xf>
    <xf numFmtId="0" fontId="9" fillId="0" borderId="0" xfId="0" applyFont="1" applyAlignment="1">
      <alignment horizontal="center"/>
    </xf>
    <xf numFmtId="0" fontId="18" fillId="0" borderId="0" xfId="1" applyFont="1" applyBorder="1" applyAlignment="1">
      <alignment horizontal="center" vertical="center" wrapText="1"/>
    </xf>
    <xf numFmtId="0" fontId="15" fillId="0" borderId="0" xfId="0" applyFont="1" applyAlignment="1">
      <alignment horizontal="center" vertical="center" wrapText="1"/>
    </xf>
    <xf numFmtId="0" fontId="19" fillId="0" borderId="2" xfId="1" applyFont="1" applyBorder="1" applyAlignment="1">
      <alignment horizontal="center" vertical="center" wrapText="1"/>
    </xf>
    <xf numFmtId="0" fontId="15" fillId="2" borderId="0" xfId="0" applyFont="1" applyFill="1" applyBorder="1" applyAlignment="1">
      <alignment horizontal="center" vertical="center" wrapText="1"/>
    </xf>
    <xf numFmtId="0" fontId="16" fillId="0" borderId="0" xfId="0" applyFont="1" applyAlignment="1">
      <alignment horizontal="center" vertical="center" wrapText="1"/>
    </xf>
    <xf numFmtId="0" fontId="15" fillId="0" borderId="0" xfId="0" applyFont="1" applyAlignment="1">
      <alignment vertical="center" wrapText="1"/>
    </xf>
    <xf numFmtId="0" fontId="15" fillId="0" borderId="0" xfId="0" applyFont="1" applyAlignment="1">
      <alignment horizontal="left" vertical="center" wrapText="1"/>
    </xf>
    <xf numFmtId="0" fontId="17" fillId="0" borderId="0" xfId="0" applyFont="1" applyAlignment="1">
      <alignment horizontal="center" vertical="center" wrapText="1"/>
    </xf>
    <xf numFmtId="0" fontId="8" fillId="0" borderId="0" xfId="0" applyFont="1" applyAlignment="1">
      <alignment horizontal="center" vertical="center" wrapText="1"/>
    </xf>
    <xf numFmtId="0" fontId="4" fillId="8" borderId="2" xfId="0" applyFont="1" applyFill="1" applyBorder="1" applyAlignment="1">
      <alignment horizontal="center"/>
    </xf>
    <xf numFmtId="0" fontId="4" fillId="8" borderId="20" xfId="0" applyFont="1" applyFill="1" applyBorder="1" applyAlignment="1">
      <alignment horizontal="center"/>
    </xf>
    <xf numFmtId="0" fontId="11" fillId="9" borderId="4" xfId="0" applyFont="1" applyFill="1" applyBorder="1" applyAlignment="1">
      <alignment horizontal="center"/>
    </xf>
    <xf numFmtId="0" fontId="11" fillId="9" borderId="5" xfId="0" applyFont="1" applyFill="1" applyBorder="1" applyAlignment="1">
      <alignment horizontal="center"/>
    </xf>
    <xf numFmtId="0" fontId="12" fillId="9" borderId="10" xfId="0" applyFont="1" applyFill="1" applyBorder="1" applyAlignment="1">
      <alignment horizontal="center"/>
    </xf>
    <xf numFmtId="0" fontId="9" fillId="0" borderId="13" xfId="0" applyFont="1" applyBorder="1" applyAlignment="1">
      <alignment horizontal="center"/>
    </xf>
    <xf numFmtId="0" fontId="9" fillId="0" borderId="0" xfId="0" applyFont="1" applyBorder="1" applyAlignment="1">
      <alignment horizontal="center"/>
    </xf>
    <xf numFmtId="0" fontId="9" fillId="0" borderId="6" xfId="0" applyFont="1" applyBorder="1" applyAlignment="1">
      <alignment horizontal="center"/>
    </xf>
    <xf numFmtId="0" fontId="9" fillId="0" borderId="12" xfId="0" applyFont="1" applyBorder="1" applyAlignment="1">
      <alignment horizontal="center"/>
    </xf>
    <xf numFmtId="0" fontId="8" fillId="13" borderId="0" xfId="0" applyFont="1" applyFill="1" applyBorder="1" applyAlignment="1">
      <alignment horizontal="center"/>
    </xf>
    <xf numFmtId="0" fontId="8" fillId="13" borderId="11" xfId="0" applyFont="1" applyFill="1" applyBorder="1" applyAlignment="1">
      <alignment horizontal="center"/>
    </xf>
    <xf numFmtId="0" fontId="8" fillId="13" borderId="12" xfId="0" applyFont="1" applyFill="1" applyBorder="1" applyAlignment="1">
      <alignment horizontal="center"/>
    </xf>
    <xf numFmtId="0" fontId="8" fillId="13" borderId="7" xfId="0" applyFont="1" applyFill="1" applyBorder="1" applyAlignment="1">
      <alignment horizontal="center"/>
    </xf>
    <xf numFmtId="1" fontId="9" fillId="0" borderId="22" xfId="0" applyNumberFormat="1" applyFont="1" applyBorder="1" applyAlignment="1">
      <alignment horizontal="center"/>
    </xf>
    <xf numFmtId="0" fontId="9" fillId="0" borderId="23" xfId="0" applyFont="1" applyBorder="1" applyAlignment="1">
      <alignment horizontal="center"/>
    </xf>
    <xf numFmtId="0" fontId="11" fillId="9" borderId="25" xfId="0" applyFont="1" applyFill="1" applyBorder="1" applyAlignment="1">
      <alignment horizontal="center"/>
    </xf>
    <xf numFmtId="0" fontId="10" fillId="10" borderId="21" xfId="0" applyFont="1" applyFill="1" applyBorder="1" applyAlignment="1">
      <alignment horizontal="center"/>
    </xf>
    <xf numFmtId="0" fontId="21" fillId="9" borderId="21" xfId="0" applyFont="1" applyFill="1" applyBorder="1" applyAlignment="1">
      <alignment horizontal="center"/>
    </xf>
    <xf numFmtId="0" fontId="8" fillId="0" borderId="0" xfId="0" applyFont="1" applyBorder="1" applyAlignment="1">
      <alignment horizontal="center"/>
    </xf>
    <xf numFmtId="0" fontId="9" fillId="13" borderId="2" xfId="0" applyFont="1" applyFill="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9" fontId="9" fillId="0" borderId="2" xfId="2" applyFont="1" applyBorder="1" applyAlignment="1">
      <alignment horizontal="center"/>
    </xf>
    <xf numFmtId="0" fontId="0" fillId="0" borderId="0" xfId="0" applyAlignment="1">
      <alignment horizontal="center"/>
    </xf>
    <xf numFmtId="9" fontId="9" fillId="0" borderId="14" xfId="2" applyFont="1" applyBorder="1" applyAlignment="1">
      <alignment horizontal="center"/>
    </xf>
    <xf numFmtId="0" fontId="14" fillId="11" borderId="25" xfId="0" applyFont="1" applyFill="1" applyBorder="1" applyAlignment="1">
      <alignment horizontal="center"/>
    </xf>
    <xf numFmtId="0" fontId="8" fillId="10" borderId="0" xfId="0" applyFont="1" applyFill="1" applyBorder="1" applyAlignment="1">
      <alignment horizontal="center"/>
    </xf>
    <xf numFmtId="0" fontId="9" fillId="0" borderId="0" xfId="0" applyFont="1" applyAlignment="1">
      <alignment horizontal="center"/>
    </xf>
    <xf numFmtId="0" fontId="9" fillId="13" borderId="9" xfId="0" applyFont="1" applyFill="1" applyBorder="1" applyAlignment="1">
      <alignment horizontal="center"/>
    </xf>
    <xf numFmtId="0" fontId="9" fillId="0" borderId="4" xfId="0" applyFont="1" applyBorder="1" applyAlignment="1">
      <alignment horizontal="center"/>
    </xf>
    <xf numFmtId="0" fontId="8" fillId="13" borderId="5" xfId="0" applyFont="1" applyFill="1" applyBorder="1" applyAlignment="1">
      <alignment horizontal="center"/>
    </xf>
    <xf numFmtId="0" fontId="9" fillId="0" borderId="5" xfId="0" applyFont="1" applyBorder="1" applyAlignment="1">
      <alignment horizontal="center"/>
    </xf>
    <xf numFmtId="0" fontId="8" fillId="13" borderId="10" xfId="0" applyFont="1" applyFill="1" applyBorder="1" applyAlignment="1">
      <alignment horizontal="center"/>
    </xf>
    <xf numFmtId="0" fontId="22" fillId="0" borderId="0" xfId="1" applyFont="1" applyBorder="1" applyAlignment="1">
      <alignment horizontal="center" vertical="center" wrapText="1"/>
    </xf>
    <xf numFmtId="0" fontId="15" fillId="0" borderId="11" xfId="0" applyFont="1" applyBorder="1" applyAlignment="1">
      <alignment horizontal="center" vertical="center" wrapText="1"/>
    </xf>
    <xf numFmtId="0" fontId="22" fillId="0" borderId="12" xfId="1" applyFont="1" applyBorder="1" applyAlignment="1">
      <alignment horizontal="center" vertical="center" wrapText="1"/>
    </xf>
    <xf numFmtId="0" fontId="15" fillId="0" borderId="7" xfId="0" applyFont="1" applyBorder="1" applyAlignment="1">
      <alignment horizontal="center" vertical="center" wrapText="1"/>
    </xf>
    <xf numFmtId="0" fontId="9" fillId="4" borderId="14" xfId="0" applyFont="1" applyFill="1" applyBorder="1" applyAlignment="1">
      <alignment horizontal="center"/>
    </xf>
    <xf numFmtId="0" fontId="8" fillId="4" borderId="14" xfId="0" applyFont="1" applyFill="1" applyBorder="1" applyAlignment="1">
      <alignment horizontal="center"/>
    </xf>
    <xf numFmtId="0" fontId="10" fillId="10" borderId="31" xfId="0" applyFont="1" applyFill="1" applyBorder="1" applyAlignment="1">
      <alignment horizontal="center"/>
    </xf>
    <xf numFmtId="0" fontId="25" fillId="9" borderId="25" xfId="0" applyFont="1" applyFill="1" applyBorder="1" applyAlignment="1">
      <alignment horizontal="center"/>
    </xf>
    <xf numFmtId="0" fontId="25" fillId="9" borderId="13" xfId="0" applyFont="1" applyFill="1" applyBorder="1" applyAlignment="1">
      <alignment horizontal="center"/>
    </xf>
    <xf numFmtId="0" fontId="25" fillId="9" borderId="0" xfId="0" applyFont="1" applyFill="1" applyBorder="1" applyAlignment="1">
      <alignment horizontal="center"/>
    </xf>
    <xf numFmtId="0" fontId="25" fillId="9" borderId="5" xfId="0" applyFont="1" applyFill="1" applyBorder="1" applyAlignment="1">
      <alignment horizontal="center"/>
    </xf>
    <xf numFmtId="0" fontId="26" fillId="9" borderId="10" xfId="0" applyFont="1" applyFill="1" applyBorder="1" applyAlignment="1">
      <alignment horizontal="center"/>
    </xf>
    <xf numFmtId="0" fontId="24" fillId="7" borderId="24" xfId="0" applyFont="1" applyFill="1" applyBorder="1" applyAlignment="1">
      <alignment horizontal="center"/>
    </xf>
    <xf numFmtId="0" fontId="4" fillId="7" borderId="21" xfId="0" applyFont="1" applyFill="1" applyBorder="1" applyAlignment="1">
      <alignment horizontal="center"/>
    </xf>
    <xf numFmtId="0" fontId="7" fillId="14" borderId="0" xfId="0" applyFont="1" applyFill="1" applyAlignment="1">
      <alignment horizontal="center"/>
    </xf>
    <xf numFmtId="0" fontId="22" fillId="0" borderId="5" xfId="1" applyFont="1" applyBorder="1" applyAlignment="1">
      <alignment horizontal="center" vertical="center" wrapText="1"/>
    </xf>
    <xf numFmtId="0" fontId="19" fillId="0" borderId="0" xfId="1" applyFont="1" applyBorder="1" applyAlignment="1">
      <alignment horizontal="center" vertical="center" wrapText="1"/>
    </xf>
    <xf numFmtId="0" fontId="27" fillId="0" borderId="0" xfId="0" applyFont="1" applyAlignment="1">
      <alignment horizontal="center" vertical="center" wrapText="1"/>
    </xf>
    <xf numFmtId="0" fontId="20" fillId="0" borderId="0" xfId="0" applyFont="1" applyAlignment="1">
      <alignment horizontal="center" vertical="center" wrapText="1"/>
    </xf>
    <xf numFmtId="0" fontId="20" fillId="0" borderId="0" xfId="0" applyFont="1" applyBorder="1" applyAlignment="1">
      <alignment horizontal="center" vertical="center" wrapText="1"/>
    </xf>
    <xf numFmtId="0" fontId="28" fillId="0" borderId="0" xfId="0" applyFont="1" applyAlignment="1">
      <alignment horizontal="center" vertical="center" wrapText="1"/>
    </xf>
    <xf numFmtId="0" fontId="28" fillId="4" borderId="4" xfId="0" applyFont="1" applyFill="1" applyBorder="1" applyAlignment="1">
      <alignment horizontal="center" vertical="center" wrapText="1"/>
    </xf>
    <xf numFmtId="0" fontId="28" fillId="4" borderId="13" xfId="0" applyFont="1" applyFill="1" applyBorder="1" applyAlignment="1">
      <alignment horizontal="center" vertical="center" wrapText="1"/>
    </xf>
    <xf numFmtId="0" fontId="28" fillId="4" borderId="6" xfId="0" applyFont="1" applyFill="1" applyBorder="1" applyAlignment="1">
      <alignment horizontal="center" vertical="center" wrapText="1"/>
    </xf>
    <xf numFmtId="0" fontId="28" fillId="4" borderId="0" xfId="0" applyFont="1" applyFill="1" applyBorder="1" applyAlignment="1">
      <alignment horizontal="center" vertical="center" wrapText="1"/>
    </xf>
    <xf numFmtId="0" fontId="29" fillId="0" borderId="13" xfId="0" applyFont="1" applyBorder="1" applyAlignment="1">
      <alignment horizontal="center" vertical="center" wrapText="1"/>
    </xf>
    <xf numFmtId="0" fontId="28" fillId="2" borderId="0" xfId="0" applyFont="1" applyFill="1" applyBorder="1" applyAlignment="1">
      <alignment horizontal="center" vertical="center" wrapText="1"/>
    </xf>
    <xf numFmtId="0" fontId="15" fillId="0" borderId="0" xfId="0" applyFont="1" applyBorder="1" applyAlignment="1">
      <alignment horizontal="center" vertical="center" wrapText="1"/>
    </xf>
    <xf numFmtId="0" fontId="4" fillId="0" borderId="0" xfId="0" applyFont="1" applyAlignment="1">
      <alignment horizontal="center" vertical="center" wrapText="1"/>
    </xf>
    <xf numFmtId="0" fontId="4" fillId="4" borderId="0" xfId="0" applyFont="1" applyFill="1" applyBorder="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0" fontId="31" fillId="0" borderId="0" xfId="0" applyFont="1" applyAlignment="1">
      <alignment vertical="center" wrapText="1"/>
    </xf>
    <xf numFmtId="0" fontId="31" fillId="0" borderId="0" xfId="0" applyFont="1" applyAlignment="1">
      <alignment horizontal="left" vertical="center" wrapText="1"/>
    </xf>
    <xf numFmtId="0" fontId="33" fillId="0" borderId="0" xfId="0" applyFont="1" applyAlignment="1">
      <alignment horizontal="center" vertical="center" wrapText="1"/>
    </xf>
    <xf numFmtId="0" fontId="34" fillId="0" borderId="0" xfId="0" applyFont="1" applyAlignment="1">
      <alignment horizontal="center" vertical="center" wrapText="1"/>
    </xf>
    <xf numFmtId="0" fontId="34" fillId="12" borderId="0" xfId="0" applyFont="1" applyFill="1" applyAlignment="1">
      <alignment horizontal="center" vertical="center" wrapText="1"/>
    </xf>
    <xf numFmtId="0" fontId="31" fillId="0" borderId="0" xfId="0" applyFont="1" applyBorder="1" applyAlignment="1">
      <alignment horizontal="center" vertical="center" wrapText="1"/>
    </xf>
    <xf numFmtId="0" fontId="35" fillId="2" borderId="0" xfId="1" applyFont="1" applyFill="1" applyBorder="1" applyAlignment="1">
      <alignment horizontal="center" vertical="center" wrapText="1"/>
    </xf>
    <xf numFmtId="0" fontId="0" fillId="0" borderId="0" xfId="0" applyAlignment="1">
      <alignment vertical="center"/>
    </xf>
    <xf numFmtId="0" fontId="2" fillId="0" borderId="0" xfId="1" applyAlignment="1">
      <alignment vertical="center"/>
    </xf>
    <xf numFmtId="0" fontId="0" fillId="0" borderId="0" xfId="0" applyAlignment="1">
      <alignment horizontal="center" vertical="center"/>
    </xf>
    <xf numFmtId="0" fontId="3" fillId="4" borderId="2" xfId="0" applyFont="1" applyFill="1" applyBorder="1" applyAlignment="1">
      <alignment horizontal="center" vertical="center"/>
    </xf>
    <xf numFmtId="0" fontId="5" fillId="6" borderId="1" xfId="0" applyFont="1" applyFill="1" applyBorder="1" applyAlignment="1">
      <alignment horizontal="center" vertical="center"/>
    </xf>
    <xf numFmtId="0" fontId="5" fillId="0" borderId="1" xfId="0" applyFont="1" applyBorder="1" applyAlignment="1">
      <alignment horizontal="center" vertical="center"/>
    </xf>
    <xf numFmtId="0" fontId="2" fillId="4" borderId="2" xfId="1" applyFill="1" applyBorder="1" applyAlignment="1">
      <alignment horizontal="center" vertical="center"/>
    </xf>
    <xf numFmtId="0" fontId="5" fillId="0" borderId="3" xfId="0" applyFont="1" applyBorder="1" applyAlignment="1">
      <alignment horizontal="center" vertical="center"/>
    </xf>
    <xf numFmtId="0" fontId="2" fillId="0" borderId="0" xfId="1" applyAlignment="1">
      <alignment horizontal="center" vertical="center"/>
    </xf>
    <xf numFmtId="0" fontId="0" fillId="5" borderId="0" xfId="0" applyFill="1" applyAlignment="1">
      <alignment horizontal="center" vertical="center"/>
    </xf>
    <xf numFmtId="0" fontId="0" fillId="0" borderId="3" xfId="0" applyBorder="1" applyAlignment="1">
      <alignment vertical="center"/>
    </xf>
    <xf numFmtId="0" fontId="15" fillId="0" borderId="0" xfId="0" applyFont="1" applyBorder="1" applyAlignment="1">
      <alignment horizontal="center" vertical="center" wrapText="1"/>
    </xf>
    <xf numFmtId="0" fontId="15" fillId="0" borderId="0" xfId="0" applyFont="1" applyFill="1" applyBorder="1" applyAlignment="1">
      <alignment horizontal="center" vertical="center" wrapText="1"/>
    </xf>
    <xf numFmtId="0" fontId="31" fillId="2" borderId="0" xfId="0" applyFont="1" applyFill="1" applyBorder="1" applyAlignment="1">
      <alignment horizontal="center" vertical="center" wrapText="1"/>
    </xf>
    <xf numFmtId="0" fontId="37" fillId="0" borderId="0" xfId="0" applyFont="1" applyAlignment="1">
      <alignment horizontal="center" vertical="center" wrapText="1"/>
    </xf>
    <xf numFmtId="0" fontId="38" fillId="0" borderId="0" xfId="0" applyFont="1" applyAlignment="1">
      <alignment horizontal="center" vertical="center" wrapText="1"/>
    </xf>
    <xf numFmtId="0" fontId="38" fillId="0" borderId="0" xfId="0" applyFont="1" applyBorder="1" applyAlignment="1">
      <alignment horizontal="center" vertical="center" wrapText="1"/>
    </xf>
    <xf numFmtId="0" fontId="25" fillId="0" borderId="0" xfId="0" applyFont="1" applyAlignment="1">
      <alignment horizontal="center" vertical="center" wrapText="1"/>
    </xf>
    <xf numFmtId="0" fontId="40" fillId="17" borderId="0" xfId="0" applyFont="1" applyFill="1" applyAlignment="1">
      <alignment horizontal="center" vertical="center" wrapText="1"/>
    </xf>
    <xf numFmtId="0" fontId="38" fillId="17" borderId="0" xfId="0" applyFont="1" applyFill="1" applyAlignment="1">
      <alignment horizontal="center" vertical="center" wrapText="1"/>
    </xf>
    <xf numFmtId="0" fontId="15" fillId="0" borderId="0" xfId="0" applyFont="1" applyBorder="1" applyAlignment="1">
      <alignment horizontal="center" vertical="center" wrapText="1"/>
    </xf>
    <xf numFmtId="0" fontId="15" fillId="0" borderId="0" xfId="0" applyFont="1" applyFill="1" applyBorder="1" applyAlignment="1">
      <alignment horizontal="center" vertical="center" wrapText="1"/>
    </xf>
    <xf numFmtId="0" fontId="34" fillId="17" borderId="0" xfId="0" applyFont="1" applyFill="1" applyAlignment="1">
      <alignment horizontal="center" vertical="center" wrapText="1"/>
    </xf>
    <xf numFmtId="0" fontId="34" fillId="18" borderId="0" xfId="0" applyFont="1" applyFill="1" applyAlignment="1">
      <alignment horizontal="center" vertical="center" wrapText="1"/>
    </xf>
    <xf numFmtId="0" fontId="34" fillId="19" borderId="0" xfId="0" applyFont="1" applyFill="1" applyAlignment="1">
      <alignment horizontal="center" vertical="center" wrapText="1"/>
    </xf>
    <xf numFmtId="0" fontId="34" fillId="20" borderId="0" xfId="0" applyFont="1" applyFill="1" applyAlignment="1">
      <alignment horizontal="center" vertical="center" wrapText="1"/>
    </xf>
    <xf numFmtId="0" fontId="39" fillId="21" borderId="0" xfId="0" applyFont="1" applyFill="1" applyAlignment="1">
      <alignment horizontal="center" vertical="center" wrapText="1"/>
    </xf>
    <xf numFmtId="0" fontId="20" fillId="21" borderId="0" xfId="0" applyFont="1" applyFill="1" applyAlignment="1">
      <alignment horizontal="center" vertical="center" wrapText="1"/>
    </xf>
    <xf numFmtId="0" fontId="39" fillId="22" borderId="0" xfId="0" applyFont="1" applyFill="1" applyAlignment="1">
      <alignment horizontal="center" vertical="center" wrapText="1"/>
    </xf>
    <xf numFmtId="0" fontId="20" fillId="22" borderId="0" xfId="0" applyFont="1" applyFill="1" applyAlignment="1">
      <alignment horizontal="center" vertical="center" wrapText="1"/>
    </xf>
    <xf numFmtId="0" fontId="15" fillId="0" borderId="0" xfId="0" applyFont="1" applyFill="1" applyBorder="1" applyAlignment="1">
      <alignment horizontal="center" vertical="center" wrapText="1"/>
    </xf>
    <xf numFmtId="0" fontId="29" fillId="0" borderId="4" xfId="0" applyFont="1" applyBorder="1" applyAlignment="1">
      <alignment horizontal="center" vertical="center" wrapText="1"/>
    </xf>
    <xf numFmtId="0" fontId="15" fillId="0" borderId="0" xfId="0" applyFont="1" applyFill="1" applyAlignment="1">
      <alignment horizontal="center" vertical="center" wrapText="1"/>
    </xf>
    <xf numFmtId="0" fontId="22" fillId="0" borderId="5" xfId="1" applyFont="1" applyFill="1" applyBorder="1" applyAlignment="1">
      <alignment horizontal="center" vertical="center" wrapText="1"/>
    </xf>
    <xf numFmtId="0" fontId="22" fillId="0" borderId="0" xfId="1" applyFont="1" applyFill="1" applyBorder="1" applyAlignment="1">
      <alignment horizontal="center" vertical="center" wrapText="1"/>
    </xf>
    <xf numFmtId="0" fontId="22" fillId="0" borderId="12" xfId="1" applyFont="1" applyFill="1" applyBorder="1" applyAlignment="1">
      <alignment horizontal="center" vertical="center" wrapText="1"/>
    </xf>
    <xf numFmtId="0" fontId="16" fillId="0" borderId="0" xfId="0" applyFont="1" applyFill="1" applyAlignment="1">
      <alignment horizontal="center" vertical="center" wrapText="1"/>
    </xf>
    <xf numFmtId="0" fontId="15" fillId="0" borderId="0" xfId="0" applyFont="1" applyFill="1" applyBorder="1" applyAlignment="1">
      <alignment horizontal="center" vertical="center" wrapText="1"/>
    </xf>
    <xf numFmtId="0" fontId="20" fillId="0" borderId="0" xfId="0" applyFont="1" applyFill="1" applyAlignment="1">
      <alignment horizontal="center" vertical="center" wrapText="1"/>
    </xf>
    <xf numFmtId="0" fontId="24" fillId="0" borderId="0" xfId="0" applyFont="1" applyAlignment="1">
      <alignment horizontal="center" vertical="center" wrapText="1"/>
    </xf>
    <xf numFmtId="0" fontId="31" fillId="0" borderId="4" xfId="0" applyFont="1" applyFill="1" applyBorder="1" applyAlignment="1">
      <alignment horizontal="center" vertical="center" wrapText="1"/>
    </xf>
    <xf numFmtId="0" fontId="2" fillId="0" borderId="5" xfId="1" applyFill="1" applyBorder="1" applyAlignment="1">
      <alignment horizontal="center" vertical="center" wrapText="1"/>
    </xf>
    <xf numFmtId="0" fontId="31" fillId="0" borderId="13" xfId="0" applyFont="1" applyFill="1" applyBorder="1" applyAlignment="1">
      <alignment horizontal="center" vertical="center" wrapText="1"/>
    </xf>
    <xf numFmtId="0" fontId="35" fillId="0" borderId="0" xfId="1" applyFont="1" applyFill="1" applyBorder="1" applyAlignment="1">
      <alignment horizontal="center" vertical="center" wrapText="1"/>
    </xf>
    <xf numFmtId="0" fontId="31" fillId="0" borderId="6" xfId="0" applyFont="1" applyFill="1" applyBorder="1" applyAlignment="1">
      <alignment horizontal="center" vertical="center" wrapText="1"/>
    </xf>
    <xf numFmtId="0" fontId="35" fillId="0" borderId="12" xfId="1" applyFont="1" applyFill="1" applyBorder="1" applyAlignment="1">
      <alignment horizontal="center" vertical="center" wrapText="1"/>
    </xf>
    <xf numFmtId="0" fontId="35" fillId="0" borderId="5" xfId="1" applyFont="1" applyFill="1" applyBorder="1" applyAlignment="1">
      <alignment horizontal="center" vertical="center" wrapText="1"/>
    </xf>
    <xf numFmtId="0" fontId="31" fillId="0" borderId="0"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31" fillId="0" borderId="0" xfId="0" applyFont="1" applyFill="1" applyAlignment="1">
      <alignment horizontal="center" vertical="center" wrapText="1"/>
    </xf>
    <xf numFmtId="0" fontId="4" fillId="0" borderId="0" xfId="0" applyFont="1" applyFill="1" applyAlignment="1">
      <alignment horizontal="center" vertical="center" wrapText="1"/>
    </xf>
    <xf numFmtId="0" fontId="18" fillId="0" borderId="2" xfId="1" applyFont="1" applyBorder="1" applyAlignment="1">
      <alignment horizontal="center" vertical="center" wrapText="1"/>
    </xf>
    <xf numFmtId="0" fontId="4" fillId="0" borderId="0" xfId="0" applyFont="1" applyBorder="1" applyAlignment="1">
      <alignment horizontal="center" vertical="center" wrapText="1"/>
    </xf>
    <xf numFmtId="0" fontId="34" fillId="4" borderId="0" xfId="0" applyFont="1" applyFill="1" applyAlignment="1">
      <alignment horizontal="center" vertical="center" wrapText="1"/>
    </xf>
    <xf numFmtId="0" fontId="15" fillId="0" borderId="0" xfId="0" applyFont="1" applyFill="1" applyBorder="1" applyAlignment="1">
      <alignment horizontal="center" vertical="center" wrapText="1"/>
    </xf>
    <xf numFmtId="0" fontId="15" fillId="0" borderId="12" xfId="0" applyFont="1" applyBorder="1" applyAlignment="1">
      <alignment horizontal="center" vertical="center" wrapText="1"/>
    </xf>
    <xf numFmtId="0" fontId="15" fillId="0" borderId="0" xfId="0" applyFont="1" applyBorder="1" applyAlignment="1">
      <alignment horizontal="center" vertical="center" wrapText="1"/>
    </xf>
    <xf numFmtId="0" fontId="42" fillId="0" borderId="0" xfId="1" applyFont="1" applyAlignment="1">
      <alignment horizontal="center" vertical="center" wrapText="1"/>
    </xf>
    <xf numFmtId="0" fontId="43" fillId="0" borderId="0" xfId="0" applyFont="1" applyAlignment="1">
      <alignment horizontal="center" vertical="center" wrapText="1"/>
    </xf>
    <xf numFmtId="0" fontId="44" fillId="0" borderId="0" xfId="0" applyFont="1" applyAlignment="1">
      <alignment horizontal="center" vertical="center" wrapText="1"/>
    </xf>
    <xf numFmtId="0" fontId="45" fillId="0" borderId="0" xfId="1" applyFont="1" applyAlignment="1">
      <alignment horizontal="center" vertical="center" wrapText="1"/>
    </xf>
    <xf numFmtId="0" fontId="43" fillId="0" borderId="0" xfId="0" applyFont="1" applyFill="1" applyAlignment="1">
      <alignment horizontal="center" vertical="center" wrapText="1"/>
    </xf>
    <xf numFmtId="0" fontId="40" fillId="16" borderId="0" xfId="0" applyFont="1" applyFill="1" applyBorder="1" applyAlignment="1">
      <alignment horizontal="center" vertical="center" wrapText="1"/>
    </xf>
    <xf numFmtId="0" fontId="28" fillId="0" borderId="0" xfId="0" applyFont="1" applyFill="1" applyBorder="1" applyAlignment="1">
      <alignment horizontal="center" vertical="center" wrapText="1"/>
    </xf>
    <xf numFmtId="0" fontId="40" fillId="17" borderId="0" xfId="0" applyFont="1" applyFill="1" applyBorder="1" applyAlignment="1">
      <alignment horizontal="center" vertical="center" wrapText="1"/>
    </xf>
    <xf numFmtId="0" fontId="39" fillId="21" borderId="0" xfId="0" applyFont="1" applyFill="1" applyBorder="1" applyAlignment="1">
      <alignment horizontal="center" vertical="center" wrapText="1"/>
    </xf>
    <xf numFmtId="0" fontId="4" fillId="0" borderId="0" xfId="0" applyFont="1" applyAlignment="1">
      <alignment horizontal="center" wrapText="1"/>
    </xf>
    <xf numFmtId="0" fontId="41" fillId="0" borderId="0" xfId="0" applyFont="1" applyFill="1" applyAlignment="1">
      <alignment horizontal="center"/>
    </xf>
    <xf numFmtId="0" fontId="42" fillId="0" borderId="0" xfId="1" applyFont="1" applyAlignment="1">
      <alignment horizontal="center" wrapText="1"/>
    </xf>
    <xf numFmtId="0" fontId="42" fillId="0" borderId="0" xfId="1" applyFont="1" applyFill="1" applyAlignment="1">
      <alignment horizontal="center" wrapText="1"/>
    </xf>
    <xf numFmtId="0" fontId="15" fillId="0" borderId="0" xfId="0" applyFont="1" applyFill="1" applyBorder="1" applyAlignment="1">
      <alignment horizontal="center" vertical="center" wrapText="1"/>
    </xf>
    <xf numFmtId="0" fontId="15" fillId="0" borderId="0" xfId="0" applyFont="1" applyBorder="1" applyAlignment="1">
      <alignment horizontal="center" vertical="center" wrapText="1"/>
    </xf>
    <xf numFmtId="0" fontId="15" fillId="0" borderId="12" xfId="0" applyFont="1" applyBorder="1" applyAlignment="1">
      <alignment horizontal="center" vertical="center" wrapText="1"/>
    </xf>
    <xf numFmtId="0" fontId="15" fillId="0" borderId="0" xfId="0" applyFont="1" applyFill="1" applyBorder="1" applyAlignment="1">
      <alignment horizontal="center" vertical="center" wrapText="1"/>
    </xf>
    <xf numFmtId="0" fontId="46" fillId="0" borderId="0" xfId="0" applyFont="1" applyAlignment="1">
      <alignment horizontal="center" vertical="center" wrapText="1"/>
    </xf>
    <xf numFmtId="0" fontId="43" fillId="0" borderId="0" xfId="0" applyFont="1" applyAlignment="1">
      <alignment vertical="center" wrapText="1"/>
    </xf>
    <xf numFmtId="0" fontId="43" fillId="0" borderId="0" xfId="0" applyFont="1" applyAlignment="1">
      <alignment horizontal="left" vertical="center" wrapText="1"/>
    </xf>
    <xf numFmtId="0" fontId="47" fillId="0" borderId="0" xfId="0" applyFont="1" applyAlignment="1">
      <alignment horizontal="center" vertical="center" wrapText="1"/>
    </xf>
    <xf numFmtId="0" fontId="43" fillId="0" borderId="5" xfId="0" applyFont="1" applyFill="1" applyBorder="1" applyAlignment="1">
      <alignment horizontal="center" vertical="center" wrapText="1"/>
    </xf>
    <xf numFmtId="0" fontId="43" fillId="0" borderId="5" xfId="0" applyFont="1" applyFill="1" applyBorder="1" applyAlignment="1">
      <alignment horizontal="center" vertical="center" wrapText="1"/>
    </xf>
    <xf numFmtId="0" fontId="43" fillId="0" borderId="0" xfId="0" applyFont="1" applyFill="1" applyBorder="1" applyAlignment="1">
      <alignment horizontal="center" vertical="center" wrapText="1"/>
    </xf>
    <xf numFmtId="0" fontId="43" fillId="0" borderId="0" xfId="0" applyFont="1" applyFill="1" applyBorder="1" applyAlignment="1">
      <alignment horizontal="center" vertical="center" wrapText="1"/>
    </xf>
    <xf numFmtId="0" fontId="43" fillId="0" borderId="12" xfId="0" applyFont="1" applyFill="1" applyBorder="1" applyAlignment="1">
      <alignment horizontal="center" vertical="center" wrapText="1"/>
    </xf>
    <xf numFmtId="0" fontId="43" fillId="0" borderId="12" xfId="0" applyFont="1" applyFill="1" applyBorder="1" applyAlignment="1">
      <alignment horizontal="center" vertical="center" wrapText="1"/>
    </xf>
    <xf numFmtId="0" fontId="43" fillId="0" borderId="10" xfId="0" applyFont="1" applyFill="1" applyBorder="1" applyAlignment="1">
      <alignment horizontal="center" vertical="center" wrapText="1"/>
    </xf>
    <xf numFmtId="0" fontId="43" fillId="0" borderId="11" xfId="0" applyFont="1" applyFill="1" applyBorder="1" applyAlignment="1">
      <alignment horizontal="center" vertical="center" wrapText="1"/>
    </xf>
    <xf numFmtId="0" fontId="43" fillId="0" borderId="7" xfId="0" applyFont="1" applyFill="1" applyBorder="1" applyAlignment="1">
      <alignment horizontal="center" vertical="center" wrapText="1"/>
    </xf>
    <xf numFmtId="0" fontId="43" fillId="4" borderId="0" xfId="0" applyFont="1" applyFill="1" applyBorder="1" applyAlignment="1">
      <alignment horizontal="center" vertical="center" wrapText="1"/>
    </xf>
    <xf numFmtId="0" fontId="43" fillId="0" borderId="0" xfId="0" applyFont="1" applyBorder="1" applyAlignment="1">
      <alignment horizontal="center" vertical="center" wrapText="1"/>
    </xf>
    <xf numFmtId="0" fontId="48" fillId="0" borderId="0" xfId="0" applyFont="1" applyAlignment="1">
      <alignment horizontal="center" vertical="center" wrapText="1"/>
    </xf>
    <xf numFmtId="0" fontId="43" fillId="2" borderId="0" xfId="0" applyFont="1" applyFill="1" applyBorder="1" applyAlignment="1">
      <alignment horizontal="center" vertical="center" wrapText="1"/>
    </xf>
    <xf numFmtId="0" fontId="44" fillId="0" borderId="0" xfId="0" applyFont="1" applyFill="1" applyAlignment="1">
      <alignment horizontal="center" vertical="center" wrapText="1"/>
    </xf>
    <xf numFmtId="0" fontId="23" fillId="16" borderId="0" xfId="0" applyFont="1" applyFill="1" applyBorder="1" applyAlignment="1">
      <alignment horizontal="center" vertical="center" wrapText="1"/>
    </xf>
    <xf numFmtId="0" fontId="23" fillId="17" borderId="0" xfId="0" applyFont="1" applyFill="1" applyBorder="1" applyAlignment="1">
      <alignment horizontal="center" vertical="center" wrapText="1"/>
    </xf>
    <xf numFmtId="0" fontId="49" fillId="0" borderId="0" xfId="0" applyFont="1" applyAlignment="1">
      <alignment horizontal="center" vertical="center" wrapText="1"/>
    </xf>
    <xf numFmtId="0" fontId="8" fillId="4" borderId="4"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50" fillId="0" borderId="4" xfId="0" applyFont="1" applyBorder="1" applyAlignment="1">
      <alignment horizontal="center" vertical="center" wrapText="1"/>
    </xf>
    <xf numFmtId="0" fontId="8" fillId="4" borderId="0" xfId="0" applyFont="1" applyFill="1" applyBorder="1" applyAlignment="1">
      <alignment horizontal="center" vertical="center" wrapText="1"/>
    </xf>
    <xf numFmtId="0" fontId="8" fillId="0" borderId="0" xfId="0" applyFont="1" applyBorder="1" applyAlignment="1">
      <alignment horizontal="center" vertical="center" wrapText="1"/>
    </xf>
    <xf numFmtId="0" fontId="8" fillId="0" borderId="0"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51" fillId="0" borderId="0" xfId="1" applyFont="1" applyAlignment="1">
      <alignment horizontal="center" wrapText="1"/>
    </xf>
    <xf numFmtId="0" fontId="50" fillId="0" borderId="0" xfId="0" applyFont="1" applyAlignment="1">
      <alignment horizontal="center" vertical="center" wrapText="1"/>
    </xf>
    <xf numFmtId="0" fontId="4" fillId="0" borderId="5" xfId="0" applyFont="1" applyFill="1" applyBorder="1" applyAlignment="1">
      <alignment horizontal="center" vertical="center" wrapText="1"/>
    </xf>
    <xf numFmtId="0" fontId="52" fillId="0" borderId="0" xfId="0" applyFont="1" applyAlignment="1">
      <alignment horizontal="center" vertical="center" wrapText="1"/>
    </xf>
    <xf numFmtId="0" fontId="53" fillId="0" borderId="5" xfId="1" applyFont="1" applyFill="1" applyBorder="1" applyAlignment="1">
      <alignment horizontal="center" vertical="center" wrapText="1"/>
    </xf>
    <xf numFmtId="0" fontId="53" fillId="0" borderId="0" xfId="1" applyFont="1" applyFill="1" applyBorder="1" applyAlignment="1">
      <alignment horizontal="center" vertical="center" wrapText="1"/>
    </xf>
    <xf numFmtId="0" fontId="53" fillId="0" borderId="12" xfId="1" applyFont="1" applyFill="1" applyBorder="1" applyAlignment="1">
      <alignment horizontal="center" vertical="center" wrapText="1"/>
    </xf>
    <xf numFmtId="0" fontId="53" fillId="0" borderId="0" xfId="1" applyFont="1" applyBorder="1" applyAlignment="1">
      <alignment horizontal="center" vertical="center" wrapText="1"/>
    </xf>
    <xf numFmtId="0" fontId="53" fillId="0" borderId="5" xfId="1" applyFont="1" applyBorder="1" applyAlignment="1">
      <alignment horizontal="center" vertical="center" wrapText="1"/>
    </xf>
    <xf numFmtId="0" fontId="53" fillId="0" borderId="12" xfId="1" applyFont="1" applyBorder="1" applyAlignment="1">
      <alignment horizontal="center" vertical="center" wrapText="1"/>
    </xf>
    <xf numFmtId="0" fontId="54" fillId="0" borderId="0" xfId="0" applyFont="1" applyAlignment="1">
      <alignment horizontal="center" vertical="center" wrapText="1"/>
    </xf>
    <xf numFmtId="0" fontId="54" fillId="0" borderId="0" xfId="0" applyFont="1" applyFill="1" applyAlignment="1">
      <alignment horizontal="center" vertical="center" wrapText="1"/>
    </xf>
    <xf numFmtId="0" fontId="54" fillId="0" borderId="0" xfId="0" applyFont="1" applyBorder="1" applyAlignment="1">
      <alignment horizontal="center" vertical="center" wrapText="1"/>
    </xf>
    <xf numFmtId="0" fontId="43" fillId="2" borderId="12" xfId="0" applyFont="1" applyFill="1" applyBorder="1" applyAlignment="1">
      <alignment horizontal="center" vertical="center" wrapText="1"/>
    </xf>
    <xf numFmtId="0" fontId="43" fillId="2" borderId="5" xfId="0" applyFont="1" applyFill="1" applyBorder="1" applyAlignment="1">
      <alignment horizontal="center" vertical="center" wrapText="1"/>
    </xf>
    <xf numFmtId="0" fontId="43" fillId="0" borderId="11" xfId="0" applyFont="1" applyBorder="1" applyAlignment="1">
      <alignment horizontal="center" vertical="center" wrapText="1"/>
    </xf>
    <xf numFmtId="0" fontId="43" fillId="0" borderId="12" xfId="0" applyFont="1" applyBorder="1" applyAlignment="1">
      <alignment horizontal="center" vertical="center" wrapText="1"/>
    </xf>
    <xf numFmtId="0" fontId="43" fillId="0" borderId="7" xfId="0" applyFont="1" applyBorder="1" applyAlignment="1">
      <alignment horizontal="center" vertical="center" wrapText="1"/>
    </xf>
    <xf numFmtId="0" fontId="50" fillId="0" borderId="13" xfId="0" applyFont="1" applyBorder="1" applyAlignment="1">
      <alignment horizontal="center" vertical="center" wrapText="1"/>
    </xf>
    <xf numFmtId="0" fontId="43" fillId="0" borderId="0" xfId="0" applyFont="1" applyFill="1" applyBorder="1" applyAlignment="1">
      <alignment horizontal="center" vertical="center" wrapText="1"/>
    </xf>
    <xf numFmtId="0" fontId="43" fillId="0" borderId="11" xfId="0" applyFont="1" applyFill="1" applyBorder="1" applyAlignment="1">
      <alignment horizontal="center" vertical="center" wrapText="1"/>
    </xf>
    <xf numFmtId="0" fontId="43" fillId="0" borderId="5" xfId="0" applyFont="1" applyFill="1" applyBorder="1" applyAlignment="1">
      <alignment horizontal="center" vertical="center" wrapText="1"/>
    </xf>
    <xf numFmtId="0" fontId="43" fillId="0" borderId="10" xfId="0" applyFont="1" applyFill="1" applyBorder="1" applyAlignment="1">
      <alignment horizontal="center" vertical="center" wrapText="1"/>
    </xf>
    <xf numFmtId="0" fontId="43" fillId="0" borderId="12" xfId="0" applyFont="1" applyFill="1" applyBorder="1" applyAlignment="1">
      <alignment horizontal="center" vertical="center" wrapText="1"/>
    </xf>
    <xf numFmtId="0" fontId="43" fillId="0" borderId="7" xfId="0" applyFont="1" applyFill="1" applyBorder="1" applyAlignment="1">
      <alignment horizontal="center" vertical="center" wrapText="1"/>
    </xf>
    <xf numFmtId="0" fontId="24" fillId="21" borderId="0" xfId="0" applyFont="1" applyFill="1" applyBorder="1" applyAlignment="1">
      <alignment horizontal="center" vertical="center" wrapText="1"/>
    </xf>
    <xf numFmtId="0" fontId="43" fillId="0" borderId="0" xfId="0" applyFont="1" applyFill="1" applyBorder="1" applyAlignment="1">
      <alignment horizontal="center" vertical="center" wrapText="1"/>
    </xf>
    <xf numFmtId="0" fontId="15" fillId="0" borderId="0" xfId="0" applyFont="1" applyBorder="1" applyAlignment="1">
      <alignment horizontal="center" vertical="center" wrapText="1"/>
    </xf>
    <xf numFmtId="0" fontId="15" fillId="0" borderId="12" xfId="0" applyFont="1" applyBorder="1" applyAlignment="1">
      <alignment horizontal="center" vertical="center" wrapText="1"/>
    </xf>
    <xf numFmtId="0" fontId="43" fillId="0" borderId="0" xfId="0" applyFont="1" applyBorder="1" applyAlignment="1">
      <alignment horizontal="center" vertical="center" wrapText="1"/>
    </xf>
    <xf numFmtId="0" fontId="43" fillId="0" borderId="11" xfId="0" applyFont="1" applyFill="1" applyBorder="1" applyAlignment="1">
      <alignment horizontal="center" vertical="center" wrapText="1"/>
    </xf>
    <xf numFmtId="0" fontId="43" fillId="0" borderId="5" xfId="0" applyFont="1" applyBorder="1" applyAlignment="1">
      <alignment horizontal="center" vertical="center" wrapText="1"/>
    </xf>
    <xf numFmtId="0" fontId="43" fillId="0" borderId="5" xfId="0" applyFont="1" applyFill="1" applyBorder="1" applyAlignment="1">
      <alignment horizontal="center" vertical="center" wrapText="1"/>
    </xf>
    <xf numFmtId="0" fontId="43" fillId="0" borderId="10" xfId="0" applyFont="1" applyFill="1" applyBorder="1" applyAlignment="1">
      <alignment horizontal="center" vertical="center" wrapText="1"/>
    </xf>
    <xf numFmtId="0" fontId="43" fillId="0" borderId="12" xfId="0" applyFont="1" applyBorder="1" applyAlignment="1">
      <alignment horizontal="center" vertical="center" wrapText="1"/>
    </xf>
    <xf numFmtId="0" fontId="43" fillId="0" borderId="12" xfId="0" applyFont="1" applyFill="1" applyBorder="1" applyAlignment="1">
      <alignment horizontal="center" vertical="center" wrapText="1"/>
    </xf>
    <xf numFmtId="0" fontId="43" fillId="0" borderId="7" xfId="0" applyFont="1" applyFill="1" applyBorder="1" applyAlignment="1">
      <alignment horizontal="center" vertical="center" wrapText="1"/>
    </xf>
    <xf numFmtId="0" fontId="15" fillId="0" borderId="0"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31" fillId="0" borderId="11" xfId="0" applyFont="1" applyFill="1" applyBorder="1" applyAlignment="1">
      <alignment horizontal="center" vertical="center" wrapText="1"/>
    </xf>
    <xf numFmtId="0" fontId="31" fillId="0" borderId="12" xfId="0" applyFont="1" applyFill="1" applyBorder="1" applyAlignment="1">
      <alignment horizontal="center" vertical="center" wrapText="1"/>
    </xf>
    <xf numFmtId="0" fontId="31" fillId="0" borderId="7" xfId="0" applyFont="1" applyFill="1" applyBorder="1" applyAlignment="1">
      <alignment horizontal="center" vertical="center" wrapText="1"/>
    </xf>
    <xf numFmtId="0" fontId="55" fillId="17" borderId="0" xfId="0" applyFont="1" applyFill="1" applyBorder="1" applyAlignment="1">
      <alignment horizontal="center" vertical="center" wrapText="1"/>
    </xf>
    <xf numFmtId="0" fontId="55" fillId="16" borderId="0" xfId="0" applyFont="1" applyFill="1" applyBorder="1" applyAlignment="1">
      <alignment horizontal="center" vertical="center" wrapText="1"/>
    </xf>
    <xf numFmtId="0" fontId="56" fillId="17" borderId="0" xfId="0" applyFont="1" applyFill="1" applyBorder="1" applyAlignment="1">
      <alignment horizontal="center" vertical="center" wrapText="1"/>
    </xf>
    <xf numFmtId="0" fontId="56" fillId="16" borderId="0" xfId="0" applyFont="1" applyFill="1" applyBorder="1" applyAlignment="1">
      <alignment horizontal="center" vertical="center" wrapText="1"/>
    </xf>
    <xf numFmtId="0" fontId="57" fillId="0" borderId="0" xfId="0" applyFont="1" applyAlignment="1">
      <alignment horizontal="center" vertical="center" wrapText="1"/>
    </xf>
    <xf numFmtId="0" fontId="57" fillId="0" borderId="0" xfId="0" applyFont="1" applyBorder="1" applyAlignment="1">
      <alignment horizontal="center" vertical="center" wrapText="1"/>
    </xf>
    <xf numFmtId="0" fontId="58" fillId="0" borderId="0" xfId="0" applyFont="1" applyAlignment="1">
      <alignment horizontal="center" vertical="center" wrapText="1"/>
    </xf>
    <xf numFmtId="0" fontId="59" fillId="0" borderId="0" xfId="0" applyFont="1"/>
    <xf numFmtId="0" fontId="56" fillId="0" borderId="0" xfId="0" applyFont="1" applyAlignment="1">
      <alignment horizontal="center" vertical="center" wrapText="1"/>
    </xf>
    <xf numFmtId="0" fontId="58" fillId="4" borderId="0" xfId="0" applyFont="1" applyFill="1" applyBorder="1" applyAlignment="1">
      <alignment horizontal="center" vertical="center" wrapText="1"/>
    </xf>
    <xf numFmtId="0" fontId="57" fillId="21" borderId="0" xfId="0" applyFont="1" applyFill="1" applyBorder="1" applyAlignment="1">
      <alignment horizontal="center" vertical="center" wrapText="1"/>
    </xf>
    <xf numFmtId="0" fontId="43" fillId="0" borderId="0" xfId="0" applyFont="1" applyAlignment="1">
      <alignment horizontal="center" vertical="center" wrapText="1"/>
    </xf>
    <xf numFmtId="0" fontId="43" fillId="0" borderId="4" xfId="0" applyFont="1" applyBorder="1" applyAlignment="1">
      <alignment horizontal="center" vertical="center" wrapText="1"/>
    </xf>
    <xf numFmtId="0" fontId="43" fillId="0" borderId="13" xfId="0" applyFont="1" applyBorder="1" applyAlignment="1">
      <alignment horizontal="center" vertical="center" wrapText="1"/>
    </xf>
    <xf numFmtId="0" fontId="43" fillId="0" borderId="6" xfId="0" applyFont="1" applyBorder="1" applyAlignment="1">
      <alignment horizontal="center" vertical="center" wrapText="1"/>
    </xf>
    <xf numFmtId="0" fontId="29" fillId="0" borderId="6" xfId="0" applyFont="1" applyBorder="1" applyAlignment="1">
      <alignment horizontal="center" vertical="center" wrapText="1"/>
    </xf>
    <xf numFmtId="0" fontId="15" fillId="0" borderId="0" xfId="0" applyFont="1" applyAlignment="1">
      <alignment horizontal="center" vertical="center" wrapText="1"/>
    </xf>
    <xf numFmtId="0" fontId="29" fillId="0" borderId="6" xfId="0" applyFont="1" applyFill="1" applyBorder="1" applyAlignment="1">
      <alignment horizontal="center" vertical="center" wrapText="1"/>
    </xf>
    <xf numFmtId="0" fontId="38" fillId="17" borderId="0" xfId="0" applyFont="1" applyFill="1" applyAlignment="1">
      <alignment vertical="center" wrapText="1"/>
    </xf>
    <xf numFmtId="0" fontId="60" fillId="27" borderId="34" xfId="1" applyFont="1" applyFill="1" applyBorder="1" applyAlignment="1">
      <alignment vertical="center"/>
    </xf>
    <xf numFmtId="0" fontId="2" fillId="6" borderId="34" xfId="1" applyFont="1" applyFill="1" applyBorder="1" applyAlignment="1">
      <alignment vertical="center"/>
    </xf>
    <xf numFmtId="0" fontId="2" fillId="0" borderId="34" xfId="1" applyFont="1" applyBorder="1" applyAlignment="1">
      <alignment vertical="center"/>
    </xf>
    <xf numFmtId="0" fontId="0" fillId="6" borderId="34" xfId="0" applyFont="1" applyFill="1" applyBorder="1" applyAlignment="1">
      <alignment vertical="center"/>
    </xf>
    <xf numFmtId="0" fontId="0" fillId="0" borderId="34" xfId="0" applyFont="1" applyBorder="1" applyAlignment="1">
      <alignment vertical="center"/>
    </xf>
    <xf numFmtId="0" fontId="61" fillId="0" borderId="0" xfId="0" applyFont="1" applyAlignment="1">
      <alignment horizontal="center" vertical="center"/>
    </xf>
    <xf numFmtId="0" fontId="62" fillId="22" borderId="0" xfId="0" applyFont="1" applyFill="1" applyAlignment="1">
      <alignment horizontal="center" vertical="center" wrapText="1"/>
    </xf>
    <xf numFmtId="0" fontId="61" fillId="5" borderId="0" xfId="0" applyFont="1" applyFill="1" applyAlignment="1">
      <alignment horizontal="center" vertical="center"/>
    </xf>
    <xf numFmtId="0" fontId="61" fillId="23" borderId="0" xfId="0" applyFont="1" applyFill="1" applyAlignment="1">
      <alignment horizontal="center" vertical="center"/>
    </xf>
    <xf numFmtId="0" fontId="63" fillId="24" borderId="0" xfId="0" applyFont="1" applyFill="1" applyAlignment="1">
      <alignment horizontal="center" vertical="center"/>
    </xf>
    <xf numFmtId="0" fontId="61" fillId="25" borderId="0" xfId="0" applyFont="1" applyFill="1" applyAlignment="1">
      <alignment horizontal="center" vertical="center"/>
    </xf>
    <xf numFmtId="0" fontId="61" fillId="26" borderId="0" xfId="0" applyFont="1" applyFill="1" applyAlignment="1">
      <alignment horizontal="center" vertical="center"/>
    </xf>
    <xf numFmtId="0" fontId="64" fillId="17" borderId="0" xfId="0" applyFont="1" applyFill="1" applyAlignment="1">
      <alignment horizontal="center" vertical="center" wrapText="1"/>
    </xf>
    <xf numFmtId="0" fontId="63" fillId="0" borderId="0" xfId="0" applyFont="1" applyAlignment="1">
      <alignment horizontal="center" vertical="center"/>
    </xf>
    <xf numFmtId="0" fontId="62" fillId="21" borderId="0" xfId="0" applyFont="1" applyFill="1" applyAlignment="1">
      <alignment horizontal="center" vertical="center" wrapText="1"/>
    </xf>
    <xf numFmtId="0" fontId="63" fillId="25" borderId="0" xfId="0" applyFont="1" applyFill="1" applyAlignment="1">
      <alignment horizontal="center" vertical="center"/>
    </xf>
    <xf numFmtId="0" fontId="63" fillId="26" borderId="0" xfId="0" applyFont="1" applyFill="1" applyAlignment="1">
      <alignment horizontal="center" vertical="center"/>
    </xf>
    <xf numFmtId="0" fontId="63" fillId="5" borderId="0" xfId="0" applyFont="1" applyFill="1" applyAlignment="1">
      <alignment horizontal="center" vertical="center"/>
    </xf>
    <xf numFmtId="0" fontId="63" fillId="23" borderId="0" xfId="0" applyFont="1" applyFill="1" applyAlignment="1">
      <alignment horizontal="center" vertical="center"/>
    </xf>
    <xf numFmtId="0" fontId="65" fillId="0" borderId="0" xfId="0" applyFont="1" applyAlignment="1">
      <alignment horizontal="center" vertical="center"/>
    </xf>
    <xf numFmtId="0" fontId="62" fillId="5" borderId="0" xfId="0" applyFont="1" applyFill="1" applyAlignment="1">
      <alignment horizontal="center" vertical="center"/>
    </xf>
    <xf numFmtId="0" fontId="62" fillId="23" borderId="0" xfId="0" applyFont="1" applyFill="1" applyAlignment="1">
      <alignment horizontal="center" vertical="center"/>
    </xf>
    <xf numFmtId="0" fontId="62" fillId="24" borderId="0" xfId="0" applyFont="1" applyFill="1" applyAlignment="1">
      <alignment horizontal="center" vertical="center"/>
    </xf>
    <xf numFmtId="0" fontId="62" fillId="25" borderId="0" xfId="0" applyFont="1" applyFill="1" applyAlignment="1">
      <alignment horizontal="center" vertical="center"/>
    </xf>
    <xf numFmtId="0" fontId="62" fillId="0" borderId="0" xfId="0" applyFont="1" applyAlignment="1">
      <alignment horizontal="center" vertical="center"/>
    </xf>
    <xf numFmtId="0" fontId="61" fillId="28" borderId="0" xfId="0" applyFont="1" applyFill="1" applyAlignment="1">
      <alignment horizontal="center" vertical="center" wrapText="1"/>
    </xf>
    <xf numFmtId="0" fontId="66" fillId="0" borderId="0" xfId="1" applyFont="1" applyAlignment="1">
      <alignment horizontal="center" vertical="center" wrapText="1"/>
    </xf>
    <xf numFmtId="0" fontId="34" fillId="28" borderId="0" xfId="0" applyFont="1" applyFill="1" applyAlignment="1">
      <alignment horizontal="center" vertical="center" wrapText="1"/>
    </xf>
    <xf numFmtId="0" fontId="61" fillId="0" borderId="0" xfId="0" applyFont="1" applyFill="1" applyAlignment="1">
      <alignment horizontal="center" vertical="center"/>
    </xf>
    <xf numFmtId="0" fontId="63" fillId="0" borderId="0" xfId="0" applyFont="1" applyFill="1" applyAlignment="1">
      <alignment horizontal="center" vertical="center"/>
    </xf>
    <xf numFmtId="0" fontId="61" fillId="15" borderId="0" xfId="0" applyFont="1" applyFill="1" applyAlignment="1">
      <alignment horizontal="center" vertical="center"/>
    </xf>
    <xf numFmtId="0" fontId="67" fillId="0" borderId="0" xfId="0" applyFont="1" applyAlignment="1">
      <alignment horizontal="center" vertical="center" wrapText="1"/>
    </xf>
    <xf numFmtId="0" fontId="65" fillId="0" borderId="0" xfId="0" applyFont="1" applyFill="1" applyAlignment="1">
      <alignment horizontal="center" vertical="center"/>
    </xf>
    <xf numFmtId="0" fontId="68" fillId="0" borderId="0" xfId="0" applyFont="1" applyAlignment="1">
      <alignment horizontal="center" vertical="center"/>
    </xf>
    <xf numFmtId="0" fontId="68" fillId="29" borderId="0" xfId="0" applyFont="1" applyFill="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wrapText="1"/>
    </xf>
    <xf numFmtId="0" fontId="69" fillId="0" borderId="0" xfId="0" applyFont="1" applyFill="1" applyAlignment="1">
      <alignment horizontal="center" vertical="center"/>
    </xf>
    <xf numFmtId="0" fontId="72" fillId="5" borderId="0" xfId="0" applyFont="1" applyFill="1" applyAlignment="1">
      <alignment horizontal="center" vertical="center"/>
    </xf>
    <xf numFmtId="0" fontId="72" fillId="23" borderId="0" xfId="0" applyFont="1" applyFill="1" applyAlignment="1">
      <alignment horizontal="center" vertical="center"/>
    </xf>
    <xf numFmtId="0" fontId="73" fillId="24" borderId="0" xfId="0" applyFont="1" applyFill="1" applyAlignment="1">
      <alignment horizontal="center" vertical="center"/>
    </xf>
    <xf numFmtId="0" fontId="72" fillId="25" borderId="0" xfId="0" applyFont="1" applyFill="1" applyAlignment="1">
      <alignment horizontal="center" vertical="center"/>
    </xf>
    <xf numFmtId="0" fontId="72" fillId="26" borderId="0" xfId="0" applyFont="1" applyFill="1" applyAlignment="1">
      <alignment horizontal="center" vertical="center"/>
    </xf>
    <xf numFmtId="0" fontId="72" fillId="0" borderId="0" xfId="0" applyFont="1" applyAlignment="1">
      <alignment horizontal="center" vertical="center"/>
    </xf>
    <xf numFmtId="0" fontId="0" fillId="0" borderId="0" xfId="0" applyFont="1" applyAlignment="1">
      <alignment vertical="center"/>
    </xf>
    <xf numFmtId="0" fontId="61" fillId="0" borderId="0" xfId="0" applyFont="1" applyAlignment="1">
      <alignment vertical="center" textRotation="255"/>
    </xf>
    <xf numFmtId="0" fontId="43" fillId="0" borderId="0" xfId="0" applyFont="1" applyFill="1" applyBorder="1" applyAlignment="1">
      <alignment horizontal="center" vertical="center" wrapText="1"/>
    </xf>
    <xf numFmtId="0" fontId="15" fillId="0" borderId="0" xfId="0" applyFont="1" applyBorder="1" applyAlignment="1">
      <alignment horizontal="center" vertical="center" wrapText="1"/>
    </xf>
    <xf numFmtId="0" fontId="15" fillId="0" borderId="12" xfId="0" applyFont="1" applyBorder="1" applyAlignment="1">
      <alignment horizontal="center" vertical="center" wrapText="1"/>
    </xf>
    <xf numFmtId="0" fontId="43" fillId="0" borderId="0" xfId="0" applyFont="1" applyBorder="1" applyAlignment="1">
      <alignment horizontal="center" vertical="center" wrapText="1"/>
    </xf>
    <xf numFmtId="0" fontId="43" fillId="0" borderId="11" xfId="0" applyFont="1" applyFill="1" applyBorder="1" applyAlignment="1">
      <alignment horizontal="center" vertical="center" wrapText="1"/>
    </xf>
    <xf numFmtId="0" fontId="43" fillId="0" borderId="12" xfId="0" applyFont="1" applyBorder="1" applyAlignment="1">
      <alignment horizontal="center" vertical="center" wrapText="1"/>
    </xf>
    <xf numFmtId="0" fontId="43" fillId="0" borderId="12" xfId="0" applyFont="1" applyFill="1" applyBorder="1" applyAlignment="1">
      <alignment horizontal="center" vertical="center" wrapText="1"/>
    </xf>
    <xf numFmtId="0" fontId="43" fillId="0" borderId="7" xfId="0" applyFont="1" applyFill="1" applyBorder="1" applyAlignment="1">
      <alignment horizontal="center" vertical="center" wrapText="1"/>
    </xf>
    <xf numFmtId="0" fontId="43" fillId="0" borderId="5" xfId="0" applyFont="1" applyBorder="1" applyAlignment="1">
      <alignment horizontal="center" vertical="center" wrapText="1"/>
    </xf>
    <xf numFmtId="0" fontId="43" fillId="0" borderId="5" xfId="0" applyFont="1" applyFill="1" applyBorder="1" applyAlignment="1">
      <alignment horizontal="center" vertical="center" wrapText="1"/>
    </xf>
    <xf numFmtId="0" fontId="43" fillId="0" borderId="10" xfId="0" applyFont="1" applyFill="1" applyBorder="1" applyAlignment="1">
      <alignment horizontal="center" vertical="center" wrapText="1"/>
    </xf>
    <xf numFmtId="0" fontId="15" fillId="0" borderId="0" xfId="0" applyFont="1" applyFill="1" applyBorder="1" applyAlignment="1">
      <alignment horizontal="center" vertical="center" wrapText="1"/>
    </xf>
    <xf numFmtId="0" fontId="15" fillId="0" borderId="0" xfId="0" applyFont="1" applyAlignment="1">
      <alignment horizontal="center" vertical="center" wrapText="1"/>
    </xf>
    <xf numFmtId="0" fontId="43" fillId="0" borderId="0" xfId="0" applyFont="1" applyAlignment="1">
      <alignment horizontal="center" vertical="center" wrapText="1"/>
    </xf>
    <xf numFmtId="0" fontId="56" fillId="17" borderId="0" xfId="0" applyFont="1" applyFill="1" applyBorder="1" applyAlignment="1">
      <alignment horizontal="center" vertical="center" wrapText="1"/>
    </xf>
    <xf numFmtId="0" fontId="22" fillId="2" borderId="0" xfId="1" applyFont="1" applyFill="1" applyBorder="1" applyAlignment="1">
      <alignment horizontal="center" vertical="center" wrapText="1"/>
    </xf>
    <xf numFmtId="0" fontId="4" fillId="0" borderId="12" xfId="0" applyFont="1" applyFill="1" applyBorder="1" applyAlignment="1">
      <alignment horizontal="center" vertical="center" wrapText="1"/>
    </xf>
    <xf numFmtId="0" fontId="23" fillId="17" borderId="0" xfId="0" applyFont="1" applyFill="1" applyAlignment="1">
      <alignment vertical="center" wrapText="1"/>
    </xf>
    <xf numFmtId="0" fontId="43" fillId="0" borderId="0" xfId="0" applyFont="1" applyFill="1" applyBorder="1" applyAlignment="1">
      <alignment horizontal="center" vertical="center" wrapText="1"/>
    </xf>
    <xf numFmtId="0" fontId="43" fillId="0" borderId="0" xfId="0" applyFont="1" applyBorder="1" applyAlignment="1">
      <alignment horizontal="center" vertical="center" wrapText="1"/>
    </xf>
    <xf numFmtId="0" fontId="43" fillId="0" borderId="11" xfId="0" applyFont="1" applyFill="1" applyBorder="1" applyAlignment="1">
      <alignment horizontal="center" vertical="center" wrapText="1"/>
    </xf>
    <xf numFmtId="0" fontId="43" fillId="0" borderId="12" xfId="0" applyFont="1" applyFill="1" applyBorder="1" applyAlignment="1">
      <alignment horizontal="center" vertical="center" wrapText="1"/>
    </xf>
    <xf numFmtId="0" fontId="43" fillId="0" borderId="7" xfId="0" applyFont="1" applyFill="1" applyBorder="1" applyAlignment="1">
      <alignment horizontal="center" vertical="center" wrapText="1"/>
    </xf>
    <xf numFmtId="0" fontId="43" fillId="0" borderId="5" xfId="0" applyFont="1" applyFill="1" applyBorder="1" applyAlignment="1">
      <alignment horizontal="center" vertical="center" wrapText="1"/>
    </xf>
    <xf numFmtId="0" fontId="43" fillId="0" borderId="10" xfId="0" applyFont="1" applyFill="1" applyBorder="1" applyAlignment="1">
      <alignment horizontal="center" vertical="center" wrapText="1"/>
    </xf>
    <xf numFmtId="0" fontId="43" fillId="0" borderId="0" xfId="0" applyFont="1" applyAlignment="1">
      <alignment horizontal="center" vertical="center" wrapText="1"/>
    </xf>
    <xf numFmtId="0" fontId="56" fillId="16" borderId="0" xfId="0" applyFont="1" applyFill="1" applyBorder="1" applyAlignment="1">
      <alignment horizontal="center" vertical="center" wrapText="1"/>
    </xf>
    <xf numFmtId="0" fontId="56" fillId="17" borderId="0"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15" fillId="0" borderId="0" xfId="0" applyFont="1" applyAlignment="1">
      <alignment horizontal="center" vertical="center" wrapText="1"/>
    </xf>
    <xf numFmtId="0" fontId="43" fillId="0" borderId="0" xfId="0" applyFont="1" applyAlignment="1">
      <alignment horizontal="center" vertical="center" wrapText="1"/>
    </xf>
    <xf numFmtId="0" fontId="2" fillId="0" borderId="12" xfId="1" applyFill="1" applyBorder="1" applyAlignment="1">
      <alignment horizontal="center" vertical="center" wrapText="1"/>
    </xf>
    <xf numFmtId="0" fontId="74" fillId="0" borderId="13" xfId="0" applyFont="1" applyFill="1" applyBorder="1" applyAlignment="1">
      <alignment horizontal="center" vertical="center" wrapText="1"/>
    </xf>
    <xf numFmtId="0" fontId="75" fillId="0" borderId="0" xfId="1" applyFont="1" applyFill="1" applyBorder="1" applyAlignment="1">
      <alignment horizontal="center" vertical="center" wrapText="1"/>
    </xf>
    <xf numFmtId="0" fontId="74" fillId="0" borderId="0" xfId="0" applyFont="1" applyFill="1" applyBorder="1" applyAlignment="1">
      <alignment vertical="center" wrapText="1"/>
    </xf>
    <xf numFmtId="0" fontId="74" fillId="0" borderId="6" xfId="0" applyFont="1" applyFill="1" applyBorder="1" applyAlignment="1">
      <alignment horizontal="center" vertical="center" wrapText="1"/>
    </xf>
    <xf numFmtId="0" fontId="75" fillId="0" borderId="12" xfId="1" applyFont="1" applyFill="1" applyBorder="1" applyAlignment="1">
      <alignment horizontal="center" vertical="center" wrapText="1"/>
    </xf>
    <xf numFmtId="0" fontId="74" fillId="0" borderId="12" xfId="0" applyFont="1" applyFill="1" applyBorder="1" applyAlignment="1">
      <alignment vertical="center" wrapText="1"/>
    </xf>
    <xf numFmtId="0" fontId="31" fillId="0" borderId="12" xfId="0" applyFont="1" applyFill="1" applyBorder="1" applyAlignment="1">
      <alignment horizontal="center" vertical="center" wrapText="1"/>
    </xf>
    <xf numFmtId="0" fontId="31" fillId="0" borderId="7" xfId="0" applyFont="1" applyFill="1" applyBorder="1" applyAlignment="1">
      <alignment horizontal="center" vertical="center" wrapText="1"/>
    </xf>
    <xf numFmtId="0" fontId="31" fillId="0" borderId="0" xfId="0" applyFont="1" applyFill="1" applyBorder="1" applyAlignment="1">
      <alignment horizontal="center" vertical="center" wrapText="1"/>
    </xf>
    <xf numFmtId="0" fontId="31" fillId="0" borderId="11" xfId="0" applyFont="1" applyFill="1" applyBorder="1" applyAlignment="1">
      <alignment horizontal="center" vertical="center" wrapText="1"/>
    </xf>
    <xf numFmtId="0" fontId="4" fillId="8" borderId="27" xfId="0" applyFont="1" applyFill="1" applyBorder="1" applyAlignment="1">
      <alignment horizontal="center"/>
    </xf>
    <xf numFmtId="0" fontId="4" fillId="8" borderId="28" xfId="0" applyFont="1" applyFill="1" applyBorder="1" applyAlignment="1">
      <alignment horizontal="center"/>
    </xf>
    <xf numFmtId="0" fontId="4" fillId="8" borderId="26" xfId="0" applyFont="1" applyFill="1" applyBorder="1" applyAlignment="1">
      <alignment horizontal="center"/>
    </xf>
    <xf numFmtId="0" fontId="23" fillId="3" borderId="24" xfId="0" applyFont="1" applyFill="1" applyBorder="1" applyAlignment="1">
      <alignment horizontal="center"/>
    </xf>
    <xf numFmtId="0" fontId="23" fillId="3" borderId="26" xfId="0" applyFont="1" applyFill="1" applyBorder="1" applyAlignment="1">
      <alignment horizontal="center"/>
    </xf>
    <xf numFmtId="0" fontId="4" fillId="7" borderId="24" xfId="0" applyFont="1" applyFill="1" applyBorder="1" applyAlignment="1">
      <alignment horizontal="center"/>
    </xf>
    <xf numFmtId="0" fontId="4" fillId="7" borderId="26" xfId="0" applyFont="1" applyFill="1" applyBorder="1" applyAlignment="1">
      <alignment horizontal="center"/>
    </xf>
    <xf numFmtId="0" fontId="4" fillId="15" borderId="24" xfId="0" applyFont="1" applyFill="1" applyBorder="1" applyAlignment="1">
      <alignment horizontal="center"/>
    </xf>
    <xf numFmtId="0" fontId="4" fillId="15" borderId="26" xfId="0" applyFont="1" applyFill="1" applyBorder="1" applyAlignment="1">
      <alignment horizontal="center"/>
    </xf>
    <xf numFmtId="0" fontId="23" fillId="3" borderId="32" xfId="0" applyFont="1" applyFill="1" applyBorder="1" applyAlignment="1">
      <alignment horizontal="center"/>
    </xf>
    <xf numFmtId="0" fontId="23" fillId="3" borderId="33" xfId="0" applyFont="1" applyFill="1" applyBorder="1" applyAlignment="1">
      <alignment horizontal="center"/>
    </xf>
    <xf numFmtId="0" fontId="24" fillId="8" borderId="27" xfId="0" applyFont="1" applyFill="1" applyBorder="1" applyAlignment="1">
      <alignment horizontal="center"/>
    </xf>
    <xf numFmtId="0" fontId="24" fillId="8" borderId="28" xfId="0" applyFont="1" applyFill="1" applyBorder="1" applyAlignment="1">
      <alignment horizontal="center"/>
    </xf>
    <xf numFmtId="0" fontId="24" fillId="8" borderId="26" xfId="0" applyFont="1" applyFill="1" applyBorder="1" applyAlignment="1">
      <alignment horizontal="center"/>
    </xf>
    <xf numFmtId="0" fontId="4" fillId="8" borderId="24" xfId="0" applyFont="1" applyFill="1" applyBorder="1" applyAlignment="1">
      <alignment horizontal="center"/>
    </xf>
    <xf numFmtId="0" fontId="31" fillId="0" borderId="0" xfId="0" applyFont="1" applyFill="1" applyBorder="1" applyAlignment="1">
      <alignment horizontal="center" vertical="center" wrapText="1"/>
    </xf>
    <xf numFmtId="0" fontId="31" fillId="0" borderId="5" xfId="0" applyFont="1" applyFill="1" applyBorder="1" applyAlignment="1">
      <alignment horizontal="center" vertical="center" wrapText="1"/>
    </xf>
    <xf numFmtId="0" fontId="31" fillId="0" borderId="12" xfId="0" applyFont="1" applyFill="1" applyBorder="1" applyAlignment="1">
      <alignment horizontal="center" vertical="center" wrapText="1"/>
    </xf>
    <xf numFmtId="0" fontId="31" fillId="0" borderId="11" xfId="0" applyFont="1" applyFill="1" applyBorder="1" applyAlignment="1">
      <alignment horizontal="center" vertical="center" wrapText="1"/>
    </xf>
    <xf numFmtId="0" fontId="31" fillId="0" borderId="7" xfId="0" applyFont="1" applyFill="1" applyBorder="1" applyAlignment="1">
      <alignment horizontal="center" vertical="center" wrapText="1"/>
    </xf>
    <xf numFmtId="0" fontId="31" fillId="0" borderId="10" xfId="0" applyFont="1" applyFill="1" applyBorder="1" applyAlignment="1">
      <alignment horizontal="center" vertical="center" wrapText="1"/>
    </xf>
    <xf numFmtId="0" fontId="31" fillId="7" borderId="13" xfId="0" applyFont="1" applyFill="1" applyBorder="1" applyAlignment="1">
      <alignment horizontal="center" vertical="center"/>
    </xf>
    <xf numFmtId="0" fontId="34" fillId="12" borderId="0" xfId="0" applyFont="1" applyFill="1" applyBorder="1" applyAlignment="1">
      <alignment horizontal="center" vertical="center" wrapText="1"/>
    </xf>
    <xf numFmtId="0" fontId="31" fillId="7" borderId="0" xfId="0" applyFont="1" applyFill="1" applyBorder="1" applyAlignment="1">
      <alignment horizontal="center" vertical="center"/>
    </xf>
    <xf numFmtId="0" fontId="74" fillId="0" borderId="12" xfId="0" applyFont="1" applyFill="1" applyBorder="1" applyAlignment="1">
      <alignment horizontal="center" vertical="center" wrapText="1"/>
    </xf>
    <xf numFmtId="0" fontId="74" fillId="0" borderId="7" xfId="0" applyFont="1" applyFill="1" applyBorder="1" applyAlignment="1">
      <alignment horizontal="center" vertical="center" wrapText="1"/>
    </xf>
    <xf numFmtId="0" fontId="74" fillId="0" borderId="0" xfId="0" applyFont="1" applyFill="1" applyBorder="1" applyAlignment="1">
      <alignment horizontal="center" vertical="center" wrapText="1"/>
    </xf>
    <xf numFmtId="0" fontId="74" fillId="0" borderId="11" xfId="0" applyFont="1" applyFill="1" applyBorder="1" applyAlignment="1">
      <alignment horizontal="center" vertical="center" wrapText="1"/>
    </xf>
    <xf numFmtId="0" fontId="34" fillId="12" borderId="12" xfId="0" applyFont="1" applyFill="1" applyBorder="1" applyAlignment="1">
      <alignment horizontal="center" vertical="center" wrapText="1"/>
    </xf>
    <xf numFmtId="0" fontId="38" fillId="16" borderId="0" xfId="0" applyFont="1" applyFill="1" applyBorder="1" applyAlignment="1">
      <alignment horizontal="center" vertical="center" wrapText="1"/>
    </xf>
    <xf numFmtId="0" fontId="43" fillId="0" borderId="0" xfId="0" applyFont="1" applyFill="1" applyBorder="1" applyAlignment="1">
      <alignment horizontal="center" vertical="center" wrapText="1"/>
    </xf>
    <xf numFmtId="0" fontId="38" fillId="17" borderId="0" xfId="0" applyFont="1" applyFill="1" applyBorder="1" applyAlignment="1">
      <alignment horizontal="center" vertical="center" wrapText="1"/>
    </xf>
    <xf numFmtId="0" fontId="15" fillId="0" borderId="0" xfId="0" applyFont="1" applyBorder="1" applyAlignment="1">
      <alignment horizontal="center" vertical="center" wrapText="1"/>
    </xf>
    <xf numFmtId="0" fontId="15" fillId="0" borderId="12" xfId="0" applyFont="1" applyBorder="1" applyAlignment="1">
      <alignment horizontal="center" vertical="center" wrapText="1"/>
    </xf>
    <xf numFmtId="0" fontId="43" fillId="0" borderId="0" xfId="0" applyFont="1" applyBorder="1" applyAlignment="1">
      <alignment horizontal="center" vertical="center" wrapText="1"/>
    </xf>
    <xf numFmtId="0" fontId="43" fillId="0" borderId="11" xfId="0" applyFont="1" applyFill="1" applyBorder="1" applyAlignment="1">
      <alignment horizontal="center" vertical="center" wrapText="1"/>
    </xf>
    <xf numFmtId="0" fontId="43" fillId="0" borderId="12" xfId="0" applyFont="1" applyBorder="1" applyAlignment="1">
      <alignment horizontal="center" vertical="center" wrapText="1"/>
    </xf>
    <xf numFmtId="0" fontId="43" fillId="0" borderId="12" xfId="0" applyFont="1" applyFill="1" applyBorder="1" applyAlignment="1">
      <alignment horizontal="center" vertical="center" wrapText="1"/>
    </xf>
    <xf numFmtId="0" fontId="43" fillId="0" borderId="7" xfId="0" applyFont="1" applyFill="1" applyBorder="1" applyAlignment="1">
      <alignment horizontal="center" vertical="center" wrapText="1"/>
    </xf>
    <xf numFmtId="0" fontId="43" fillId="0" borderId="5" xfId="0" applyFont="1" applyBorder="1" applyAlignment="1">
      <alignment horizontal="center" vertical="center" wrapText="1"/>
    </xf>
    <xf numFmtId="0" fontId="43" fillId="0" borderId="5" xfId="0" applyFont="1" applyFill="1" applyBorder="1" applyAlignment="1">
      <alignment horizontal="center" vertical="center" wrapText="1"/>
    </xf>
    <xf numFmtId="0" fontId="43" fillId="0" borderId="10" xfId="0" applyFont="1" applyFill="1" applyBorder="1" applyAlignment="1">
      <alignment horizontal="center" vertical="center" wrapText="1"/>
    </xf>
    <xf numFmtId="0" fontId="15" fillId="0" borderId="0" xfId="0" applyFont="1" applyFill="1" applyBorder="1" applyAlignment="1">
      <alignment horizontal="center" vertical="center" wrapText="1"/>
    </xf>
    <xf numFmtId="0" fontId="38" fillId="16" borderId="12" xfId="0" applyFont="1" applyFill="1" applyBorder="1" applyAlignment="1">
      <alignment horizontal="center" vertical="center" wrapText="1"/>
    </xf>
    <xf numFmtId="0" fontId="15" fillId="0" borderId="0" xfId="0" applyFont="1" applyAlignment="1">
      <alignment horizontal="center" vertical="center" wrapText="1"/>
    </xf>
    <xf numFmtId="0" fontId="43" fillId="0" borderId="0" xfId="0" applyFont="1" applyAlignment="1">
      <alignment horizontal="center" vertical="center" wrapText="1"/>
    </xf>
    <xf numFmtId="0" fontId="38" fillId="17" borderId="0" xfId="0" applyFont="1" applyFill="1" applyAlignment="1">
      <alignment horizontal="center" vertical="center" wrapText="1"/>
    </xf>
    <xf numFmtId="0" fontId="43" fillId="0" borderId="10" xfId="0" applyFont="1" applyBorder="1" applyAlignment="1">
      <alignment horizontal="center" vertical="center" wrapText="1"/>
    </xf>
    <xf numFmtId="0" fontId="43" fillId="0" borderId="11" xfId="0" applyFont="1" applyBorder="1" applyAlignment="1">
      <alignment horizontal="center" vertical="center" wrapText="1"/>
    </xf>
    <xf numFmtId="0" fontId="43" fillId="0" borderId="7" xfId="0" applyFont="1" applyBorder="1" applyAlignment="1">
      <alignment horizontal="center" vertical="center" wrapText="1"/>
    </xf>
    <xf numFmtId="0" fontId="48" fillId="16" borderId="0" xfId="0" applyFont="1" applyFill="1" applyBorder="1" applyAlignment="1">
      <alignment horizontal="center" vertical="center" wrapText="1"/>
    </xf>
    <xf numFmtId="0" fontId="56" fillId="17" borderId="0" xfId="0" applyFont="1" applyFill="1" applyBorder="1" applyAlignment="1">
      <alignment horizontal="center" vertical="center" wrapText="1"/>
    </xf>
    <xf numFmtId="0" fontId="56" fillId="16" borderId="0" xfId="0" applyFont="1" applyFill="1" applyBorder="1" applyAlignment="1">
      <alignment horizontal="center" vertical="center" wrapText="1"/>
    </xf>
    <xf numFmtId="0" fontId="20" fillId="21" borderId="0" xfId="0" applyFont="1" applyFill="1" applyBorder="1" applyAlignment="1">
      <alignment horizontal="center" vertical="center" wrapText="1"/>
    </xf>
    <xf numFmtId="0" fontId="38" fillId="16" borderId="5" xfId="0" applyFont="1" applyFill="1" applyBorder="1" applyAlignment="1">
      <alignment horizontal="center" vertical="center" wrapText="1"/>
    </xf>
    <xf numFmtId="0" fontId="20" fillId="22" borderId="8" xfId="0" applyFont="1" applyFill="1" applyBorder="1" applyAlignment="1">
      <alignment horizontal="center" vertical="center" wrapText="1"/>
    </xf>
    <xf numFmtId="0" fontId="38" fillId="17" borderId="8" xfId="0" applyFont="1" applyFill="1" applyBorder="1" applyAlignment="1">
      <alignment horizontal="center" vertical="center" wrapText="1"/>
    </xf>
    <xf numFmtId="0" fontId="20" fillId="21" borderId="8" xfId="0" applyFont="1" applyFill="1" applyBorder="1" applyAlignment="1">
      <alignment horizontal="center" vertical="center" wrapText="1"/>
    </xf>
    <xf numFmtId="0" fontId="72" fillId="29" borderId="0" xfId="0" applyFont="1" applyFill="1" applyAlignment="1">
      <alignment horizontal="center" vertical="center"/>
    </xf>
    <xf numFmtId="0" fontId="69" fillId="0" borderId="0" xfId="0" applyFont="1" applyAlignment="1">
      <alignment horizontal="center" vertical="center" wrapText="1"/>
    </xf>
    <xf numFmtId="0" fontId="71" fillId="0" borderId="0" xfId="0" applyFont="1" applyAlignment="1">
      <alignment horizontal="center" vertical="center"/>
    </xf>
    <xf numFmtId="0" fontId="2" fillId="0" borderId="0" xfId="1" applyFill="1" applyBorder="1" applyAlignment="1">
      <alignment horizontal="center" vertical="center" wrapText="1"/>
    </xf>
    <xf numFmtId="0" fontId="2" fillId="0" borderId="0" xfId="1" applyFont="1" applyBorder="1" applyAlignment="1">
      <alignment vertical="center"/>
    </xf>
    <xf numFmtId="0" fontId="0" fillId="0" borderId="0" xfId="0" applyFont="1" applyBorder="1" applyAlignment="1">
      <alignment vertical="center"/>
    </xf>
  </cellXfs>
  <cellStyles count="3">
    <cellStyle name="Hipervínculo" xfId="1" builtinId="8"/>
    <cellStyle name="Normal" xfId="0" builtinId="0"/>
    <cellStyle name="Porcentaje" xfId="2" builtinId="5"/>
  </cellStyles>
  <dxfs count="7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0"/>
        <color theme="1"/>
        <name val="Franklin Gothic Book"/>
        <scheme val="none"/>
      </font>
      <alignment horizontal="center" vertical="center" textRotation="0" wrapText="0" indent="0" justifyLastLine="0" shrinkToFit="0" readingOrder="0"/>
      <border diagonalUp="0" diagonalDown="0"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0"/>
        <color theme="1"/>
        <name val="Franklin Gothic Book"/>
        <scheme val="none"/>
      </font>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0"/>
        <color theme="1"/>
        <name val="Franklin Gothic Book"/>
        <scheme val="none"/>
      </font>
      <alignment horizontal="center" vertical="center" textRotation="0" wrapText="0" indent="0" justifyLastLine="0" shrinkToFit="0" readingOrder="0"/>
      <border diagonalUp="0" diagonalDown="0"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0"/>
        <color theme="1"/>
        <name val="Franklin Gothic Book"/>
        <scheme val="none"/>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strike val="0"/>
        <outline val="0"/>
        <shadow val="0"/>
        <u/>
        <vertAlign val="baseline"/>
        <sz val="11"/>
        <color theme="0"/>
        <name val="Calibri"/>
        <scheme val="minor"/>
      </font>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s>
  <tableStyles count="0" defaultTableStyle="TableStyleMedium2" defaultPivotStyle="PivotStyleLight16"/>
  <colors>
    <mruColors>
      <color rgb="FFC8BF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11.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62</xdr:col>
      <xdr:colOff>0</xdr:colOff>
      <xdr:row>15</xdr:row>
      <xdr:rowOff>0</xdr:rowOff>
    </xdr:from>
    <xdr:to>
      <xdr:col>62</xdr:col>
      <xdr:colOff>304800</xdr:colOff>
      <xdr:row>17</xdr:row>
      <xdr:rowOff>19050</xdr:rowOff>
    </xdr:to>
    <xdr:sp macro="" textlink="">
      <xdr:nvSpPr>
        <xdr:cNvPr id="4097" name="AutoShape 1">
          <a:extLst>
            <a:ext uri="{FF2B5EF4-FFF2-40B4-BE49-F238E27FC236}">
              <a16:creationId xmlns:a16="http://schemas.microsoft.com/office/drawing/2014/main" id="{4E0D34A5-8D3C-4A87-8AA3-32CF01C74C09}"/>
            </a:ext>
          </a:extLst>
        </xdr:cNvPr>
        <xdr:cNvSpPr>
          <a:spLocks noChangeAspect="1" noChangeArrowheads="1"/>
        </xdr:cNvSpPr>
      </xdr:nvSpPr>
      <xdr:spPr bwMode="auto">
        <a:xfrm>
          <a:off x="10553700" y="200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M" displayName="PM" ref="A1:A19" totalsRowShown="0" headerRowDxfId="75" dataDxfId="74">
  <autoFilter ref="A1:A19" xr:uid="{00000000-0009-0000-0100-000001000000}"/>
  <tableColumns count="1">
    <tableColumn id="1" xr3:uid="{00000000-0010-0000-0000-000001000000}" name="PM" dataDxfId="7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a2" displayName="Tabla2" ref="C1:C60" totalsRowShown="0" headerRowDxfId="72" dataDxfId="71">
  <autoFilter ref="C1:C60" xr:uid="{00000000-0009-0000-0100-000002000000}"/>
  <tableColumns count="1">
    <tableColumn id="1" xr3:uid="{00000000-0010-0000-0100-000001000000}" name="T" dataDxfId="7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a3" displayName="Tabla3" ref="C67:C157" totalsRowShown="0" headerRowDxfId="69" dataDxfId="68" headerRowCellStyle="Hipervínculo">
  <autoFilter ref="C67:C157" xr:uid="{00000000-0009-0000-0100-000003000000}"/>
  <tableColumns count="1">
    <tableColumn id="1" xr3:uid="{00000000-0010-0000-0200-000001000000}" name="E" dataDxfId="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a4" displayName="Tabla4" ref="C164:C244" totalsRowShown="0" headerRowDxfId="66" dataDxfId="65">
  <autoFilter ref="C164:C244" xr:uid="{00000000-0009-0000-0100-000004000000}"/>
  <tableColumns count="1">
    <tableColumn id="1" xr3:uid="{00000000-0010-0000-0300-000001000000}" name="TG" dataDxfId="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a5" displayName="Tabla5" ref="C246:C299" totalsRowShown="0" headerRowDxfId="63" dataDxfId="62">
  <autoFilter ref="C246:C299" xr:uid="{00000000-0009-0000-0100-000005000000}"/>
  <tableColumns count="1">
    <tableColumn id="1" xr3:uid="{00000000-0010-0000-0400-000001000000}" name="TI" dataDxfId="6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a6" displayName="Tabla6" ref="C301:C347" totalsRowShown="0" headerRowDxfId="60" dataDxfId="59">
  <autoFilter ref="C301:C347" xr:uid="{00000000-0009-0000-0100-000006000000}"/>
  <tableColumns count="1">
    <tableColumn id="1" xr3:uid="{00000000-0010-0000-0500-000001000000}" name="EE" dataDxfId="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6000000}" name="Tabla10" displayName="Tabla10" ref="C349:C390" totalsRowShown="0" headerRowDxfId="57" dataDxfId="56">
  <autoFilter ref="C349:C390" xr:uid="{00000000-0009-0000-0100-00000A000000}"/>
  <tableColumns count="1">
    <tableColumn id="1" xr3:uid="{00000000-0010-0000-0600-000001000000}" name="H" dataDxfId="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7000000}" name="Tabla11" displayName="Tabla11" ref="C392:C411" totalsRowShown="0" headerRowDxfId="54" dataDxfId="53">
  <autoFilter ref="C392:C411" xr:uid="{00000000-0009-0000-0100-00000B000000}"/>
  <tableColumns count="1">
    <tableColumn id="1" xr3:uid="{00000000-0010-0000-0700-000001000000}" name="B" dataDxfId="5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8000000}" name="Tabla12" displayName="Tabla12" ref="C415:C441" totalsRowShown="0" headerRowDxfId="51" dataDxfId="50">
  <autoFilter ref="C415:C441" xr:uid="{00000000-0009-0000-0100-00000C000000}"/>
  <tableColumns count="1">
    <tableColumn id="1" xr3:uid="{00000000-0010-0000-0800-000001000000}" name="TT" dataDxfId="4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9000000}" name="Tabla13" displayName="Tabla13" ref="C443:C507" totalsRowShown="0" headerRowDxfId="48" dataDxfId="47">
  <autoFilter ref="C443:C507" xr:uid="{00000000-0009-0000-0100-00000D000000}"/>
  <tableColumns count="1">
    <tableColumn id="1" xr3:uid="{00000000-0010-0000-0900-000001000000}" name="ELP" dataDxfId="4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A000000}" name="Tabla14" displayName="Tabla14" ref="C511:C524" totalsRowShown="0" headerRowDxfId="45" dataDxfId="44">
  <autoFilter ref="C511:C524" xr:uid="{00000000-0009-0000-0100-00000E000000}"/>
  <tableColumns count="1">
    <tableColumn id="1" xr3:uid="{00000000-0010-0000-0A00-000001000000}" name="DLP" dataDxfId="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B000000}" name="Tabla16" displayName="Tabla16" ref="C547:C560" totalsRowShown="0" headerRowDxfId="42" dataDxfId="41">
  <autoFilter ref="C547:C560" xr:uid="{00000000-0009-0000-0100-000010000000}"/>
  <tableColumns count="1">
    <tableColumn id="1" xr3:uid="{00000000-0010-0000-0B00-000001000000}" name="A" dataDxfId="4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C000000}" name="Tabla17" displayName="Tabla17" ref="C569:D576" totalsRowShown="0" headerRowDxfId="39" dataDxfId="38" headerRowCellStyle="Hipervínculo">
  <autoFilter ref="C569:D576" xr:uid="{00000000-0009-0000-0100-000011000000}"/>
  <tableColumns count="2">
    <tableColumn id="1" xr3:uid="{00000000-0010-0000-0C00-000001000000}" name="LMF" dataDxfId="37"/>
    <tableColumn id="2" xr3:uid="{00000000-0010-0000-0C00-000002000000}" name="Columna1" dataDxfId="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D000000}" name="Tabla18" displayName="Tabla18" ref="C598:C701" totalsRowShown="0" headerRowDxfId="35" dataDxfId="34" headerRowCellStyle="Hipervínculo">
  <autoFilter ref="C598:C701" xr:uid="{00000000-0009-0000-0100-000012000000}"/>
  <tableColumns count="1">
    <tableColumn id="1" xr3:uid="{00000000-0010-0000-0D00-000001000000}" name="CA" dataDxfId="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E000000}" name="Tabla19" displayName="Tabla19" ref="C707:C736" totalsRowShown="0" headerRowDxfId="32" dataDxfId="31">
  <autoFilter ref="C707:C736" xr:uid="{00000000-0009-0000-0100-000013000000}"/>
  <tableColumns count="1">
    <tableColumn id="1" xr3:uid="{00000000-0010-0000-0E00-000001000000}" name="PIE" dataDxfId="3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F000000}" name="Tabla20" displayName="Tabla20" ref="C738:C756" totalsRowShown="0" headerRowDxfId="29" dataDxfId="28">
  <autoFilter ref="C738:C756" xr:uid="{00000000-0009-0000-0100-000014000000}"/>
  <tableColumns count="1">
    <tableColumn id="1" xr3:uid="{00000000-0010-0000-0F00-000001000000}" name="ROD" dataDxfId="2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0000000}" name="Tabla21" displayName="Tabla21" ref="C771:C797" totalsRowShown="0" headerRowDxfId="26" dataDxfId="25">
  <autoFilter ref="C771:C797" xr:uid="{00000000-0009-0000-0100-000015000000}"/>
  <tableColumns count="1">
    <tableColumn id="1" xr3:uid="{00000000-0010-0000-1000-000001000000}" name="MH" dataDxfId="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1000000}" name="Tabla22" displayName="Tabla22" ref="C801:C828" totalsRowShown="0" headerRowDxfId="23" dataDxfId="22" headerRowCellStyle="Hipervínculo">
  <autoFilter ref="C801:C828" xr:uid="{00000000-0009-0000-0100-000016000000}"/>
  <tableColumns count="1">
    <tableColumn id="1" xr3:uid="{00000000-0010-0000-1100-000001000000}" name="ESC" dataDxfId="2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2000000}" name="Tabla7" displayName="Tabla7" ref="G1:G13" totalsRowShown="0" headerRowDxfId="20" dataDxfId="19">
  <autoFilter ref="G1:G13" xr:uid="{00000000-0009-0000-0100-000007000000}"/>
  <tableColumns count="1">
    <tableColumn id="1" xr3:uid="{00000000-0010-0000-1200-000001000000}" name="S" dataDxfId="1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3000000}" name="Tabla8" displayName="Tabla8" ref="H1:H26" totalsRowShown="0" headerRowDxfId="17" dataDxfId="16" tableBorderDxfId="15">
  <autoFilter ref="H1:H26" xr:uid="{00000000-0009-0000-0100-000008000000}"/>
  <tableColumns count="1">
    <tableColumn id="1" xr3:uid="{00000000-0010-0000-1300-000001000000}" name="T" dataDxfId="1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4000000}" name="Tabla9" displayName="Tabla9" ref="I1:I31" totalsRowShown="0" headerRowDxfId="13" dataDxfId="12" tableBorderDxfId="11">
  <autoFilter ref="I1:I31" xr:uid="{00000000-0009-0000-0100-000009000000}"/>
  <tableColumns count="1">
    <tableColumn id="1" xr3:uid="{00000000-0010-0000-1400-000001000000}" name="R" dataDxfId="10"/>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15000000}" name="Tabla15" displayName="Tabla15" ref="J1:J8" totalsRowShown="0" headerRowDxfId="9" dataDxfId="8">
  <autoFilter ref="J1:J8" xr:uid="{00000000-0009-0000-0100-00000F000000}"/>
  <tableColumns count="1">
    <tableColumn id="1" xr3:uid="{00000000-0010-0000-1500-000001000000}" name="RIR" dataDxfId="7"/>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6000000}" name="Tabla24" displayName="Tabla24" ref="C528:D539" totalsRowShown="0" headerRowDxfId="6" dataDxfId="5" dataCellStyle="Hipervínculo">
  <autoFilter ref="C528:D539" xr:uid="{00000000-0009-0000-0100-000018000000}"/>
  <tableColumns count="2">
    <tableColumn id="1" xr3:uid="{00000000-0010-0000-1600-000001000000}" name="S" dataDxfId="4" dataCellStyle="Hipervínculo"/>
    <tableColumn id="2" xr3:uid="{00000000-0010-0000-1600-000002000000}" name="Columna1" dataDxfId="3" dataCellStyle="Hipervínculo"/>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7000000}" name="Tabla26" displayName="Tabla26" ref="K1:K26" totalsRowShown="0" headerRowDxfId="2" dataDxfId="1">
  <autoFilter ref="K1:K26" xr:uid="{00000000-0009-0000-0100-00001A000000}"/>
  <tableColumns count="1">
    <tableColumn id="1" xr3:uid="{00000000-0010-0000-1700-000001000000}" name="SEG"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file/d/1wAsz1pSNX3GSuXieurKoghGCmjkfJN7B/view?usp=sharing" TargetMode="External"/><Relationship Id="rId21" Type="http://schemas.openxmlformats.org/officeDocument/2006/relationships/hyperlink" Target="https://youtu.be/PuBJial0H5g?si=OtaevsBssdbq1esT" TargetMode="External"/><Relationship Id="rId42" Type="http://schemas.openxmlformats.org/officeDocument/2006/relationships/hyperlink" Target="https://www.youtube.com/watch?v=2LCSVKBBx-M" TargetMode="External"/><Relationship Id="rId63" Type="http://schemas.openxmlformats.org/officeDocument/2006/relationships/hyperlink" Target="https://youtu.be/o35rgllPlv0?si=5lFV46qGlvG9GdxJ" TargetMode="External"/><Relationship Id="rId84" Type="http://schemas.openxmlformats.org/officeDocument/2006/relationships/hyperlink" Target="https://youtu.be/6xP8u0au6XQ?si=0CabOidDNVyQO-Eh" TargetMode="External"/><Relationship Id="rId138" Type="http://schemas.openxmlformats.org/officeDocument/2006/relationships/hyperlink" Target="https://youtu.be/XBFVCszDIfw?si=4ywIrB5Ds601B5Sw" TargetMode="External"/><Relationship Id="rId159" Type="http://schemas.openxmlformats.org/officeDocument/2006/relationships/table" Target="../tables/table4.xml"/><Relationship Id="rId170" Type="http://schemas.openxmlformats.org/officeDocument/2006/relationships/table" Target="../tables/table15.xml"/><Relationship Id="rId107" Type="http://schemas.openxmlformats.org/officeDocument/2006/relationships/hyperlink" Target="https://drive.google.com/file/d/1qKSWBZPuhgasLg4yCRtbiTCVGGw40KeU/view?usp=sharing" TargetMode="External"/><Relationship Id="rId11" Type="http://schemas.openxmlformats.org/officeDocument/2006/relationships/hyperlink" Target="https://youtu.be/2_wp_gd8XQk?si=bMfMnENj6PkqA3vO" TargetMode="External"/><Relationship Id="rId32" Type="http://schemas.openxmlformats.org/officeDocument/2006/relationships/hyperlink" Target="https://youtu.be/htTMq8RFogM?si=EIYhiFsuZ8iBRDPV" TargetMode="External"/><Relationship Id="rId53" Type="http://schemas.openxmlformats.org/officeDocument/2006/relationships/hyperlink" Target="https://youtu.be/ETQDL_ZjXHA?si=UiZxuQ4iovxM9VFo" TargetMode="External"/><Relationship Id="rId74" Type="http://schemas.openxmlformats.org/officeDocument/2006/relationships/hyperlink" Target="https://youtu.be/r-cPxnxxo0k?si=BcktCnHqokTq2ew6" TargetMode="External"/><Relationship Id="rId128" Type="http://schemas.openxmlformats.org/officeDocument/2006/relationships/hyperlink" Target="https://drive.google.com/file/d/1xziWYxU_5fKxvRwzJ5JJk5gRMg5IS94G/view?usp=sharing" TargetMode="External"/><Relationship Id="rId149" Type="http://schemas.openxmlformats.org/officeDocument/2006/relationships/hyperlink" Target="https://youtube.com/shorts/AaqQQot5Ilg" TargetMode="External"/><Relationship Id="rId5" Type="http://schemas.openxmlformats.org/officeDocument/2006/relationships/hyperlink" Target="https://youtu.be/PlB2jwYIIx0?si=Nb6vnQLvky0R10_s" TargetMode="External"/><Relationship Id="rId95" Type="http://schemas.openxmlformats.org/officeDocument/2006/relationships/hyperlink" Target="https://drive.google.com/file/d/191OuVZEnpMZy_sj4NUSu91o036sIVeoN/view?usp=sharing" TargetMode="External"/><Relationship Id="rId160" Type="http://schemas.openxmlformats.org/officeDocument/2006/relationships/table" Target="../tables/table5.xml"/><Relationship Id="rId22" Type="http://schemas.openxmlformats.org/officeDocument/2006/relationships/hyperlink" Target="https://youtu.be/Ho91NbpKqik?si=vzOR1N-XxQY-4Ees" TargetMode="External"/><Relationship Id="rId43" Type="http://schemas.openxmlformats.org/officeDocument/2006/relationships/hyperlink" Target="https://youtu.be/NDnUK9fSDe8?si=3nBkyPS7AyNNNd0x" TargetMode="External"/><Relationship Id="rId64" Type="http://schemas.openxmlformats.org/officeDocument/2006/relationships/hyperlink" Target="https://youtu.be/5FUUBXo8g7M?si=X3QVIldr6W-FjfuQ" TargetMode="External"/><Relationship Id="rId118" Type="http://schemas.openxmlformats.org/officeDocument/2006/relationships/hyperlink" Target="https://drive.google.com/file/d/1NgFRnFQ-cgJrC8d2T5z5yK5dLuL03GVf/view?usp=sharing" TargetMode="External"/><Relationship Id="rId139" Type="http://schemas.openxmlformats.org/officeDocument/2006/relationships/hyperlink" Target="https://drive.google.com/file/d/1LkAFI8QPb220pYlHfjO7D035zSZjgsoD/view?usp=sharing" TargetMode="External"/><Relationship Id="rId85" Type="http://schemas.openxmlformats.org/officeDocument/2006/relationships/hyperlink" Target="https://youtu.be/DPiElrLSzVA?si=l8kwJJFFcYKlLjk_" TargetMode="External"/><Relationship Id="rId150" Type="http://schemas.openxmlformats.org/officeDocument/2006/relationships/hyperlink" Target="https://youtu.be/72oPyBK1wqs?si=80XuuuxyH4_ZP-Ws" TargetMode="External"/><Relationship Id="rId171" Type="http://schemas.openxmlformats.org/officeDocument/2006/relationships/table" Target="../tables/table16.xml"/><Relationship Id="rId12" Type="http://schemas.openxmlformats.org/officeDocument/2006/relationships/hyperlink" Target="https://youtu.be/S_6tw92SWF4?si=hpv2JkEZaM6CGe3U" TargetMode="External"/><Relationship Id="rId33" Type="http://schemas.openxmlformats.org/officeDocument/2006/relationships/hyperlink" Target="https://youtu.be/rpHrtwXJZho?si=DUm6NMYmaCA-33K5" TargetMode="External"/><Relationship Id="rId108" Type="http://schemas.openxmlformats.org/officeDocument/2006/relationships/hyperlink" Target="https://youtu.be/t_LrD25QYBw?si=e7mFDfY8kI3tlt-j" TargetMode="External"/><Relationship Id="rId129" Type="http://schemas.openxmlformats.org/officeDocument/2006/relationships/hyperlink" Target="https://drive.google.com/file/d/1IcbX7VIyR1zAsisT-Ghd2KZkmZ5dWN_E/view?usp=sharing" TargetMode="External"/><Relationship Id="rId54" Type="http://schemas.openxmlformats.org/officeDocument/2006/relationships/hyperlink" Target="https://youtu.be/1M45KhteK7w?si=4BHvkYUFvWJ9KgUF" TargetMode="External"/><Relationship Id="rId75" Type="http://schemas.openxmlformats.org/officeDocument/2006/relationships/hyperlink" Target="https://youtu.be/6h97GImoFN8?si=9xA6dYWvzzOHIsIz" TargetMode="External"/><Relationship Id="rId96" Type="http://schemas.openxmlformats.org/officeDocument/2006/relationships/hyperlink" Target="https://drive.google.com/file/d/1aVcqK5U94IRFPMPqcfw4y3RGMiru3cP5/view?usp=sharing" TargetMode="External"/><Relationship Id="rId140" Type="http://schemas.openxmlformats.org/officeDocument/2006/relationships/hyperlink" Target="https://drive.google.com/file/d/1CmI3BY4SADzfiQpSLD20fjB3rTuOZa3h/view?usp=sharing" TargetMode="External"/><Relationship Id="rId161" Type="http://schemas.openxmlformats.org/officeDocument/2006/relationships/table" Target="../tables/table6.xml"/><Relationship Id="rId6" Type="http://schemas.openxmlformats.org/officeDocument/2006/relationships/hyperlink" Target="https://youtu.be/wYacQ6W-jS0?si=pPizgBaEFxyyUHEe" TargetMode="External"/><Relationship Id="rId23" Type="http://schemas.openxmlformats.org/officeDocument/2006/relationships/hyperlink" Target="https://youtu.be/mE5G3n-9ae8?si=OC8TuKJaySaNozk6" TargetMode="External"/><Relationship Id="rId28" Type="http://schemas.openxmlformats.org/officeDocument/2006/relationships/hyperlink" Target="https://youtu.be/dPYKitw0dtM?si=fRnlNQx7qrt1s_sQ" TargetMode="External"/><Relationship Id="rId49" Type="http://schemas.openxmlformats.org/officeDocument/2006/relationships/hyperlink" Target="https://youtu.be/WrNZBLlo2oA?si=07ba-tqqhSvLy2uv" TargetMode="External"/><Relationship Id="rId114" Type="http://schemas.openxmlformats.org/officeDocument/2006/relationships/hyperlink" Target="https://drive.google.com/file/d/1b_NNJld-mpASWoITmtxFL2idNLJ-nkAd/view?usp=sharing" TargetMode="External"/><Relationship Id="rId119" Type="http://schemas.openxmlformats.org/officeDocument/2006/relationships/hyperlink" Target="https://drive.google.com/file/d/1aPXukXLmArT7QiK0Ae-iFEh4IpnK7iYT/view?usp=sharing" TargetMode="External"/><Relationship Id="rId44" Type="http://schemas.openxmlformats.org/officeDocument/2006/relationships/hyperlink" Target="https://www.youtube.com/watch?v=zq9X8uvsKSo" TargetMode="External"/><Relationship Id="rId60" Type="http://schemas.openxmlformats.org/officeDocument/2006/relationships/hyperlink" Target="https://youtu.be/39BFAeObcjA?si=igIsFxSDodh3G3mk" TargetMode="External"/><Relationship Id="rId65" Type="http://schemas.openxmlformats.org/officeDocument/2006/relationships/hyperlink" Target="https://youtu.be/v3rxeQC2mTA?si=GD_QrJrhfxh1f1qZ" TargetMode="External"/><Relationship Id="rId81" Type="http://schemas.openxmlformats.org/officeDocument/2006/relationships/hyperlink" Target="https://drive.google.com/file/d/1P9mjeonU9omSq32Nk2Tcxb66-G_JeohX/view?usp=sharing" TargetMode="External"/><Relationship Id="rId86" Type="http://schemas.openxmlformats.org/officeDocument/2006/relationships/hyperlink" Target="https://youtu.be/3KhKwd8HOX8?si=TdKM8Ul8NloSeMrW" TargetMode="External"/><Relationship Id="rId130" Type="http://schemas.openxmlformats.org/officeDocument/2006/relationships/hyperlink" Target="https://drive.google.com/file/d/1_2_I1OPNLi9uEIz0Sd1flYDSUcLXC5lK/view?usp=sharing" TargetMode="External"/><Relationship Id="rId135" Type="http://schemas.openxmlformats.org/officeDocument/2006/relationships/hyperlink" Target="https://youtu.be/WrNZBLlo2oA?si=07ba-tqqhSvLy2uv" TargetMode="External"/><Relationship Id="rId151" Type="http://schemas.openxmlformats.org/officeDocument/2006/relationships/hyperlink" Target="https://drive.google.com/file/d/1CA54gPHU6NKT_88PrgP83JF7Md9_tgCO/view?usp=drive_link" TargetMode="External"/><Relationship Id="rId156" Type="http://schemas.openxmlformats.org/officeDocument/2006/relationships/table" Target="../tables/table1.xml"/><Relationship Id="rId177" Type="http://schemas.openxmlformats.org/officeDocument/2006/relationships/table" Target="../tables/table22.xml"/><Relationship Id="rId172" Type="http://schemas.openxmlformats.org/officeDocument/2006/relationships/table" Target="../tables/table17.xml"/><Relationship Id="rId13" Type="http://schemas.openxmlformats.org/officeDocument/2006/relationships/hyperlink" Target="https://youtu.be/imk0y-lAgKU?si=H1ne0Mwv9ol-EkfX" TargetMode="External"/><Relationship Id="rId18" Type="http://schemas.openxmlformats.org/officeDocument/2006/relationships/hyperlink" Target="https://youtu.be/B4AxYIlorgw?si=E6uIHQ3akwy8aj-m" TargetMode="External"/><Relationship Id="rId39" Type="http://schemas.openxmlformats.org/officeDocument/2006/relationships/hyperlink" Target="https://youtu.be/RkGrTT9fRNY?si=6jhmTTZl2tI1Xth3" TargetMode="External"/><Relationship Id="rId109" Type="http://schemas.openxmlformats.org/officeDocument/2006/relationships/hyperlink" Target="https://drive.google.com/file/d/13bs4a0qIu3rrMAwv1AT1Pn3Mp1mAxeQT/view?usp=sharing" TargetMode="External"/><Relationship Id="rId34" Type="http://schemas.openxmlformats.org/officeDocument/2006/relationships/hyperlink" Target="https://youtu.be/faxFOkhTtvA?si=6MBmcqfI4a_xsolC" TargetMode="External"/><Relationship Id="rId50" Type="http://schemas.openxmlformats.org/officeDocument/2006/relationships/hyperlink" Target="https://youtu.be/ETQDL_ZjXHA?si=UiZxuQ4iovxM9VFo" TargetMode="External"/><Relationship Id="rId55" Type="http://schemas.openxmlformats.org/officeDocument/2006/relationships/hyperlink" Target="https://youtu.be/x0gCTYY5wNQ?si=KJQqEAmzhJ7DvBOj" TargetMode="External"/><Relationship Id="rId76" Type="http://schemas.openxmlformats.org/officeDocument/2006/relationships/hyperlink" Target="https://youtu.be/54DAQ_qQrSU?si=GRkGHNoWKweOD17P" TargetMode="External"/><Relationship Id="rId97" Type="http://schemas.openxmlformats.org/officeDocument/2006/relationships/hyperlink" Target="https://drive.google.com/file/d/15gXLeC5Z6mWLYHXHTNZjbJF735APCeH2/view?usp=sharing" TargetMode="External"/><Relationship Id="rId104" Type="http://schemas.openxmlformats.org/officeDocument/2006/relationships/hyperlink" Target="https://drive.google.com/file/d/1GH2Nok2CZufbIEywUtKlVJrQ575uITyB/view?usp=sharing" TargetMode="External"/><Relationship Id="rId120" Type="http://schemas.openxmlformats.org/officeDocument/2006/relationships/hyperlink" Target="https://drive.google.com/file/d/18BJS9Vpt_gFJL8sxkPF9ef_FyeIGfhoj/view?usp=sharing" TargetMode="External"/><Relationship Id="rId125" Type="http://schemas.openxmlformats.org/officeDocument/2006/relationships/hyperlink" Target="https://drive.google.com/file/d/1UWTfOMquVyvF4bla9SyWWkqBXe5mNlH7/view?usp=sharing" TargetMode="External"/><Relationship Id="rId141" Type="http://schemas.openxmlformats.org/officeDocument/2006/relationships/hyperlink" Target="https://youtu.be/A2JFyPZ1fOY?si=7JP1pclmrmmNxZg8" TargetMode="External"/><Relationship Id="rId146" Type="http://schemas.openxmlformats.org/officeDocument/2006/relationships/hyperlink" Target="https://youtu.be/TsLbugP_nF8?si=rJ064TdmGiDle4XT" TargetMode="External"/><Relationship Id="rId167" Type="http://schemas.openxmlformats.org/officeDocument/2006/relationships/table" Target="../tables/table12.xml"/><Relationship Id="rId7" Type="http://schemas.openxmlformats.org/officeDocument/2006/relationships/hyperlink" Target="https://youtu.be/89wHqnyWyQE?si=FuvDDq0qRQoyGm-2" TargetMode="External"/><Relationship Id="rId71" Type="http://schemas.openxmlformats.org/officeDocument/2006/relationships/hyperlink" Target="https://youtu.be/NYhjvkEO4BI?si=oZEuZZC6wY3JCBOv" TargetMode="External"/><Relationship Id="rId92" Type="http://schemas.openxmlformats.org/officeDocument/2006/relationships/hyperlink" Target="https://youtu.be/zmExiiKiKTg?si=tFD8MxYYtwgqqNku" TargetMode="External"/><Relationship Id="rId162" Type="http://schemas.openxmlformats.org/officeDocument/2006/relationships/table" Target="../tables/table7.xml"/><Relationship Id="rId2" Type="http://schemas.openxmlformats.org/officeDocument/2006/relationships/hyperlink" Target="https://youtu.be/SvFPSj9WcEk?si=iMWBcf8EZLcp5zy2" TargetMode="External"/><Relationship Id="rId29" Type="http://schemas.openxmlformats.org/officeDocument/2006/relationships/hyperlink" Target="https://youtu.be/jgcEXrlyDaM?si=VRUjJ8F9Emo7PIjV" TargetMode="External"/><Relationship Id="rId24" Type="http://schemas.openxmlformats.org/officeDocument/2006/relationships/hyperlink" Target="https://youtu.be/ADbZyikmTQk?si=U5IsK5hk6kIEYQpm" TargetMode="External"/><Relationship Id="rId40" Type="http://schemas.openxmlformats.org/officeDocument/2006/relationships/hyperlink" Target="https://youtu.be/nOQlE91hngw?si=iT3blHBQoPEIXKbt" TargetMode="External"/><Relationship Id="rId45" Type="http://schemas.openxmlformats.org/officeDocument/2006/relationships/hyperlink" Target="https://youtu.be/VhkfHafen0k?si=XvanjGWwySJajZhI" TargetMode="External"/><Relationship Id="rId66" Type="http://schemas.openxmlformats.org/officeDocument/2006/relationships/hyperlink" Target="https://youtu.be/KUUgWlK-2iA?si=aqM8vI-M38AfifGl" TargetMode="External"/><Relationship Id="rId87" Type="http://schemas.openxmlformats.org/officeDocument/2006/relationships/hyperlink" Target="https://youtu.be/Re1QwqtB0hQ?si=Ok-dVDQc-yecNQfP" TargetMode="External"/><Relationship Id="rId110" Type="http://schemas.openxmlformats.org/officeDocument/2006/relationships/hyperlink" Target="https://drive.google.com/file/d/1SwXVAILRPsxgrzG_1jdGkn2FIP1s5Rmb/view?usp=sharing" TargetMode="External"/><Relationship Id="rId115" Type="http://schemas.openxmlformats.org/officeDocument/2006/relationships/hyperlink" Target="https://youtu.be/Zbeavb1KmEQ?si=CWUEDR2DIZNK8QAO" TargetMode="External"/><Relationship Id="rId131" Type="http://schemas.openxmlformats.org/officeDocument/2006/relationships/hyperlink" Target="https://youtu.be/z2OExSEkHz0?si=tpnCyoz7oCJlhiG1" TargetMode="External"/><Relationship Id="rId136" Type="http://schemas.openxmlformats.org/officeDocument/2006/relationships/hyperlink" Target="https://youtu.be/ETQDL_ZjXHA?si=UiZxuQ4iovxM9VFo" TargetMode="External"/><Relationship Id="rId157" Type="http://schemas.openxmlformats.org/officeDocument/2006/relationships/table" Target="../tables/table2.xml"/><Relationship Id="rId178" Type="http://schemas.openxmlformats.org/officeDocument/2006/relationships/table" Target="../tables/table23.xml"/><Relationship Id="rId61" Type="http://schemas.openxmlformats.org/officeDocument/2006/relationships/hyperlink" Target="https://youtu.be/vxeuF_ta0vo?si=vT6A734gVdXS8c6X" TargetMode="External"/><Relationship Id="rId82" Type="http://schemas.openxmlformats.org/officeDocument/2006/relationships/hyperlink" Target="https://youtu.be/k4o2WSYTmtc?si=DkWu511XNCyGRix6" TargetMode="External"/><Relationship Id="rId152" Type="http://schemas.openxmlformats.org/officeDocument/2006/relationships/hyperlink" Target="https://drive.google.com/file/d/1_715H1qu6CP43DSO9KOVW1midNFwNJfP/view?usp=sharing" TargetMode="External"/><Relationship Id="rId173" Type="http://schemas.openxmlformats.org/officeDocument/2006/relationships/table" Target="../tables/table18.xml"/><Relationship Id="rId19" Type="http://schemas.openxmlformats.org/officeDocument/2006/relationships/hyperlink" Target="https://youtu.be/YQEdBZb7_zc?si=gdQvvScIhE24BGWB" TargetMode="External"/><Relationship Id="rId14" Type="http://schemas.openxmlformats.org/officeDocument/2006/relationships/hyperlink" Target="https://youtu.be/p2i_0eL_ztg?si=rwMzBD9p-1bf_avu" TargetMode="External"/><Relationship Id="rId30" Type="http://schemas.openxmlformats.org/officeDocument/2006/relationships/hyperlink" Target="https://youtu.be/bB14NIRPnak?si=tocv6hdMK7KT1GTY" TargetMode="External"/><Relationship Id="rId35" Type="http://schemas.openxmlformats.org/officeDocument/2006/relationships/hyperlink" Target="https://youtu.be/SWzJOfWDVPI?si=URRzKUOno4AeHJnl" TargetMode="External"/><Relationship Id="rId56" Type="http://schemas.openxmlformats.org/officeDocument/2006/relationships/hyperlink" Target="https://youtu.be/fhTlPsvOMtY?si=k1G_d5h6TPwUEZr2" TargetMode="External"/><Relationship Id="rId77" Type="http://schemas.openxmlformats.org/officeDocument/2006/relationships/hyperlink" Target="https://youtu.be/tJOw9oLnqc0?si=BOlNQQoy6GQDGfBB" TargetMode="External"/><Relationship Id="rId100" Type="http://schemas.openxmlformats.org/officeDocument/2006/relationships/hyperlink" Target="https://drive.google.com/file/d/1Obj2B0pgphywe8p9A6MvgDIw5gB_Nl53/view?usp=sharing" TargetMode="External"/><Relationship Id="rId105" Type="http://schemas.openxmlformats.org/officeDocument/2006/relationships/hyperlink" Target="https://drive.google.com/file/d/1ZZ3dEWGRXk5rqLxVuYLgL-IKmeihDowC/view?usp=sharing" TargetMode="External"/><Relationship Id="rId126" Type="http://schemas.openxmlformats.org/officeDocument/2006/relationships/hyperlink" Target="https://drive.google.com/file/d/1GjAJCmKhYNcFUj7kDmKD-4sQxozk7_pl/view?usp=sharing" TargetMode="External"/><Relationship Id="rId147" Type="http://schemas.openxmlformats.org/officeDocument/2006/relationships/hyperlink" Target="https://youtu.be/LpoZH5FxPYo?si=3eTt8ory2LT1wMRx" TargetMode="External"/><Relationship Id="rId168" Type="http://schemas.openxmlformats.org/officeDocument/2006/relationships/table" Target="../tables/table13.xml"/><Relationship Id="rId8" Type="http://schemas.openxmlformats.org/officeDocument/2006/relationships/hyperlink" Target="https://youtu.be/hMsCVplKeJw?si=kJnO1JfFyCYjekgF" TargetMode="External"/><Relationship Id="rId51" Type="http://schemas.openxmlformats.org/officeDocument/2006/relationships/hyperlink" Target="https://youtu.be/aBNTvrkM9jE?si=xnT61Hb5GjoDOF1X" TargetMode="External"/><Relationship Id="rId72" Type="http://schemas.openxmlformats.org/officeDocument/2006/relationships/hyperlink" Target="https://drive.google.com/file/d/1dqfsv1dByJQnWFXu9il5l73FoHjg6b2C/view?usp=sharing" TargetMode="External"/><Relationship Id="rId93" Type="http://schemas.openxmlformats.org/officeDocument/2006/relationships/hyperlink" Target="https://youtu.be/PBeuza1YhVE?si=0zmF_StHyC9w8SwH" TargetMode="External"/><Relationship Id="rId98" Type="http://schemas.openxmlformats.org/officeDocument/2006/relationships/hyperlink" Target="https://drive.google.com/file/d/1ArklMvWXgY9GOSEQPeSz5DOgmOlqN5yL/view?usp=sharing" TargetMode="External"/><Relationship Id="rId121" Type="http://schemas.openxmlformats.org/officeDocument/2006/relationships/hyperlink" Target="https://drive.google.com/file/d/1rl3F1MvrNvigzk89LiDRsDLz-KFIEFIv/view?usp=sharing" TargetMode="External"/><Relationship Id="rId142" Type="http://schemas.openxmlformats.org/officeDocument/2006/relationships/hyperlink" Target="https://drive.google.com/file/d/1n6ZFkw3syKiQGNWnTlbnG6gM4n5qxqhK/view?usp=sharing" TargetMode="External"/><Relationship Id="rId163" Type="http://schemas.openxmlformats.org/officeDocument/2006/relationships/table" Target="../tables/table8.xml"/><Relationship Id="rId3" Type="http://schemas.openxmlformats.org/officeDocument/2006/relationships/hyperlink" Target="https://youtu.be/JwwQxitUCsY?si=-0IR-GRHn2uOUwX0" TargetMode="External"/><Relationship Id="rId25" Type="http://schemas.openxmlformats.org/officeDocument/2006/relationships/hyperlink" Target="https://youtu.be/QaY_pyLsIeQ?si=0N-lNLT6FpxvVleq" TargetMode="External"/><Relationship Id="rId46" Type="http://schemas.openxmlformats.org/officeDocument/2006/relationships/hyperlink" Target="https://youtu.be/KYLfdl2IsOU?si=Aab84FN1t4of5mSu" TargetMode="External"/><Relationship Id="rId67" Type="http://schemas.openxmlformats.org/officeDocument/2006/relationships/hyperlink" Target="https://youtu.be/sWO0QA6p2j0?si=-pM9nElxYtHCdZsF" TargetMode="External"/><Relationship Id="rId116" Type="http://schemas.openxmlformats.org/officeDocument/2006/relationships/hyperlink" Target="https://youtu.be/UDtUG1iygBU?si=4duY067MPim4BgwN" TargetMode="External"/><Relationship Id="rId137" Type="http://schemas.openxmlformats.org/officeDocument/2006/relationships/hyperlink" Target="https://youtu.be/aBNTvrkM9jE?si=xnT61Hb5GjoDOF1X" TargetMode="External"/><Relationship Id="rId158" Type="http://schemas.openxmlformats.org/officeDocument/2006/relationships/table" Target="../tables/table3.xml"/><Relationship Id="rId20" Type="http://schemas.openxmlformats.org/officeDocument/2006/relationships/hyperlink" Target="https://youtu.be/ovJJSUzi_FE?si=8kqFWJnAeMvRNC6s" TargetMode="External"/><Relationship Id="rId41" Type="http://schemas.openxmlformats.org/officeDocument/2006/relationships/hyperlink" Target="https://youtu.be/LYijMovMsq8?si=cPO7tUBXqJX8FQvf" TargetMode="External"/><Relationship Id="rId62" Type="http://schemas.openxmlformats.org/officeDocument/2006/relationships/hyperlink" Target="https://youtu.be/hsdP7tfKcC0?si=90eZEmIQ2pHSJWGU" TargetMode="External"/><Relationship Id="rId83" Type="http://schemas.openxmlformats.org/officeDocument/2006/relationships/hyperlink" Target="https://youtu.be/yLF-pWRiAtU?si=Hx5thS8kl14_348z" TargetMode="External"/><Relationship Id="rId88" Type="http://schemas.openxmlformats.org/officeDocument/2006/relationships/hyperlink" Target="https://youtu.be/JBPCnKNhfNo?si=IrR_BcqUVdy59bw3" TargetMode="External"/><Relationship Id="rId111" Type="http://schemas.openxmlformats.org/officeDocument/2006/relationships/hyperlink" Target="https://drive.google.com/file/d/1zUkLzsa3le8SXhpOWsl2Z5sr39DLBF-m/view?usp=sharing" TargetMode="External"/><Relationship Id="rId132" Type="http://schemas.openxmlformats.org/officeDocument/2006/relationships/hyperlink" Target="https://youtu.be/CQBDhbhCZsk?si=aLrFWYwEmHYr16X4" TargetMode="External"/><Relationship Id="rId153" Type="http://schemas.openxmlformats.org/officeDocument/2006/relationships/hyperlink" Target="https://youtu.be/zKXyjQD4QAg?si=Upv4neezpNBCmbVZ" TargetMode="External"/><Relationship Id="rId174" Type="http://schemas.openxmlformats.org/officeDocument/2006/relationships/table" Target="../tables/table19.xml"/><Relationship Id="rId179" Type="http://schemas.openxmlformats.org/officeDocument/2006/relationships/table" Target="../tables/table24.xml"/><Relationship Id="rId15" Type="http://schemas.openxmlformats.org/officeDocument/2006/relationships/hyperlink" Target="https://youtu.be/7bal58zN4KI?si=qyNB_5OKfw2Act10" TargetMode="External"/><Relationship Id="rId36" Type="http://schemas.openxmlformats.org/officeDocument/2006/relationships/hyperlink" Target="https://youtu.be/X8S6oImiS2w?si=Z-a5di856Ouo6egS" TargetMode="External"/><Relationship Id="rId57" Type="http://schemas.openxmlformats.org/officeDocument/2006/relationships/hyperlink" Target="https://youtu.be/c6a4n-uxNy0?si=wxXF20Dhm3IYMqto" TargetMode="External"/><Relationship Id="rId106" Type="http://schemas.openxmlformats.org/officeDocument/2006/relationships/hyperlink" Target="https://drive.google.com/file/d/1PGScdhm5Gjlgwfh3Fmwv_pqCNVmmXXRa/view?usp=sharing" TargetMode="External"/><Relationship Id="rId127" Type="http://schemas.openxmlformats.org/officeDocument/2006/relationships/hyperlink" Target="https://drive.google.com/file/d/1yPG55_tTy7vJ0LL4tvmqrNlHUQeKxyOI/view?usp=sharing" TargetMode="External"/><Relationship Id="rId10" Type="http://schemas.openxmlformats.org/officeDocument/2006/relationships/hyperlink" Target="https://youtu.be/ugVLFGQpNdE?si=n8wQHw0mXdaBmfrd" TargetMode="External"/><Relationship Id="rId31" Type="http://schemas.openxmlformats.org/officeDocument/2006/relationships/hyperlink" Target="https://youtu.be/eDtZ9WlVhSY?si=2_ApWkvCIYnaoUTP" TargetMode="External"/><Relationship Id="rId52" Type="http://schemas.openxmlformats.org/officeDocument/2006/relationships/hyperlink" Target="https://youtu.be/XBFVCszDIfw?si=4ywIrB5Ds601B5Sw" TargetMode="External"/><Relationship Id="rId73" Type="http://schemas.openxmlformats.org/officeDocument/2006/relationships/hyperlink" Target="https://youtu.be/XAKvHzY4er4?si=Fk-RMPX-9_sclUZt" TargetMode="External"/><Relationship Id="rId78" Type="http://schemas.openxmlformats.org/officeDocument/2006/relationships/hyperlink" Target="https://youtu.be/e04jH7f1nUM?si=yN2CJbv3WI20SOx9" TargetMode="External"/><Relationship Id="rId94" Type="http://schemas.openxmlformats.org/officeDocument/2006/relationships/hyperlink" Target="https://youtu.be/EZB31qrcgaA?si=vnrELmND3f86SG_H" TargetMode="External"/><Relationship Id="rId99" Type="http://schemas.openxmlformats.org/officeDocument/2006/relationships/hyperlink" Target="https://drive.google.com/file/d/1Q1An8Nigul245WUqUDS52fCJOsCBmEqf/view?usp=drive_link" TargetMode="External"/><Relationship Id="rId101" Type="http://schemas.openxmlformats.org/officeDocument/2006/relationships/hyperlink" Target="https://drive.google.com/file/d/14dYErcGzLGuQ-WE2Oc-lThVKHYxCHsMg/view?usp=sharing" TargetMode="External"/><Relationship Id="rId122" Type="http://schemas.openxmlformats.org/officeDocument/2006/relationships/hyperlink" Target="https://drive.google.com/file/d/1_jhyDAZN4VNwgeMN1obX0sEJ_P1JrShu/view?usp=sharing" TargetMode="External"/><Relationship Id="rId143" Type="http://schemas.openxmlformats.org/officeDocument/2006/relationships/hyperlink" Target="https://drive.google.com/file/d/1lntZLzLWcMHfPKzX6K085q3glW4d6Vq5/view?usp=sharing" TargetMode="External"/><Relationship Id="rId148" Type="http://schemas.openxmlformats.org/officeDocument/2006/relationships/hyperlink" Target="https://drive.google.com/file/d/111vZ4cm8zAyZosMJ-pXAHiPvffLqceXe/view?usp=drive_link" TargetMode="External"/><Relationship Id="rId164" Type="http://schemas.openxmlformats.org/officeDocument/2006/relationships/table" Target="../tables/table9.xml"/><Relationship Id="rId169" Type="http://schemas.openxmlformats.org/officeDocument/2006/relationships/table" Target="../tables/table14.xml"/><Relationship Id="rId4" Type="http://schemas.openxmlformats.org/officeDocument/2006/relationships/hyperlink" Target="https://youtu.be/PbsVsNTaxFk?si=9AQs1rJdrYdYAGIb" TargetMode="External"/><Relationship Id="rId9" Type="http://schemas.openxmlformats.org/officeDocument/2006/relationships/hyperlink" Target="https://youtu.be/gmG5wxd90qo?si=F_Zq_90TN2rrJsxS" TargetMode="External"/><Relationship Id="rId180" Type="http://schemas.openxmlformats.org/officeDocument/2006/relationships/comments" Target="../comments1.xml"/><Relationship Id="rId26" Type="http://schemas.openxmlformats.org/officeDocument/2006/relationships/hyperlink" Target="https://youtu.be/mHF9oAkfJ6Q?si=PpywtjmHtAge-zOQ" TargetMode="External"/><Relationship Id="rId47" Type="http://schemas.openxmlformats.org/officeDocument/2006/relationships/hyperlink" Target="https://youtu.be/xxM_C_hR_no?si=Mc9fN7ibuaD9N8Hv" TargetMode="External"/><Relationship Id="rId68" Type="http://schemas.openxmlformats.org/officeDocument/2006/relationships/hyperlink" Target="https://www.youtube.com/watch?v=2LCSVKBBx-M" TargetMode="External"/><Relationship Id="rId89" Type="http://schemas.openxmlformats.org/officeDocument/2006/relationships/hyperlink" Target="https://youtu.be/FQ8xEp9L2Dw?si=5DTpKZ7zR4Xxlbqn" TargetMode="External"/><Relationship Id="rId112" Type="http://schemas.openxmlformats.org/officeDocument/2006/relationships/hyperlink" Target="https://drive.google.com/file/d/1qIfIGGsj0vijxD23rGVO2595cFKyejZq/view?usp=sharing" TargetMode="External"/><Relationship Id="rId133" Type="http://schemas.openxmlformats.org/officeDocument/2006/relationships/hyperlink" Target="https://youtu.be/KYLfdl2IsOU?si=Aab84FN1t4of5mSu" TargetMode="External"/><Relationship Id="rId154" Type="http://schemas.openxmlformats.org/officeDocument/2006/relationships/printerSettings" Target="../printerSettings/printerSettings1.bin"/><Relationship Id="rId175" Type="http://schemas.openxmlformats.org/officeDocument/2006/relationships/table" Target="../tables/table20.xml"/><Relationship Id="rId16" Type="http://schemas.openxmlformats.org/officeDocument/2006/relationships/hyperlink" Target="https://youtu.be/iyfxRX6g84U?si=EUrPgv9uTAbOUh0V" TargetMode="External"/><Relationship Id="rId37" Type="http://schemas.openxmlformats.org/officeDocument/2006/relationships/hyperlink" Target="https://youtu.be/fC4yAgZjew8?si=K9Y6960TFZGw4OGi" TargetMode="External"/><Relationship Id="rId58" Type="http://schemas.openxmlformats.org/officeDocument/2006/relationships/hyperlink" Target="https://youtu.be/XAKvHzY4er4?si=azd7ZnyCftHsfRkO" TargetMode="External"/><Relationship Id="rId79" Type="http://schemas.openxmlformats.org/officeDocument/2006/relationships/hyperlink" Target="https://youtu.be/548cxFFF0iA?si=tOc_aQYGmTIHX5Tj" TargetMode="External"/><Relationship Id="rId102" Type="http://schemas.openxmlformats.org/officeDocument/2006/relationships/hyperlink" Target="https://drive.google.com/file/d/1gnaCdgePHLGUC1FwJ37mP5aRBgaVz1nG/view?usp=sharing" TargetMode="External"/><Relationship Id="rId123" Type="http://schemas.openxmlformats.org/officeDocument/2006/relationships/hyperlink" Target="https://drive.google.com/file/d/1V1itBXOaoYxoaEfuTBY-46TQau9Pa5vI/view?usp=sharing" TargetMode="External"/><Relationship Id="rId144" Type="http://schemas.openxmlformats.org/officeDocument/2006/relationships/hyperlink" Target="https://youtu.be/9aEy5hauitI?si=CxMxXiTw7HD5fmvi" TargetMode="External"/><Relationship Id="rId90" Type="http://schemas.openxmlformats.org/officeDocument/2006/relationships/hyperlink" Target="https://youtu.be/qEB47ql8SX8?si=TdEGL8jisCcp6YrL" TargetMode="External"/><Relationship Id="rId165" Type="http://schemas.openxmlformats.org/officeDocument/2006/relationships/table" Target="../tables/table10.xml"/><Relationship Id="rId27" Type="http://schemas.openxmlformats.org/officeDocument/2006/relationships/hyperlink" Target="https://youtu.be/zel6lAzSugU?si=SNUMhGNLGMJ-BYxm" TargetMode="External"/><Relationship Id="rId48" Type="http://schemas.openxmlformats.org/officeDocument/2006/relationships/hyperlink" Target="https://youtu.be/t3BniTyjMDc?si=G2m4x7Ja83G-Jop1" TargetMode="External"/><Relationship Id="rId69" Type="http://schemas.openxmlformats.org/officeDocument/2006/relationships/hyperlink" Target="https://www.youtube.com/watch?v=RNo25uXag64" TargetMode="External"/><Relationship Id="rId113" Type="http://schemas.openxmlformats.org/officeDocument/2006/relationships/hyperlink" Target="https://drive.google.com/file/d/1ZyWF4KtTKKRQ44lSlfetQ5Rhe7Tgn7R2/view?usp=sharing" TargetMode="External"/><Relationship Id="rId134" Type="http://schemas.openxmlformats.org/officeDocument/2006/relationships/hyperlink" Target="https://youtu.be/t3BniTyjMDc?si=G2m4x7Ja83G-Jop1" TargetMode="External"/><Relationship Id="rId80" Type="http://schemas.openxmlformats.org/officeDocument/2006/relationships/hyperlink" Target="https://youtu.be/3cqkbGUWro4?si=jJC6Mfg8OeypjUji" TargetMode="External"/><Relationship Id="rId155" Type="http://schemas.openxmlformats.org/officeDocument/2006/relationships/vmlDrawing" Target="../drawings/vmlDrawing1.vml"/><Relationship Id="rId176" Type="http://schemas.openxmlformats.org/officeDocument/2006/relationships/table" Target="../tables/table21.xml"/><Relationship Id="rId17" Type="http://schemas.openxmlformats.org/officeDocument/2006/relationships/hyperlink" Target="https://youtu.be/pyAvXtH-qAc?si=TufQsz1CgKLFXxbL" TargetMode="External"/><Relationship Id="rId38" Type="http://schemas.openxmlformats.org/officeDocument/2006/relationships/hyperlink" Target="https://youtu.be/L2HSe3EZ--4?si=2fAOwbotEosuXDfI" TargetMode="External"/><Relationship Id="rId59" Type="http://schemas.openxmlformats.org/officeDocument/2006/relationships/hyperlink" Target="https://youtu.be/YzlpC_0U56s?si=r_wOLoXhun5vZo0D" TargetMode="External"/><Relationship Id="rId103" Type="http://schemas.openxmlformats.org/officeDocument/2006/relationships/hyperlink" Target="https://drive.google.com/file/d/1j36wAbBiI_09XbI1ZbhHBVWho19WRnGY/view?usp=sharing" TargetMode="External"/><Relationship Id="rId124" Type="http://schemas.openxmlformats.org/officeDocument/2006/relationships/hyperlink" Target="https://drive.google.com/file/d/1Hf6a056VtY5ltbtAWXpLKi19Tua_mBDh/view?usp=sharing" TargetMode="External"/><Relationship Id="rId70" Type="http://schemas.openxmlformats.org/officeDocument/2006/relationships/hyperlink" Target="https://www.youtube.com/watch?v=RlAQHV6Knrw" TargetMode="External"/><Relationship Id="rId91" Type="http://schemas.openxmlformats.org/officeDocument/2006/relationships/hyperlink" Target="https://youtu.be/YJNwdfzqpV4?si=4ws7UlguABfR03Bz" TargetMode="External"/><Relationship Id="rId145" Type="http://schemas.openxmlformats.org/officeDocument/2006/relationships/hyperlink" Target="https://youtu.be/4dNjMkbkqPo?si=1Ga5YrkaczFRFaTE" TargetMode="External"/><Relationship Id="rId166" Type="http://schemas.openxmlformats.org/officeDocument/2006/relationships/table" Target="../tables/table11.xml"/><Relationship Id="rId1" Type="http://schemas.openxmlformats.org/officeDocument/2006/relationships/hyperlink" Target="https://youtu.be/N6Pppbr84eQ?si=iP8eD3eA2CTPSNn3"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K843"/>
  <sheetViews>
    <sheetView topLeftCell="A139" zoomScaleNormal="100" workbookViewId="0">
      <selection activeCell="C470" sqref="C444:C470"/>
    </sheetView>
  </sheetViews>
  <sheetFormatPr baseColWidth="10" defaultRowHeight="15"/>
  <cols>
    <col min="1" max="1" width="11.42578125" style="98"/>
    <col min="2" max="2" width="18.5703125" style="98" bestFit="1" customWidth="1"/>
    <col min="3" max="3" width="93.5703125" style="98" bestFit="1" customWidth="1"/>
    <col min="4" max="4" width="87.28515625" style="99" bestFit="1" customWidth="1"/>
    <col min="5" max="6" width="15.28515625" style="99" customWidth="1"/>
    <col min="7" max="7" width="8.85546875" style="100" customWidth="1"/>
    <col min="8" max="8" width="10.140625" style="100" customWidth="1"/>
    <col min="9" max="9" width="6.42578125" style="100" customWidth="1"/>
    <col min="10" max="10" width="6.140625" style="100" customWidth="1"/>
    <col min="11" max="11" width="14.5703125" style="100" bestFit="1" customWidth="1"/>
    <col min="12" max="12" width="47.85546875" style="98" bestFit="1" customWidth="1"/>
    <col min="13" max="16384" width="11.42578125" style="98"/>
  </cols>
  <sheetData>
    <row r="1" spans="1:11">
      <c r="A1" s="98" t="s">
        <v>396</v>
      </c>
      <c r="C1" s="98" t="s">
        <v>38</v>
      </c>
      <c r="G1" s="100" t="s">
        <v>687</v>
      </c>
      <c r="H1" s="100" t="s">
        <v>38</v>
      </c>
      <c r="I1" s="100" t="s">
        <v>688</v>
      </c>
      <c r="J1" s="100" t="s">
        <v>686</v>
      </c>
      <c r="K1" s="100" t="s">
        <v>950</v>
      </c>
    </row>
    <row r="2" spans="1:11">
      <c r="A2" s="98" t="s">
        <v>38</v>
      </c>
      <c r="B2" s="101" t="s">
        <v>1150</v>
      </c>
      <c r="C2" s="98" t="s">
        <v>223</v>
      </c>
      <c r="D2" s="99" t="s">
        <v>1142</v>
      </c>
      <c r="G2" s="100">
        <v>1</v>
      </c>
      <c r="H2" s="102" t="s">
        <v>771</v>
      </c>
      <c r="I2" s="102">
        <v>1</v>
      </c>
      <c r="J2" s="100">
        <v>0</v>
      </c>
      <c r="K2" s="100">
        <v>5</v>
      </c>
    </row>
    <row r="3" spans="1:11">
      <c r="A3" s="98" t="s">
        <v>39</v>
      </c>
      <c r="B3" s="104" t="s">
        <v>400</v>
      </c>
      <c r="C3" s="98" t="s">
        <v>1143</v>
      </c>
      <c r="G3" s="100">
        <v>2</v>
      </c>
      <c r="H3" s="103" t="s">
        <v>772</v>
      </c>
      <c r="I3" s="103">
        <v>2</v>
      </c>
      <c r="J3" s="100">
        <v>1</v>
      </c>
      <c r="K3" s="100">
        <v>10</v>
      </c>
    </row>
    <row r="4" spans="1:11">
      <c r="A4" s="98" t="s">
        <v>40</v>
      </c>
      <c r="B4" s="104" t="s">
        <v>398</v>
      </c>
      <c r="C4" s="98" t="s">
        <v>121</v>
      </c>
      <c r="G4" s="100">
        <v>3</v>
      </c>
      <c r="H4" s="102" t="s">
        <v>773</v>
      </c>
      <c r="I4" s="102">
        <v>3</v>
      </c>
      <c r="J4" s="100">
        <v>2</v>
      </c>
      <c r="K4" s="100">
        <v>15</v>
      </c>
    </row>
    <row r="5" spans="1:11">
      <c r="A5" s="98" t="s">
        <v>41</v>
      </c>
      <c r="B5" s="104" t="s">
        <v>399</v>
      </c>
      <c r="C5" s="98" t="s">
        <v>1148</v>
      </c>
      <c r="G5" s="100">
        <v>4</v>
      </c>
      <c r="H5" s="103" t="s">
        <v>774</v>
      </c>
      <c r="I5" s="103">
        <v>4</v>
      </c>
      <c r="J5" s="100">
        <v>3</v>
      </c>
      <c r="K5" s="100">
        <v>20</v>
      </c>
    </row>
    <row r="6" spans="1:11">
      <c r="A6" s="98" t="s">
        <v>42</v>
      </c>
      <c r="B6" s="104" t="s">
        <v>401</v>
      </c>
      <c r="C6" s="98" t="s">
        <v>1149</v>
      </c>
      <c r="G6" s="100">
        <v>5</v>
      </c>
      <c r="H6" s="102" t="s">
        <v>775</v>
      </c>
      <c r="I6" s="102">
        <v>5</v>
      </c>
      <c r="J6" s="100">
        <v>4</v>
      </c>
      <c r="K6" s="100">
        <v>25</v>
      </c>
    </row>
    <row r="7" spans="1:11">
      <c r="A7" s="98" t="s">
        <v>263</v>
      </c>
      <c r="B7" s="104" t="s">
        <v>402</v>
      </c>
      <c r="G7" s="100">
        <v>6</v>
      </c>
      <c r="H7" s="103" t="s">
        <v>776</v>
      </c>
      <c r="I7" s="103">
        <v>6</v>
      </c>
      <c r="J7" s="100">
        <v>5</v>
      </c>
      <c r="K7" s="100">
        <v>30</v>
      </c>
    </row>
    <row r="8" spans="1:11">
      <c r="A8" s="98" t="s">
        <v>262</v>
      </c>
      <c r="B8" s="104" t="s">
        <v>403</v>
      </c>
      <c r="G8" s="100">
        <v>7</v>
      </c>
      <c r="H8" s="102" t="s">
        <v>777</v>
      </c>
      <c r="I8" s="102">
        <v>7</v>
      </c>
      <c r="J8" s="100">
        <v>6</v>
      </c>
      <c r="K8" s="100">
        <v>35</v>
      </c>
    </row>
    <row r="9" spans="1:11">
      <c r="A9" s="98" t="s">
        <v>397</v>
      </c>
      <c r="B9" s="104" t="s">
        <v>404</v>
      </c>
      <c r="G9" s="100">
        <v>8</v>
      </c>
      <c r="H9" s="103" t="s">
        <v>778</v>
      </c>
      <c r="I9" s="103">
        <v>8</v>
      </c>
      <c r="K9" s="100">
        <v>40</v>
      </c>
    </row>
    <row r="10" spans="1:11">
      <c r="A10" s="98" t="s">
        <v>0</v>
      </c>
      <c r="B10" s="104" t="s">
        <v>405</v>
      </c>
      <c r="C10" s="98" t="s">
        <v>1145</v>
      </c>
      <c r="D10" s="99" t="s">
        <v>1144</v>
      </c>
      <c r="G10" s="100">
        <v>9</v>
      </c>
      <c r="H10" s="102" t="s">
        <v>779</v>
      </c>
      <c r="I10" s="102">
        <v>9</v>
      </c>
      <c r="K10" s="100">
        <v>45</v>
      </c>
    </row>
    <row r="11" spans="1:11">
      <c r="A11" s="98" t="s">
        <v>312</v>
      </c>
      <c r="B11" s="104" t="s">
        <v>406</v>
      </c>
      <c r="C11" s="98" t="s">
        <v>1147</v>
      </c>
      <c r="D11" s="99" t="s">
        <v>1146</v>
      </c>
      <c r="G11" s="100">
        <v>10</v>
      </c>
      <c r="H11" s="103" t="s">
        <v>780</v>
      </c>
      <c r="I11" s="103">
        <v>10</v>
      </c>
      <c r="K11" s="100">
        <v>50</v>
      </c>
    </row>
    <row r="12" spans="1:11">
      <c r="A12" s="98" t="s">
        <v>687</v>
      </c>
      <c r="B12" s="104" t="s">
        <v>956</v>
      </c>
      <c r="G12" s="100">
        <v>11</v>
      </c>
      <c r="H12" s="102" t="s">
        <v>781</v>
      </c>
      <c r="I12" s="102">
        <v>11</v>
      </c>
      <c r="K12" s="100">
        <v>55</v>
      </c>
    </row>
    <row r="13" spans="1:11">
      <c r="A13" s="98" t="s">
        <v>685</v>
      </c>
      <c r="B13" s="104" t="s">
        <v>407</v>
      </c>
      <c r="G13" s="100">
        <v>12</v>
      </c>
      <c r="H13" s="103" t="s">
        <v>782</v>
      </c>
      <c r="I13" s="103">
        <v>12</v>
      </c>
      <c r="K13" s="100">
        <v>60</v>
      </c>
    </row>
    <row r="14" spans="1:11">
      <c r="A14" s="98" t="s">
        <v>1</v>
      </c>
      <c r="B14" s="104" t="s">
        <v>408</v>
      </c>
      <c r="H14" s="102" t="s">
        <v>783</v>
      </c>
      <c r="I14" s="102">
        <v>13</v>
      </c>
      <c r="K14" s="100">
        <v>65</v>
      </c>
    </row>
    <row r="15" spans="1:11">
      <c r="A15" s="98" t="s">
        <v>942</v>
      </c>
      <c r="B15" s="104" t="s">
        <v>409</v>
      </c>
      <c r="H15" s="105" t="s">
        <v>784</v>
      </c>
      <c r="I15" s="103">
        <v>14</v>
      </c>
      <c r="K15" s="100">
        <v>70</v>
      </c>
    </row>
    <row r="16" spans="1:11">
      <c r="A16" s="98" t="s">
        <v>175</v>
      </c>
      <c r="B16" s="104" t="s">
        <v>175</v>
      </c>
      <c r="C16" s="98" t="s">
        <v>122</v>
      </c>
      <c r="H16" s="102" t="s">
        <v>785</v>
      </c>
      <c r="I16" s="102">
        <v>15</v>
      </c>
      <c r="K16" s="100">
        <v>75</v>
      </c>
    </row>
    <row r="17" spans="1:11">
      <c r="A17" s="98" t="s">
        <v>394</v>
      </c>
      <c r="B17" s="104" t="s">
        <v>1282</v>
      </c>
      <c r="C17" s="98" t="s">
        <v>125</v>
      </c>
      <c r="H17" s="103" t="s">
        <v>786</v>
      </c>
      <c r="I17" s="103">
        <v>16</v>
      </c>
      <c r="K17" s="100">
        <v>80</v>
      </c>
    </row>
    <row r="18" spans="1:11">
      <c r="A18" s="98" t="s">
        <v>264</v>
      </c>
      <c r="B18" s="104" t="s">
        <v>410</v>
      </c>
      <c r="C18" s="98" t="s">
        <v>124</v>
      </c>
      <c r="D18" s="99" t="s">
        <v>570</v>
      </c>
      <c r="H18" s="102" t="s">
        <v>787</v>
      </c>
      <c r="I18" s="102">
        <v>17</v>
      </c>
      <c r="K18" s="100">
        <v>85</v>
      </c>
    </row>
    <row r="19" spans="1:11">
      <c r="A19" s="98" t="s">
        <v>395</v>
      </c>
      <c r="B19" s="104" t="s">
        <v>411</v>
      </c>
      <c r="C19" s="98" t="s">
        <v>123</v>
      </c>
      <c r="H19" s="105" t="s">
        <v>788</v>
      </c>
      <c r="I19" s="103">
        <v>18</v>
      </c>
      <c r="K19" s="100">
        <v>90</v>
      </c>
    </row>
    <row r="20" spans="1:11">
      <c r="C20" s="98" t="s">
        <v>430</v>
      </c>
      <c r="D20" s="99" t="s">
        <v>432</v>
      </c>
      <c r="H20" s="102" t="s">
        <v>789</v>
      </c>
      <c r="I20" s="102">
        <v>19</v>
      </c>
      <c r="K20" s="100">
        <v>95</v>
      </c>
    </row>
    <row r="21" spans="1:11">
      <c r="C21" s="98" t="s">
        <v>431</v>
      </c>
      <c r="H21" s="103" t="s">
        <v>790</v>
      </c>
      <c r="I21" s="103">
        <v>20</v>
      </c>
      <c r="K21" s="100">
        <v>100</v>
      </c>
    </row>
    <row r="22" spans="1:11">
      <c r="C22" s="98" t="s">
        <v>127</v>
      </c>
      <c r="H22" s="102" t="s">
        <v>791</v>
      </c>
      <c r="I22" s="102">
        <v>21</v>
      </c>
      <c r="K22" s="100">
        <v>105</v>
      </c>
    </row>
    <row r="23" spans="1:11">
      <c r="C23" s="98" t="s">
        <v>34</v>
      </c>
      <c r="D23" s="99" t="s">
        <v>1273</v>
      </c>
      <c r="H23" s="105" t="s">
        <v>792</v>
      </c>
      <c r="I23" s="103">
        <v>22</v>
      </c>
      <c r="K23" s="100">
        <v>110</v>
      </c>
    </row>
    <row r="24" spans="1:11">
      <c r="C24" s="98" t="s">
        <v>136</v>
      </c>
      <c r="D24" s="99" t="s">
        <v>1274</v>
      </c>
      <c r="H24" s="102" t="s">
        <v>793</v>
      </c>
      <c r="I24" s="102">
        <v>23</v>
      </c>
      <c r="K24" s="100">
        <v>115</v>
      </c>
    </row>
    <row r="25" spans="1:11">
      <c r="C25" s="98" t="s">
        <v>35</v>
      </c>
      <c r="D25" s="99" t="s">
        <v>1271</v>
      </c>
      <c r="H25" s="103" t="s">
        <v>794</v>
      </c>
      <c r="I25" s="103">
        <v>24</v>
      </c>
      <c r="K25" s="100">
        <v>120</v>
      </c>
    </row>
    <row r="26" spans="1:11">
      <c r="C26" s="98" t="s">
        <v>126</v>
      </c>
      <c r="H26" s="105" t="s">
        <v>795</v>
      </c>
      <c r="I26" s="102">
        <v>25</v>
      </c>
      <c r="K26" s="100">
        <v>125</v>
      </c>
    </row>
    <row r="27" spans="1:11">
      <c r="C27" s="98" t="s">
        <v>136</v>
      </c>
      <c r="D27" s="99" t="s">
        <v>1272</v>
      </c>
      <c r="I27" s="103">
        <v>26</v>
      </c>
    </row>
    <row r="28" spans="1:11">
      <c r="C28" s="98" t="s">
        <v>137</v>
      </c>
      <c r="D28" s="99" t="s">
        <v>1262</v>
      </c>
      <c r="I28" s="102">
        <v>27</v>
      </c>
    </row>
    <row r="29" spans="1:11">
      <c r="I29" s="103">
        <v>28</v>
      </c>
    </row>
    <row r="30" spans="1:11">
      <c r="C30" s="98" t="s">
        <v>128</v>
      </c>
      <c r="D30" s="99" t="s">
        <v>1264</v>
      </c>
      <c r="I30" s="102">
        <v>29</v>
      </c>
    </row>
    <row r="31" spans="1:11">
      <c r="C31" s="98" t="s">
        <v>589</v>
      </c>
      <c r="D31" s="99" t="s">
        <v>1269</v>
      </c>
      <c r="I31" s="105">
        <v>30</v>
      </c>
    </row>
    <row r="32" spans="1:11">
      <c r="C32" s="98" t="s">
        <v>590</v>
      </c>
      <c r="D32" s="99" t="s">
        <v>591</v>
      </c>
    </row>
    <row r="33" spans="3:4">
      <c r="C33" s="98" t="s">
        <v>587</v>
      </c>
      <c r="D33" s="99" t="s">
        <v>588</v>
      </c>
    </row>
    <row r="34" spans="3:4">
      <c r="C34" s="98" t="s">
        <v>592</v>
      </c>
      <c r="D34" s="99" t="s">
        <v>593</v>
      </c>
    </row>
    <row r="35" spans="3:4">
      <c r="C35" s="98" t="s">
        <v>594</v>
      </c>
      <c r="D35" s="99" t="s">
        <v>595</v>
      </c>
    </row>
    <row r="36" spans="3:4">
      <c r="C36" s="98" t="s">
        <v>132</v>
      </c>
      <c r="D36" s="99" t="s">
        <v>1267</v>
      </c>
    </row>
    <row r="37" spans="3:4">
      <c r="C37" s="98" t="s">
        <v>129</v>
      </c>
    </row>
    <row r="38" spans="3:4">
      <c r="C38" s="98" t="s">
        <v>133</v>
      </c>
      <c r="D38" s="99" t="s">
        <v>1266</v>
      </c>
    </row>
    <row r="39" spans="3:4">
      <c r="C39" s="98" t="s">
        <v>130</v>
      </c>
      <c r="D39" s="99" t="s">
        <v>1265</v>
      </c>
    </row>
    <row r="40" spans="3:4">
      <c r="C40" s="98" t="s">
        <v>134</v>
      </c>
    </row>
    <row r="41" spans="3:4">
      <c r="C41" s="98" t="s">
        <v>131</v>
      </c>
    </row>
    <row r="42" spans="3:4">
      <c r="C42" s="98" t="s">
        <v>36</v>
      </c>
      <c r="D42" s="99" t="s">
        <v>585</v>
      </c>
    </row>
    <row r="43" spans="3:4">
      <c r="C43" s="98" t="s">
        <v>569</v>
      </c>
      <c r="D43" s="99" t="s">
        <v>1270</v>
      </c>
    </row>
    <row r="44" spans="3:4">
      <c r="C44" s="98" t="s">
        <v>571</v>
      </c>
      <c r="D44" s="99" t="s">
        <v>572</v>
      </c>
    </row>
    <row r="45" spans="3:4">
      <c r="C45" s="98" t="s">
        <v>135</v>
      </c>
      <c r="D45" s="99" t="s">
        <v>1268</v>
      </c>
    </row>
    <row r="46" spans="3:4">
      <c r="C46" s="98" t="s">
        <v>37</v>
      </c>
    </row>
    <row r="48" spans="3:4">
      <c r="C48" s="98" t="s">
        <v>375</v>
      </c>
      <c r="D48" s="99" t="s">
        <v>1261</v>
      </c>
    </row>
    <row r="49" spans="3:4">
      <c r="C49" s="98" t="s">
        <v>374</v>
      </c>
      <c r="D49" s="99" t="s">
        <v>1276</v>
      </c>
    </row>
    <row r="51" spans="3:4">
      <c r="C51" s="98" t="s">
        <v>376</v>
      </c>
      <c r="D51" s="99" t="s">
        <v>1260</v>
      </c>
    </row>
    <row r="52" spans="3:4">
      <c r="C52" s="98" t="s">
        <v>377</v>
      </c>
      <c r="D52" s="99" t="s">
        <v>1263</v>
      </c>
    </row>
    <row r="53" spans="3:4">
      <c r="C53" s="98" t="s">
        <v>378</v>
      </c>
      <c r="D53" s="99" t="s">
        <v>1275</v>
      </c>
    </row>
    <row r="54" spans="3:4">
      <c r="C54" s="98" t="s">
        <v>379</v>
      </c>
    </row>
    <row r="55" spans="3:4">
      <c r="C55" s="98" t="s">
        <v>380</v>
      </c>
    </row>
    <row r="56" spans="3:4">
      <c r="C56" s="98" t="s">
        <v>381</v>
      </c>
    </row>
    <row r="57" spans="3:4">
      <c r="C57" s="98" t="s">
        <v>382</v>
      </c>
    </row>
    <row r="58" spans="3:4">
      <c r="C58" s="98" t="s">
        <v>1203</v>
      </c>
    </row>
    <row r="59" spans="3:4">
      <c r="C59" s="98" t="s">
        <v>1202</v>
      </c>
    </row>
    <row r="60" spans="3:4">
      <c r="C60" s="98" t="s">
        <v>674</v>
      </c>
    </row>
    <row r="67" spans="2:4">
      <c r="B67" s="99" t="s">
        <v>769</v>
      </c>
      <c r="C67" s="98" t="s">
        <v>39</v>
      </c>
    </row>
    <row r="68" spans="2:4">
      <c r="C68" s="98" t="s">
        <v>27</v>
      </c>
    </row>
    <row r="69" spans="2:4">
      <c r="C69" s="98" t="s">
        <v>138</v>
      </c>
    </row>
    <row r="70" spans="2:4">
      <c r="C70" s="98" t="s">
        <v>115</v>
      </c>
    </row>
    <row r="71" spans="2:4">
      <c r="C71" s="98" t="s">
        <v>116</v>
      </c>
      <c r="D71" s="99" t="s">
        <v>550</v>
      </c>
    </row>
    <row r="72" spans="2:4">
      <c r="C72" s="98" t="s">
        <v>139</v>
      </c>
    </row>
    <row r="73" spans="2:4">
      <c r="C73" s="98" t="s">
        <v>117</v>
      </c>
    </row>
    <row r="74" spans="2:4">
      <c r="C74" s="98" t="s">
        <v>1228</v>
      </c>
    </row>
    <row r="75" spans="2:4">
      <c r="C75" s="98" t="s">
        <v>29</v>
      </c>
      <c r="D75" s="99" t="s">
        <v>553</v>
      </c>
    </row>
    <row r="76" spans="2:4">
      <c r="C76" s="98" t="s">
        <v>549</v>
      </c>
      <c r="D76" s="99" t="s">
        <v>548</v>
      </c>
    </row>
    <row r="77" spans="2:4">
      <c r="C77" s="98" t="s">
        <v>140</v>
      </c>
      <c r="D77" s="99" t="s">
        <v>540</v>
      </c>
    </row>
    <row r="78" spans="2:4">
      <c r="C78" s="98" t="s">
        <v>118</v>
      </c>
    </row>
    <row r="79" spans="2:4">
      <c r="C79" s="98" t="s">
        <v>542</v>
      </c>
      <c r="D79" s="99" t="s">
        <v>543</v>
      </c>
    </row>
    <row r="80" spans="2:4">
      <c r="C80" s="98" t="s">
        <v>547</v>
      </c>
    </row>
    <row r="81" spans="3:7">
      <c r="C81" s="98" t="s">
        <v>1227</v>
      </c>
    </row>
    <row r="82" spans="3:7">
      <c r="C82" s="98" t="s">
        <v>28</v>
      </c>
      <c r="D82" s="99" t="s">
        <v>556</v>
      </c>
    </row>
    <row r="83" spans="3:7">
      <c r="C83" s="98" t="s">
        <v>554</v>
      </c>
      <c r="D83" s="99" t="s">
        <v>555</v>
      </c>
    </row>
    <row r="84" spans="3:7">
      <c r="C84" s="98" t="s">
        <v>141</v>
      </c>
    </row>
    <row r="85" spans="3:7">
      <c r="C85" s="98" t="s">
        <v>119</v>
      </c>
    </row>
    <row r="86" spans="3:7">
      <c r="C86" s="98" t="s">
        <v>31</v>
      </c>
      <c r="D86" s="99" t="s">
        <v>546</v>
      </c>
    </row>
    <row r="87" spans="3:7">
      <c r="C87" s="98" t="s">
        <v>142</v>
      </c>
    </row>
    <row r="88" spans="3:7">
      <c r="C88" s="98" t="s">
        <v>120</v>
      </c>
    </row>
    <row r="89" spans="3:7">
      <c r="C89" s="98" t="s">
        <v>457</v>
      </c>
      <c r="D89" s="99" t="s">
        <v>454</v>
      </c>
    </row>
    <row r="90" spans="3:7">
      <c r="C90" s="98" t="s">
        <v>456</v>
      </c>
      <c r="D90" s="99" t="s">
        <v>455</v>
      </c>
    </row>
    <row r="91" spans="3:7">
      <c r="C91" s="98" t="s">
        <v>458</v>
      </c>
      <c r="D91" s="99" t="s">
        <v>459</v>
      </c>
    </row>
    <row r="92" spans="3:7">
      <c r="C92" s="98" t="s">
        <v>460</v>
      </c>
      <c r="D92" s="99" t="s">
        <v>461</v>
      </c>
    </row>
    <row r="93" spans="3:7">
      <c r="C93" s="98" t="s">
        <v>462</v>
      </c>
      <c r="D93" s="99" t="s">
        <v>463</v>
      </c>
    </row>
    <row r="94" spans="3:7">
      <c r="C94" s="98" t="s">
        <v>544</v>
      </c>
      <c r="D94" s="99" t="s">
        <v>545</v>
      </c>
    </row>
    <row r="95" spans="3:7">
      <c r="G95" s="106"/>
    </row>
    <row r="96" spans="3:7">
      <c r="C96" s="98" t="s">
        <v>943</v>
      </c>
      <c r="D96" s="99" t="s">
        <v>541</v>
      </c>
    </row>
    <row r="97" spans="3:7">
      <c r="C97" s="98" t="s">
        <v>944</v>
      </c>
      <c r="D97" s="99" t="s">
        <v>464</v>
      </c>
    </row>
    <row r="98" spans="3:7">
      <c r="G98" s="106"/>
    </row>
    <row r="99" spans="3:7">
      <c r="C99" s="98" t="s">
        <v>143</v>
      </c>
    </row>
    <row r="100" spans="3:7">
      <c r="C100" s="98" t="s">
        <v>420</v>
      </c>
    </row>
    <row r="101" spans="3:7">
      <c r="C101" s="98" t="s">
        <v>144</v>
      </c>
      <c r="D101" s="99" t="s">
        <v>427</v>
      </c>
    </row>
    <row r="102" spans="3:7">
      <c r="C102" s="98" t="s">
        <v>145</v>
      </c>
    </row>
    <row r="103" spans="3:7">
      <c r="C103" s="98" t="s">
        <v>422</v>
      </c>
      <c r="D103" s="99" t="s">
        <v>426</v>
      </c>
    </row>
    <row r="104" spans="3:7">
      <c r="C104" s="98" t="s">
        <v>423</v>
      </c>
    </row>
    <row r="105" spans="3:7">
      <c r="C105" s="98" t="s">
        <v>424</v>
      </c>
      <c r="D105" s="99" t="s">
        <v>421</v>
      </c>
    </row>
    <row r="106" spans="3:7">
      <c r="C106" s="98" t="s">
        <v>425</v>
      </c>
      <c r="D106" s="99" t="s">
        <v>433</v>
      </c>
    </row>
    <row r="107" spans="3:7">
      <c r="C107" s="98" t="s">
        <v>30</v>
      </c>
    </row>
    <row r="108" spans="3:7">
      <c r="C108" s="98" t="s">
        <v>146</v>
      </c>
    </row>
    <row r="109" spans="3:7">
      <c r="C109" s="98" t="s">
        <v>32</v>
      </c>
      <c r="D109" s="99" t="s">
        <v>546</v>
      </c>
    </row>
    <row r="110" spans="3:7">
      <c r="C110" s="98" t="s">
        <v>147</v>
      </c>
    </row>
    <row r="111" spans="3:7">
      <c r="C111" s="98" t="s">
        <v>33</v>
      </c>
    </row>
    <row r="112" spans="3:7">
      <c r="C112" s="98" t="s">
        <v>148</v>
      </c>
    </row>
    <row r="113" spans="3:4">
      <c r="C113" s="98" t="s">
        <v>149</v>
      </c>
    </row>
    <row r="114" spans="3:4">
      <c r="C114" s="98" t="s">
        <v>566</v>
      </c>
    </row>
    <row r="115" spans="3:4">
      <c r="C115" s="98" t="s">
        <v>565</v>
      </c>
    </row>
    <row r="116" spans="3:4">
      <c r="C116" s="98" t="s">
        <v>564</v>
      </c>
    </row>
    <row r="117" spans="3:4">
      <c r="C117" s="98" t="s">
        <v>568</v>
      </c>
      <c r="D117" s="99" t="s">
        <v>567</v>
      </c>
    </row>
    <row r="118" spans="3:4">
      <c r="C118" s="98" t="s">
        <v>563</v>
      </c>
    </row>
    <row r="119" spans="3:4">
      <c r="C119" s="98" t="s">
        <v>150</v>
      </c>
    </row>
    <row r="120" spans="3:4">
      <c r="C120" s="98" t="s">
        <v>151</v>
      </c>
    </row>
    <row r="121" spans="3:4">
      <c r="C121" s="98" t="s">
        <v>152</v>
      </c>
    </row>
    <row r="122" spans="3:4">
      <c r="C122" s="98" t="s">
        <v>153</v>
      </c>
    </row>
    <row r="123" spans="3:4">
      <c r="C123" s="98" t="s">
        <v>154</v>
      </c>
    </row>
    <row r="124" spans="3:4">
      <c r="C124" s="98" t="s">
        <v>159</v>
      </c>
    </row>
    <row r="125" spans="3:4">
      <c r="C125" s="98" t="s">
        <v>160</v>
      </c>
    </row>
    <row r="126" spans="3:4">
      <c r="C126" s="98" t="s">
        <v>161</v>
      </c>
    </row>
    <row r="127" spans="3:4">
      <c r="C127" s="98" t="s">
        <v>162</v>
      </c>
    </row>
    <row r="128" spans="3:4">
      <c r="C128" s="98" t="s">
        <v>163</v>
      </c>
    </row>
    <row r="129" spans="3:4">
      <c r="C129" s="98" t="s">
        <v>164</v>
      </c>
    </row>
    <row r="130" spans="3:4">
      <c r="C130" s="98" t="s">
        <v>448</v>
      </c>
      <c r="D130" s="99" t="s">
        <v>449</v>
      </c>
    </row>
    <row r="131" spans="3:4">
      <c r="C131" s="98" t="s">
        <v>450</v>
      </c>
      <c r="D131" s="99" t="s">
        <v>451</v>
      </c>
    </row>
    <row r="132" spans="3:4">
      <c r="C132" s="98" t="s">
        <v>452</v>
      </c>
      <c r="D132" s="99" t="s">
        <v>453</v>
      </c>
    </row>
    <row r="139" spans="3:4">
      <c r="C139" s="98" t="s">
        <v>155</v>
      </c>
    </row>
    <row r="140" spans="3:4">
      <c r="C140" s="98" t="s">
        <v>156</v>
      </c>
    </row>
    <row r="141" spans="3:4">
      <c r="C141" s="98" t="s">
        <v>157</v>
      </c>
    </row>
    <row r="142" spans="3:4">
      <c r="C142" s="98" t="s">
        <v>158</v>
      </c>
    </row>
    <row r="143" spans="3:4">
      <c r="C143" s="98" t="s">
        <v>165</v>
      </c>
    </row>
    <row r="144" spans="3:4">
      <c r="C144" s="98" t="s">
        <v>166</v>
      </c>
    </row>
    <row r="145" spans="3:3">
      <c r="C145" s="98" t="s">
        <v>167</v>
      </c>
    </row>
    <row r="146" spans="3:3">
      <c r="C146" s="98" t="s">
        <v>168</v>
      </c>
    </row>
    <row r="147" spans="3:3">
      <c r="C147" s="98" t="s">
        <v>169</v>
      </c>
    </row>
    <row r="148" spans="3:3">
      <c r="C148" s="98" t="s">
        <v>170</v>
      </c>
    </row>
    <row r="149" spans="3:3">
      <c r="C149" s="98" t="s">
        <v>171</v>
      </c>
    </row>
    <row r="150" spans="3:3">
      <c r="C150" s="98" t="s">
        <v>172</v>
      </c>
    </row>
    <row r="151" spans="3:3">
      <c r="C151" s="98" t="s">
        <v>173</v>
      </c>
    </row>
    <row r="152" spans="3:3">
      <c r="C152" s="98" t="s">
        <v>174</v>
      </c>
    </row>
    <row r="154" spans="3:3">
      <c r="C154" s="98" t="s">
        <v>370</v>
      </c>
    </row>
    <row r="155" spans="3:3">
      <c r="C155" s="98" t="s">
        <v>371</v>
      </c>
    </row>
    <row r="156" spans="3:3">
      <c r="C156" s="98" t="s">
        <v>372</v>
      </c>
    </row>
    <row r="157" spans="3:3">
      <c r="C157" s="98" t="s">
        <v>373</v>
      </c>
    </row>
    <row r="164" spans="2:4">
      <c r="B164" s="99" t="s">
        <v>1138</v>
      </c>
      <c r="C164" s="98" t="s">
        <v>40</v>
      </c>
    </row>
    <row r="165" spans="2:4">
      <c r="C165" s="98" t="s">
        <v>66</v>
      </c>
      <c r="D165" s="99" t="s">
        <v>483</v>
      </c>
    </row>
    <row r="166" spans="2:4">
      <c r="C166" s="98" t="s">
        <v>12</v>
      </c>
    </row>
    <row r="167" spans="2:4">
      <c r="C167" s="98" t="s">
        <v>527</v>
      </c>
      <c r="D167" s="99" t="s">
        <v>526</v>
      </c>
    </row>
    <row r="168" spans="2:4">
      <c r="C168" s="98" t="s">
        <v>13</v>
      </c>
    </row>
    <row r="169" spans="2:4">
      <c r="C169" s="98" t="s">
        <v>530</v>
      </c>
      <c r="D169" s="99" t="s">
        <v>531</v>
      </c>
    </row>
    <row r="170" spans="2:4">
      <c r="C170" s="98" t="s">
        <v>108</v>
      </c>
    </row>
    <row r="171" spans="2:4">
      <c r="C171" s="98" t="s">
        <v>109</v>
      </c>
    </row>
    <row r="172" spans="2:4">
      <c r="C172" s="98" t="s">
        <v>43</v>
      </c>
      <c r="D172" s="99" t="s">
        <v>477</v>
      </c>
    </row>
    <row r="173" spans="2:4">
      <c r="C173" s="98" t="s">
        <v>735</v>
      </c>
    </row>
    <row r="174" spans="2:4">
      <c r="C174" s="98" t="s">
        <v>44</v>
      </c>
      <c r="D174" s="99" t="s">
        <v>519</v>
      </c>
    </row>
    <row r="175" spans="2:4">
      <c r="C175" s="98" t="s">
        <v>45</v>
      </c>
    </row>
    <row r="176" spans="2:4">
      <c r="C176" s="98" t="s">
        <v>523</v>
      </c>
      <c r="D176" s="99" t="s">
        <v>521</v>
      </c>
    </row>
    <row r="177" spans="3:4">
      <c r="C177" s="98" t="s">
        <v>520</v>
      </c>
      <c r="D177" s="99" t="s">
        <v>522</v>
      </c>
    </row>
    <row r="178" spans="3:4">
      <c r="C178" s="98" t="s">
        <v>525</v>
      </c>
      <c r="D178" s="99" t="s">
        <v>526</v>
      </c>
    </row>
    <row r="179" spans="3:4">
      <c r="C179" s="98" t="s">
        <v>528</v>
      </c>
      <c r="D179" s="99" t="s">
        <v>529</v>
      </c>
    </row>
    <row r="180" spans="3:4">
      <c r="C180" s="98" t="s">
        <v>532</v>
      </c>
      <c r="D180" s="99" t="s">
        <v>533</v>
      </c>
    </row>
    <row r="181" spans="3:4">
      <c r="C181" s="98" t="s">
        <v>534</v>
      </c>
      <c r="D181" s="99" t="s">
        <v>535</v>
      </c>
    </row>
    <row r="182" spans="3:4">
      <c r="C182" s="98" t="s">
        <v>46</v>
      </c>
    </row>
    <row r="183" spans="3:4">
      <c r="C183" s="98" t="s">
        <v>47</v>
      </c>
    </row>
    <row r="184" spans="3:4">
      <c r="C184" s="98" t="s">
        <v>505</v>
      </c>
      <c r="D184" s="99" t="s">
        <v>504</v>
      </c>
    </row>
    <row r="185" spans="3:4">
      <c r="C185" s="98" t="s">
        <v>55</v>
      </c>
    </row>
    <row r="186" spans="3:4">
      <c r="C186" s="98" t="s">
        <v>56</v>
      </c>
    </row>
    <row r="187" spans="3:4">
      <c r="C187" s="98" t="s">
        <v>57</v>
      </c>
    </row>
    <row r="188" spans="3:4">
      <c r="C188" s="98" t="s">
        <v>58</v>
      </c>
    </row>
    <row r="190" spans="3:4">
      <c r="C190" s="98" t="s">
        <v>506</v>
      </c>
      <c r="D190" s="99" t="s">
        <v>507</v>
      </c>
    </row>
    <row r="191" spans="3:4">
      <c r="C191" s="98" t="s">
        <v>59</v>
      </c>
      <c r="D191" s="99" t="s">
        <v>476</v>
      </c>
    </row>
    <row r="192" spans="3:4">
      <c r="C192" s="98" t="s">
        <v>60</v>
      </c>
      <c r="D192" s="99" t="s">
        <v>524</v>
      </c>
    </row>
    <row r="193" spans="3:3">
      <c r="C193" s="98" t="s">
        <v>61</v>
      </c>
    </row>
    <row r="194" spans="3:3">
      <c r="C194" s="98" t="s">
        <v>67</v>
      </c>
    </row>
    <row r="195" spans="3:3">
      <c r="C195" s="98" t="s">
        <v>68</v>
      </c>
    </row>
    <row r="196" spans="3:3">
      <c r="C196" s="98" t="s">
        <v>70</v>
      </c>
    </row>
    <row r="197" spans="3:3">
      <c r="C197" s="98" t="s">
        <v>71</v>
      </c>
    </row>
    <row r="198" spans="3:3">
      <c r="C198" s="98" t="s">
        <v>72</v>
      </c>
    </row>
    <row r="199" spans="3:3">
      <c r="C199" s="98" t="s">
        <v>73</v>
      </c>
    </row>
    <row r="200" spans="3:3">
      <c r="C200" s="98" t="s">
        <v>74</v>
      </c>
    </row>
    <row r="201" spans="3:3">
      <c r="C201" s="98" t="s">
        <v>75</v>
      </c>
    </row>
    <row r="202" spans="3:3">
      <c r="C202" s="98" t="s">
        <v>69</v>
      </c>
    </row>
    <row r="203" spans="3:3">
      <c r="C203" s="98" t="s">
        <v>76</v>
      </c>
    </row>
    <row r="204" spans="3:3">
      <c r="C204" s="98" t="s">
        <v>77</v>
      </c>
    </row>
    <row r="205" spans="3:3">
      <c r="C205" s="98" t="s">
        <v>78</v>
      </c>
    </row>
    <row r="207" spans="3:3">
      <c r="C207" s="98" t="s">
        <v>65</v>
      </c>
    </row>
    <row r="208" spans="3:3">
      <c r="C208" s="98" t="s">
        <v>62</v>
      </c>
    </row>
    <row r="209" spans="3:11">
      <c r="C209" s="98" t="s">
        <v>63</v>
      </c>
    </row>
    <row r="210" spans="3:11">
      <c r="C210" s="98" t="s">
        <v>110</v>
      </c>
    </row>
    <row r="211" spans="3:11">
      <c r="C211" s="98" t="s">
        <v>111</v>
      </c>
    </row>
    <row r="212" spans="3:11">
      <c r="C212" s="98" t="s">
        <v>64</v>
      </c>
      <c r="G212" s="107"/>
      <c r="H212" s="107"/>
      <c r="I212" s="107"/>
      <c r="J212" s="107"/>
      <c r="K212" s="107"/>
    </row>
    <row r="213" spans="3:11">
      <c r="C213" s="98" t="s">
        <v>112</v>
      </c>
      <c r="G213" s="106" t="s">
        <v>508</v>
      </c>
    </row>
    <row r="214" spans="3:11">
      <c r="C214" s="98" t="s">
        <v>110</v>
      </c>
      <c r="G214" s="106"/>
    </row>
    <row r="215" spans="3:11">
      <c r="C215" s="98" t="s">
        <v>111</v>
      </c>
      <c r="G215" s="106"/>
    </row>
    <row r="216" spans="3:11">
      <c r="C216" s="98" t="s">
        <v>64</v>
      </c>
    </row>
    <row r="217" spans="3:11">
      <c r="C217" s="98" t="s">
        <v>112</v>
      </c>
    </row>
    <row r="218" spans="3:11">
      <c r="C218" s="98" t="s">
        <v>1139</v>
      </c>
    </row>
    <row r="219" spans="3:11">
      <c r="C219" s="98" t="s">
        <v>335</v>
      </c>
    </row>
    <row r="220" spans="3:11">
      <c r="C220" s="98" t="s">
        <v>336</v>
      </c>
    </row>
    <row r="221" spans="3:11">
      <c r="C221" s="98" t="s">
        <v>1140</v>
      </c>
      <c r="D221" s="99" t="s">
        <v>1141</v>
      </c>
    </row>
    <row r="222" spans="3:11">
      <c r="C222" s="98" t="s">
        <v>338</v>
      </c>
    </row>
    <row r="223" spans="3:11">
      <c r="C223" s="98" t="s">
        <v>346</v>
      </c>
    </row>
    <row r="224" spans="3:11">
      <c r="C224" s="98" t="s">
        <v>340</v>
      </c>
    </row>
    <row r="225" spans="3:4">
      <c r="C225" s="98" t="s">
        <v>341</v>
      </c>
    </row>
    <row r="226" spans="3:4">
      <c r="C226" s="98" t="s">
        <v>347</v>
      </c>
    </row>
    <row r="229" spans="3:4">
      <c r="C229" s="98" t="s">
        <v>352</v>
      </c>
    </row>
    <row r="230" spans="3:4">
      <c r="C230" s="98" t="s">
        <v>353</v>
      </c>
    </row>
    <row r="231" spans="3:4">
      <c r="C231" s="98" t="s">
        <v>364</v>
      </c>
    </row>
    <row r="232" spans="3:4">
      <c r="C232" s="98" t="s">
        <v>367</v>
      </c>
    </row>
    <row r="233" spans="3:4">
      <c r="C233" s="98" t="s">
        <v>368</v>
      </c>
    </row>
    <row r="234" spans="3:4">
      <c r="C234" s="98" t="s">
        <v>744</v>
      </c>
      <c r="D234" s="99" t="s">
        <v>1200</v>
      </c>
    </row>
    <row r="235" spans="3:4">
      <c r="C235" s="98" t="s">
        <v>1291</v>
      </c>
      <c r="D235" s="99" t="s">
        <v>1292</v>
      </c>
    </row>
    <row r="236" spans="3:4">
      <c r="C236" s="98" t="s">
        <v>361</v>
      </c>
    </row>
    <row r="237" spans="3:4">
      <c r="C237" s="98" t="s">
        <v>1205</v>
      </c>
    </row>
    <row r="238" spans="3:4">
      <c r="C238" s="98" t="s">
        <v>362</v>
      </c>
    </row>
    <row r="239" spans="3:4">
      <c r="C239" s="98" t="s">
        <v>1204</v>
      </c>
    </row>
    <row r="240" spans="3:4">
      <c r="C240" s="98" t="s">
        <v>363</v>
      </c>
    </row>
    <row r="241" spans="2:4">
      <c r="C241" s="98" t="s">
        <v>740</v>
      </c>
    </row>
    <row r="242" spans="2:4">
      <c r="C242" s="98" t="s">
        <v>741</v>
      </c>
    </row>
    <row r="243" spans="2:4">
      <c r="C243" s="98" t="s">
        <v>742</v>
      </c>
    </row>
    <row r="244" spans="2:4">
      <c r="C244" s="98" t="s">
        <v>743</v>
      </c>
    </row>
    <row r="246" spans="2:4">
      <c r="B246" s="99" t="s">
        <v>1095</v>
      </c>
      <c r="C246" s="98" t="s">
        <v>41</v>
      </c>
    </row>
    <row r="247" spans="2:4">
      <c r="C247" s="98" t="s">
        <v>79</v>
      </c>
    </row>
    <row r="248" spans="2:4">
      <c r="C248" s="98" t="s">
        <v>80</v>
      </c>
    </row>
    <row r="249" spans="2:4">
      <c r="C249" s="98" t="s">
        <v>81</v>
      </c>
    </row>
    <row r="250" spans="2:4">
      <c r="C250" s="98" t="s">
        <v>82</v>
      </c>
    </row>
    <row r="251" spans="2:4">
      <c r="C251" s="98" t="s">
        <v>83</v>
      </c>
    </row>
    <row r="252" spans="2:4">
      <c r="C252" s="98" t="s">
        <v>84</v>
      </c>
    </row>
    <row r="253" spans="2:4">
      <c r="C253" s="98" t="s">
        <v>85</v>
      </c>
    </row>
    <row r="254" spans="2:4">
      <c r="C254" s="98" t="s">
        <v>86</v>
      </c>
    </row>
    <row r="255" spans="2:4">
      <c r="C255" s="98" t="s">
        <v>1096</v>
      </c>
      <c r="D255" s="99" t="s">
        <v>1097</v>
      </c>
    </row>
    <row r="256" spans="2:4">
      <c r="C256" s="98" t="s">
        <v>48</v>
      </c>
    </row>
    <row r="257" spans="3:4">
      <c r="C257" s="98" t="s">
        <v>49</v>
      </c>
    </row>
    <row r="258" spans="3:4">
      <c r="C258" s="98" t="s">
        <v>51</v>
      </c>
    </row>
    <row r="259" spans="3:4">
      <c r="C259" s="98" t="s">
        <v>54</v>
      </c>
      <c r="D259" s="99" t="s">
        <v>536</v>
      </c>
    </row>
    <row r="260" spans="3:4">
      <c r="C260" s="98" t="s">
        <v>50</v>
      </c>
    </row>
    <row r="261" spans="3:4">
      <c r="C261" s="98" t="s">
        <v>52</v>
      </c>
    </row>
    <row r="262" spans="3:4">
      <c r="C262" s="98" t="s">
        <v>53</v>
      </c>
      <c r="D262" s="99" t="s">
        <v>537</v>
      </c>
    </row>
    <row r="263" spans="3:4">
      <c r="C263" s="98" t="s">
        <v>87</v>
      </c>
    </row>
    <row r="264" spans="3:4">
      <c r="C264" s="98" t="s">
        <v>88</v>
      </c>
    </row>
    <row r="265" spans="3:4">
      <c r="C265" s="98" t="s">
        <v>89</v>
      </c>
    </row>
    <row r="266" spans="3:4">
      <c r="C266" s="98" t="s">
        <v>90</v>
      </c>
    </row>
    <row r="267" spans="3:4">
      <c r="C267" s="98" t="s">
        <v>91</v>
      </c>
    </row>
    <row r="268" spans="3:4">
      <c r="C268" s="98" t="s">
        <v>92</v>
      </c>
    </row>
    <row r="269" spans="3:4">
      <c r="C269" s="98" t="s">
        <v>93</v>
      </c>
    </row>
    <row r="270" spans="3:4">
      <c r="C270" s="98" t="s">
        <v>94</v>
      </c>
    </row>
    <row r="271" spans="3:4">
      <c r="C271" s="98" t="s">
        <v>95</v>
      </c>
    </row>
    <row r="272" spans="3:4">
      <c r="C272" s="98" t="s">
        <v>96</v>
      </c>
    </row>
    <row r="273" spans="3:4">
      <c r="C273" s="98" t="s">
        <v>97</v>
      </c>
    </row>
    <row r="274" spans="3:4">
      <c r="C274" s="98" t="s">
        <v>98</v>
      </c>
    </row>
    <row r="275" spans="3:4">
      <c r="C275" s="98" t="s">
        <v>99</v>
      </c>
    </row>
    <row r="276" spans="3:4">
      <c r="C276" s="98" t="s">
        <v>100</v>
      </c>
      <c r="D276" s="99" t="s">
        <v>538</v>
      </c>
    </row>
    <row r="277" spans="3:4">
      <c r="C277" s="98" t="s">
        <v>101</v>
      </c>
    </row>
    <row r="278" spans="3:4">
      <c r="C278" s="98" t="s">
        <v>102</v>
      </c>
    </row>
    <row r="279" spans="3:4">
      <c r="C279" s="98" t="s">
        <v>103</v>
      </c>
    </row>
    <row r="280" spans="3:4">
      <c r="C280" s="98" t="s">
        <v>104</v>
      </c>
    </row>
    <row r="281" spans="3:4">
      <c r="C281" s="98" t="s">
        <v>105</v>
      </c>
    </row>
    <row r="282" spans="3:4">
      <c r="C282" s="98" t="s">
        <v>106</v>
      </c>
    </row>
    <row r="283" spans="3:4">
      <c r="C283" s="98" t="s">
        <v>107</v>
      </c>
    </row>
    <row r="285" spans="3:4">
      <c r="C285" s="98" t="s">
        <v>344</v>
      </c>
    </row>
    <row r="286" spans="3:4">
      <c r="C286" s="98" t="s">
        <v>337</v>
      </c>
    </row>
    <row r="287" spans="3:4">
      <c r="C287" s="98" t="s">
        <v>339</v>
      </c>
    </row>
    <row r="288" spans="3:4">
      <c r="C288" s="98" t="s">
        <v>516</v>
      </c>
      <c r="D288" s="99" t="s">
        <v>513</v>
      </c>
    </row>
    <row r="289" spans="2:7">
      <c r="C289" s="98" t="s">
        <v>517</v>
      </c>
      <c r="D289" s="99" t="s">
        <v>518</v>
      </c>
    </row>
    <row r="290" spans="2:7">
      <c r="C290" s="98" t="s">
        <v>342</v>
      </c>
    </row>
    <row r="291" spans="2:7">
      <c r="C291" s="98" t="s">
        <v>343</v>
      </c>
    </row>
    <row r="292" spans="2:7">
      <c r="C292" s="98" t="s">
        <v>515</v>
      </c>
      <c r="D292" s="99" t="s">
        <v>514</v>
      </c>
    </row>
    <row r="293" spans="2:7">
      <c r="C293" s="98" t="s">
        <v>345</v>
      </c>
    </row>
    <row r="295" spans="2:7">
      <c r="C295" s="98" t="s">
        <v>348</v>
      </c>
    </row>
    <row r="296" spans="2:7">
      <c r="C296" s="98" t="s">
        <v>349</v>
      </c>
    </row>
    <row r="297" spans="2:7">
      <c r="C297" s="98" t="s">
        <v>350</v>
      </c>
    </row>
    <row r="298" spans="2:7">
      <c r="C298" s="98" t="s">
        <v>351</v>
      </c>
    </row>
    <row r="299" spans="2:7">
      <c r="C299" s="98" t="s">
        <v>369</v>
      </c>
    </row>
    <row r="300" spans="2:7">
      <c r="G300" s="106"/>
    </row>
    <row r="301" spans="2:7">
      <c r="B301" s="99" t="s">
        <v>401</v>
      </c>
      <c r="C301" s="98" t="s">
        <v>42</v>
      </c>
    </row>
    <row r="302" spans="2:7">
      <c r="C302" s="98" t="s">
        <v>2</v>
      </c>
      <c r="D302" s="99" t="s">
        <v>478</v>
      </c>
    </row>
    <row r="303" spans="2:7">
      <c r="C303" s="98" t="s">
        <v>15</v>
      </c>
    </row>
    <row r="304" spans="2:7">
      <c r="C304" s="98" t="s">
        <v>11</v>
      </c>
      <c r="D304" s="99" t="s">
        <v>479</v>
      </c>
    </row>
    <row r="305" spans="3:4">
      <c r="C305" s="98" t="s">
        <v>14</v>
      </c>
    </row>
    <row r="306" spans="3:4">
      <c r="C306" s="98" t="s">
        <v>480</v>
      </c>
      <c r="D306" s="99" t="s">
        <v>481</v>
      </c>
    </row>
    <row r="307" spans="3:4">
      <c r="C307" s="98" t="s">
        <v>16</v>
      </c>
      <c r="D307" s="99" t="s">
        <v>482</v>
      </c>
    </row>
    <row r="308" spans="3:4">
      <c r="C308" s="98" t="s">
        <v>17</v>
      </c>
    </row>
    <row r="309" spans="3:4">
      <c r="C309" s="98" t="s">
        <v>21</v>
      </c>
    </row>
    <row r="310" spans="3:4">
      <c r="C310" s="98" t="s">
        <v>486</v>
      </c>
      <c r="D310" s="99" t="s">
        <v>487</v>
      </c>
    </row>
    <row r="311" spans="3:4">
      <c r="C311" s="98" t="s">
        <v>736</v>
      </c>
    </row>
    <row r="312" spans="3:4">
      <c r="C312" s="98" t="s">
        <v>737</v>
      </c>
    </row>
    <row r="313" spans="3:4">
      <c r="C313" s="98" t="s">
        <v>19</v>
      </c>
      <c r="D313" s="99" t="s">
        <v>496</v>
      </c>
    </row>
    <row r="314" spans="3:4">
      <c r="C314" s="98" t="s">
        <v>20</v>
      </c>
    </row>
    <row r="315" spans="3:4">
      <c r="C315" s="98" t="s">
        <v>18</v>
      </c>
      <c r="D315" s="99" t="s">
        <v>494</v>
      </c>
    </row>
    <row r="316" spans="3:4">
      <c r="C316" s="98" t="s">
        <v>559</v>
      </c>
      <c r="D316" s="99" t="s">
        <v>560</v>
      </c>
    </row>
    <row r="317" spans="3:4">
      <c r="C317" s="98" t="s">
        <v>490</v>
      </c>
      <c r="D317" s="99" t="s">
        <v>491</v>
      </c>
    </row>
    <row r="318" spans="3:4">
      <c r="C318" s="98" t="s">
        <v>492</v>
      </c>
      <c r="D318" s="99" t="s">
        <v>493</v>
      </c>
    </row>
    <row r="319" spans="3:4">
      <c r="C319" s="98" t="s">
        <v>495</v>
      </c>
    </row>
    <row r="320" spans="3:4">
      <c r="C320" s="98" t="s">
        <v>22</v>
      </c>
      <c r="D320" s="99" t="s">
        <v>497</v>
      </c>
    </row>
    <row r="321" spans="3:7">
      <c r="C321" s="98" t="s">
        <v>22</v>
      </c>
      <c r="D321" s="99" t="s">
        <v>498</v>
      </c>
    </row>
    <row r="322" spans="3:7">
      <c r="C322" s="98" t="s">
        <v>500</v>
      </c>
      <c r="D322" s="99" t="s">
        <v>499</v>
      </c>
    </row>
    <row r="323" spans="3:7">
      <c r="C323" s="98" t="s">
        <v>501</v>
      </c>
      <c r="D323" s="99" t="s">
        <v>502</v>
      </c>
    </row>
    <row r="324" spans="3:7">
      <c r="C324" s="98" t="s">
        <v>503</v>
      </c>
      <c r="D324" s="99" t="s">
        <v>502</v>
      </c>
    </row>
    <row r="326" spans="3:7">
      <c r="C326" s="98" t="s">
        <v>23</v>
      </c>
    </row>
    <row r="327" spans="3:7">
      <c r="C327" s="98" t="s">
        <v>488</v>
      </c>
      <c r="D327" s="99" t="s">
        <v>489</v>
      </c>
    </row>
    <row r="328" spans="3:7">
      <c r="C328" s="98" t="s">
        <v>24</v>
      </c>
    </row>
    <row r="329" spans="3:7">
      <c r="C329" s="98" t="s">
        <v>308</v>
      </c>
    </row>
    <row r="330" spans="3:7">
      <c r="C330" s="98" t="s">
        <v>25</v>
      </c>
    </row>
    <row r="331" spans="3:7">
      <c r="C331" s="98" t="s">
        <v>26</v>
      </c>
      <c r="D331" s="99" t="s">
        <v>510</v>
      </c>
    </row>
    <row r="332" spans="3:7">
      <c r="C332" s="98" t="s">
        <v>310</v>
      </c>
    </row>
    <row r="333" spans="3:7">
      <c r="C333" s="98" t="s">
        <v>311</v>
      </c>
      <c r="D333" s="99" t="s">
        <v>1208</v>
      </c>
      <c r="G333" s="106"/>
    </row>
    <row r="334" spans="3:7">
      <c r="C334" s="98" t="s">
        <v>307</v>
      </c>
    </row>
    <row r="335" spans="3:7">
      <c r="C335" s="98" t="s">
        <v>309</v>
      </c>
    </row>
    <row r="336" spans="3:7">
      <c r="C336" s="98" t="s">
        <v>511</v>
      </c>
    </row>
    <row r="337" spans="2:4">
      <c r="C337" s="98" t="s">
        <v>1213</v>
      </c>
      <c r="D337" s="99" t="s">
        <v>1214</v>
      </c>
    </row>
    <row r="339" spans="2:4">
      <c r="C339" s="98" t="s">
        <v>354</v>
      </c>
    </row>
    <row r="340" spans="2:4">
      <c r="C340" s="98" t="s">
        <v>355</v>
      </c>
    </row>
    <row r="341" spans="2:4">
      <c r="C341" s="98" t="s">
        <v>356</v>
      </c>
    </row>
    <row r="342" spans="2:4">
      <c r="C342" s="98" t="s">
        <v>357</v>
      </c>
    </row>
    <row r="343" spans="2:4">
      <c r="C343" s="98" t="s">
        <v>358</v>
      </c>
    </row>
    <row r="344" spans="2:4">
      <c r="C344" s="98" t="s">
        <v>359</v>
      </c>
    </row>
    <row r="345" spans="2:4">
      <c r="C345" s="98" t="s">
        <v>360</v>
      </c>
    </row>
    <row r="346" spans="2:4">
      <c r="C346" s="98" t="s">
        <v>365</v>
      </c>
    </row>
    <row r="347" spans="2:4">
      <c r="C347" s="98" t="s">
        <v>366</v>
      </c>
    </row>
    <row r="349" spans="2:4">
      <c r="B349" s="99" t="s">
        <v>402</v>
      </c>
      <c r="C349" s="98" t="s">
        <v>263</v>
      </c>
    </row>
    <row r="350" spans="2:4">
      <c r="C350" s="98" t="s">
        <v>230</v>
      </c>
    </row>
    <row r="351" spans="2:4">
      <c r="C351" s="98" t="s">
        <v>231</v>
      </c>
    </row>
    <row r="352" spans="2:4">
      <c r="C352" s="98" t="s">
        <v>232</v>
      </c>
    </row>
    <row r="353" spans="3:3">
      <c r="C353" s="98" t="s">
        <v>236</v>
      </c>
    </row>
    <row r="354" spans="3:3">
      <c r="C354" s="98" t="s">
        <v>237</v>
      </c>
    </row>
    <row r="355" spans="3:3">
      <c r="C355" s="98" t="s">
        <v>257</v>
      </c>
    </row>
    <row r="356" spans="3:3">
      <c r="C356" s="98" t="s">
        <v>233</v>
      </c>
    </row>
    <row r="357" spans="3:3">
      <c r="C357" s="98" t="s">
        <v>238</v>
      </c>
    </row>
    <row r="358" spans="3:3">
      <c r="C358" s="98" t="s">
        <v>239</v>
      </c>
    </row>
    <row r="359" spans="3:3">
      <c r="C359" s="98" t="s">
        <v>235</v>
      </c>
    </row>
    <row r="360" spans="3:3">
      <c r="C360" s="98" t="s">
        <v>240</v>
      </c>
    </row>
    <row r="361" spans="3:3">
      <c r="C361" s="98" t="s">
        <v>256</v>
      </c>
    </row>
    <row r="362" spans="3:3">
      <c r="C362" s="98" t="s">
        <v>225</v>
      </c>
    </row>
    <row r="363" spans="3:3">
      <c r="C363" s="98" t="s">
        <v>226</v>
      </c>
    </row>
    <row r="364" spans="3:3">
      <c r="C364" s="98" t="s">
        <v>227</v>
      </c>
    </row>
    <row r="365" spans="3:3">
      <c r="C365" s="98" t="s">
        <v>228</v>
      </c>
    </row>
    <row r="366" spans="3:3">
      <c r="C366" s="98" t="s">
        <v>229</v>
      </c>
    </row>
    <row r="369" spans="3:4">
      <c r="C369" s="98" t="s">
        <v>234</v>
      </c>
    </row>
    <row r="370" spans="3:4">
      <c r="C370" s="98" t="s">
        <v>241</v>
      </c>
    </row>
    <row r="371" spans="3:4">
      <c r="C371" s="98" t="s">
        <v>244</v>
      </c>
    </row>
    <row r="372" spans="3:4">
      <c r="C372" s="98" t="s">
        <v>242</v>
      </c>
    </row>
    <row r="373" spans="3:4">
      <c r="C373" s="98" t="s">
        <v>243</v>
      </c>
    </row>
    <row r="374" spans="3:4">
      <c r="C374" s="98" t="s">
        <v>245</v>
      </c>
    </row>
    <row r="375" spans="3:4">
      <c r="C375" s="98" t="s">
        <v>246</v>
      </c>
    </row>
    <row r="376" spans="3:4">
      <c r="C376" s="98" t="s">
        <v>247</v>
      </c>
    </row>
    <row r="377" spans="3:4">
      <c r="C377" s="98" t="s">
        <v>248</v>
      </c>
    </row>
    <row r="378" spans="3:4">
      <c r="C378" s="98" t="s">
        <v>249</v>
      </c>
    </row>
    <row r="380" spans="3:4">
      <c r="C380" s="98" t="s">
        <v>597</v>
      </c>
      <c r="D380" s="99" t="s">
        <v>596</v>
      </c>
    </row>
    <row r="381" spans="3:4">
      <c r="C381" s="98" t="s">
        <v>259</v>
      </c>
    </row>
    <row r="382" spans="3:4">
      <c r="C382" s="98" t="s">
        <v>258</v>
      </c>
    </row>
    <row r="383" spans="3:4">
      <c r="C383" s="98" t="s">
        <v>250</v>
      </c>
    </row>
    <row r="384" spans="3:4">
      <c r="C384" s="98" t="s">
        <v>251</v>
      </c>
    </row>
    <row r="385" spans="2:4">
      <c r="C385" s="98" t="s">
        <v>252</v>
      </c>
    </row>
    <row r="386" spans="2:4">
      <c r="C386" s="98" t="s">
        <v>253</v>
      </c>
    </row>
    <row r="387" spans="2:4">
      <c r="C387" s="98" t="s">
        <v>254</v>
      </c>
    </row>
    <row r="388" spans="2:4">
      <c r="C388" s="98" t="s">
        <v>255</v>
      </c>
    </row>
    <row r="389" spans="2:4">
      <c r="C389" s="98" t="s">
        <v>418</v>
      </c>
      <c r="D389" s="99" t="s">
        <v>419</v>
      </c>
    </row>
    <row r="392" spans="2:4">
      <c r="B392" s="99" t="s">
        <v>403</v>
      </c>
      <c r="C392" s="98" t="s">
        <v>262</v>
      </c>
    </row>
    <row r="393" spans="2:4">
      <c r="C393" s="98" t="s">
        <v>272</v>
      </c>
    </row>
    <row r="394" spans="2:4">
      <c r="C394" s="98" t="s">
        <v>273</v>
      </c>
    </row>
    <row r="395" spans="2:4">
      <c r="C395" s="98" t="s">
        <v>276</v>
      </c>
    </row>
    <row r="396" spans="2:4">
      <c r="C396" s="98" t="s">
        <v>295</v>
      </c>
    </row>
    <row r="397" spans="2:4">
      <c r="C397" s="98" t="s">
        <v>265</v>
      </c>
      <c r="D397" s="98" t="s">
        <v>1212</v>
      </c>
    </row>
    <row r="398" spans="2:4">
      <c r="C398" s="98" t="s">
        <v>1209</v>
      </c>
      <c r="D398" s="99" t="s">
        <v>1211</v>
      </c>
    </row>
    <row r="399" spans="2:4">
      <c r="C399" s="98" t="s">
        <v>266</v>
      </c>
    </row>
    <row r="400" spans="2:4">
      <c r="C400" s="98" t="s">
        <v>267</v>
      </c>
    </row>
    <row r="401" spans="2:3">
      <c r="C401" s="98" t="s">
        <v>268</v>
      </c>
    </row>
    <row r="402" spans="2:3">
      <c r="C402" s="98" t="s">
        <v>269</v>
      </c>
    </row>
    <row r="403" spans="2:3">
      <c r="C403" s="98" t="s">
        <v>270</v>
      </c>
    </row>
    <row r="404" spans="2:3">
      <c r="C404" s="98" t="s">
        <v>271</v>
      </c>
    </row>
    <row r="405" spans="2:3">
      <c r="C405" s="98" t="s">
        <v>297</v>
      </c>
    </row>
    <row r="406" spans="2:3">
      <c r="C406" s="98" t="s">
        <v>301</v>
      </c>
    </row>
    <row r="407" spans="2:3">
      <c r="C407" s="98" t="s">
        <v>302</v>
      </c>
    </row>
    <row r="408" spans="2:3">
      <c r="C408" s="98" t="s">
        <v>303</v>
      </c>
    </row>
    <row r="409" spans="2:3">
      <c r="C409" s="98" t="s">
        <v>304</v>
      </c>
    </row>
    <row r="410" spans="2:3">
      <c r="C410" s="98" t="s">
        <v>305</v>
      </c>
    </row>
    <row r="411" spans="2:3">
      <c r="C411" s="98" t="s">
        <v>306</v>
      </c>
    </row>
    <row r="415" spans="2:3">
      <c r="B415" s="99" t="s">
        <v>404</v>
      </c>
      <c r="C415" s="98" t="s">
        <v>397</v>
      </c>
    </row>
    <row r="416" spans="2:3">
      <c r="C416" s="98" t="s">
        <v>274</v>
      </c>
    </row>
    <row r="417" spans="3:3">
      <c r="C417" s="98" t="s">
        <v>275</v>
      </c>
    </row>
    <row r="418" spans="3:3">
      <c r="C418" s="98" t="s">
        <v>277</v>
      </c>
    </row>
    <row r="419" spans="3:3">
      <c r="C419" s="98" t="s">
        <v>294</v>
      </c>
    </row>
    <row r="420" spans="3:3">
      <c r="C420" s="98" t="s">
        <v>278</v>
      </c>
    </row>
    <row r="421" spans="3:3">
      <c r="C421" s="98" t="s">
        <v>279</v>
      </c>
    </row>
    <row r="422" spans="3:3">
      <c r="C422" s="98" t="s">
        <v>280</v>
      </c>
    </row>
    <row r="423" spans="3:3">
      <c r="C423" s="98" t="s">
        <v>281</v>
      </c>
    </row>
    <row r="424" spans="3:3">
      <c r="C424" s="98" t="s">
        <v>1197</v>
      </c>
    </row>
    <row r="425" spans="3:3">
      <c r="C425" s="98" t="s">
        <v>1196</v>
      </c>
    </row>
    <row r="426" spans="3:3">
      <c r="C426" s="98" t="s">
        <v>282</v>
      </c>
    </row>
    <row r="427" spans="3:3">
      <c r="C427" s="98" t="s">
        <v>283</v>
      </c>
    </row>
    <row r="428" spans="3:3">
      <c r="C428" s="98" t="s">
        <v>284</v>
      </c>
    </row>
    <row r="429" spans="3:3">
      <c r="C429" s="98" t="s">
        <v>285</v>
      </c>
    </row>
    <row r="430" spans="3:3">
      <c r="C430" s="98" t="s">
        <v>286</v>
      </c>
    </row>
    <row r="431" spans="3:3">
      <c r="C431" s="98" t="s">
        <v>287</v>
      </c>
    </row>
    <row r="432" spans="3:3">
      <c r="C432" s="98" t="s">
        <v>288</v>
      </c>
    </row>
    <row r="433" spans="2:4">
      <c r="C433" s="98" t="s">
        <v>289</v>
      </c>
    </row>
    <row r="434" spans="2:4">
      <c r="C434" s="98" t="s">
        <v>290</v>
      </c>
    </row>
    <row r="435" spans="2:4">
      <c r="C435" s="98" t="s">
        <v>296</v>
      </c>
    </row>
    <row r="436" spans="2:4">
      <c r="C436" s="98" t="s">
        <v>298</v>
      </c>
    </row>
    <row r="437" spans="2:4">
      <c r="C437" s="98" t="s">
        <v>291</v>
      </c>
    </row>
    <row r="438" spans="2:4">
      <c r="C438" s="98" t="s">
        <v>292</v>
      </c>
    </row>
    <row r="439" spans="2:4">
      <c r="C439" s="98" t="s">
        <v>293</v>
      </c>
    </row>
    <row r="440" spans="2:4">
      <c r="C440" s="98" t="s">
        <v>299</v>
      </c>
    </row>
    <row r="441" spans="2:4">
      <c r="C441" s="98" t="s">
        <v>300</v>
      </c>
    </row>
    <row r="443" spans="2:4">
      <c r="B443" s="99" t="s">
        <v>0</v>
      </c>
      <c r="C443" s="98" t="s">
        <v>0</v>
      </c>
    </row>
    <row r="444" spans="2:4">
      <c r="C444" s="98" t="s">
        <v>313</v>
      </c>
    </row>
    <row r="445" spans="2:4">
      <c r="C445" s="98" t="s">
        <v>314</v>
      </c>
      <c r="D445" s="99" t="s">
        <v>611</v>
      </c>
    </row>
    <row r="446" spans="2:4">
      <c r="C446" s="98" t="s">
        <v>315</v>
      </c>
    </row>
    <row r="447" spans="2:4">
      <c r="C447" s="98" t="s">
        <v>613</v>
      </c>
      <c r="D447" s="99" t="s">
        <v>612</v>
      </c>
    </row>
    <row r="448" spans="2:4">
      <c r="C448" s="98" t="s">
        <v>615</v>
      </c>
      <c r="D448" s="99" t="s">
        <v>614</v>
      </c>
    </row>
    <row r="449" spans="3:5">
      <c r="C449" s="98" t="s">
        <v>1277</v>
      </c>
      <c r="D449" s="99" t="s">
        <v>616</v>
      </c>
      <c r="E449" s="99" t="s">
        <v>1294</v>
      </c>
    </row>
    <row r="450" spans="3:5">
      <c r="C450" s="98" t="s">
        <v>1278</v>
      </c>
      <c r="D450" s="99" t="s">
        <v>617</v>
      </c>
    </row>
    <row r="451" spans="3:5">
      <c r="C451" s="98" t="s">
        <v>1279</v>
      </c>
      <c r="D451" s="99" t="s">
        <v>623</v>
      </c>
    </row>
    <row r="452" spans="3:5">
      <c r="C452" s="98" t="s">
        <v>1280</v>
      </c>
      <c r="D452" s="99" t="s">
        <v>628</v>
      </c>
    </row>
    <row r="453" spans="3:5">
      <c r="C453" s="98" t="s">
        <v>1281</v>
      </c>
      <c r="D453" s="99" t="s">
        <v>629</v>
      </c>
    </row>
    <row r="454" spans="3:5">
      <c r="C454" s="98" t="s">
        <v>316</v>
      </c>
      <c r="D454" s="99" t="s">
        <v>598</v>
      </c>
    </row>
    <row r="455" spans="3:5">
      <c r="C455" s="98" t="s">
        <v>600</v>
      </c>
      <c r="D455" s="99" t="s">
        <v>599</v>
      </c>
    </row>
    <row r="456" spans="3:5">
      <c r="C456" s="98" t="s">
        <v>601</v>
      </c>
      <c r="D456" s="99" t="s">
        <v>602</v>
      </c>
    </row>
    <row r="457" spans="3:5">
      <c r="C457" s="98" t="s">
        <v>441</v>
      </c>
    </row>
    <row r="458" spans="3:5">
      <c r="C458" s="98" t="s">
        <v>317</v>
      </c>
    </row>
    <row r="459" spans="3:5">
      <c r="C459" s="98" t="s">
        <v>318</v>
      </c>
    </row>
    <row r="460" spans="3:5">
      <c r="C460" s="98" t="s">
        <v>319</v>
      </c>
    </row>
    <row r="461" spans="3:5">
      <c r="C461" s="98" t="s">
        <v>442</v>
      </c>
      <c r="D461" s="99" t="s">
        <v>443</v>
      </c>
    </row>
    <row r="462" spans="3:5">
      <c r="C462" s="98" t="s">
        <v>445</v>
      </c>
      <c r="D462" s="99" t="s">
        <v>446</v>
      </c>
    </row>
    <row r="463" spans="3:5">
      <c r="C463" s="98" t="s">
        <v>465</v>
      </c>
      <c r="D463" s="99" t="s">
        <v>466</v>
      </c>
    </row>
    <row r="464" spans="3:5">
      <c r="C464" s="98" t="s">
        <v>467</v>
      </c>
      <c r="D464" s="99" t="s">
        <v>468</v>
      </c>
    </row>
    <row r="465" spans="3:4">
      <c r="C465" s="98" t="s">
        <v>469</v>
      </c>
      <c r="D465" s="99" t="s">
        <v>470</v>
      </c>
    </row>
    <row r="466" spans="3:4">
      <c r="C466" s="98" t="s">
        <v>471</v>
      </c>
      <c r="D466" s="99" t="s">
        <v>470</v>
      </c>
    </row>
    <row r="467" spans="3:4">
      <c r="C467" s="98" t="s">
        <v>472</v>
      </c>
      <c r="D467" s="99" t="s">
        <v>473</v>
      </c>
    </row>
    <row r="468" spans="3:4">
      <c r="C468" s="98" t="s">
        <v>474</v>
      </c>
      <c r="D468" s="99" t="s">
        <v>475</v>
      </c>
    </row>
    <row r="469" spans="3:4">
      <c r="C469" s="98" t="s">
        <v>484</v>
      </c>
      <c r="D469" s="99" t="s">
        <v>485</v>
      </c>
    </row>
    <row r="470" spans="3:4">
      <c r="C470" s="98" t="s">
        <v>561</v>
      </c>
      <c r="D470" s="99" t="s">
        <v>562</v>
      </c>
    </row>
    <row r="472" spans="3:4">
      <c r="C472" s="98" t="s">
        <v>1298</v>
      </c>
      <c r="D472" s="99" t="s">
        <v>1294</v>
      </c>
    </row>
    <row r="475" spans="3:4">
      <c r="C475" s="98" t="s">
        <v>621</v>
      </c>
    </row>
    <row r="476" spans="3:4">
      <c r="C476" s="98" t="s">
        <v>328</v>
      </c>
    </row>
    <row r="477" spans="3:4">
      <c r="C477" s="98" t="s">
        <v>331</v>
      </c>
    </row>
    <row r="478" spans="3:4">
      <c r="C478" s="98" t="s">
        <v>329</v>
      </c>
      <c r="D478" s="99" t="s">
        <v>632</v>
      </c>
    </row>
    <row r="479" spans="3:4">
      <c r="C479" s="98" t="s">
        <v>330</v>
      </c>
      <c r="D479" s="99" t="s">
        <v>631</v>
      </c>
    </row>
    <row r="480" spans="3:4">
      <c r="C480" s="98" t="s">
        <v>332</v>
      </c>
    </row>
    <row r="481" spans="3:4">
      <c r="C481" s="98" t="s">
        <v>624</v>
      </c>
      <c r="D481" s="99" t="s">
        <v>625</v>
      </c>
    </row>
    <row r="482" spans="3:4">
      <c r="C482" s="98" t="s">
        <v>333</v>
      </c>
    </row>
    <row r="483" spans="3:4">
      <c r="C483" s="98" t="s">
        <v>334</v>
      </c>
      <c r="D483" s="99" t="s">
        <v>626</v>
      </c>
    </row>
    <row r="484" spans="3:4">
      <c r="C484" s="98" t="s">
        <v>618</v>
      </c>
      <c r="D484" s="99" t="s">
        <v>619</v>
      </c>
    </row>
    <row r="485" spans="3:4">
      <c r="C485" s="98" t="s">
        <v>627</v>
      </c>
      <c r="D485" s="99" t="s">
        <v>620</v>
      </c>
    </row>
    <row r="487" spans="3:4">
      <c r="C487" s="98" t="s">
        <v>66</v>
      </c>
    </row>
    <row r="488" spans="3:4">
      <c r="C488" s="98" t="s">
        <v>12</v>
      </c>
    </row>
    <row r="489" spans="3:4">
      <c r="C489" s="98" t="s">
        <v>13</v>
      </c>
    </row>
    <row r="490" spans="3:4">
      <c r="C490" s="98" t="s">
        <v>46</v>
      </c>
    </row>
    <row r="491" spans="3:4">
      <c r="C491" s="98" t="s">
        <v>47</v>
      </c>
    </row>
    <row r="492" spans="3:4">
      <c r="C492" s="98" t="s">
        <v>56</v>
      </c>
    </row>
    <row r="493" spans="3:4">
      <c r="C493" s="98" t="s">
        <v>57</v>
      </c>
    </row>
    <row r="494" spans="3:4">
      <c r="C494" s="98" t="s">
        <v>58</v>
      </c>
    </row>
    <row r="496" spans="3:4">
      <c r="C496" s="98" t="s">
        <v>320</v>
      </c>
      <c r="D496" s="99" t="s">
        <v>603</v>
      </c>
    </row>
    <row r="497" spans="2:4">
      <c r="C497" s="98" t="s">
        <v>605</v>
      </c>
      <c r="D497" s="99" t="s">
        <v>606</v>
      </c>
    </row>
    <row r="498" spans="2:4">
      <c r="C498" s="98" t="s">
        <v>321</v>
      </c>
      <c r="D498" s="99" t="s">
        <v>604</v>
      </c>
    </row>
    <row r="499" spans="2:4">
      <c r="C499" s="98" t="s">
        <v>607</v>
      </c>
      <c r="D499" s="99" t="s">
        <v>608</v>
      </c>
    </row>
    <row r="500" spans="2:4">
      <c r="C500" s="98" t="s">
        <v>609</v>
      </c>
      <c r="D500" s="99" t="s">
        <v>610</v>
      </c>
    </row>
    <row r="501" spans="2:4">
      <c r="C501" s="98" t="s">
        <v>322</v>
      </c>
    </row>
    <row r="502" spans="2:4">
      <c r="C502" s="98" t="s">
        <v>323</v>
      </c>
    </row>
    <row r="503" spans="2:4">
      <c r="C503" s="98" t="s">
        <v>324</v>
      </c>
    </row>
    <row r="504" spans="2:4">
      <c r="C504" s="98" t="s">
        <v>326</v>
      </c>
      <c r="D504" s="99" t="s">
        <v>444</v>
      </c>
    </row>
    <row r="505" spans="2:4">
      <c r="C505" s="98" t="s">
        <v>325</v>
      </c>
    </row>
    <row r="506" spans="2:4">
      <c r="C506" s="98" t="s">
        <v>327</v>
      </c>
    </row>
    <row r="507" spans="2:4">
      <c r="C507" s="98" t="s">
        <v>945</v>
      </c>
      <c r="D507" s="99" t="s">
        <v>509</v>
      </c>
    </row>
    <row r="511" spans="2:4">
      <c r="B511" s="99" t="s">
        <v>312</v>
      </c>
      <c r="C511" s="98" t="s">
        <v>312</v>
      </c>
    </row>
    <row r="512" spans="2:4">
      <c r="C512" s="98" t="s">
        <v>388</v>
      </c>
    </row>
    <row r="513" spans="2:4">
      <c r="C513" s="98" t="s">
        <v>383</v>
      </c>
    </row>
    <row r="514" spans="2:4">
      <c r="C514" s="98" t="s">
        <v>384</v>
      </c>
    </row>
    <row r="515" spans="2:4">
      <c r="C515" s="98" t="s">
        <v>385</v>
      </c>
    </row>
    <row r="516" spans="2:4">
      <c r="C516" s="98" t="s">
        <v>386</v>
      </c>
    </row>
    <row r="517" spans="2:4">
      <c r="C517" s="98" t="s">
        <v>387</v>
      </c>
    </row>
    <row r="518" spans="2:4">
      <c r="C518" s="306" t="s">
        <v>1235</v>
      </c>
    </row>
    <row r="520" spans="2:4">
      <c r="C520" s="98" t="s">
        <v>575</v>
      </c>
      <c r="D520" s="99" t="s">
        <v>581</v>
      </c>
    </row>
    <row r="521" spans="2:4">
      <c r="C521" s="98" t="s">
        <v>576</v>
      </c>
    </row>
    <row r="522" spans="2:4">
      <c r="C522" s="98" t="s">
        <v>582</v>
      </c>
      <c r="D522" s="99" t="s">
        <v>583</v>
      </c>
    </row>
    <row r="523" spans="2:4">
      <c r="C523" s="98" t="s">
        <v>577</v>
      </c>
      <c r="D523" s="99" t="s">
        <v>578</v>
      </c>
    </row>
    <row r="524" spans="2:4">
      <c r="C524" s="98" t="s">
        <v>579</v>
      </c>
      <c r="D524" s="99" t="s">
        <v>580</v>
      </c>
    </row>
    <row r="528" spans="2:4">
      <c r="B528" s="99" t="s">
        <v>956</v>
      </c>
      <c r="C528" s="98" t="s">
        <v>687</v>
      </c>
      <c r="D528" s="99" t="s">
        <v>1058</v>
      </c>
    </row>
    <row r="529" spans="2:7">
      <c r="B529" s="99"/>
      <c r="C529" s="98" t="s">
        <v>946</v>
      </c>
      <c r="D529" s="99" t="s">
        <v>512</v>
      </c>
    </row>
    <row r="530" spans="2:7">
      <c r="B530" s="99"/>
      <c r="C530" s="98" t="s">
        <v>1189</v>
      </c>
    </row>
    <row r="531" spans="2:7">
      <c r="B531" s="99"/>
      <c r="C531" s="98" t="s">
        <v>1190</v>
      </c>
    </row>
    <row r="532" spans="2:7">
      <c r="B532" s="99"/>
      <c r="C532" s="98" t="s">
        <v>1191</v>
      </c>
    </row>
    <row r="533" spans="2:7">
      <c r="B533" s="99"/>
      <c r="C533" s="98" t="s">
        <v>1192</v>
      </c>
    </row>
    <row r="534" spans="2:7">
      <c r="B534" s="99"/>
      <c r="C534" s="98" t="s">
        <v>1195</v>
      </c>
    </row>
    <row r="535" spans="2:7">
      <c r="B535" s="99"/>
      <c r="C535" s="98" t="s">
        <v>1193</v>
      </c>
    </row>
    <row r="536" spans="2:7">
      <c r="B536" s="99"/>
      <c r="C536" s="98" t="s">
        <v>1207</v>
      </c>
    </row>
    <row r="537" spans="2:7">
      <c r="B537" s="99"/>
      <c r="C537" s="98" t="s">
        <v>1194</v>
      </c>
    </row>
    <row r="538" spans="2:7">
      <c r="B538" s="99"/>
      <c r="C538" s="98" t="s">
        <v>1206</v>
      </c>
    </row>
    <row r="539" spans="2:7">
      <c r="C539" s="98" t="s">
        <v>946</v>
      </c>
    </row>
    <row r="541" spans="2:7">
      <c r="G541" s="106"/>
    </row>
    <row r="547" spans="2:4">
      <c r="B547" s="99" t="s">
        <v>407</v>
      </c>
      <c r="C547" s="98" t="s">
        <v>685</v>
      </c>
    </row>
    <row r="548" spans="2:4">
      <c r="C548" s="98" t="s">
        <v>4</v>
      </c>
      <c r="D548" s="99" t="s">
        <v>415</v>
      </c>
    </row>
    <row r="549" spans="2:4">
      <c r="C549" s="98" t="s">
        <v>5</v>
      </c>
    </row>
    <row r="550" spans="2:4">
      <c r="C550" s="98" t="s">
        <v>3</v>
      </c>
      <c r="D550" s="99" t="s">
        <v>414</v>
      </c>
    </row>
    <row r="551" spans="2:4">
      <c r="C551" s="98" t="s">
        <v>6</v>
      </c>
    </row>
    <row r="552" spans="2:4">
      <c r="C552" s="98" t="s">
        <v>7</v>
      </c>
      <c r="D552" s="99" t="s">
        <v>412</v>
      </c>
    </row>
    <row r="553" spans="2:4">
      <c r="C553" s="98" t="s">
        <v>8</v>
      </c>
      <c r="D553" s="99" t="s">
        <v>413</v>
      </c>
    </row>
    <row r="554" spans="2:4">
      <c r="C554" s="98" t="s">
        <v>9</v>
      </c>
    </row>
    <row r="555" spans="2:4">
      <c r="C555" s="98" t="s">
        <v>10</v>
      </c>
    </row>
    <row r="556" spans="2:4">
      <c r="C556" s="98" t="s">
        <v>113</v>
      </c>
    </row>
    <row r="557" spans="2:4">
      <c r="C557" s="98" t="s">
        <v>114</v>
      </c>
      <c r="D557" s="99" t="s">
        <v>416</v>
      </c>
    </row>
    <row r="558" spans="2:4">
      <c r="C558" s="98" t="s">
        <v>260</v>
      </c>
    </row>
    <row r="559" spans="2:4">
      <c r="C559" s="98" t="s">
        <v>261</v>
      </c>
      <c r="D559" s="99" t="s">
        <v>417</v>
      </c>
    </row>
    <row r="560" spans="2:4">
      <c r="C560" s="98" t="s">
        <v>574</v>
      </c>
      <c r="D560" s="99" t="s">
        <v>573</v>
      </c>
    </row>
    <row r="569" spans="2:11">
      <c r="B569" s="99" t="s">
        <v>1</v>
      </c>
      <c r="C569" s="99" t="s">
        <v>1</v>
      </c>
      <c r="D569" s="99" t="s">
        <v>1058</v>
      </c>
      <c r="F569" s="262" t="s">
        <v>1058</v>
      </c>
      <c r="G569" s="262" t="s">
        <v>1058</v>
      </c>
      <c r="K569" s="98"/>
    </row>
    <row r="570" spans="2:11">
      <c r="C570" s="98" t="s">
        <v>746</v>
      </c>
      <c r="F570" s="263"/>
      <c r="G570" s="265"/>
      <c r="K570" s="98"/>
    </row>
    <row r="571" spans="2:11">
      <c r="C571" s="98" t="s">
        <v>745</v>
      </c>
      <c r="D571" s="99" t="s">
        <v>1289</v>
      </c>
      <c r="F571" s="264"/>
      <c r="G571" s="266"/>
      <c r="K571" s="98"/>
    </row>
    <row r="572" spans="2:11">
      <c r="C572" s="98" t="s">
        <v>1296</v>
      </c>
      <c r="D572" s="99" t="s">
        <v>1297</v>
      </c>
      <c r="F572" s="412"/>
      <c r="G572" s="413"/>
      <c r="K572" s="98"/>
    </row>
    <row r="573" spans="2:11">
      <c r="F573" s="412"/>
      <c r="G573" s="413"/>
      <c r="K573" s="98"/>
    </row>
    <row r="574" spans="2:11">
      <c r="F574" s="412"/>
      <c r="G574" s="413"/>
      <c r="K574" s="98"/>
    </row>
    <row r="575" spans="2:11">
      <c r="F575" s="412"/>
      <c r="G575" s="413"/>
      <c r="K575" s="98"/>
    </row>
    <row r="576" spans="2:11">
      <c r="C576" s="98" t="s">
        <v>1056</v>
      </c>
      <c r="D576" s="99" t="s">
        <v>1057</v>
      </c>
      <c r="F576" s="100"/>
      <c r="K576" s="98"/>
    </row>
    <row r="577" spans="4:6">
      <c r="D577" s="98"/>
    </row>
    <row r="578" spans="4:6">
      <c r="F578" s="98"/>
    </row>
    <row r="598" spans="2:7">
      <c r="B598" s="99" t="s">
        <v>964</v>
      </c>
      <c r="C598" s="99" t="s">
        <v>942</v>
      </c>
    </row>
    <row r="599" spans="2:7">
      <c r="C599" s="98" t="s">
        <v>723</v>
      </c>
      <c r="D599" s="99" t="s">
        <v>972</v>
      </c>
      <c r="G599" s="106"/>
    </row>
    <row r="600" spans="2:7">
      <c r="C600" s="98" t="s">
        <v>965</v>
      </c>
      <c r="D600" s="99" t="s">
        <v>966</v>
      </c>
      <c r="G600" s="106"/>
    </row>
    <row r="601" spans="2:7">
      <c r="C601" s="98" t="s">
        <v>722</v>
      </c>
      <c r="D601" s="99" t="s">
        <v>970</v>
      </c>
    </row>
    <row r="602" spans="2:7">
      <c r="C602" s="98" t="s">
        <v>720</v>
      </c>
      <c r="D602" s="99" t="s">
        <v>721</v>
      </c>
    </row>
    <row r="603" spans="2:7">
      <c r="C603" s="98" t="s">
        <v>976</v>
      </c>
      <c r="D603" s="99" t="s">
        <v>977</v>
      </c>
    </row>
    <row r="604" spans="2:7">
      <c r="C604" s="98" t="s">
        <v>992</v>
      </c>
      <c r="D604" s="99" t="s">
        <v>993</v>
      </c>
    </row>
    <row r="605" spans="2:7">
      <c r="C605" s="98" t="s">
        <v>971</v>
      </c>
      <c r="D605" s="99" t="s">
        <v>972</v>
      </c>
    </row>
    <row r="606" spans="2:7">
      <c r="C606" s="98" t="s">
        <v>994</v>
      </c>
      <c r="D606" s="99" t="s">
        <v>995</v>
      </c>
    </row>
    <row r="607" spans="2:7">
      <c r="C607" s="98" t="s">
        <v>1000</v>
      </c>
      <c r="D607" s="99" t="s">
        <v>1001</v>
      </c>
    </row>
    <row r="608" spans="2:7">
      <c r="C608" s="98" t="s">
        <v>1035</v>
      </c>
      <c r="D608" s="99" t="s">
        <v>1034</v>
      </c>
    </row>
    <row r="609" spans="3:7">
      <c r="C609" s="98" t="s">
        <v>1033</v>
      </c>
      <c r="D609" s="99" t="s">
        <v>1034</v>
      </c>
    </row>
    <row r="610" spans="3:7">
      <c r="C610" s="98" t="s">
        <v>712</v>
      </c>
      <c r="D610" s="99" t="s">
        <v>713</v>
      </c>
      <c r="G610" s="106"/>
    </row>
    <row r="611" spans="3:7">
      <c r="C611" s="98" t="s">
        <v>1051</v>
      </c>
      <c r="D611" s="99" t="s">
        <v>1050</v>
      </c>
      <c r="G611" s="106"/>
    </row>
    <row r="612" spans="3:7">
      <c r="C612" s="98" t="s">
        <v>1070</v>
      </c>
      <c r="D612" s="99" t="s">
        <v>1071</v>
      </c>
      <c r="G612" s="106"/>
    </row>
    <row r="613" spans="3:7">
      <c r="C613" s="98" t="s">
        <v>1072</v>
      </c>
      <c r="D613" s="99" t="s">
        <v>1073</v>
      </c>
      <c r="G613" s="106"/>
    </row>
    <row r="614" spans="3:7">
      <c r="C614" s="98" t="s">
        <v>1075</v>
      </c>
      <c r="D614" s="99" t="s">
        <v>1076</v>
      </c>
      <c r="G614" s="106"/>
    </row>
    <row r="615" spans="3:7">
      <c r="C615" s="98" t="s">
        <v>1078</v>
      </c>
      <c r="D615" s="99" t="s">
        <v>1079</v>
      </c>
      <c r="G615" s="106"/>
    </row>
    <row r="616" spans="3:7">
      <c r="C616" s="98" t="s">
        <v>1081</v>
      </c>
      <c r="D616" s="99" t="s">
        <v>1082</v>
      </c>
      <c r="G616" s="106"/>
    </row>
    <row r="617" spans="3:7">
      <c r="C617" s="98" t="s">
        <v>980</v>
      </c>
      <c r="D617" s="99" t="s">
        <v>981</v>
      </c>
      <c r="G617" s="106"/>
    </row>
    <row r="618" spans="3:7">
      <c r="C618" s="98" t="s">
        <v>716</v>
      </c>
      <c r="D618" s="99" t="s">
        <v>717</v>
      </c>
      <c r="G618" s="106"/>
    </row>
    <row r="619" spans="3:7">
      <c r="C619" s="98" t="s">
        <v>718</v>
      </c>
      <c r="D619" s="99" t="s">
        <v>719</v>
      </c>
      <c r="G619" s="106"/>
    </row>
    <row r="620" spans="3:7">
      <c r="G620" s="106"/>
    </row>
    <row r="621" spans="3:7">
      <c r="C621" s="98" t="s">
        <v>954</v>
      </c>
      <c r="D621" s="99" t="s">
        <v>955</v>
      </c>
      <c r="G621" s="106"/>
    </row>
    <row r="622" spans="3:7">
      <c r="C622" s="98" t="s">
        <v>176</v>
      </c>
      <c r="D622" s="99" t="s">
        <v>951</v>
      </c>
    </row>
    <row r="623" spans="3:7">
      <c r="C623" s="98" t="s">
        <v>177</v>
      </c>
      <c r="D623" s="99" t="s">
        <v>1137</v>
      </c>
      <c r="G623" s="106"/>
    </row>
    <row r="624" spans="3:7">
      <c r="C624" s="98" t="s">
        <v>178</v>
      </c>
      <c r="D624" s="99" t="s">
        <v>1136</v>
      </c>
    </row>
    <row r="625" spans="3:4">
      <c r="C625" s="98" t="s">
        <v>179</v>
      </c>
      <c r="D625" s="99" t="s">
        <v>1104</v>
      </c>
    </row>
    <row r="626" spans="3:4">
      <c r="C626" s="98" t="s">
        <v>641</v>
      </c>
      <c r="D626" s="99" t="s">
        <v>640</v>
      </c>
    </row>
    <row r="627" spans="3:4">
      <c r="C627" s="98" t="s">
        <v>642</v>
      </c>
      <c r="D627" s="99" t="s">
        <v>643</v>
      </c>
    </row>
    <row r="628" spans="3:4">
      <c r="C628" s="98" t="s">
        <v>182</v>
      </c>
      <c r="D628" s="99" t="s">
        <v>1080</v>
      </c>
    </row>
    <row r="629" spans="3:4">
      <c r="C629" s="98" t="s">
        <v>186</v>
      </c>
    </row>
    <row r="630" spans="3:4">
      <c r="C630" s="98" t="s">
        <v>183</v>
      </c>
      <c r="D630" s="98"/>
    </row>
    <row r="631" spans="3:4">
      <c r="C631" s="98" t="s">
        <v>184</v>
      </c>
      <c r="D631" s="99" t="s">
        <v>1115</v>
      </c>
    </row>
    <row r="632" spans="3:4">
      <c r="C632" s="98" t="s">
        <v>1085</v>
      </c>
      <c r="D632" s="99" t="s">
        <v>1086</v>
      </c>
    </row>
    <row r="636" spans="3:4">
      <c r="C636" s="98" t="s">
        <v>982</v>
      </c>
      <c r="D636" s="99" t="s">
        <v>983</v>
      </c>
    </row>
    <row r="637" spans="3:4">
      <c r="C637" s="98" t="s">
        <v>714</v>
      </c>
      <c r="D637" s="99" t="s">
        <v>715</v>
      </c>
    </row>
    <row r="638" spans="3:4">
      <c r="C638" s="98" t="s">
        <v>978</v>
      </c>
      <c r="D638" s="99" t="s">
        <v>979</v>
      </c>
    </row>
    <row r="639" spans="3:4">
      <c r="C639" s="98" t="s">
        <v>1112</v>
      </c>
      <c r="D639" s="99" t="s">
        <v>1113</v>
      </c>
    </row>
    <row r="640" spans="3:4">
      <c r="C640" s="98" t="s">
        <v>185</v>
      </c>
      <c r="D640" s="99" t="s">
        <v>1111</v>
      </c>
    </row>
    <row r="641" spans="3:4">
      <c r="C641" s="98" t="s">
        <v>1109</v>
      </c>
      <c r="D641" s="99" t="s">
        <v>1110</v>
      </c>
    </row>
    <row r="642" spans="3:4">
      <c r="C642" s="98" t="s">
        <v>1114</v>
      </c>
      <c r="D642" s="99" t="s">
        <v>1077</v>
      </c>
    </row>
    <row r="643" spans="3:4">
      <c r="C643" s="98" t="s">
        <v>180</v>
      </c>
      <c r="D643" s="99" t="s">
        <v>1117</v>
      </c>
    </row>
    <row r="644" spans="3:4">
      <c r="C644" s="98" t="s">
        <v>181</v>
      </c>
      <c r="D644" s="99" t="s">
        <v>1116</v>
      </c>
    </row>
    <row r="645" spans="3:4">
      <c r="C645" s="98" t="s">
        <v>187</v>
      </c>
    </row>
    <row r="646" spans="3:4">
      <c r="C646" s="98" t="s">
        <v>188</v>
      </c>
    </row>
    <row r="647" spans="3:4">
      <c r="C647" s="98" t="s">
        <v>189</v>
      </c>
    </row>
    <row r="649" spans="3:4">
      <c r="C649" s="98" t="s">
        <v>1120</v>
      </c>
      <c r="D649" s="99" t="s">
        <v>1121</v>
      </c>
    </row>
    <row r="650" spans="3:4">
      <c r="C650" s="98" t="s">
        <v>190</v>
      </c>
    </row>
    <row r="651" spans="3:4">
      <c r="C651" s="98" t="s">
        <v>190</v>
      </c>
    </row>
    <row r="652" spans="3:4">
      <c r="C652" s="98" t="s">
        <v>191</v>
      </c>
    </row>
    <row r="653" spans="3:4">
      <c r="C653" s="98" t="s">
        <v>1083</v>
      </c>
      <c r="D653" s="99" t="s">
        <v>1084</v>
      </c>
    </row>
    <row r="655" spans="3:4">
      <c r="C655" s="98" t="s">
        <v>1107</v>
      </c>
      <c r="D655" s="99" t="s">
        <v>1098</v>
      </c>
    </row>
    <row r="656" spans="3:4">
      <c r="C656" s="98" t="s">
        <v>1108</v>
      </c>
      <c r="D656" s="99" t="s">
        <v>1087</v>
      </c>
    </row>
    <row r="657" spans="3:5">
      <c r="C657" s="98" t="s">
        <v>661</v>
      </c>
      <c r="D657" s="99" t="s">
        <v>1060</v>
      </c>
    </row>
    <row r="658" spans="3:5">
      <c r="C658" s="98" t="s">
        <v>1059</v>
      </c>
      <c r="D658" s="99" t="s">
        <v>660</v>
      </c>
    </row>
    <row r="659" spans="3:5">
      <c r="C659" s="98" t="s">
        <v>665</v>
      </c>
      <c r="D659" s="99" t="s">
        <v>666</v>
      </c>
    </row>
    <row r="660" spans="3:5">
      <c r="C660" s="98" t="s">
        <v>1127</v>
      </c>
    </row>
    <row r="661" spans="3:5">
      <c r="C661" s="98" t="s">
        <v>667</v>
      </c>
      <c r="D661" s="99" t="s">
        <v>668</v>
      </c>
    </row>
    <row r="662" spans="3:5">
      <c r="C662" s="98" t="s">
        <v>997</v>
      </c>
    </row>
    <row r="663" spans="3:5">
      <c r="C663" s="98" t="s">
        <v>996</v>
      </c>
      <c r="D663" s="99" t="s">
        <v>669</v>
      </c>
    </row>
    <row r="664" spans="3:5">
      <c r="C664" s="98" t="s">
        <v>670</v>
      </c>
      <c r="D664" s="99" t="s">
        <v>671</v>
      </c>
    </row>
    <row r="665" spans="3:5">
      <c r="C665" s="98" t="s">
        <v>991</v>
      </c>
      <c r="D665" s="99" t="s">
        <v>672</v>
      </c>
      <c r="E665" s="99" t="s">
        <v>1128</v>
      </c>
    </row>
    <row r="666" spans="3:5">
      <c r="C666" s="98" t="s">
        <v>1290</v>
      </c>
      <c r="D666" s="99" t="s">
        <v>1293</v>
      </c>
    </row>
    <row r="667" spans="3:5">
      <c r="C667" s="98" t="s">
        <v>681</v>
      </c>
      <c r="D667" s="99" t="s">
        <v>673</v>
      </c>
    </row>
    <row r="668" spans="3:5">
      <c r="C668" s="98" t="s">
        <v>698</v>
      </c>
      <c r="D668" s="99" t="s">
        <v>699</v>
      </c>
    </row>
    <row r="669" spans="3:5">
      <c r="C669" s="98" t="s">
        <v>711</v>
      </c>
      <c r="D669" s="99" t="s">
        <v>710</v>
      </c>
    </row>
    <row r="670" spans="3:5">
      <c r="C670" s="98" t="s">
        <v>733</v>
      </c>
      <c r="D670" s="99" t="s">
        <v>734</v>
      </c>
    </row>
    <row r="671" spans="3:5">
      <c r="C671" s="98" t="s">
        <v>961</v>
      </c>
      <c r="D671" s="99" t="s">
        <v>962</v>
      </c>
    </row>
    <row r="672" spans="3:5">
      <c r="C672" s="98" t="s">
        <v>985</v>
      </c>
      <c r="D672" s="99" t="s">
        <v>963</v>
      </c>
    </row>
    <row r="673" spans="3:4">
      <c r="C673" s="98" t="s">
        <v>984</v>
      </c>
      <c r="D673" s="99" t="s">
        <v>986</v>
      </c>
    </row>
    <row r="674" spans="3:4">
      <c r="C674" s="98" t="s">
        <v>987</v>
      </c>
      <c r="D674" s="99" t="s">
        <v>988</v>
      </c>
    </row>
    <row r="675" spans="3:4">
      <c r="C675" s="98" t="s">
        <v>998</v>
      </c>
      <c r="D675" s="99" t="s">
        <v>999</v>
      </c>
    </row>
    <row r="676" spans="3:4">
      <c r="C676" s="98" t="s">
        <v>1016</v>
      </c>
      <c r="D676" s="99" t="s">
        <v>1017</v>
      </c>
    </row>
    <row r="677" spans="3:4">
      <c r="C677" s="98" t="s">
        <v>1018</v>
      </c>
      <c r="D677" s="99" t="s">
        <v>1019</v>
      </c>
    </row>
    <row r="678" spans="3:4">
      <c r="C678" s="98" t="s">
        <v>1020</v>
      </c>
      <c r="D678" s="99" t="s">
        <v>1021</v>
      </c>
    </row>
    <row r="679" spans="3:4">
      <c r="C679" s="98" t="s">
        <v>1022</v>
      </c>
      <c r="D679" s="99" t="s">
        <v>1023</v>
      </c>
    </row>
    <row r="680" spans="3:4">
      <c r="C680" s="98" t="s">
        <v>1048</v>
      </c>
      <c r="D680" s="99" t="s">
        <v>1049</v>
      </c>
    </row>
    <row r="681" spans="3:4">
      <c r="C681" s="98" t="s">
        <v>1064</v>
      </c>
      <c r="D681" s="99" t="s">
        <v>1065</v>
      </c>
    </row>
    <row r="682" spans="3:4">
      <c r="C682" s="98" t="s">
        <v>1024</v>
      </c>
      <c r="D682" s="99" t="s">
        <v>1025</v>
      </c>
    </row>
    <row r="683" spans="3:4">
      <c r="C683" s="98" t="s">
        <v>1053</v>
      </c>
      <c r="D683" s="99" t="s">
        <v>1031</v>
      </c>
    </row>
    <row r="684" spans="3:4">
      <c r="C684" s="98" t="s">
        <v>1032</v>
      </c>
      <c r="D684" s="99" t="s">
        <v>1054</v>
      </c>
    </row>
    <row r="685" spans="3:4">
      <c r="C685" s="98" t="s">
        <v>1052</v>
      </c>
      <c r="D685" s="99" t="s">
        <v>1055</v>
      </c>
    </row>
    <row r="686" spans="3:4">
      <c r="C686" s="98" t="s">
        <v>1062</v>
      </c>
      <c r="D686" s="99" t="s">
        <v>1063</v>
      </c>
    </row>
    <row r="687" spans="3:4">
      <c r="C687" s="98" t="s">
        <v>1066</v>
      </c>
      <c r="D687" s="99" t="s">
        <v>1067</v>
      </c>
    </row>
    <row r="688" spans="3:4">
      <c r="C688" s="98" t="s">
        <v>1068</v>
      </c>
      <c r="D688" s="99" t="s">
        <v>1069</v>
      </c>
    </row>
    <row r="689" spans="3:4">
      <c r="C689" s="98" t="s">
        <v>1118</v>
      </c>
      <c r="D689" s="99" t="s">
        <v>1119</v>
      </c>
    </row>
    <row r="690" spans="3:4">
      <c r="C690" s="98" t="s">
        <v>1129</v>
      </c>
      <c r="D690" s="99" t="s">
        <v>1130</v>
      </c>
    </row>
    <row r="691" spans="3:4">
      <c r="C691" s="98" t="s">
        <v>1124</v>
      </c>
      <c r="D691" s="99" t="s">
        <v>1103</v>
      </c>
    </row>
    <row r="692" spans="3:4">
      <c r="C692" s="98" t="s">
        <v>1106</v>
      </c>
      <c r="D692" s="99" t="s">
        <v>1105</v>
      </c>
    </row>
    <row r="694" spans="3:4">
      <c r="C694" s="98" t="s">
        <v>1088</v>
      </c>
      <c r="D694" s="99" t="s">
        <v>1074</v>
      </c>
    </row>
    <row r="695" spans="3:4">
      <c r="C695" s="98" t="s">
        <v>1089</v>
      </c>
      <c r="D695" s="99" t="s">
        <v>1090</v>
      </c>
    </row>
    <row r="696" spans="3:4">
      <c r="C696" s="98" t="s">
        <v>1100</v>
      </c>
      <c r="D696" s="99" t="s">
        <v>1099</v>
      </c>
    </row>
    <row r="697" spans="3:4">
      <c r="C697" s="98" t="s">
        <v>1101</v>
      </c>
      <c r="D697" s="99" t="s">
        <v>1102</v>
      </c>
    </row>
    <row r="698" spans="3:4">
      <c r="C698" s="98" t="s">
        <v>1125</v>
      </c>
      <c r="D698" s="99" t="s">
        <v>1126</v>
      </c>
    </row>
    <row r="699" spans="3:4">
      <c r="C699" s="98" t="s">
        <v>1131</v>
      </c>
      <c r="D699" s="99" t="s">
        <v>1132</v>
      </c>
    </row>
    <row r="700" spans="3:4">
      <c r="C700" s="98" t="s">
        <v>1133</v>
      </c>
      <c r="D700" s="99" t="s">
        <v>1134</v>
      </c>
    </row>
    <row r="701" spans="3:4">
      <c r="C701" s="98" t="s">
        <v>1122</v>
      </c>
      <c r="D701" s="99" t="s">
        <v>1123</v>
      </c>
    </row>
    <row r="707" spans="2:4">
      <c r="B707" s="99" t="s">
        <v>175</v>
      </c>
      <c r="C707" s="98" t="s">
        <v>175</v>
      </c>
    </row>
    <row r="708" spans="2:4">
      <c r="B708" s="99"/>
      <c r="C708" s="98" t="s">
        <v>1007</v>
      </c>
      <c r="D708" s="99" t="s">
        <v>1006</v>
      </c>
    </row>
    <row r="709" spans="2:4">
      <c r="B709" s="99"/>
      <c r="C709" s="98" t="s">
        <v>1008</v>
      </c>
      <c r="D709" s="99" t="s">
        <v>1009</v>
      </c>
    </row>
    <row r="710" spans="2:4">
      <c r="B710" s="99"/>
      <c r="C710" s="98" t="s">
        <v>989</v>
      </c>
      <c r="D710" s="99" t="s">
        <v>990</v>
      </c>
    </row>
    <row r="711" spans="2:4">
      <c r="B711" s="99"/>
      <c r="C711" s="98" t="s">
        <v>1039</v>
      </c>
      <c r="D711" s="99" t="s">
        <v>1040</v>
      </c>
    </row>
    <row r="712" spans="2:4">
      <c r="C712" s="98" t="s">
        <v>213</v>
      </c>
    </row>
    <row r="713" spans="2:4">
      <c r="C713" s="98" t="s">
        <v>214</v>
      </c>
    </row>
    <row r="714" spans="2:4">
      <c r="C714" s="98" t="s">
        <v>690</v>
      </c>
    </row>
    <row r="715" spans="2:4">
      <c r="C715" s="98" t="s">
        <v>201</v>
      </c>
    </row>
    <row r="716" spans="2:4">
      <c r="C716" s="98" t="s">
        <v>202</v>
      </c>
    </row>
    <row r="717" spans="2:4">
      <c r="C717" s="98" t="s">
        <v>1044</v>
      </c>
      <c r="D717" s="99" t="s">
        <v>1042</v>
      </c>
    </row>
    <row r="718" spans="2:4">
      <c r="C718" s="98" t="s">
        <v>1043</v>
      </c>
      <c r="D718" s="99" t="s">
        <v>1045</v>
      </c>
    </row>
    <row r="719" spans="2:4">
      <c r="C719" s="98" t="s">
        <v>203</v>
      </c>
    </row>
    <row r="720" spans="2:4">
      <c r="C720" s="98" t="s">
        <v>204</v>
      </c>
      <c r="D720" s="99" t="s">
        <v>1041</v>
      </c>
    </row>
    <row r="721" spans="3:4">
      <c r="C721" s="98" t="s">
        <v>708</v>
      </c>
      <c r="D721" s="99" t="s">
        <v>709</v>
      </c>
    </row>
    <row r="722" spans="3:4">
      <c r="C722" s="98" t="s">
        <v>205</v>
      </c>
    </row>
    <row r="723" spans="3:4">
      <c r="C723" s="98" t="s">
        <v>206</v>
      </c>
    </row>
    <row r="724" spans="3:4">
      <c r="C724" s="98" t="s">
        <v>207</v>
      </c>
    </row>
    <row r="725" spans="3:4">
      <c r="C725" s="98" t="s">
        <v>208</v>
      </c>
    </row>
    <row r="726" spans="3:4">
      <c r="C726" s="98" t="s">
        <v>209</v>
      </c>
      <c r="D726" s="99" t="s">
        <v>689</v>
      </c>
    </row>
    <row r="727" spans="3:4">
      <c r="C727" s="98" t="s">
        <v>393</v>
      </c>
    </row>
    <row r="728" spans="3:4">
      <c r="C728" s="98" t="s">
        <v>210</v>
      </c>
    </row>
    <row r="729" spans="3:4">
      <c r="C729" s="98" t="s">
        <v>211</v>
      </c>
    </row>
    <row r="730" spans="3:4">
      <c r="C730" s="98" t="s">
        <v>212</v>
      </c>
    </row>
    <row r="731" spans="3:4">
      <c r="C731" s="98" t="s">
        <v>215</v>
      </c>
      <c r="D731" s="99" t="s">
        <v>1038</v>
      </c>
    </row>
    <row r="732" spans="3:4">
      <c r="C732" s="98" t="s">
        <v>653</v>
      </c>
      <c r="D732" s="99" t="s">
        <v>654</v>
      </c>
    </row>
    <row r="733" spans="3:4">
      <c r="C733" s="98" t="s">
        <v>704</v>
      </c>
      <c r="D733" s="99" t="s">
        <v>705</v>
      </c>
    </row>
    <row r="734" spans="3:4">
      <c r="C734" s="98" t="s">
        <v>706</v>
      </c>
      <c r="D734" s="99" t="s">
        <v>707</v>
      </c>
    </row>
    <row r="735" spans="3:4">
      <c r="C735" s="98" t="s">
        <v>1046</v>
      </c>
      <c r="D735" s="99" t="s">
        <v>1047</v>
      </c>
    </row>
    <row r="736" spans="3:4">
      <c r="C736" s="99" t="s">
        <v>200</v>
      </c>
    </row>
    <row r="738" spans="2:6">
      <c r="B738" s="99" t="s">
        <v>1135</v>
      </c>
      <c r="C738" s="98" t="s">
        <v>394</v>
      </c>
    </row>
    <row r="739" spans="2:6">
      <c r="C739" s="98" t="s">
        <v>1285</v>
      </c>
      <c r="D739" s="99" t="s">
        <v>1283</v>
      </c>
      <c r="F739" s="99" t="s">
        <v>197</v>
      </c>
    </row>
    <row r="740" spans="2:6">
      <c r="C740" s="98" t="s">
        <v>1284</v>
      </c>
      <c r="D740" s="99" t="s">
        <v>1286</v>
      </c>
    </row>
    <row r="741" spans="2:6">
      <c r="C741" s="98" t="s">
        <v>1287</v>
      </c>
      <c r="D741" s="99" t="s">
        <v>1288</v>
      </c>
    </row>
    <row r="742" spans="2:6">
      <c r="C742" s="98" t="s">
        <v>192</v>
      </c>
    </row>
    <row r="743" spans="2:6">
      <c r="C743" s="98" t="s">
        <v>193</v>
      </c>
    </row>
    <row r="744" spans="2:6">
      <c r="C744" s="98" t="s">
        <v>194</v>
      </c>
      <c r="F744" s="99" t="s">
        <v>947</v>
      </c>
    </row>
    <row r="745" spans="2:6">
      <c r="C745" s="98" t="s">
        <v>196</v>
      </c>
    </row>
    <row r="746" spans="2:6">
      <c r="C746" s="98" t="s">
        <v>195</v>
      </c>
    </row>
    <row r="747" spans="2:6">
      <c r="C747" s="98" t="s">
        <v>198</v>
      </c>
    </row>
    <row r="748" spans="2:6">
      <c r="C748" s="98" t="s">
        <v>656</v>
      </c>
      <c r="D748" s="99" t="s">
        <v>657</v>
      </c>
    </row>
    <row r="749" spans="2:6">
      <c r="C749" s="98" t="s">
        <v>664</v>
      </c>
      <c r="D749" s="99" t="s">
        <v>658</v>
      </c>
    </row>
    <row r="750" spans="2:6">
      <c r="C750" s="98" t="s">
        <v>663</v>
      </c>
      <c r="D750" s="99" t="s">
        <v>662</v>
      </c>
    </row>
    <row r="751" spans="2:6">
      <c r="C751" s="98" t="s">
        <v>682</v>
      </c>
      <c r="D751" s="99" t="s">
        <v>659</v>
      </c>
    </row>
    <row r="752" spans="2:6">
      <c r="C752" s="98" t="s">
        <v>684</v>
      </c>
      <c r="D752" s="99" t="s">
        <v>655</v>
      </c>
    </row>
    <row r="753" spans="3:4">
      <c r="C753" s="98" t="s">
        <v>959</v>
      </c>
      <c r="D753" s="99" t="s">
        <v>960</v>
      </c>
    </row>
    <row r="754" spans="3:4">
      <c r="C754" s="98" t="s">
        <v>1061</v>
      </c>
      <c r="D754" s="99" t="s">
        <v>1060</v>
      </c>
    </row>
    <row r="755" spans="3:4">
      <c r="C755" s="98" t="s">
        <v>1198</v>
      </c>
      <c r="D755" s="99" t="s">
        <v>1199</v>
      </c>
    </row>
    <row r="756" spans="3:4">
      <c r="C756" s="99" t="s">
        <v>197</v>
      </c>
    </row>
    <row r="771" spans="2:6">
      <c r="B771" s="99" t="s">
        <v>975</v>
      </c>
      <c r="C771" s="98" t="s">
        <v>264</v>
      </c>
    </row>
    <row r="772" spans="2:6">
      <c r="C772" s="98" t="s">
        <v>219</v>
      </c>
      <c r="F772" s="99" t="s">
        <v>217</v>
      </c>
    </row>
    <row r="773" spans="2:6">
      <c r="C773" s="98" t="s">
        <v>647</v>
      </c>
      <c r="D773" s="99" t="s">
        <v>648</v>
      </c>
    </row>
    <row r="774" spans="2:6">
      <c r="C774" s="98" t="s">
        <v>220</v>
      </c>
    </row>
    <row r="775" spans="2:6">
      <c r="C775" s="98" t="s">
        <v>1005</v>
      </c>
      <c r="D775" s="99" t="s">
        <v>1004</v>
      </c>
    </row>
    <row r="776" spans="2:6">
      <c r="C776" s="98" t="s">
        <v>221</v>
      </c>
    </row>
    <row r="777" spans="2:6">
      <c r="C777" s="98" t="s">
        <v>1091</v>
      </c>
      <c r="D777" s="99" t="s">
        <v>1092</v>
      </c>
    </row>
    <row r="778" spans="2:6">
      <c r="C778" s="98" t="s">
        <v>1093</v>
      </c>
      <c r="D778" s="99" t="s">
        <v>1094</v>
      </c>
    </row>
    <row r="779" spans="2:6">
      <c r="C779" s="98" t="s">
        <v>428</v>
      </c>
      <c r="D779" s="99" t="s">
        <v>429</v>
      </c>
    </row>
    <row r="780" spans="2:6">
      <c r="C780" s="98" t="s">
        <v>634</v>
      </c>
      <c r="D780" s="99" t="s">
        <v>635</v>
      </c>
    </row>
    <row r="781" spans="2:6">
      <c r="C781" s="98" t="s">
        <v>636</v>
      </c>
      <c r="D781" s="99" t="s">
        <v>637</v>
      </c>
    </row>
    <row r="782" spans="2:6">
      <c r="C782" s="98" t="s">
        <v>952</v>
      </c>
      <c r="D782" s="99" t="s">
        <v>953</v>
      </c>
    </row>
    <row r="783" spans="2:6">
      <c r="C783" s="98" t="s">
        <v>650</v>
      </c>
      <c r="D783" s="99" t="s">
        <v>649</v>
      </c>
    </row>
    <row r="784" spans="2:6">
      <c r="C784" s="98" t="s">
        <v>651</v>
      </c>
      <c r="D784" s="99" t="s">
        <v>652</v>
      </c>
    </row>
    <row r="785" spans="3:4">
      <c r="C785" s="98" t="s">
        <v>679</v>
      </c>
      <c r="D785" s="99" t="s">
        <v>639</v>
      </c>
    </row>
    <row r="786" spans="3:4">
      <c r="C786" s="98" t="s">
        <v>703</v>
      </c>
      <c r="D786" s="99" t="s">
        <v>691</v>
      </c>
    </row>
    <row r="787" spans="3:4">
      <c r="C787" s="98" t="s">
        <v>692</v>
      </c>
      <c r="D787" s="99" t="s">
        <v>693</v>
      </c>
    </row>
    <row r="788" spans="3:4">
      <c r="C788" s="98" t="s">
        <v>695</v>
      </c>
      <c r="D788" s="99" t="s">
        <v>694</v>
      </c>
    </row>
    <row r="789" spans="3:4">
      <c r="C789" s="98" t="s">
        <v>696</v>
      </c>
      <c r="D789" s="99" t="s">
        <v>697</v>
      </c>
    </row>
    <row r="790" spans="3:4">
      <c r="C790" s="98" t="s">
        <v>701</v>
      </c>
      <c r="D790" s="99" t="s">
        <v>700</v>
      </c>
    </row>
    <row r="791" spans="3:4">
      <c r="C791" s="98" t="s">
        <v>702</v>
      </c>
      <c r="D791" s="99" t="s">
        <v>724</v>
      </c>
    </row>
    <row r="792" spans="3:4">
      <c r="C792" s="98" t="s">
        <v>726</v>
      </c>
      <c r="D792" s="99" t="s">
        <v>725</v>
      </c>
    </row>
    <row r="793" spans="3:4">
      <c r="C793" s="98" t="s">
        <v>727</v>
      </c>
      <c r="D793" s="99" t="s">
        <v>728</v>
      </c>
    </row>
    <row r="794" spans="3:4">
      <c r="C794" s="98" t="s">
        <v>731</v>
      </c>
      <c r="D794" s="99" t="s">
        <v>732</v>
      </c>
    </row>
    <row r="795" spans="3:4">
      <c r="C795" s="98" t="s">
        <v>967</v>
      </c>
      <c r="D795" s="99" t="s">
        <v>968</v>
      </c>
    </row>
    <row r="796" spans="3:4">
      <c r="C796" s="98" t="s">
        <v>973</v>
      </c>
      <c r="D796" s="99" t="s">
        <v>974</v>
      </c>
    </row>
    <row r="797" spans="3:4">
      <c r="C797" s="98" t="s">
        <v>1002</v>
      </c>
      <c r="D797" s="99" t="s">
        <v>1003</v>
      </c>
    </row>
    <row r="798" spans="3:4">
      <c r="C798" s="98" t="s">
        <v>217</v>
      </c>
    </row>
    <row r="799" spans="3:4">
      <c r="C799" s="98" t="s">
        <v>222</v>
      </c>
    </row>
    <row r="801" spans="2:4">
      <c r="B801" s="99" t="s">
        <v>969</v>
      </c>
      <c r="C801" s="99" t="s">
        <v>395</v>
      </c>
    </row>
    <row r="802" spans="2:4">
      <c r="C802" s="98" t="s">
        <v>389</v>
      </c>
      <c r="D802" s="99" t="s">
        <v>557</v>
      </c>
    </row>
    <row r="803" spans="2:4">
      <c r="C803" s="98" t="s">
        <v>390</v>
      </c>
      <c r="D803" s="99" t="s">
        <v>558</v>
      </c>
    </row>
    <row r="804" spans="2:4">
      <c r="C804" s="98" t="s">
        <v>391</v>
      </c>
      <c r="D804" s="99" t="s">
        <v>539</v>
      </c>
    </row>
    <row r="805" spans="2:4">
      <c r="C805" s="98" t="s">
        <v>218</v>
      </c>
    </row>
    <row r="806" spans="2:4">
      <c r="C806" s="98" t="s">
        <v>224</v>
      </c>
      <c r="D806" s="99" t="s">
        <v>447</v>
      </c>
    </row>
    <row r="807" spans="2:4">
      <c r="C807" s="98" t="s">
        <v>216</v>
      </c>
      <c r="D807" s="99" t="s">
        <v>586</v>
      </c>
    </row>
    <row r="808" spans="2:4">
      <c r="C808" s="98" t="s">
        <v>38</v>
      </c>
      <c r="D808" s="99" t="s">
        <v>584</v>
      </c>
    </row>
    <row r="809" spans="2:4">
      <c r="C809" s="98" t="s">
        <v>551</v>
      </c>
      <c r="D809" s="99" t="s">
        <v>552</v>
      </c>
    </row>
    <row r="810" spans="2:4">
      <c r="C810" s="98" t="s">
        <v>1010</v>
      </c>
      <c r="D810" s="99" t="s">
        <v>1011</v>
      </c>
    </row>
    <row r="811" spans="2:4">
      <c r="C811" s="98" t="s">
        <v>958</v>
      </c>
      <c r="D811" s="99" t="s">
        <v>957</v>
      </c>
    </row>
    <row r="812" spans="2:4">
      <c r="C812" s="98" t="s">
        <v>434</v>
      </c>
      <c r="D812" s="99" t="s">
        <v>440</v>
      </c>
    </row>
    <row r="813" spans="2:4">
      <c r="C813" s="98" t="s">
        <v>435</v>
      </c>
    </row>
    <row r="814" spans="2:4">
      <c r="C814" s="98" t="s">
        <v>436</v>
      </c>
      <c r="D814" s="99" t="s">
        <v>438</v>
      </c>
    </row>
    <row r="815" spans="2:4">
      <c r="C815" s="98" t="s">
        <v>437</v>
      </c>
      <c r="D815" s="99" t="s">
        <v>439</v>
      </c>
    </row>
    <row r="816" spans="2:4">
      <c r="C816" s="108" t="s">
        <v>683</v>
      </c>
      <c r="D816" s="99" t="s">
        <v>638</v>
      </c>
    </row>
    <row r="817" spans="3:4">
      <c r="C817" s="108" t="s">
        <v>676</v>
      </c>
      <c r="D817" s="99" t="s">
        <v>633</v>
      </c>
    </row>
    <row r="818" spans="3:4">
      <c r="C818" s="108" t="s">
        <v>675</v>
      </c>
      <c r="D818" s="99" t="s">
        <v>646</v>
      </c>
    </row>
    <row r="819" spans="3:4">
      <c r="C819" s="108" t="s">
        <v>1037</v>
      </c>
      <c r="D819" s="99" t="s">
        <v>1036</v>
      </c>
    </row>
    <row r="820" spans="3:4">
      <c r="C820" s="108" t="s">
        <v>677</v>
      </c>
      <c r="D820" s="99" t="s">
        <v>630</v>
      </c>
    </row>
    <row r="821" spans="3:4">
      <c r="C821" s="108" t="s">
        <v>678</v>
      </c>
      <c r="D821" s="99" t="s">
        <v>644</v>
      </c>
    </row>
    <row r="822" spans="3:4">
      <c r="C822" s="108" t="s">
        <v>680</v>
      </c>
      <c r="D822" s="99" t="s">
        <v>645</v>
      </c>
    </row>
    <row r="823" spans="3:4">
      <c r="C823" s="98" t="s">
        <v>729</v>
      </c>
      <c r="D823" s="99" t="s">
        <v>730</v>
      </c>
    </row>
    <row r="824" spans="3:4">
      <c r="C824" s="98" t="s">
        <v>1012</v>
      </c>
      <c r="D824" s="99" t="s">
        <v>1013</v>
      </c>
    </row>
    <row r="825" spans="3:4">
      <c r="C825" s="98" t="s">
        <v>1014</v>
      </c>
      <c r="D825" s="99" t="s">
        <v>1015</v>
      </c>
    </row>
    <row r="826" spans="3:4">
      <c r="C826" s="98" t="s">
        <v>1028</v>
      </c>
      <c r="D826" s="99" t="s">
        <v>1026</v>
      </c>
    </row>
    <row r="827" spans="3:4">
      <c r="C827" s="98" t="s">
        <v>1029</v>
      </c>
      <c r="D827" s="99" t="s">
        <v>1027</v>
      </c>
    </row>
    <row r="828" spans="3:4">
      <c r="C828" s="98" t="s">
        <v>1220</v>
      </c>
      <c r="D828" s="99" t="s">
        <v>1030</v>
      </c>
    </row>
    <row r="829" spans="3:4">
      <c r="C829" s="99"/>
    </row>
    <row r="830" spans="3:4">
      <c r="C830" s="99"/>
    </row>
    <row r="833" spans="3:3">
      <c r="C833" s="99"/>
    </row>
    <row r="836" spans="3:3">
      <c r="C836" s="99"/>
    </row>
    <row r="838" spans="3:3">
      <c r="C838" s="99"/>
    </row>
    <row r="839" spans="3:3">
      <c r="C839" s="99"/>
    </row>
    <row r="841" spans="3:3">
      <c r="C841" s="99"/>
    </row>
    <row r="843" spans="3:3">
      <c r="C843" s="99"/>
    </row>
  </sheetData>
  <phoneticPr fontId="1" type="noConversion"/>
  <hyperlinks>
    <hyperlink ref="B3" location="E" display="EMPUJE TS" xr:uid="{00000000-0004-0000-0000-000000000000}"/>
    <hyperlink ref="B4" location="TG" display="TRACCION+G" xr:uid="{00000000-0004-0000-0000-000001000000}"/>
    <hyperlink ref="B5" location="TI" display="TRACCION+I" xr:uid="{00000000-0004-0000-0000-000002000000}"/>
    <hyperlink ref="B6" location="EE" display="EMPUJE TS" xr:uid="{00000000-0004-0000-0000-000003000000}"/>
    <hyperlink ref="B7" location="H" display="HOMBROS" xr:uid="{00000000-0004-0000-0000-000004000000}"/>
    <hyperlink ref="B8" location="B" display="BICEPS" xr:uid="{00000000-0004-0000-0000-000005000000}"/>
    <hyperlink ref="B9" location="TT" display="TRICEPS" xr:uid="{00000000-0004-0000-0000-000006000000}"/>
    <hyperlink ref="B10" location="ELP" display="CORE" xr:uid="{00000000-0004-0000-0000-000007000000}"/>
    <hyperlink ref="B11" location="DLP" display="LEVANTAMINETO" xr:uid="{00000000-0004-0000-0000-000008000000}"/>
    <hyperlink ref="B13" location="A" display="AEROBICOS" xr:uid="{00000000-0004-0000-0000-000009000000}"/>
    <hyperlink ref="B14" location="LMF" display="LIBERACION " xr:uid="{00000000-0004-0000-0000-00000A000000}"/>
    <hyperlink ref="B15" location="CA" display="M. CADERA" xr:uid="{00000000-0004-0000-0000-00000B000000}"/>
    <hyperlink ref="B17" location="ROD" display="M. RODILLA" xr:uid="{00000000-0004-0000-0000-00000C000000}"/>
    <hyperlink ref="B18" location="MH" display="M. HOMBRO" xr:uid="{00000000-0004-0000-0000-00000D000000}"/>
    <hyperlink ref="B19" location="ESC" display="M. ESCAPULA" xr:uid="{00000000-0004-0000-0000-00000E000000}"/>
    <hyperlink ref="D552" r:id="rId1" xr:uid="{00000000-0004-0000-0000-00000F000000}"/>
    <hyperlink ref="D548" r:id="rId2" xr:uid="{00000000-0004-0000-0000-000010000000}"/>
    <hyperlink ref="D550" r:id="rId3" xr:uid="{00000000-0004-0000-0000-000011000000}"/>
    <hyperlink ref="D101" r:id="rId4" xr:uid="{00000000-0004-0000-0000-000012000000}"/>
    <hyperlink ref="D97" r:id="rId5" xr:uid="{00000000-0004-0000-0000-000013000000}"/>
    <hyperlink ref="D172" r:id="rId6" xr:uid="{00000000-0004-0000-0000-000014000000}"/>
    <hyperlink ref="D310" r:id="rId7" xr:uid="{00000000-0004-0000-0000-000015000000}"/>
    <hyperlink ref="D318" r:id="rId8" xr:uid="{00000000-0004-0000-0000-000016000000}"/>
    <hyperlink ref="D184" r:id="rId9" xr:uid="{00000000-0004-0000-0000-000017000000}"/>
    <hyperlink ref="D176" r:id="rId10" xr:uid="{00000000-0004-0000-0000-000018000000}"/>
    <hyperlink ref="D177" r:id="rId11" xr:uid="{00000000-0004-0000-0000-000019000000}"/>
    <hyperlink ref="D315" r:id="rId12" xr:uid="{00000000-0004-0000-0000-00001A000000}"/>
    <hyperlink ref="D559" r:id="rId13" xr:uid="{00000000-0004-0000-0000-00001B000000}"/>
    <hyperlink ref="D557" r:id="rId14" xr:uid="{00000000-0004-0000-0000-00001C000000}"/>
    <hyperlink ref="D809" r:id="rId15" xr:uid="{00000000-0004-0000-0000-00001D000000}"/>
    <hyperlink ref="D812" r:id="rId16" xr:uid="{00000000-0004-0000-0000-00001E000000}"/>
    <hyperlink ref="D806" r:id="rId17" xr:uid="{00000000-0004-0000-0000-00001F000000}"/>
    <hyperlink ref="D802" r:id="rId18" xr:uid="{00000000-0004-0000-0000-000020000000}"/>
    <hyperlink ref="D814" r:id="rId19" xr:uid="{00000000-0004-0000-0000-000021000000}"/>
    <hyperlink ref="D815" r:id="rId20" xr:uid="{00000000-0004-0000-0000-000022000000}"/>
    <hyperlink ref="D779" r:id="rId21" xr:uid="{00000000-0004-0000-0000-000023000000}"/>
    <hyperlink ref="D470" r:id="rId22" xr:uid="{00000000-0004-0000-0000-000024000000}"/>
    <hyperlink ref="D498" r:id="rId23" xr:uid="{00000000-0004-0000-0000-000025000000}"/>
    <hyperlink ref="D445" r:id="rId24" xr:uid="{00000000-0004-0000-0000-000026000000}"/>
    <hyperlink ref="D456" r:id="rId25" xr:uid="{00000000-0004-0000-0000-000027000000}"/>
    <hyperlink ref="D454" r:id="rId26" xr:uid="{00000000-0004-0000-0000-000028000000}"/>
    <hyperlink ref="D455" r:id="rId27" xr:uid="{00000000-0004-0000-0000-000029000000}"/>
    <hyperlink ref="D783" r:id="rId28" xr:uid="{00000000-0004-0000-0000-00002A000000}"/>
    <hyperlink ref="D748" r:id="rId29" xr:uid="{00000000-0004-0000-0000-00002B000000}"/>
    <hyperlink ref="D749" r:id="rId30" xr:uid="{00000000-0004-0000-0000-00002C000000}"/>
    <hyperlink ref="D750" r:id="rId31" xr:uid="{00000000-0004-0000-0000-00002D000000}"/>
    <hyperlink ref="D818" r:id="rId32" xr:uid="{00000000-0004-0000-0000-00002E000000}"/>
    <hyperlink ref="D817" r:id="rId33" xr:uid="{00000000-0004-0000-0000-00002F000000}"/>
    <hyperlink ref="D785" r:id="rId34" xr:uid="{00000000-0004-0000-0000-000030000000}"/>
    <hyperlink ref="D820" r:id="rId35" xr:uid="{00000000-0004-0000-0000-000031000000}"/>
    <hyperlink ref="D821" r:id="rId36" xr:uid="{00000000-0004-0000-0000-000032000000}"/>
    <hyperlink ref="D822" r:id="rId37" xr:uid="{00000000-0004-0000-0000-000033000000}"/>
    <hyperlink ref="D667" r:id="rId38" xr:uid="{00000000-0004-0000-0000-000034000000}"/>
    <hyperlink ref="D751" r:id="rId39" xr:uid="{00000000-0004-0000-0000-000035000000}"/>
    <hyperlink ref="D816" r:id="rId40" xr:uid="{00000000-0004-0000-0000-000036000000}"/>
    <hyperlink ref="D752" r:id="rId41" xr:uid="{00000000-0004-0000-0000-000037000000}"/>
    <hyperlink ref="C756" r:id="rId42" xr:uid="{00000000-0004-0000-0000-000038000000}"/>
    <hyperlink ref="D784" r:id="rId43" xr:uid="{00000000-0004-0000-0000-000039000000}"/>
    <hyperlink ref="C736" r:id="rId44" xr:uid="{00000000-0004-0000-0000-00003A000000}"/>
    <hyperlink ref="D71" r:id="rId45" xr:uid="{00000000-0004-0000-0000-00003B000000}"/>
    <hyperlink ref="D75" r:id="rId46" xr:uid="{00000000-0004-0000-0000-00003C000000}"/>
    <hyperlink ref="D76" r:id="rId47" xr:uid="{00000000-0004-0000-0000-00003D000000}"/>
    <hyperlink ref="D77" r:id="rId48" xr:uid="{00000000-0004-0000-0000-00003E000000}"/>
    <hyperlink ref="D79" r:id="rId49" xr:uid="{00000000-0004-0000-0000-00003F000000}"/>
    <hyperlink ref="D109" r:id="rId50" xr:uid="{00000000-0004-0000-0000-000040000000}"/>
    <hyperlink ref="D82" r:id="rId51" xr:uid="{00000000-0004-0000-0000-000041000000}"/>
    <hyperlink ref="D83" r:id="rId52" xr:uid="{00000000-0004-0000-0000-000042000000}"/>
    <hyperlink ref="D86" r:id="rId53" xr:uid="{00000000-0004-0000-0000-000043000000}"/>
    <hyperlink ref="D89" r:id="rId54" xr:uid="{00000000-0004-0000-0000-000044000000}"/>
    <hyperlink ref="D726" r:id="rId55" xr:uid="{00000000-0004-0000-0000-000045000000}"/>
    <hyperlink ref="D786" r:id="rId56" xr:uid="{00000000-0004-0000-0000-000046000000}"/>
    <hyperlink ref="D787" r:id="rId57" xr:uid="{00000000-0004-0000-0000-000047000000}"/>
    <hyperlink ref="D790" r:id="rId58" xr:uid="{00000000-0004-0000-0000-000048000000}"/>
    <hyperlink ref="D789" r:id="rId59" xr:uid="{00000000-0004-0000-0000-000049000000}"/>
    <hyperlink ref="D791" r:id="rId60" xr:uid="{00000000-0004-0000-0000-00004A000000}"/>
    <hyperlink ref="D793" r:id="rId61" xr:uid="{00000000-0004-0000-0000-00004B000000}"/>
    <hyperlink ref="D462" r:id="rId62" xr:uid="{00000000-0004-0000-0000-00004C000000}"/>
    <hyperlink ref="D96" r:id="rId63" xr:uid="{00000000-0004-0000-0000-00004D000000}"/>
    <hyperlink ref="D507" r:id="rId64" xr:uid="{00000000-0004-0000-0000-00004E000000}"/>
    <hyperlink ref="G213" r:id="rId65" xr:uid="{00000000-0004-0000-0000-00004F000000}"/>
    <hyperlink ref="D304" r:id="rId66" xr:uid="{00000000-0004-0000-0000-000050000000}"/>
    <hyperlink ref="D529" r:id="rId67" xr:uid="{00000000-0004-0000-0000-000051000000}"/>
    <hyperlink ref="F739" r:id="rId68" xr:uid="{00000000-0004-0000-0000-000052000000}"/>
    <hyperlink ref="F772" r:id="rId69" xr:uid="{00000000-0004-0000-0000-000053000000}"/>
    <hyperlink ref="F744" r:id="rId70" xr:uid="{00000000-0004-0000-0000-000054000000}"/>
    <hyperlink ref="D781" r:id="rId71" xr:uid="{00000000-0004-0000-0000-000055000000}"/>
    <hyperlink ref="D621" r:id="rId72" xr:uid="{00000000-0004-0000-0000-000056000000}"/>
    <hyperlink ref="C801" location="EJERCICIOS!A1" display="ESC" xr:uid="{00000000-0004-0000-0000-000057000000}"/>
    <hyperlink ref="D788" r:id="rId73" xr:uid="{00000000-0004-0000-0000-000058000000}"/>
    <hyperlink ref="D792" r:id="rId74" xr:uid="{00000000-0004-0000-0000-000059000000}"/>
    <hyperlink ref="D661" r:id="rId75" xr:uid="{00000000-0004-0000-0000-00005A000000}"/>
    <hyperlink ref="C598" location="EJERCICIOS!A1" display="CA" xr:uid="{00000000-0004-0000-0000-00005B000000}"/>
    <hyperlink ref="B598" location="EJERCICIOS!A1" display="CADERA" xr:uid="{00000000-0004-0000-0000-00005C000000}"/>
    <hyperlink ref="C569" location="EJERCICIOS!A1" display="LMF" xr:uid="{00000000-0004-0000-0000-00005D000000}"/>
    <hyperlink ref="B801" location="EJE!A1" display="ESCAPULA" xr:uid="{00000000-0004-0000-0000-00005E000000}"/>
    <hyperlink ref="B16" location="PIE" display="PIE" xr:uid="{00000000-0004-0000-0000-00005F000000}"/>
    <hyperlink ref="D732" r:id="rId76" xr:uid="{00000000-0004-0000-0000-000060000000}"/>
    <hyperlink ref="D733" r:id="rId77" xr:uid="{00000000-0004-0000-0000-000061000000}"/>
    <hyperlink ref="D734" r:id="rId78" xr:uid="{00000000-0004-0000-0000-000062000000}"/>
    <hyperlink ref="D721" r:id="rId79" xr:uid="{00000000-0004-0000-0000-000063000000}"/>
    <hyperlink ref="B707" location="EJE!A1" display="PIE" xr:uid="{00000000-0004-0000-0000-000064000000}"/>
    <hyperlink ref="D602" r:id="rId80" xr:uid="{00000000-0004-0000-0000-000065000000}"/>
    <hyperlink ref="D600" r:id="rId81" xr:uid="{00000000-0004-0000-0000-000066000000}"/>
    <hyperlink ref="D665" r:id="rId82" xr:uid="{00000000-0004-0000-0000-000067000000}"/>
    <hyperlink ref="D637" r:id="rId83" xr:uid="{00000000-0004-0000-0000-000068000000}"/>
    <hyperlink ref="D601" r:id="rId84" xr:uid="{00000000-0004-0000-0000-000069000000}"/>
    <hyperlink ref="D610" r:id="rId85" xr:uid="{00000000-0004-0000-0000-00006A000000}"/>
    <hyperlink ref="D626" r:id="rId86" xr:uid="{00000000-0004-0000-0000-00006B000000}"/>
    <hyperlink ref="D627" r:id="rId87" xr:uid="{00000000-0004-0000-0000-00006C000000}"/>
    <hyperlink ref="D669" r:id="rId88" xr:uid="{00000000-0004-0000-0000-00006D000000}"/>
    <hyperlink ref="D668" r:id="rId89" xr:uid="{00000000-0004-0000-0000-00006E000000}"/>
    <hyperlink ref="D664" r:id="rId90" xr:uid="{00000000-0004-0000-0000-00006F000000}"/>
    <hyperlink ref="D663" r:id="rId91" xr:uid="{00000000-0004-0000-0000-000070000000}"/>
    <hyperlink ref="D659" r:id="rId92" xr:uid="{00000000-0004-0000-0000-000071000000}"/>
    <hyperlink ref="D780" r:id="rId93" xr:uid="{00000000-0004-0000-0000-000072000000}"/>
    <hyperlink ref="D773" r:id="rId94" xr:uid="{00000000-0004-0000-0000-000073000000}"/>
    <hyperlink ref="B771" location="EJERCICIOS!A1" display="M.HOMBRO" xr:uid="{00000000-0004-0000-0000-000074000000}"/>
    <hyperlink ref="D603" r:id="rId95" xr:uid="{00000000-0004-0000-0000-000075000000}"/>
    <hyperlink ref="D710" r:id="rId96" xr:uid="{00000000-0004-0000-0000-000076000000}"/>
    <hyperlink ref="D606" r:id="rId97" xr:uid="{00000000-0004-0000-0000-000077000000}"/>
    <hyperlink ref="D607" r:id="rId98" xr:uid="{00000000-0004-0000-0000-000078000000}"/>
    <hyperlink ref="D622" r:id="rId99" xr:uid="{00000000-0004-0000-0000-000079000000}"/>
    <hyperlink ref="D599" r:id="rId100" xr:uid="{00000000-0004-0000-0000-00007A000000}"/>
    <hyperlink ref="D720" r:id="rId101" xr:uid="{00000000-0004-0000-0000-00007B000000}"/>
    <hyperlink ref="D708" r:id="rId102" xr:uid="{00000000-0004-0000-0000-00007C000000}"/>
    <hyperlink ref="D735" r:id="rId103" xr:uid="{00000000-0004-0000-0000-00007D000000}"/>
    <hyperlink ref="D676" r:id="rId104" xr:uid="{00000000-0004-0000-0000-00007E000000}"/>
    <hyperlink ref="D677" r:id="rId105" xr:uid="{00000000-0004-0000-0000-00007F000000}"/>
    <hyperlink ref="D679" r:id="rId106" xr:uid="{00000000-0004-0000-0000-000080000000}"/>
    <hyperlink ref="D636" r:id="rId107" xr:uid="{00000000-0004-0000-0000-000081000000}"/>
    <hyperlink ref="D670" r:id="rId108" xr:uid="{00000000-0004-0000-0000-000082000000}"/>
    <hyperlink ref="D671" r:id="rId109" xr:uid="{00000000-0004-0000-0000-000083000000}"/>
    <hyperlink ref="D673" r:id="rId110" xr:uid="{00000000-0004-0000-0000-000084000000}"/>
    <hyperlink ref="D609" r:id="rId111" xr:uid="{00000000-0004-0000-0000-000085000000}"/>
    <hyperlink ref="D611" r:id="rId112" xr:uid="{00000000-0004-0000-0000-000086000000}"/>
    <hyperlink ref="D683" r:id="rId113" xr:uid="{00000000-0004-0000-0000-000087000000}"/>
    <hyperlink ref="D682" r:id="rId114" xr:uid="{00000000-0004-0000-0000-000088000000}"/>
    <hyperlink ref="D658" r:id="rId115" xr:uid="{00000000-0004-0000-0000-000089000000}"/>
    <hyperlink ref="D823" r:id="rId116" xr:uid="{00000000-0004-0000-0000-00008A000000}"/>
    <hyperlink ref="D612" r:id="rId117" xr:uid="{00000000-0004-0000-0000-00008B000000}"/>
    <hyperlink ref="B246" location="EJE!A1" display="TRACCION I" xr:uid="{00000000-0004-0000-0000-00008C000000}"/>
    <hyperlink ref="D695" r:id="rId118" xr:uid="{00000000-0004-0000-0000-00008D000000}"/>
    <hyperlink ref="D625" r:id="rId119" xr:uid="{00000000-0004-0000-0000-00008E000000}"/>
    <hyperlink ref="D692" r:id="rId120" xr:uid="{00000000-0004-0000-0000-00008F000000}"/>
    <hyperlink ref="D655" r:id="rId121" xr:uid="{00000000-0004-0000-0000-000090000000}"/>
    <hyperlink ref="B301" location="EJERCICIOS!A1" display="EMPUJE TI" xr:uid="{00000000-0004-0000-0000-000091000000}"/>
    <hyperlink ref="D640" r:id="rId122" xr:uid="{00000000-0004-0000-0000-000092000000}"/>
    <hyperlink ref="D639" r:id="rId123" xr:uid="{00000000-0004-0000-0000-000093000000}"/>
    <hyperlink ref="D687" r:id="rId124" xr:uid="{00000000-0004-0000-0000-000094000000}"/>
    <hyperlink ref="D688" r:id="rId125" xr:uid="{00000000-0004-0000-0000-000095000000}"/>
    <hyperlink ref="D649" r:id="rId126" xr:uid="{00000000-0004-0000-0000-000096000000}"/>
    <hyperlink ref="D694" r:id="rId127" xr:uid="{00000000-0004-0000-0000-000097000000}"/>
    <hyperlink ref="D653" r:id="rId128" xr:uid="{00000000-0004-0000-0000-000098000000}"/>
    <hyperlink ref="E665" r:id="rId129" xr:uid="{00000000-0004-0000-0000-000099000000}"/>
    <hyperlink ref="B349" location="EJERCICIOS!A1" display="HOMBROS" xr:uid="{00000000-0004-0000-0000-00009A000000}"/>
    <hyperlink ref="B392" location="EJE!A1" display="BICEPS" xr:uid="{00000000-0004-0000-0000-00009B000000}"/>
    <hyperlink ref="B415" location="EJE!A1" display="TRICEPS" xr:uid="{00000000-0004-0000-0000-00009C000000}"/>
    <hyperlink ref="B443" location="EJE!A1" display="ELP" xr:uid="{00000000-0004-0000-0000-00009D000000}"/>
    <hyperlink ref="B547" location="EJERCICIOS!A1" display="AEROBICOS" xr:uid="{00000000-0004-0000-0000-00009E000000}"/>
    <hyperlink ref="B738" location="EJE!A1" display="RODILLA" xr:uid="{00000000-0004-0000-0000-00009F000000}"/>
    <hyperlink ref="D775" r:id="rId130" xr:uid="{00000000-0004-0000-0000-0000A0000000}"/>
    <hyperlink ref="B67" location="EJE!A1" display="PECHO" xr:uid="{00000000-0004-0000-0000-0000A1000000}"/>
    <hyperlink ref="B164" location="EJE!A1" display="TRACCION GLUTEOS" xr:uid="{00000000-0004-0000-0000-0000A2000000}"/>
    <hyperlink ref="B511" location="EJE!A1" display="DLP" xr:uid="{00000000-0004-0000-0000-0000A3000000}"/>
    <hyperlink ref="B528" location="EJE!A1" display="SALTOS" xr:uid="{00000000-0004-0000-0000-0000A4000000}"/>
    <hyperlink ref="B569" location="EJE!A1" display="LMF" xr:uid="{00000000-0004-0000-0000-0000A5000000}"/>
    <hyperlink ref="D19" r:id="rId131" display="https://youtu.be/z2OExSEkHz0?si=tpnCyoz7oCJlhiG1" xr:uid="{00000000-0004-0000-0000-0000A6000000}"/>
    <hyperlink ref="D42" r:id="rId132" display="https://youtu.be/CQBDhbhCZsk?si=aLrFWYwEmHYr16X4" xr:uid="{00000000-0004-0000-0000-0000A7000000}"/>
    <hyperlink ref="D21" r:id="rId133" display="https://youtu.be/KYLfdl2IsOU?si=Aab84FN1t4of5mSu" xr:uid="{00000000-0004-0000-0000-0000A8000000}"/>
    <hyperlink ref="D32" r:id="rId134" display="https://youtu.be/t3BniTyjMDc?si=G2m4x7Ja83G-Jop1" xr:uid="{00000000-0004-0000-0000-0000A9000000}"/>
    <hyperlink ref="D33" r:id="rId135" display="https://youtu.be/WrNZBLlo2oA?si=07ba-tqqhSvLy2uv" xr:uid="{00000000-0004-0000-0000-0000AA000000}"/>
    <hyperlink ref="D34" r:id="rId136" display="https://youtu.be/ETQDL_ZjXHA?si=UiZxuQ4iovxM9VFo" xr:uid="{00000000-0004-0000-0000-0000AB000000}"/>
    <hyperlink ref="D35" r:id="rId137" display="https://youtu.be/aBNTvrkM9jE?si=xnT61Hb5GjoDOF1X" xr:uid="{00000000-0004-0000-0000-0000AC000000}"/>
    <hyperlink ref="D44" r:id="rId138" display="https://youtu.be/XBFVCszDIfw?si=4ywIrB5Ds601B5Sw" xr:uid="{00000000-0004-0000-0000-0000AD000000}"/>
    <hyperlink ref="B12" location="S" display="SALTOS" xr:uid="{00000000-0004-0000-0000-0000AE000000}"/>
    <hyperlink ref="D711" r:id="rId139" xr:uid="{00000000-0004-0000-0000-0000AF000000}"/>
    <hyperlink ref="D700" r:id="rId140" xr:uid="{00000000-0004-0000-0000-0000B0000000}"/>
    <hyperlink ref="D389" r:id="rId141" xr:uid="{00000000-0004-0000-0000-0000B1000000}"/>
    <hyperlink ref="D576" r:id="rId142" xr:uid="{00000000-0004-0000-0000-0000B2000000}"/>
    <hyperlink ref="D828" r:id="rId143" xr:uid="{00000000-0004-0000-0000-0000B3000000}"/>
    <hyperlink ref="D520" r:id="rId144" xr:uid="{00000000-0004-0000-0000-0000B4000000}"/>
    <hyperlink ref="D522" r:id="rId145" xr:uid="{00000000-0004-0000-0000-0000B5000000}"/>
    <hyperlink ref="D523" r:id="rId146" xr:uid="{00000000-0004-0000-0000-0000B6000000}"/>
    <hyperlink ref="D524" r:id="rId147" xr:uid="{00000000-0004-0000-0000-0000B7000000}"/>
    <hyperlink ref="D234" r:id="rId148" xr:uid="{00000000-0004-0000-0000-0000B8000000}"/>
    <hyperlink ref="D51" r:id="rId149" xr:uid="{00000000-0004-0000-0000-0000B9000000}"/>
    <hyperlink ref="D451" r:id="rId150" xr:uid="{00000000-0004-0000-0000-0000BA000000}"/>
    <hyperlink ref="D739" r:id="rId151" xr:uid="{87051FCE-3FA1-48E5-B866-C8AED51D9547}"/>
    <hyperlink ref="D741" r:id="rId152" xr:uid="{5E7A171C-F0DC-43B7-9E56-CB713D007520}"/>
    <hyperlink ref="D496" r:id="rId153" xr:uid="{B440B62C-719B-4959-9924-67E74D243D46}"/>
  </hyperlinks>
  <pageMargins left="0.7" right="0.7" top="0.75" bottom="0.75" header="0.3" footer="0.3"/>
  <pageSetup paperSize="9" scale="70" orientation="portrait" r:id="rId154"/>
  <colBreaks count="1" manualBreakCount="1">
    <brk id="3" max="821" man="1"/>
  </colBreaks>
  <legacyDrawing r:id="rId155"/>
  <tableParts count="24">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 r:id="rId178"/>
    <tablePart r:id="rId179"/>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BK202"/>
  <sheetViews>
    <sheetView topLeftCell="A85" zoomScale="160" zoomScaleNormal="160" workbookViewId="0">
      <selection activeCell="D188" sqref="D188"/>
    </sheetView>
  </sheetViews>
  <sheetFormatPr baseColWidth="10" defaultRowHeight="11.25"/>
  <cols>
    <col min="1" max="1" width="2.5703125" style="1" customWidth="1"/>
    <col min="2" max="2" width="11.7109375" style="3" customWidth="1"/>
    <col min="3" max="3" width="2.7109375" style="1" bestFit="1" customWidth="1"/>
    <col min="4" max="4" width="2.7109375" style="1" customWidth="1"/>
    <col min="5" max="5" width="3" style="1" customWidth="1"/>
    <col min="6" max="8" width="2.42578125" style="1" bestFit="1" customWidth="1"/>
    <col min="9" max="9" width="2.5703125" style="1" customWidth="1"/>
    <col min="10" max="10" width="2.140625" style="1" customWidth="1"/>
    <col min="11" max="11" width="2.5703125" style="1" customWidth="1"/>
    <col min="12" max="12" width="2.42578125" style="1" customWidth="1"/>
    <col min="13" max="22" width="2.5703125" style="1" customWidth="1"/>
    <col min="23" max="23" width="3.28515625" style="1" customWidth="1"/>
    <col min="24" max="24" width="2.7109375" style="1" customWidth="1"/>
    <col min="25" max="25" width="3" style="1" customWidth="1"/>
    <col min="26" max="26" width="2.5703125" style="1" customWidth="1"/>
    <col min="27" max="27" width="3.28515625" style="1" customWidth="1"/>
    <col min="28" max="36" width="2.5703125" style="1" customWidth="1"/>
    <col min="37" max="38" width="6.28515625" style="15" customWidth="1"/>
    <col min="39" max="40" width="4.42578125" style="15" customWidth="1"/>
    <col min="41" max="46" width="3.140625" style="15" customWidth="1"/>
    <col min="47" max="47" width="3.5703125" style="15" customWidth="1"/>
    <col min="48" max="48" width="2.7109375" style="15" bestFit="1" customWidth="1"/>
    <col min="49" max="49" width="2" style="1" bestFit="1" customWidth="1"/>
    <col min="50" max="50" width="11.28515625" style="1" bestFit="1" customWidth="1"/>
    <col min="51" max="51" width="2" style="1" bestFit="1" customWidth="1"/>
    <col min="52" max="52" width="2.85546875" style="1" bestFit="1" customWidth="1"/>
    <col min="53" max="53" width="2" style="1" bestFit="1" customWidth="1"/>
    <col min="54" max="55" width="2.7109375" style="1" bestFit="1" customWidth="1"/>
    <col min="56" max="56" width="2.85546875" style="1" bestFit="1" customWidth="1"/>
    <col min="57" max="57" width="2" style="1" bestFit="1" customWidth="1"/>
    <col min="58" max="58" width="2.85546875" style="1" bestFit="1" customWidth="1"/>
    <col min="59" max="59" width="2" style="1" bestFit="1" customWidth="1"/>
    <col min="60" max="60" width="2.85546875" style="1" bestFit="1" customWidth="1"/>
    <col min="61" max="61" width="2" style="1" bestFit="1" customWidth="1"/>
    <col min="62" max="267" width="11.42578125" style="1"/>
    <col min="268" max="268" width="2.5703125" style="1" customWidth="1"/>
    <col min="269" max="269" width="7.5703125" style="1" customWidth="1"/>
    <col min="270" max="270" width="3.5703125" style="1" customWidth="1"/>
    <col min="271" max="271" width="1.7109375" style="1" customWidth="1"/>
    <col min="272" max="272" width="3.140625" style="1" bestFit="1" customWidth="1"/>
    <col min="273" max="273" width="1.7109375" style="1" customWidth="1"/>
    <col min="274" max="274" width="3.140625" style="1" bestFit="1" customWidth="1"/>
    <col min="275" max="275" width="1.7109375" style="1" customWidth="1"/>
    <col min="276" max="276" width="3" style="1" customWidth="1"/>
    <col min="277" max="277" width="1.7109375" style="1" customWidth="1"/>
    <col min="278" max="278" width="3" style="1" customWidth="1"/>
    <col min="279" max="279" width="1.7109375" style="1" customWidth="1"/>
    <col min="280" max="280" width="3" style="1" customWidth="1"/>
    <col min="281" max="281" width="1.7109375" style="1" customWidth="1"/>
    <col min="282" max="282" width="3" style="1" customWidth="1"/>
    <col min="283" max="283" width="1.7109375" style="1" customWidth="1"/>
    <col min="284" max="284" width="3" style="1" customWidth="1"/>
    <col min="285" max="285" width="1.7109375" style="1" customWidth="1"/>
    <col min="286" max="286" width="3" style="1" customWidth="1"/>
    <col min="287" max="287" width="1.7109375" style="1" customWidth="1"/>
    <col min="288" max="288" width="3" style="1" customWidth="1"/>
    <col min="289" max="289" width="1.7109375" style="1" customWidth="1"/>
    <col min="290" max="290" width="3.28515625" style="1" customWidth="1"/>
    <col min="291" max="291" width="3.7109375" style="1" customWidth="1"/>
    <col min="292" max="292" width="3" style="1" customWidth="1"/>
    <col min="293" max="293" width="3.7109375" style="1" customWidth="1"/>
    <col min="294" max="303" width="3.140625" style="1" customWidth="1"/>
    <col min="304" max="523" width="11.42578125" style="1"/>
    <col min="524" max="524" width="2.5703125" style="1" customWidth="1"/>
    <col min="525" max="525" width="7.5703125" style="1" customWidth="1"/>
    <col min="526" max="526" width="3.5703125" style="1" customWidth="1"/>
    <col min="527" max="527" width="1.7109375" style="1" customWidth="1"/>
    <col min="528" max="528" width="3.140625" style="1" bestFit="1" customWidth="1"/>
    <col min="529" max="529" width="1.7109375" style="1" customWidth="1"/>
    <col min="530" max="530" width="3.140625" style="1" bestFit="1" customWidth="1"/>
    <col min="531" max="531" width="1.7109375" style="1" customWidth="1"/>
    <col min="532" max="532" width="3" style="1" customWidth="1"/>
    <col min="533" max="533" width="1.7109375" style="1" customWidth="1"/>
    <col min="534" max="534" width="3" style="1" customWidth="1"/>
    <col min="535" max="535" width="1.7109375" style="1" customWidth="1"/>
    <col min="536" max="536" width="3" style="1" customWidth="1"/>
    <col min="537" max="537" width="1.7109375" style="1" customWidth="1"/>
    <col min="538" max="538" width="3" style="1" customWidth="1"/>
    <col min="539" max="539" width="1.7109375" style="1" customWidth="1"/>
    <col min="540" max="540" width="3" style="1" customWidth="1"/>
    <col min="541" max="541" width="1.7109375" style="1" customWidth="1"/>
    <col min="542" max="542" width="3" style="1" customWidth="1"/>
    <col min="543" max="543" width="1.7109375" style="1" customWidth="1"/>
    <col min="544" max="544" width="3" style="1" customWidth="1"/>
    <col min="545" max="545" width="1.7109375" style="1" customWidth="1"/>
    <col min="546" max="546" width="3.28515625" style="1" customWidth="1"/>
    <col min="547" max="547" width="3.7109375" style="1" customWidth="1"/>
    <col min="548" max="548" width="3" style="1" customWidth="1"/>
    <col min="549" max="549" width="3.7109375" style="1" customWidth="1"/>
    <col min="550" max="559" width="3.140625" style="1" customWidth="1"/>
    <col min="560" max="779" width="11.42578125" style="1"/>
    <col min="780" max="780" width="2.5703125" style="1" customWidth="1"/>
    <col min="781" max="781" width="7.5703125" style="1" customWidth="1"/>
    <col min="782" max="782" width="3.5703125" style="1" customWidth="1"/>
    <col min="783" max="783" width="1.7109375" style="1" customWidth="1"/>
    <col min="784" max="784" width="3.140625" style="1" bestFit="1" customWidth="1"/>
    <col min="785" max="785" width="1.7109375" style="1" customWidth="1"/>
    <col min="786" max="786" width="3.140625" style="1" bestFit="1" customWidth="1"/>
    <col min="787" max="787" width="1.7109375" style="1" customWidth="1"/>
    <col min="788" max="788" width="3" style="1" customWidth="1"/>
    <col min="789" max="789" width="1.7109375" style="1" customWidth="1"/>
    <col min="790" max="790" width="3" style="1" customWidth="1"/>
    <col min="791" max="791" width="1.7109375" style="1" customWidth="1"/>
    <col min="792" max="792" width="3" style="1" customWidth="1"/>
    <col min="793" max="793" width="1.7109375" style="1" customWidth="1"/>
    <col min="794" max="794" width="3" style="1" customWidth="1"/>
    <col min="795" max="795" width="1.7109375" style="1" customWidth="1"/>
    <col min="796" max="796" width="3" style="1" customWidth="1"/>
    <col min="797" max="797" width="1.7109375" style="1" customWidth="1"/>
    <col min="798" max="798" width="3" style="1" customWidth="1"/>
    <col min="799" max="799" width="1.7109375" style="1" customWidth="1"/>
    <col min="800" max="800" width="3" style="1" customWidth="1"/>
    <col min="801" max="801" width="1.7109375" style="1" customWidth="1"/>
    <col min="802" max="802" width="3.28515625" style="1" customWidth="1"/>
    <col min="803" max="803" width="3.7109375" style="1" customWidth="1"/>
    <col min="804" max="804" width="3" style="1" customWidth="1"/>
    <col min="805" max="805" width="3.7109375" style="1" customWidth="1"/>
    <col min="806" max="815" width="3.140625" style="1" customWidth="1"/>
    <col min="816" max="1035" width="11.42578125" style="1"/>
    <col min="1036" max="1036" width="2.5703125" style="1" customWidth="1"/>
    <col min="1037" max="1037" width="7.5703125" style="1" customWidth="1"/>
    <col min="1038" max="1038" width="3.5703125" style="1" customWidth="1"/>
    <col min="1039" max="1039" width="1.7109375" style="1" customWidth="1"/>
    <col min="1040" max="1040" width="3.140625" style="1" bestFit="1" customWidth="1"/>
    <col min="1041" max="1041" width="1.7109375" style="1" customWidth="1"/>
    <col min="1042" max="1042" width="3.140625" style="1" bestFit="1" customWidth="1"/>
    <col min="1043" max="1043" width="1.7109375" style="1" customWidth="1"/>
    <col min="1044" max="1044" width="3" style="1" customWidth="1"/>
    <col min="1045" max="1045" width="1.7109375" style="1" customWidth="1"/>
    <col min="1046" max="1046" width="3" style="1" customWidth="1"/>
    <col min="1047" max="1047" width="1.7109375" style="1" customWidth="1"/>
    <col min="1048" max="1048" width="3" style="1" customWidth="1"/>
    <col min="1049" max="1049" width="1.7109375" style="1" customWidth="1"/>
    <col min="1050" max="1050" width="3" style="1" customWidth="1"/>
    <col min="1051" max="1051" width="1.7109375" style="1" customWidth="1"/>
    <col min="1052" max="1052" width="3" style="1" customWidth="1"/>
    <col min="1053" max="1053" width="1.7109375" style="1" customWidth="1"/>
    <col min="1054" max="1054" width="3" style="1" customWidth="1"/>
    <col min="1055" max="1055" width="1.7109375" style="1" customWidth="1"/>
    <col min="1056" max="1056" width="3" style="1" customWidth="1"/>
    <col min="1057" max="1057" width="1.7109375" style="1" customWidth="1"/>
    <col min="1058" max="1058" width="3.28515625" style="1" customWidth="1"/>
    <col min="1059" max="1059" width="3.7109375" style="1" customWidth="1"/>
    <col min="1060" max="1060" width="3" style="1" customWidth="1"/>
    <col min="1061" max="1061" width="3.7109375" style="1" customWidth="1"/>
    <col min="1062" max="1071" width="3.140625" style="1" customWidth="1"/>
    <col min="1072" max="1291" width="11.42578125" style="1"/>
    <col min="1292" max="1292" width="2.5703125" style="1" customWidth="1"/>
    <col min="1293" max="1293" width="7.5703125" style="1" customWidth="1"/>
    <col min="1294" max="1294" width="3.5703125" style="1" customWidth="1"/>
    <col min="1295" max="1295" width="1.7109375" style="1" customWidth="1"/>
    <col min="1296" max="1296" width="3.140625" style="1" bestFit="1" customWidth="1"/>
    <col min="1297" max="1297" width="1.7109375" style="1" customWidth="1"/>
    <col min="1298" max="1298" width="3.140625" style="1" bestFit="1" customWidth="1"/>
    <col min="1299" max="1299" width="1.7109375" style="1" customWidth="1"/>
    <col min="1300" max="1300" width="3" style="1" customWidth="1"/>
    <col min="1301" max="1301" width="1.7109375" style="1" customWidth="1"/>
    <col min="1302" max="1302" width="3" style="1" customWidth="1"/>
    <col min="1303" max="1303" width="1.7109375" style="1" customWidth="1"/>
    <col min="1304" max="1304" width="3" style="1" customWidth="1"/>
    <col min="1305" max="1305" width="1.7109375" style="1" customWidth="1"/>
    <col min="1306" max="1306" width="3" style="1" customWidth="1"/>
    <col min="1307" max="1307" width="1.7109375" style="1" customWidth="1"/>
    <col min="1308" max="1308" width="3" style="1" customWidth="1"/>
    <col min="1309" max="1309" width="1.7109375" style="1" customWidth="1"/>
    <col min="1310" max="1310" width="3" style="1" customWidth="1"/>
    <col min="1311" max="1311" width="1.7109375" style="1" customWidth="1"/>
    <col min="1312" max="1312" width="3" style="1" customWidth="1"/>
    <col min="1313" max="1313" width="1.7109375" style="1" customWidth="1"/>
    <col min="1314" max="1314" width="3.28515625" style="1" customWidth="1"/>
    <col min="1315" max="1315" width="3.7109375" style="1" customWidth="1"/>
    <col min="1316" max="1316" width="3" style="1" customWidth="1"/>
    <col min="1317" max="1317" width="3.7109375" style="1" customWidth="1"/>
    <col min="1318" max="1327" width="3.140625" style="1" customWidth="1"/>
    <col min="1328" max="1547" width="11.42578125" style="1"/>
    <col min="1548" max="1548" width="2.5703125" style="1" customWidth="1"/>
    <col min="1549" max="1549" width="7.5703125" style="1" customWidth="1"/>
    <col min="1550" max="1550" width="3.5703125" style="1" customWidth="1"/>
    <col min="1551" max="1551" width="1.7109375" style="1" customWidth="1"/>
    <col min="1552" max="1552" width="3.140625" style="1" bestFit="1" customWidth="1"/>
    <col min="1553" max="1553" width="1.7109375" style="1" customWidth="1"/>
    <col min="1554" max="1554" width="3.140625" style="1" bestFit="1" customWidth="1"/>
    <col min="1555" max="1555" width="1.7109375" style="1" customWidth="1"/>
    <col min="1556" max="1556" width="3" style="1" customWidth="1"/>
    <col min="1557" max="1557" width="1.7109375" style="1" customWidth="1"/>
    <col min="1558" max="1558" width="3" style="1" customWidth="1"/>
    <col min="1559" max="1559" width="1.7109375" style="1" customWidth="1"/>
    <col min="1560" max="1560" width="3" style="1" customWidth="1"/>
    <col min="1561" max="1561" width="1.7109375" style="1" customWidth="1"/>
    <col min="1562" max="1562" width="3" style="1" customWidth="1"/>
    <col min="1563" max="1563" width="1.7109375" style="1" customWidth="1"/>
    <col min="1564" max="1564" width="3" style="1" customWidth="1"/>
    <col min="1565" max="1565" width="1.7109375" style="1" customWidth="1"/>
    <col min="1566" max="1566" width="3" style="1" customWidth="1"/>
    <col min="1567" max="1567" width="1.7109375" style="1" customWidth="1"/>
    <col min="1568" max="1568" width="3" style="1" customWidth="1"/>
    <col min="1569" max="1569" width="1.7109375" style="1" customWidth="1"/>
    <col min="1570" max="1570" width="3.28515625" style="1" customWidth="1"/>
    <col min="1571" max="1571" width="3.7109375" style="1" customWidth="1"/>
    <col min="1572" max="1572" width="3" style="1" customWidth="1"/>
    <col min="1573" max="1573" width="3.7109375" style="1" customWidth="1"/>
    <col min="1574" max="1583" width="3.140625" style="1" customWidth="1"/>
    <col min="1584" max="1803" width="11.42578125" style="1"/>
    <col min="1804" max="1804" width="2.5703125" style="1" customWidth="1"/>
    <col min="1805" max="1805" width="7.5703125" style="1" customWidth="1"/>
    <col min="1806" max="1806" width="3.5703125" style="1" customWidth="1"/>
    <col min="1807" max="1807" width="1.7109375" style="1" customWidth="1"/>
    <col min="1808" max="1808" width="3.140625" style="1" bestFit="1" customWidth="1"/>
    <col min="1809" max="1809" width="1.7109375" style="1" customWidth="1"/>
    <col min="1810" max="1810" width="3.140625" style="1" bestFit="1" customWidth="1"/>
    <col min="1811" max="1811" width="1.7109375" style="1" customWidth="1"/>
    <col min="1812" max="1812" width="3" style="1" customWidth="1"/>
    <col min="1813" max="1813" width="1.7109375" style="1" customWidth="1"/>
    <col min="1814" max="1814" width="3" style="1" customWidth="1"/>
    <col min="1815" max="1815" width="1.7109375" style="1" customWidth="1"/>
    <col min="1816" max="1816" width="3" style="1" customWidth="1"/>
    <col min="1817" max="1817" width="1.7109375" style="1" customWidth="1"/>
    <col min="1818" max="1818" width="3" style="1" customWidth="1"/>
    <col min="1819" max="1819" width="1.7109375" style="1" customWidth="1"/>
    <col min="1820" max="1820" width="3" style="1" customWidth="1"/>
    <col min="1821" max="1821" width="1.7109375" style="1" customWidth="1"/>
    <col min="1822" max="1822" width="3" style="1" customWidth="1"/>
    <col min="1823" max="1823" width="1.7109375" style="1" customWidth="1"/>
    <col min="1824" max="1824" width="3" style="1" customWidth="1"/>
    <col min="1825" max="1825" width="1.7109375" style="1" customWidth="1"/>
    <col min="1826" max="1826" width="3.28515625" style="1" customWidth="1"/>
    <col min="1827" max="1827" width="3.7109375" style="1" customWidth="1"/>
    <col min="1828" max="1828" width="3" style="1" customWidth="1"/>
    <col min="1829" max="1829" width="3.7109375" style="1" customWidth="1"/>
    <col min="1830" max="1839" width="3.140625" style="1" customWidth="1"/>
    <col min="1840" max="2059" width="11.42578125" style="1"/>
    <col min="2060" max="2060" width="2.5703125" style="1" customWidth="1"/>
    <col min="2061" max="2061" width="7.5703125" style="1" customWidth="1"/>
    <col min="2062" max="2062" width="3.5703125" style="1" customWidth="1"/>
    <col min="2063" max="2063" width="1.7109375" style="1" customWidth="1"/>
    <col min="2064" max="2064" width="3.140625" style="1" bestFit="1" customWidth="1"/>
    <col min="2065" max="2065" width="1.7109375" style="1" customWidth="1"/>
    <col min="2066" max="2066" width="3.140625" style="1" bestFit="1" customWidth="1"/>
    <col min="2067" max="2067" width="1.7109375" style="1" customWidth="1"/>
    <col min="2068" max="2068" width="3" style="1" customWidth="1"/>
    <col min="2069" max="2069" width="1.7109375" style="1" customWidth="1"/>
    <col min="2070" max="2070" width="3" style="1" customWidth="1"/>
    <col min="2071" max="2071" width="1.7109375" style="1" customWidth="1"/>
    <col min="2072" max="2072" width="3" style="1" customWidth="1"/>
    <col min="2073" max="2073" width="1.7109375" style="1" customWidth="1"/>
    <col min="2074" max="2074" width="3" style="1" customWidth="1"/>
    <col min="2075" max="2075" width="1.7109375" style="1" customWidth="1"/>
    <col min="2076" max="2076" width="3" style="1" customWidth="1"/>
    <col min="2077" max="2077" width="1.7109375" style="1" customWidth="1"/>
    <col min="2078" max="2078" width="3" style="1" customWidth="1"/>
    <col min="2079" max="2079" width="1.7109375" style="1" customWidth="1"/>
    <col min="2080" max="2080" width="3" style="1" customWidth="1"/>
    <col min="2081" max="2081" width="1.7109375" style="1" customWidth="1"/>
    <col min="2082" max="2082" width="3.28515625" style="1" customWidth="1"/>
    <col min="2083" max="2083" width="3.7109375" style="1" customWidth="1"/>
    <col min="2084" max="2084" width="3" style="1" customWidth="1"/>
    <col min="2085" max="2085" width="3.7109375" style="1" customWidth="1"/>
    <col min="2086" max="2095" width="3.140625" style="1" customWidth="1"/>
    <col min="2096" max="2315" width="11.42578125" style="1"/>
    <col min="2316" max="2316" width="2.5703125" style="1" customWidth="1"/>
    <col min="2317" max="2317" width="7.5703125" style="1" customWidth="1"/>
    <col min="2318" max="2318" width="3.5703125" style="1" customWidth="1"/>
    <col min="2319" max="2319" width="1.7109375" style="1" customWidth="1"/>
    <col min="2320" max="2320" width="3.140625" style="1" bestFit="1" customWidth="1"/>
    <col min="2321" max="2321" width="1.7109375" style="1" customWidth="1"/>
    <col min="2322" max="2322" width="3.140625" style="1" bestFit="1" customWidth="1"/>
    <col min="2323" max="2323" width="1.7109375" style="1" customWidth="1"/>
    <col min="2324" max="2324" width="3" style="1" customWidth="1"/>
    <col min="2325" max="2325" width="1.7109375" style="1" customWidth="1"/>
    <col min="2326" max="2326" width="3" style="1" customWidth="1"/>
    <col min="2327" max="2327" width="1.7109375" style="1" customWidth="1"/>
    <col min="2328" max="2328" width="3" style="1" customWidth="1"/>
    <col min="2329" max="2329" width="1.7109375" style="1" customWidth="1"/>
    <col min="2330" max="2330" width="3" style="1" customWidth="1"/>
    <col min="2331" max="2331" width="1.7109375" style="1" customWidth="1"/>
    <col min="2332" max="2332" width="3" style="1" customWidth="1"/>
    <col min="2333" max="2333" width="1.7109375" style="1" customWidth="1"/>
    <col min="2334" max="2334" width="3" style="1" customWidth="1"/>
    <col min="2335" max="2335" width="1.7109375" style="1" customWidth="1"/>
    <col min="2336" max="2336" width="3" style="1" customWidth="1"/>
    <col min="2337" max="2337" width="1.7109375" style="1" customWidth="1"/>
    <col min="2338" max="2338" width="3.28515625" style="1" customWidth="1"/>
    <col min="2339" max="2339" width="3.7109375" style="1" customWidth="1"/>
    <col min="2340" max="2340" width="3" style="1" customWidth="1"/>
    <col min="2341" max="2341" width="3.7109375" style="1" customWidth="1"/>
    <col min="2342" max="2351" width="3.140625" style="1" customWidth="1"/>
    <col min="2352" max="2571" width="11.42578125" style="1"/>
    <col min="2572" max="2572" width="2.5703125" style="1" customWidth="1"/>
    <col min="2573" max="2573" width="7.5703125" style="1" customWidth="1"/>
    <col min="2574" max="2574" width="3.5703125" style="1" customWidth="1"/>
    <col min="2575" max="2575" width="1.7109375" style="1" customWidth="1"/>
    <col min="2576" max="2576" width="3.140625" style="1" bestFit="1" customWidth="1"/>
    <col min="2577" max="2577" width="1.7109375" style="1" customWidth="1"/>
    <col min="2578" max="2578" width="3.140625" style="1" bestFit="1" customWidth="1"/>
    <col min="2579" max="2579" width="1.7109375" style="1" customWidth="1"/>
    <col min="2580" max="2580" width="3" style="1" customWidth="1"/>
    <col min="2581" max="2581" width="1.7109375" style="1" customWidth="1"/>
    <col min="2582" max="2582" width="3" style="1" customWidth="1"/>
    <col min="2583" max="2583" width="1.7109375" style="1" customWidth="1"/>
    <col min="2584" max="2584" width="3" style="1" customWidth="1"/>
    <col min="2585" max="2585" width="1.7109375" style="1" customWidth="1"/>
    <col min="2586" max="2586" width="3" style="1" customWidth="1"/>
    <col min="2587" max="2587" width="1.7109375" style="1" customWidth="1"/>
    <col min="2588" max="2588" width="3" style="1" customWidth="1"/>
    <col min="2589" max="2589" width="1.7109375" style="1" customWidth="1"/>
    <col min="2590" max="2590" width="3" style="1" customWidth="1"/>
    <col min="2591" max="2591" width="1.7109375" style="1" customWidth="1"/>
    <col min="2592" max="2592" width="3" style="1" customWidth="1"/>
    <col min="2593" max="2593" width="1.7109375" style="1" customWidth="1"/>
    <col min="2594" max="2594" width="3.28515625" style="1" customWidth="1"/>
    <col min="2595" max="2595" width="3.7109375" style="1" customWidth="1"/>
    <col min="2596" max="2596" width="3" style="1" customWidth="1"/>
    <col min="2597" max="2597" width="3.7109375" style="1" customWidth="1"/>
    <col min="2598" max="2607" width="3.140625" style="1" customWidth="1"/>
    <col min="2608" max="2827" width="11.42578125" style="1"/>
    <col min="2828" max="2828" width="2.5703125" style="1" customWidth="1"/>
    <col min="2829" max="2829" width="7.5703125" style="1" customWidth="1"/>
    <col min="2830" max="2830" width="3.5703125" style="1" customWidth="1"/>
    <col min="2831" max="2831" width="1.7109375" style="1" customWidth="1"/>
    <col min="2832" max="2832" width="3.140625" style="1" bestFit="1" customWidth="1"/>
    <col min="2833" max="2833" width="1.7109375" style="1" customWidth="1"/>
    <col min="2834" max="2834" width="3.140625" style="1" bestFit="1" customWidth="1"/>
    <col min="2835" max="2835" width="1.7109375" style="1" customWidth="1"/>
    <col min="2836" max="2836" width="3" style="1" customWidth="1"/>
    <col min="2837" max="2837" width="1.7109375" style="1" customWidth="1"/>
    <col min="2838" max="2838" width="3" style="1" customWidth="1"/>
    <col min="2839" max="2839" width="1.7109375" style="1" customWidth="1"/>
    <col min="2840" max="2840" width="3" style="1" customWidth="1"/>
    <col min="2841" max="2841" width="1.7109375" style="1" customWidth="1"/>
    <col min="2842" max="2842" width="3" style="1" customWidth="1"/>
    <col min="2843" max="2843" width="1.7109375" style="1" customWidth="1"/>
    <col min="2844" max="2844" width="3" style="1" customWidth="1"/>
    <col min="2845" max="2845" width="1.7109375" style="1" customWidth="1"/>
    <col min="2846" max="2846" width="3" style="1" customWidth="1"/>
    <col min="2847" max="2847" width="1.7109375" style="1" customWidth="1"/>
    <col min="2848" max="2848" width="3" style="1" customWidth="1"/>
    <col min="2849" max="2849" width="1.7109375" style="1" customWidth="1"/>
    <col min="2850" max="2850" width="3.28515625" style="1" customWidth="1"/>
    <col min="2851" max="2851" width="3.7109375" style="1" customWidth="1"/>
    <col min="2852" max="2852" width="3" style="1" customWidth="1"/>
    <col min="2853" max="2853" width="3.7109375" style="1" customWidth="1"/>
    <col min="2854" max="2863" width="3.140625" style="1" customWidth="1"/>
    <col min="2864" max="3083" width="11.42578125" style="1"/>
    <col min="3084" max="3084" width="2.5703125" style="1" customWidth="1"/>
    <col min="3085" max="3085" width="7.5703125" style="1" customWidth="1"/>
    <col min="3086" max="3086" width="3.5703125" style="1" customWidth="1"/>
    <col min="3087" max="3087" width="1.7109375" style="1" customWidth="1"/>
    <col min="3088" max="3088" width="3.140625" style="1" bestFit="1" customWidth="1"/>
    <col min="3089" max="3089" width="1.7109375" style="1" customWidth="1"/>
    <col min="3090" max="3090" width="3.140625" style="1" bestFit="1" customWidth="1"/>
    <col min="3091" max="3091" width="1.7109375" style="1" customWidth="1"/>
    <col min="3092" max="3092" width="3" style="1" customWidth="1"/>
    <col min="3093" max="3093" width="1.7109375" style="1" customWidth="1"/>
    <col min="3094" max="3094" width="3" style="1" customWidth="1"/>
    <col min="3095" max="3095" width="1.7109375" style="1" customWidth="1"/>
    <col min="3096" max="3096" width="3" style="1" customWidth="1"/>
    <col min="3097" max="3097" width="1.7109375" style="1" customWidth="1"/>
    <col min="3098" max="3098" width="3" style="1" customWidth="1"/>
    <col min="3099" max="3099" width="1.7109375" style="1" customWidth="1"/>
    <col min="3100" max="3100" width="3" style="1" customWidth="1"/>
    <col min="3101" max="3101" width="1.7109375" style="1" customWidth="1"/>
    <col min="3102" max="3102" width="3" style="1" customWidth="1"/>
    <col min="3103" max="3103" width="1.7109375" style="1" customWidth="1"/>
    <col min="3104" max="3104" width="3" style="1" customWidth="1"/>
    <col min="3105" max="3105" width="1.7109375" style="1" customWidth="1"/>
    <col min="3106" max="3106" width="3.28515625" style="1" customWidth="1"/>
    <col min="3107" max="3107" width="3.7109375" style="1" customWidth="1"/>
    <col min="3108" max="3108" width="3" style="1" customWidth="1"/>
    <col min="3109" max="3109" width="3.7109375" style="1" customWidth="1"/>
    <col min="3110" max="3119" width="3.140625" style="1" customWidth="1"/>
    <col min="3120" max="3339" width="11.42578125" style="1"/>
    <col min="3340" max="3340" width="2.5703125" style="1" customWidth="1"/>
    <col min="3341" max="3341" width="7.5703125" style="1" customWidth="1"/>
    <col min="3342" max="3342" width="3.5703125" style="1" customWidth="1"/>
    <col min="3343" max="3343" width="1.7109375" style="1" customWidth="1"/>
    <col min="3344" max="3344" width="3.140625" style="1" bestFit="1" customWidth="1"/>
    <col min="3345" max="3345" width="1.7109375" style="1" customWidth="1"/>
    <col min="3346" max="3346" width="3.140625" style="1" bestFit="1" customWidth="1"/>
    <col min="3347" max="3347" width="1.7109375" style="1" customWidth="1"/>
    <col min="3348" max="3348" width="3" style="1" customWidth="1"/>
    <col min="3349" max="3349" width="1.7109375" style="1" customWidth="1"/>
    <col min="3350" max="3350" width="3" style="1" customWidth="1"/>
    <col min="3351" max="3351" width="1.7109375" style="1" customWidth="1"/>
    <col min="3352" max="3352" width="3" style="1" customWidth="1"/>
    <col min="3353" max="3353" width="1.7109375" style="1" customWidth="1"/>
    <col min="3354" max="3354" width="3" style="1" customWidth="1"/>
    <col min="3355" max="3355" width="1.7109375" style="1" customWidth="1"/>
    <col min="3356" max="3356" width="3" style="1" customWidth="1"/>
    <col min="3357" max="3357" width="1.7109375" style="1" customWidth="1"/>
    <col min="3358" max="3358" width="3" style="1" customWidth="1"/>
    <col min="3359" max="3359" width="1.7109375" style="1" customWidth="1"/>
    <col min="3360" max="3360" width="3" style="1" customWidth="1"/>
    <col min="3361" max="3361" width="1.7109375" style="1" customWidth="1"/>
    <col min="3362" max="3362" width="3.28515625" style="1" customWidth="1"/>
    <col min="3363" max="3363" width="3.7109375" style="1" customWidth="1"/>
    <col min="3364" max="3364" width="3" style="1" customWidth="1"/>
    <col min="3365" max="3365" width="3.7109375" style="1" customWidth="1"/>
    <col min="3366" max="3375" width="3.140625" style="1" customWidth="1"/>
    <col min="3376" max="3595" width="11.42578125" style="1"/>
    <col min="3596" max="3596" width="2.5703125" style="1" customWidth="1"/>
    <col min="3597" max="3597" width="7.5703125" style="1" customWidth="1"/>
    <col min="3598" max="3598" width="3.5703125" style="1" customWidth="1"/>
    <col min="3599" max="3599" width="1.7109375" style="1" customWidth="1"/>
    <col min="3600" max="3600" width="3.140625" style="1" bestFit="1" customWidth="1"/>
    <col min="3601" max="3601" width="1.7109375" style="1" customWidth="1"/>
    <col min="3602" max="3602" width="3.140625" style="1" bestFit="1" customWidth="1"/>
    <col min="3603" max="3603" width="1.7109375" style="1" customWidth="1"/>
    <col min="3604" max="3604" width="3" style="1" customWidth="1"/>
    <col min="3605" max="3605" width="1.7109375" style="1" customWidth="1"/>
    <col min="3606" max="3606" width="3" style="1" customWidth="1"/>
    <col min="3607" max="3607" width="1.7109375" style="1" customWidth="1"/>
    <col min="3608" max="3608" width="3" style="1" customWidth="1"/>
    <col min="3609" max="3609" width="1.7109375" style="1" customWidth="1"/>
    <col min="3610" max="3610" width="3" style="1" customWidth="1"/>
    <col min="3611" max="3611" width="1.7109375" style="1" customWidth="1"/>
    <col min="3612" max="3612" width="3" style="1" customWidth="1"/>
    <col min="3613" max="3613" width="1.7109375" style="1" customWidth="1"/>
    <col min="3614" max="3614" width="3" style="1" customWidth="1"/>
    <col min="3615" max="3615" width="1.7109375" style="1" customWidth="1"/>
    <col min="3616" max="3616" width="3" style="1" customWidth="1"/>
    <col min="3617" max="3617" width="1.7109375" style="1" customWidth="1"/>
    <col min="3618" max="3618" width="3.28515625" style="1" customWidth="1"/>
    <col min="3619" max="3619" width="3.7109375" style="1" customWidth="1"/>
    <col min="3620" max="3620" width="3" style="1" customWidth="1"/>
    <col min="3621" max="3621" width="3.7109375" style="1" customWidth="1"/>
    <col min="3622" max="3631" width="3.140625" style="1" customWidth="1"/>
    <col min="3632" max="3851" width="11.42578125" style="1"/>
    <col min="3852" max="3852" width="2.5703125" style="1" customWidth="1"/>
    <col min="3853" max="3853" width="7.5703125" style="1" customWidth="1"/>
    <col min="3854" max="3854" width="3.5703125" style="1" customWidth="1"/>
    <col min="3855" max="3855" width="1.7109375" style="1" customWidth="1"/>
    <col min="3856" max="3856" width="3.140625" style="1" bestFit="1" customWidth="1"/>
    <col min="3857" max="3857" width="1.7109375" style="1" customWidth="1"/>
    <col min="3858" max="3858" width="3.140625" style="1" bestFit="1" customWidth="1"/>
    <col min="3859" max="3859" width="1.7109375" style="1" customWidth="1"/>
    <col min="3860" max="3860" width="3" style="1" customWidth="1"/>
    <col min="3861" max="3861" width="1.7109375" style="1" customWidth="1"/>
    <col min="3862" max="3862" width="3" style="1" customWidth="1"/>
    <col min="3863" max="3863" width="1.7109375" style="1" customWidth="1"/>
    <col min="3864" max="3864" width="3" style="1" customWidth="1"/>
    <col min="3865" max="3865" width="1.7109375" style="1" customWidth="1"/>
    <col min="3866" max="3866" width="3" style="1" customWidth="1"/>
    <col min="3867" max="3867" width="1.7109375" style="1" customWidth="1"/>
    <col min="3868" max="3868" width="3" style="1" customWidth="1"/>
    <col min="3869" max="3869" width="1.7109375" style="1" customWidth="1"/>
    <col min="3870" max="3870" width="3" style="1" customWidth="1"/>
    <col min="3871" max="3871" width="1.7109375" style="1" customWidth="1"/>
    <col min="3872" max="3872" width="3" style="1" customWidth="1"/>
    <col min="3873" max="3873" width="1.7109375" style="1" customWidth="1"/>
    <col min="3874" max="3874" width="3.28515625" style="1" customWidth="1"/>
    <col min="3875" max="3875" width="3.7109375" style="1" customWidth="1"/>
    <col min="3876" max="3876" width="3" style="1" customWidth="1"/>
    <col min="3877" max="3877" width="3.7109375" style="1" customWidth="1"/>
    <col min="3878" max="3887" width="3.140625" style="1" customWidth="1"/>
    <col min="3888" max="4107" width="11.42578125" style="1"/>
    <col min="4108" max="4108" width="2.5703125" style="1" customWidth="1"/>
    <col min="4109" max="4109" width="7.5703125" style="1" customWidth="1"/>
    <col min="4110" max="4110" width="3.5703125" style="1" customWidth="1"/>
    <col min="4111" max="4111" width="1.7109375" style="1" customWidth="1"/>
    <col min="4112" max="4112" width="3.140625" style="1" bestFit="1" customWidth="1"/>
    <col min="4113" max="4113" width="1.7109375" style="1" customWidth="1"/>
    <col min="4114" max="4114" width="3.140625" style="1" bestFit="1" customWidth="1"/>
    <col min="4115" max="4115" width="1.7109375" style="1" customWidth="1"/>
    <col min="4116" max="4116" width="3" style="1" customWidth="1"/>
    <col min="4117" max="4117" width="1.7109375" style="1" customWidth="1"/>
    <col min="4118" max="4118" width="3" style="1" customWidth="1"/>
    <col min="4119" max="4119" width="1.7109375" style="1" customWidth="1"/>
    <col min="4120" max="4120" width="3" style="1" customWidth="1"/>
    <col min="4121" max="4121" width="1.7109375" style="1" customWidth="1"/>
    <col min="4122" max="4122" width="3" style="1" customWidth="1"/>
    <col min="4123" max="4123" width="1.7109375" style="1" customWidth="1"/>
    <col min="4124" max="4124" width="3" style="1" customWidth="1"/>
    <col min="4125" max="4125" width="1.7109375" style="1" customWidth="1"/>
    <col min="4126" max="4126" width="3" style="1" customWidth="1"/>
    <col min="4127" max="4127" width="1.7109375" style="1" customWidth="1"/>
    <col min="4128" max="4128" width="3" style="1" customWidth="1"/>
    <col min="4129" max="4129" width="1.7109375" style="1" customWidth="1"/>
    <col min="4130" max="4130" width="3.28515625" style="1" customWidth="1"/>
    <col min="4131" max="4131" width="3.7109375" style="1" customWidth="1"/>
    <col min="4132" max="4132" width="3" style="1" customWidth="1"/>
    <col min="4133" max="4133" width="3.7109375" style="1" customWidth="1"/>
    <col min="4134" max="4143" width="3.140625" style="1" customWidth="1"/>
    <col min="4144" max="4363" width="11.42578125" style="1"/>
    <col min="4364" max="4364" width="2.5703125" style="1" customWidth="1"/>
    <col min="4365" max="4365" width="7.5703125" style="1" customWidth="1"/>
    <col min="4366" max="4366" width="3.5703125" style="1" customWidth="1"/>
    <col min="4367" max="4367" width="1.7109375" style="1" customWidth="1"/>
    <col min="4368" max="4368" width="3.140625" style="1" bestFit="1" customWidth="1"/>
    <col min="4369" max="4369" width="1.7109375" style="1" customWidth="1"/>
    <col min="4370" max="4370" width="3.140625" style="1" bestFit="1" customWidth="1"/>
    <col min="4371" max="4371" width="1.7109375" style="1" customWidth="1"/>
    <col min="4372" max="4372" width="3" style="1" customWidth="1"/>
    <col min="4373" max="4373" width="1.7109375" style="1" customWidth="1"/>
    <col min="4374" max="4374" width="3" style="1" customWidth="1"/>
    <col min="4375" max="4375" width="1.7109375" style="1" customWidth="1"/>
    <col min="4376" max="4376" width="3" style="1" customWidth="1"/>
    <col min="4377" max="4377" width="1.7109375" style="1" customWidth="1"/>
    <col min="4378" max="4378" width="3" style="1" customWidth="1"/>
    <col min="4379" max="4379" width="1.7109375" style="1" customWidth="1"/>
    <col min="4380" max="4380" width="3" style="1" customWidth="1"/>
    <col min="4381" max="4381" width="1.7109375" style="1" customWidth="1"/>
    <col min="4382" max="4382" width="3" style="1" customWidth="1"/>
    <col min="4383" max="4383" width="1.7109375" style="1" customWidth="1"/>
    <col min="4384" max="4384" width="3" style="1" customWidth="1"/>
    <col min="4385" max="4385" width="1.7109375" style="1" customWidth="1"/>
    <col min="4386" max="4386" width="3.28515625" style="1" customWidth="1"/>
    <col min="4387" max="4387" width="3.7109375" style="1" customWidth="1"/>
    <col min="4388" max="4388" width="3" style="1" customWidth="1"/>
    <col min="4389" max="4389" width="3.7109375" style="1" customWidth="1"/>
    <col min="4390" max="4399" width="3.140625" style="1" customWidth="1"/>
    <col min="4400" max="4619" width="11.42578125" style="1"/>
    <col min="4620" max="4620" width="2.5703125" style="1" customWidth="1"/>
    <col min="4621" max="4621" width="7.5703125" style="1" customWidth="1"/>
    <col min="4622" max="4622" width="3.5703125" style="1" customWidth="1"/>
    <col min="4623" max="4623" width="1.7109375" style="1" customWidth="1"/>
    <col min="4624" max="4624" width="3.140625" style="1" bestFit="1" customWidth="1"/>
    <col min="4625" max="4625" width="1.7109375" style="1" customWidth="1"/>
    <col min="4626" max="4626" width="3.140625" style="1" bestFit="1" customWidth="1"/>
    <col min="4627" max="4627" width="1.7109375" style="1" customWidth="1"/>
    <col min="4628" max="4628" width="3" style="1" customWidth="1"/>
    <col min="4629" max="4629" width="1.7109375" style="1" customWidth="1"/>
    <col min="4630" max="4630" width="3" style="1" customWidth="1"/>
    <col min="4631" max="4631" width="1.7109375" style="1" customWidth="1"/>
    <col min="4632" max="4632" width="3" style="1" customWidth="1"/>
    <col min="4633" max="4633" width="1.7109375" style="1" customWidth="1"/>
    <col min="4634" max="4634" width="3" style="1" customWidth="1"/>
    <col min="4635" max="4635" width="1.7109375" style="1" customWidth="1"/>
    <col min="4636" max="4636" width="3" style="1" customWidth="1"/>
    <col min="4637" max="4637" width="1.7109375" style="1" customWidth="1"/>
    <col min="4638" max="4638" width="3" style="1" customWidth="1"/>
    <col min="4639" max="4639" width="1.7109375" style="1" customWidth="1"/>
    <col min="4640" max="4640" width="3" style="1" customWidth="1"/>
    <col min="4641" max="4641" width="1.7109375" style="1" customWidth="1"/>
    <col min="4642" max="4642" width="3.28515625" style="1" customWidth="1"/>
    <col min="4643" max="4643" width="3.7109375" style="1" customWidth="1"/>
    <col min="4644" max="4644" width="3" style="1" customWidth="1"/>
    <col min="4645" max="4645" width="3.7109375" style="1" customWidth="1"/>
    <col min="4646" max="4655" width="3.140625" style="1" customWidth="1"/>
    <col min="4656" max="4875" width="11.42578125" style="1"/>
    <col min="4876" max="4876" width="2.5703125" style="1" customWidth="1"/>
    <col min="4877" max="4877" width="7.5703125" style="1" customWidth="1"/>
    <col min="4878" max="4878" width="3.5703125" style="1" customWidth="1"/>
    <col min="4879" max="4879" width="1.7109375" style="1" customWidth="1"/>
    <col min="4880" max="4880" width="3.140625" style="1" bestFit="1" customWidth="1"/>
    <col min="4881" max="4881" width="1.7109375" style="1" customWidth="1"/>
    <col min="4882" max="4882" width="3.140625" style="1" bestFit="1" customWidth="1"/>
    <col min="4883" max="4883" width="1.7109375" style="1" customWidth="1"/>
    <col min="4884" max="4884" width="3" style="1" customWidth="1"/>
    <col min="4885" max="4885" width="1.7109375" style="1" customWidth="1"/>
    <col min="4886" max="4886" width="3" style="1" customWidth="1"/>
    <col min="4887" max="4887" width="1.7109375" style="1" customWidth="1"/>
    <col min="4888" max="4888" width="3" style="1" customWidth="1"/>
    <col min="4889" max="4889" width="1.7109375" style="1" customWidth="1"/>
    <col min="4890" max="4890" width="3" style="1" customWidth="1"/>
    <col min="4891" max="4891" width="1.7109375" style="1" customWidth="1"/>
    <col min="4892" max="4892" width="3" style="1" customWidth="1"/>
    <col min="4893" max="4893" width="1.7109375" style="1" customWidth="1"/>
    <col min="4894" max="4894" width="3" style="1" customWidth="1"/>
    <col min="4895" max="4895" width="1.7109375" style="1" customWidth="1"/>
    <col min="4896" max="4896" width="3" style="1" customWidth="1"/>
    <col min="4897" max="4897" width="1.7109375" style="1" customWidth="1"/>
    <col min="4898" max="4898" width="3.28515625" style="1" customWidth="1"/>
    <col min="4899" max="4899" width="3.7109375" style="1" customWidth="1"/>
    <col min="4900" max="4900" width="3" style="1" customWidth="1"/>
    <col min="4901" max="4901" width="3.7109375" style="1" customWidth="1"/>
    <col min="4902" max="4911" width="3.140625" style="1" customWidth="1"/>
    <col min="4912" max="5131" width="11.42578125" style="1"/>
    <col min="5132" max="5132" width="2.5703125" style="1" customWidth="1"/>
    <col min="5133" max="5133" width="7.5703125" style="1" customWidth="1"/>
    <col min="5134" max="5134" width="3.5703125" style="1" customWidth="1"/>
    <col min="5135" max="5135" width="1.7109375" style="1" customWidth="1"/>
    <col min="5136" max="5136" width="3.140625" style="1" bestFit="1" customWidth="1"/>
    <col min="5137" max="5137" width="1.7109375" style="1" customWidth="1"/>
    <col min="5138" max="5138" width="3.140625" style="1" bestFit="1" customWidth="1"/>
    <col min="5139" max="5139" width="1.7109375" style="1" customWidth="1"/>
    <col min="5140" max="5140" width="3" style="1" customWidth="1"/>
    <col min="5141" max="5141" width="1.7109375" style="1" customWidth="1"/>
    <col min="5142" max="5142" width="3" style="1" customWidth="1"/>
    <col min="5143" max="5143" width="1.7109375" style="1" customWidth="1"/>
    <col min="5144" max="5144" width="3" style="1" customWidth="1"/>
    <col min="5145" max="5145" width="1.7109375" style="1" customWidth="1"/>
    <col min="5146" max="5146" width="3" style="1" customWidth="1"/>
    <col min="5147" max="5147" width="1.7109375" style="1" customWidth="1"/>
    <col min="5148" max="5148" width="3" style="1" customWidth="1"/>
    <col min="5149" max="5149" width="1.7109375" style="1" customWidth="1"/>
    <col min="5150" max="5150" width="3" style="1" customWidth="1"/>
    <col min="5151" max="5151" width="1.7109375" style="1" customWidth="1"/>
    <col min="5152" max="5152" width="3" style="1" customWidth="1"/>
    <col min="5153" max="5153" width="1.7109375" style="1" customWidth="1"/>
    <col min="5154" max="5154" width="3.28515625" style="1" customWidth="1"/>
    <col min="5155" max="5155" width="3.7109375" style="1" customWidth="1"/>
    <col min="5156" max="5156" width="3" style="1" customWidth="1"/>
    <col min="5157" max="5157" width="3.7109375" style="1" customWidth="1"/>
    <col min="5158" max="5167" width="3.140625" style="1" customWidth="1"/>
    <col min="5168" max="5387" width="11.42578125" style="1"/>
    <col min="5388" max="5388" width="2.5703125" style="1" customWidth="1"/>
    <col min="5389" max="5389" width="7.5703125" style="1" customWidth="1"/>
    <col min="5390" max="5390" width="3.5703125" style="1" customWidth="1"/>
    <col min="5391" max="5391" width="1.7109375" style="1" customWidth="1"/>
    <col min="5392" max="5392" width="3.140625" style="1" bestFit="1" customWidth="1"/>
    <col min="5393" max="5393" width="1.7109375" style="1" customWidth="1"/>
    <col min="5394" max="5394" width="3.140625" style="1" bestFit="1" customWidth="1"/>
    <col min="5395" max="5395" width="1.7109375" style="1" customWidth="1"/>
    <col min="5396" max="5396" width="3" style="1" customWidth="1"/>
    <col min="5397" max="5397" width="1.7109375" style="1" customWidth="1"/>
    <col min="5398" max="5398" width="3" style="1" customWidth="1"/>
    <col min="5399" max="5399" width="1.7109375" style="1" customWidth="1"/>
    <col min="5400" max="5400" width="3" style="1" customWidth="1"/>
    <col min="5401" max="5401" width="1.7109375" style="1" customWidth="1"/>
    <col min="5402" max="5402" width="3" style="1" customWidth="1"/>
    <col min="5403" max="5403" width="1.7109375" style="1" customWidth="1"/>
    <col min="5404" max="5404" width="3" style="1" customWidth="1"/>
    <col min="5405" max="5405" width="1.7109375" style="1" customWidth="1"/>
    <col min="5406" max="5406" width="3" style="1" customWidth="1"/>
    <col min="5407" max="5407" width="1.7109375" style="1" customWidth="1"/>
    <col min="5408" max="5408" width="3" style="1" customWidth="1"/>
    <col min="5409" max="5409" width="1.7109375" style="1" customWidth="1"/>
    <col min="5410" max="5410" width="3.28515625" style="1" customWidth="1"/>
    <col min="5411" max="5411" width="3.7109375" style="1" customWidth="1"/>
    <col min="5412" max="5412" width="3" style="1" customWidth="1"/>
    <col min="5413" max="5413" width="3.7109375" style="1" customWidth="1"/>
    <col min="5414" max="5423" width="3.140625" style="1" customWidth="1"/>
    <col min="5424" max="5643" width="11.42578125" style="1"/>
    <col min="5644" max="5644" width="2.5703125" style="1" customWidth="1"/>
    <col min="5645" max="5645" width="7.5703125" style="1" customWidth="1"/>
    <col min="5646" max="5646" width="3.5703125" style="1" customWidth="1"/>
    <col min="5647" max="5647" width="1.7109375" style="1" customWidth="1"/>
    <col min="5648" max="5648" width="3.140625" style="1" bestFit="1" customWidth="1"/>
    <col min="5649" max="5649" width="1.7109375" style="1" customWidth="1"/>
    <col min="5650" max="5650" width="3.140625" style="1" bestFit="1" customWidth="1"/>
    <col min="5651" max="5651" width="1.7109375" style="1" customWidth="1"/>
    <col min="5652" max="5652" width="3" style="1" customWidth="1"/>
    <col min="5653" max="5653" width="1.7109375" style="1" customWidth="1"/>
    <col min="5654" max="5654" width="3" style="1" customWidth="1"/>
    <col min="5655" max="5655" width="1.7109375" style="1" customWidth="1"/>
    <col min="5656" max="5656" width="3" style="1" customWidth="1"/>
    <col min="5657" max="5657" width="1.7109375" style="1" customWidth="1"/>
    <col min="5658" max="5658" width="3" style="1" customWidth="1"/>
    <col min="5659" max="5659" width="1.7109375" style="1" customWidth="1"/>
    <col min="5660" max="5660" width="3" style="1" customWidth="1"/>
    <col min="5661" max="5661" width="1.7109375" style="1" customWidth="1"/>
    <col min="5662" max="5662" width="3" style="1" customWidth="1"/>
    <col min="5663" max="5663" width="1.7109375" style="1" customWidth="1"/>
    <col min="5664" max="5664" width="3" style="1" customWidth="1"/>
    <col min="5665" max="5665" width="1.7109375" style="1" customWidth="1"/>
    <col min="5666" max="5666" width="3.28515625" style="1" customWidth="1"/>
    <col min="5667" max="5667" width="3.7109375" style="1" customWidth="1"/>
    <col min="5668" max="5668" width="3" style="1" customWidth="1"/>
    <col min="5669" max="5669" width="3.7109375" style="1" customWidth="1"/>
    <col min="5670" max="5679" width="3.140625" style="1" customWidth="1"/>
    <col min="5680" max="5899" width="11.42578125" style="1"/>
    <col min="5900" max="5900" width="2.5703125" style="1" customWidth="1"/>
    <col min="5901" max="5901" width="7.5703125" style="1" customWidth="1"/>
    <col min="5902" max="5902" width="3.5703125" style="1" customWidth="1"/>
    <col min="5903" max="5903" width="1.7109375" style="1" customWidth="1"/>
    <col min="5904" max="5904" width="3.140625" style="1" bestFit="1" customWidth="1"/>
    <col min="5905" max="5905" width="1.7109375" style="1" customWidth="1"/>
    <col min="5906" max="5906" width="3.140625" style="1" bestFit="1" customWidth="1"/>
    <col min="5907" max="5907" width="1.7109375" style="1" customWidth="1"/>
    <col min="5908" max="5908" width="3" style="1" customWidth="1"/>
    <col min="5909" max="5909" width="1.7109375" style="1" customWidth="1"/>
    <col min="5910" max="5910" width="3" style="1" customWidth="1"/>
    <col min="5911" max="5911" width="1.7109375" style="1" customWidth="1"/>
    <col min="5912" max="5912" width="3" style="1" customWidth="1"/>
    <col min="5913" max="5913" width="1.7109375" style="1" customWidth="1"/>
    <col min="5914" max="5914" width="3" style="1" customWidth="1"/>
    <col min="5915" max="5915" width="1.7109375" style="1" customWidth="1"/>
    <col min="5916" max="5916" width="3" style="1" customWidth="1"/>
    <col min="5917" max="5917" width="1.7109375" style="1" customWidth="1"/>
    <col min="5918" max="5918" width="3" style="1" customWidth="1"/>
    <col min="5919" max="5919" width="1.7109375" style="1" customWidth="1"/>
    <col min="5920" max="5920" width="3" style="1" customWidth="1"/>
    <col min="5921" max="5921" width="1.7109375" style="1" customWidth="1"/>
    <col min="5922" max="5922" width="3.28515625" style="1" customWidth="1"/>
    <col min="5923" max="5923" width="3.7109375" style="1" customWidth="1"/>
    <col min="5924" max="5924" width="3" style="1" customWidth="1"/>
    <col min="5925" max="5925" width="3.7109375" style="1" customWidth="1"/>
    <col min="5926" max="5935" width="3.140625" style="1" customWidth="1"/>
    <col min="5936" max="6155" width="11.42578125" style="1"/>
    <col min="6156" max="6156" width="2.5703125" style="1" customWidth="1"/>
    <col min="6157" max="6157" width="7.5703125" style="1" customWidth="1"/>
    <col min="6158" max="6158" width="3.5703125" style="1" customWidth="1"/>
    <col min="6159" max="6159" width="1.7109375" style="1" customWidth="1"/>
    <col min="6160" max="6160" width="3.140625" style="1" bestFit="1" customWidth="1"/>
    <col min="6161" max="6161" width="1.7109375" style="1" customWidth="1"/>
    <col min="6162" max="6162" width="3.140625" style="1" bestFit="1" customWidth="1"/>
    <col min="6163" max="6163" width="1.7109375" style="1" customWidth="1"/>
    <col min="6164" max="6164" width="3" style="1" customWidth="1"/>
    <col min="6165" max="6165" width="1.7109375" style="1" customWidth="1"/>
    <col min="6166" max="6166" width="3" style="1" customWidth="1"/>
    <col min="6167" max="6167" width="1.7109375" style="1" customWidth="1"/>
    <col min="6168" max="6168" width="3" style="1" customWidth="1"/>
    <col min="6169" max="6169" width="1.7109375" style="1" customWidth="1"/>
    <col min="6170" max="6170" width="3" style="1" customWidth="1"/>
    <col min="6171" max="6171" width="1.7109375" style="1" customWidth="1"/>
    <col min="6172" max="6172" width="3" style="1" customWidth="1"/>
    <col min="6173" max="6173" width="1.7109375" style="1" customWidth="1"/>
    <col min="6174" max="6174" width="3" style="1" customWidth="1"/>
    <col min="6175" max="6175" width="1.7109375" style="1" customWidth="1"/>
    <col min="6176" max="6176" width="3" style="1" customWidth="1"/>
    <col min="6177" max="6177" width="1.7109375" style="1" customWidth="1"/>
    <col min="6178" max="6178" width="3.28515625" style="1" customWidth="1"/>
    <col min="6179" max="6179" width="3.7109375" style="1" customWidth="1"/>
    <col min="6180" max="6180" width="3" style="1" customWidth="1"/>
    <col min="6181" max="6181" width="3.7109375" style="1" customWidth="1"/>
    <col min="6182" max="6191" width="3.140625" style="1" customWidth="1"/>
    <col min="6192" max="6411" width="11.42578125" style="1"/>
    <col min="6412" max="6412" width="2.5703125" style="1" customWidth="1"/>
    <col min="6413" max="6413" width="7.5703125" style="1" customWidth="1"/>
    <col min="6414" max="6414" width="3.5703125" style="1" customWidth="1"/>
    <col min="6415" max="6415" width="1.7109375" style="1" customWidth="1"/>
    <col min="6416" max="6416" width="3.140625" style="1" bestFit="1" customWidth="1"/>
    <col min="6417" max="6417" width="1.7109375" style="1" customWidth="1"/>
    <col min="6418" max="6418" width="3.140625" style="1" bestFit="1" customWidth="1"/>
    <col min="6419" max="6419" width="1.7109375" style="1" customWidth="1"/>
    <col min="6420" max="6420" width="3" style="1" customWidth="1"/>
    <col min="6421" max="6421" width="1.7109375" style="1" customWidth="1"/>
    <col min="6422" max="6422" width="3" style="1" customWidth="1"/>
    <col min="6423" max="6423" width="1.7109375" style="1" customWidth="1"/>
    <col min="6424" max="6424" width="3" style="1" customWidth="1"/>
    <col min="6425" max="6425" width="1.7109375" style="1" customWidth="1"/>
    <col min="6426" max="6426" width="3" style="1" customWidth="1"/>
    <col min="6427" max="6427" width="1.7109375" style="1" customWidth="1"/>
    <col min="6428" max="6428" width="3" style="1" customWidth="1"/>
    <col min="6429" max="6429" width="1.7109375" style="1" customWidth="1"/>
    <col min="6430" max="6430" width="3" style="1" customWidth="1"/>
    <col min="6431" max="6431" width="1.7109375" style="1" customWidth="1"/>
    <col min="6432" max="6432" width="3" style="1" customWidth="1"/>
    <col min="6433" max="6433" width="1.7109375" style="1" customWidth="1"/>
    <col min="6434" max="6434" width="3.28515625" style="1" customWidth="1"/>
    <col min="6435" max="6435" width="3.7109375" style="1" customWidth="1"/>
    <col min="6436" max="6436" width="3" style="1" customWidth="1"/>
    <col min="6437" max="6437" width="3.7109375" style="1" customWidth="1"/>
    <col min="6438" max="6447" width="3.140625" style="1" customWidth="1"/>
    <col min="6448" max="6667" width="11.42578125" style="1"/>
    <col min="6668" max="6668" width="2.5703125" style="1" customWidth="1"/>
    <col min="6669" max="6669" width="7.5703125" style="1" customWidth="1"/>
    <col min="6670" max="6670" width="3.5703125" style="1" customWidth="1"/>
    <col min="6671" max="6671" width="1.7109375" style="1" customWidth="1"/>
    <col min="6672" max="6672" width="3.140625" style="1" bestFit="1" customWidth="1"/>
    <col min="6673" max="6673" width="1.7109375" style="1" customWidth="1"/>
    <col min="6674" max="6674" width="3.140625" style="1" bestFit="1" customWidth="1"/>
    <col min="6675" max="6675" width="1.7109375" style="1" customWidth="1"/>
    <col min="6676" max="6676" width="3" style="1" customWidth="1"/>
    <col min="6677" max="6677" width="1.7109375" style="1" customWidth="1"/>
    <col min="6678" max="6678" width="3" style="1" customWidth="1"/>
    <col min="6679" max="6679" width="1.7109375" style="1" customWidth="1"/>
    <col min="6680" max="6680" width="3" style="1" customWidth="1"/>
    <col min="6681" max="6681" width="1.7109375" style="1" customWidth="1"/>
    <col min="6682" max="6682" width="3" style="1" customWidth="1"/>
    <col min="6683" max="6683" width="1.7109375" style="1" customWidth="1"/>
    <col min="6684" max="6684" width="3" style="1" customWidth="1"/>
    <col min="6685" max="6685" width="1.7109375" style="1" customWidth="1"/>
    <col min="6686" max="6686" width="3" style="1" customWidth="1"/>
    <col min="6687" max="6687" width="1.7109375" style="1" customWidth="1"/>
    <col min="6688" max="6688" width="3" style="1" customWidth="1"/>
    <col min="6689" max="6689" width="1.7109375" style="1" customWidth="1"/>
    <col min="6690" max="6690" width="3.28515625" style="1" customWidth="1"/>
    <col min="6691" max="6691" width="3.7109375" style="1" customWidth="1"/>
    <col min="6692" max="6692" width="3" style="1" customWidth="1"/>
    <col min="6693" max="6693" width="3.7109375" style="1" customWidth="1"/>
    <col min="6694" max="6703" width="3.140625" style="1" customWidth="1"/>
    <col min="6704" max="6923" width="11.42578125" style="1"/>
    <col min="6924" max="6924" width="2.5703125" style="1" customWidth="1"/>
    <col min="6925" max="6925" width="7.5703125" style="1" customWidth="1"/>
    <col min="6926" max="6926" width="3.5703125" style="1" customWidth="1"/>
    <col min="6927" max="6927" width="1.7109375" style="1" customWidth="1"/>
    <col min="6928" max="6928" width="3.140625" style="1" bestFit="1" customWidth="1"/>
    <col min="6929" max="6929" width="1.7109375" style="1" customWidth="1"/>
    <col min="6930" max="6930" width="3.140625" style="1" bestFit="1" customWidth="1"/>
    <col min="6931" max="6931" width="1.7109375" style="1" customWidth="1"/>
    <col min="6932" max="6932" width="3" style="1" customWidth="1"/>
    <col min="6933" max="6933" width="1.7109375" style="1" customWidth="1"/>
    <col min="6934" max="6934" width="3" style="1" customWidth="1"/>
    <col min="6935" max="6935" width="1.7109375" style="1" customWidth="1"/>
    <col min="6936" max="6936" width="3" style="1" customWidth="1"/>
    <col min="6937" max="6937" width="1.7109375" style="1" customWidth="1"/>
    <col min="6938" max="6938" width="3" style="1" customWidth="1"/>
    <col min="6939" max="6939" width="1.7109375" style="1" customWidth="1"/>
    <col min="6940" max="6940" width="3" style="1" customWidth="1"/>
    <col min="6941" max="6941" width="1.7109375" style="1" customWidth="1"/>
    <col min="6942" max="6942" width="3" style="1" customWidth="1"/>
    <col min="6943" max="6943" width="1.7109375" style="1" customWidth="1"/>
    <col min="6944" max="6944" width="3" style="1" customWidth="1"/>
    <col min="6945" max="6945" width="1.7109375" style="1" customWidth="1"/>
    <col min="6946" max="6946" width="3.28515625" style="1" customWidth="1"/>
    <col min="6947" max="6947" width="3.7109375" style="1" customWidth="1"/>
    <col min="6948" max="6948" width="3" style="1" customWidth="1"/>
    <col min="6949" max="6949" width="3.7109375" style="1" customWidth="1"/>
    <col min="6950" max="6959" width="3.140625" style="1" customWidth="1"/>
    <col min="6960" max="7179" width="11.42578125" style="1"/>
    <col min="7180" max="7180" width="2.5703125" style="1" customWidth="1"/>
    <col min="7181" max="7181" width="7.5703125" style="1" customWidth="1"/>
    <col min="7182" max="7182" width="3.5703125" style="1" customWidth="1"/>
    <col min="7183" max="7183" width="1.7109375" style="1" customWidth="1"/>
    <col min="7184" max="7184" width="3.140625" style="1" bestFit="1" customWidth="1"/>
    <col min="7185" max="7185" width="1.7109375" style="1" customWidth="1"/>
    <col min="7186" max="7186" width="3.140625" style="1" bestFit="1" customWidth="1"/>
    <col min="7187" max="7187" width="1.7109375" style="1" customWidth="1"/>
    <col min="7188" max="7188" width="3" style="1" customWidth="1"/>
    <col min="7189" max="7189" width="1.7109375" style="1" customWidth="1"/>
    <col min="7190" max="7190" width="3" style="1" customWidth="1"/>
    <col min="7191" max="7191" width="1.7109375" style="1" customWidth="1"/>
    <col min="7192" max="7192" width="3" style="1" customWidth="1"/>
    <col min="7193" max="7193" width="1.7109375" style="1" customWidth="1"/>
    <col min="7194" max="7194" width="3" style="1" customWidth="1"/>
    <col min="7195" max="7195" width="1.7109375" style="1" customWidth="1"/>
    <col min="7196" max="7196" width="3" style="1" customWidth="1"/>
    <col min="7197" max="7197" width="1.7109375" style="1" customWidth="1"/>
    <col min="7198" max="7198" width="3" style="1" customWidth="1"/>
    <col min="7199" max="7199" width="1.7109375" style="1" customWidth="1"/>
    <col min="7200" max="7200" width="3" style="1" customWidth="1"/>
    <col min="7201" max="7201" width="1.7109375" style="1" customWidth="1"/>
    <col min="7202" max="7202" width="3.28515625" style="1" customWidth="1"/>
    <col min="7203" max="7203" width="3.7109375" style="1" customWidth="1"/>
    <col min="7204" max="7204" width="3" style="1" customWidth="1"/>
    <col min="7205" max="7205" width="3.7109375" style="1" customWidth="1"/>
    <col min="7206" max="7215" width="3.140625" style="1" customWidth="1"/>
    <col min="7216" max="7435" width="11.42578125" style="1"/>
    <col min="7436" max="7436" width="2.5703125" style="1" customWidth="1"/>
    <col min="7437" max="7437" width="7.5703125" style="1" customWidth="1"/>
    <col min="7438" max="7438" width="3.5703125" style="1" customWidth="1"/>
    <col min="7439" max="7439" width="1.7109375" style="1" customWidth="1"/>
    <col min="7440" max="7440" width="3.140625" style="1" bestFit="1" customWidth="1"/>
    <col min="7441" max="7441" width="1.7109375" style="1" customWidth="1"/>
    <col min="7442" max="7442" width="3.140625" style="1" bestFit="1" customWidth="1"/>
    <col min="7443" max="7443" width="1.7109375" style="1" customWidth="1"/>
    <col min="7444" max="7444" width="3" style="1" customWidth="1"/>
    <col min="7445" max="7445" width="1.7109375" style="1" customWidth="1"/>
    <col min="7446" max="7446" width="3" style="1" customWidth="1"/>
    <col min="7447" max="7447" width="1.7109375" style="1" customWidth="1"/>
    <col min="7448" max="7448" width="3" style="1" customWidth="1"/>
    <col min="7449" max="7449" width="1.7109375" style="1" customWidth="1"/>
    <col min="7450" max="7450" width="3" style="1" customWidth="1"/>
    <col min="7451" max="7451" width="1.7109375" style="1" customWidth="1"/>
    <col min="7452" max="7452" width="3" style="1" customWidth="1"/>
    <col min="7453" max="7453" width="1.7109375" style="1" customWidth="1"/>
    <col min="7454" max="7454" width="3" style="1" customWidth="1"/>
    <col min="7455" max="7455" width="1.7109375" style="1" customWidth="1"/>
    <col min="7456" max="7456" width="3" style="1" customWidth="1"/>
    <col min="7457" max="7457" width="1.7109375" style="1" customWidth="1"/>
    <col min="7458" max="7458" width="3.28515625" style="1" customWidth="1"/>
    <col min="7459" max="7459" width="3.7109375" style="1" customWidth="1"/>
    <col min="7460" max="7460" width="3" style="1" customWidth="1"/>
    <col min="7461" max="7461" width="3.7109375" style="1" customWidth="1"/>
    <col min="7462" max="7471" width="3.140625" style="1" customWidth="1"/>
    <col min="7472" max="7691" width="11.42578125" style="1"/>
    <col min="7692" max="7692" width="2.5703125" style="1" customWidth="1"/>
    <col min="7693" max="7693" width="7.5703125" style="1" customWidth="1"/>
    <col min="7694" max="7694" width="3.5703125" style="1" customWidth="1"/>
    <col min="7695" max="7695" width="1.7109375" style="1" customWidth="1"/>
    <col min="7696" max="7696" width="3.140625" style="1" bestFit="1" customWidth="1"/>
    <col min="7697" max="7697" width="1.7109375" style="1" customWidth="1"/>
    <col min="7698" max="7698" width="3.140625" style="1" bestFit="1" customWidth="1"/>
    <col min="7699" max="7699" width="1.7109375" style="1" customWidth="1"/>
    <col min="7700" max="7700" width="3" style="1" customWidth="1"/>
    <col min="7701" max="7701" width="1.7109375" style="1" customWidth="1"/>
    <col min="7702" max="7702" width="3" style="1" customWidth="1"/>
    <col min="7703" max="7703" width="1.7109375" style="1" customWidth="1"/>
    <col min="7704" max="7704" width="3" style="1" customWidth="1"/>
    <col min="7705" max="7705" width="1.7109375" style="1" customWidth="1"/>
    <col min="7706" max="7706" width="3" style="1" customWidth="1"/>
    <col min="7707" max="7707" width="1.7109375" style="1" customWidth="1"/>
    <col min="7708" max="7708" width="3" style="1" customWidth="1"/>
    <col min="7709" max="7709" width="1.7109375" style="1" customWidth="1"/>
    <col min="7710" max="7710" width="3" style="1" customWidth="1"/>
    <col min="7711" max="7711" width="1.7109375" style="1" customWidth="1"/>
    <col min="7712" max="7712" width="3" style="1" customWidth="1"/>
    <col min="7713" max="7713" width="1.7109375" style="1" customWidth="1"/>
    <col min="7714" max="7714" width="3.28515625" style="1" customWidth="1"/>
    <col min="7715" max="7715" width="3.7109375" style="1" customWidth="1"/>
    <col min="7716" max="7716" width="3" style="1" customWidth="1"/>
    <col min="7717" max="7717" width="3.7109375" style="1" customWidth="1"/>
    <col min="7718" max="7727" width="3.140625" style="1" customWidth="1"/>
    <col min="7728" max="7947" width="11.42578125" style="1"/>
    <col min="7948" max="7948" width="2.5703125" style="1" customWidth="1"/>
    <col min="7949" max="7949" width="7.5703125" style="1" customWidth="1"/>
    <col min="7950" max="7950" width="3.5703125" style="1" customWidth="1"/>
    <col min="7951" max="7951" width="1.7109375" style="1" customWidth="1"/>
    <col min="7952" max="7952" width="3.140625" style="1" bestFit="1" customWidth="1"/>
    <col min="7953" max="7953" width="1.7109375" style="1" customWidth="1"/>
    <col min="7954" max="7954" width="3.140625" style="1" bestFit="1" customWidth="1"/>
    <col min="7955" max="7955" width="1.7109375" style="1" customWidth="1"/>
    <col min="7956" max="7956" width="3" style="1" customWidth="1"/>
    <col min="7957" max="7957" width="1.7109375" style="1" customWidth="1"/>
    <col min="7958" max="7958" width="3" style="1" customWidth="1"/>
    <col min="7959" max="7959" width="1.7109375" style="1" customWidth="1"/>
    <col min="7960" max="7960" width="3" style="1" customWidth="1"/>
    <col min="7961" max="7961" width="1.7109375" style="1" customWidth="1"/>
    <col min="7962" max="7962" width="3" style="1" customWidth="1"/>
    <col min="7963" max="7963" width="1.7109375" style="1" customWidth="1"/>
    <col min="7964" max="7964" width="3" style="1" customWidth="1"/>
    <col min="7965" max="7965" width="1.7109375" style="1" customWidth="1"/>
    <col min="7966" max="7966" width="3" style="1" customWidth="1"/>
    <col min="7967" max="7967" width="1.7109375" style="1" customWidth="1"/>
    <col min="7968" max="7968" width="3" style="1" customWidth="1"/>
    <col min="7969" max="7969" width="1.7109375" style="1" customWidth="1"/>
    <col min="7970" max="7970" width="3.28515625" style="1" customWidth="1"/>
    <col min="7971" max="7971" width="3.7109375" style="1" customWidth="1"/>
    <col min="7972" max="7972" width="3" style="1" customWidth="1"/>
    <col min="7973" max="7973" width="3.7109375" style="1" customWidth="1"/>
    <col min="7974" max="7983" width="3.140625" style="1" customWidth="1"/>
    <col min="7984" max="8203" width="11.42578125" style="1"/>
    <col min="8204" max="8204" width="2.5703125" style="1" customWidth="1"/>
    <col min="8205" max="8205" width="7.5703125" style="1" customWidth="1"/>
    <col min="8206" max="8206" width="3.5703125" style="1" customWidth="1"/>
    <col min="8207" max="8207" width="1.7109375" style="1" customWidth="1"/>
    <col min="8208" max="8208" width="3.140625" style="1" bestFit="1" customWidth="1"/>
    <col min="8209" max="8209" width="1.7109375" style="1" customWidth="1"/>
    <col min="8210" max="8210" width="3.140625" style="1" bestFit="1" customWidth="1"/>
    <col min="8211" max="8211" width="1.7109375" style="1" customWidth="1"/>
    <col min="8212" max="8212" width="3" style="1" customWidth="1"/>
    <col min="8213" max="8213" width="1.7109375" style="1" customWidth="1"/>
    <col min="8214" max="8214" width="3" style="1" customWidth="1"/>
    <col min="8215" max="8215" width="1.7109375" style="1" customWidth="1"/>
    <col min="8216" max="8216" width="3" style="1" customWidth="1"/>
    <col min="8217" max="8217" width="1.7109375" style="1" customWidth="1"/>
    <col min="8218" max="8218" width="3" style="1" customWidth="1"/>
    <col min="8219" max="8219" width="1.7109375" style="1" customWidth="1"/>
    <col min="8220" max="8220" width="3" style="1" customWidth="1"/>
    <col min="8221" max="8221" width="1.7109375" style="1" customWidth="1"/>
    <col min="8222" max="8222" width="3" style="1" customWidth="1"/>
    <col min="8223" max="8223" width="1.7109375" style="1" customWidth="1"/>
    <col min="8224" max="8224" width="3" style="1" customWidth="1"/>
    <col min="8225" max="8225" width="1.7109375" style="1" customWidth="1"/>
    <col min="8226" max="8226" width="3.28515625" style="1" customWidth="1"/>
    <col min="8227" max="8227" width="3.7109375" style="1" customWidth="1"/>
    <col min="8228" max="8228" width="3" style="1" customWidth="1"/>
    <col min="8229" max="8229" width="3.7109375" style="1" customWidth="1"/>
    <col min="8230" max="8239" width="3.140625" style="1" customWidth="1"/>
    <col min="8240" max="8459" width="11.42578125" style="1"/>
    <col min="8460" max="8460" width="2.5703125" style="1" customWidth="1"/>
    <col min="8461" max="8461" width="7.5703125" style="1" customWidth="1"/>
    <col min="8462" max="8462" width="3.5703125" style="1" customWidth="1"/>
    <col min="8463" max="8463" width="1.7109375" style="1" customWidth="1"/>
    <col min="8464" max="8464" width="3.140625" style="1" bestFit="1" customWidth="1"/>
    <col min="8465" max="8465" width="1.7109375" style="1" customWidth="1"/>
    <col min="8466" max="8466" width="3.140625" style="1" bestFit="1" customWidth="1"/>
    <col min="8467" max="8467" width="1.7109375" style="1" customWidth="1"/>
    <col min="8468" max="8468" width="3" style="1" customWidth="1"/>
    <col min="8469" max="8469" width="1.7109375" style="1" customWidth="1"/>
    <col min="8470" max="8470" width="3" style="1" customWidth="1"/>
    <col min="8471" max="8471" width="1.7109375" style="1" customWidth="1"/>
    <col min="8472" max="8472" width="3" style="1" customWidth="1"/>
    <col min="8473" max="8473" width="1.7109375" style="1" customWidth="1"/>
    <col min="8474" max="8474" width="3" style="1" customWidth="1"/>
    <col min="8475" max="8475" width="1.7109375" style="1" customWidth="1"/>
    <col min="8476" max="8476" width="3" style="1" customWidth="1"/>
    <col min="8477" max="8477" width="1.7109375" style="1" customWidth="1"/>
    <col min="8478" max="8478" width="3" style="1" customWidth="1"/>
    <col min="8479" max="8479" width="1.7109375" style="1" customWidth="1"/>
    <col min="8480" max="8480" width="3" style="1" customWidth="1"/>
    <col min="8481" max="8481" width="1.7109375" style="1" customWidth="1"/>
    <col min="8482" max="8482" width="3.28515625" style="1" customWidth="1"/>
    <col min="8483" max="8483" width="3.7109375" style="1" customWidth="1"/>
    <col min="8484" max="8484" width="3" style="1" customWidth="1"/>
    <col min="8485" max="8485" width="3.7109375" style="1" customWidth="1"/>
    <col min="8486" max="8495" width="3.140625" style="1" customWidth="1"/>
    <col min="8496" max="8715" width="11.42578125" style="1"/>
    <col min="8716" max="8716" width="2.5703125" style="1" customWidth="1"/>
    <col min="8717" max="8717" width="7.5703125" style="1" customWidth="1"/>
    <col min="8718" max="8718" width="3.5703125" style="1" customWidth="1"/>
    <col min="8719" max="8719" width="1.7109375" style="1" customWidth="1"/>
    <col min="8720" max="8720" width="3.140625" style="1" bestFit="1" customWidth="1"/>
    <col min="8721" max="8721" width="1.7109375" style="1" customWidth="1"/>
    <col min="8722" max="8722" width="3.140625" style="1" bestFit="1" customWidth="1"/>
    <col min="8723" max="8723" width="1.7109375" style="1" customWidth="1"/>
    <col min="8724" max="8724" width="3" style="1" customWidth="1"/>
    <col min="8725" max="8725" width="1.7109375" style="1" customWidth="1"/>
    <col min="8726" max="8726" width="3" style="1" customWidth="1"/>
    <col min="8727" max="8727" width="1.7109375" style="1" customWidth="1"/>
    <col min="8728" max="8728" width="3" style="1" customWidth="1"/>
    <col min="8729" max="8729" width="1.7109375" style="1" customWidth="1"/>
    <col min="8730" max="8730" width="3" style="1" customWidth="1"/>
    <col min="8731" max="8731" width="1.7109375" style="1" customWidth="1"/>
    <col min="8732" max="8732" width="3" style="1" customWidth="1"/>
    <col min="8733" max="8733" width="1.7109375" style="1" customWidth="1"/>
    <col min="8734" max="8734" width="3" style="1" customWidth="1"/>
    <col min="8735" max="8735" width="1.7109375" style="1" customWidth="1"/>
    <col min="8736" max="8736" width="3" style="1" customWidth="1"/>
    <col min="8737" max="8737" width="1.7109375" style="1" customWidth="1"/>
    <col min="8738" max="8738" width="3.28515625" style="1" customWidth="1"/>
    <col min="8739" max="8739" width="3.7109375" style="1" customWidth="1"/>
    <col min="8740" max="8740" width="3" style="1" customWidth="1"/>
    <col min="8741" max="8741" width="3.7109375" style="1" customWidth="1"/>
    <col min="8742" max="8751" width="3.140625" style="1" customWidth="1"/>
    <col min="8752" max="8971" width="11.42578125" style="1"/>
    <col min="8972" max="8972" width="2.5703125" style="1" customWidth="1"/>
    <col min="8973" max="8973" width="7.5703125" style="1" customWidth="1"/>
    <col min="8974" max="8974" width="3.5703125" style="1" customWidth="1"/>
    <col min="8975" max="8975" width="1.7109375" style="1" customWidth="1"/>
    <col min="8976" max="8976" width="3.140625" style="1" bestFit="1" customWidth="1"/>
    <col min="8977" max="8977" width="1.7109375" style="1" customWidth="1"/>
    <col min="8978" max="8978" width="3.140625" style="1" bestFit="1" customWidth="1"/>
    <col min="8979" max="8979" width="1.7109375" style="1" customWidth="1"/>
    <col min="8980" max="8980" width="3" style="1" customWidth="1"/>
    <col min="8981" max="8981" width="1.7109375" style="1" customWidth="1"/>
    <col min="8982" max="8982" width="3" style="1" customWidth="1"/>
    <col min="8983" max="8983" width="1.7109375" style="1" customWidth="1"/>
    <col min="8984" max="8984" width="3" style="1" customWidth="1"/>
    <col min="8985" max="8985" width="1.7109375" style="1" customWidth="1"/>
    <col min="8986" max="8986" width="3" style="1" customWidth="1"/>
    <col min="8987" max="8987" width="1.7109375" style="1" customWidth="1"/>
    <col min="8988" max="8988" width="3" style="1" customWidth="1"/>
    <col min="8989" max="8989" width="1.7109375" style="1" customWidth="1"/>
    <col min="8990" max="8990" width="3" style="1" customWidth="1"/>
    <col min="8991" max="8991" width="1.7109375" style="1" customWidth="1"/>
    <col min="8992" max="8992" width="3" style="1" customWidth="1"/>
    <col min="8993" max="8993" width="1.7109375" style="1" customWidth="1"/>
    <col min="8994" max="8994" width="3.28515625" style="1" customWidth="1"/>
    <col min="8995" max="8995" width="3.7109375" style="1" customWidth="1"/>
    <col min="8996" max="8996" width="3" style="1" customWidth="1"/>
    <col min="8997" max="8997" width="3.7109375" style="1" customWidth="1"/>
    <col min="8998" max="9007" width="3.140625" style="1" customWidth="1"/>
    <col min="9008" max="9227" width="11.42578125" style="1"/>
    <col min="9228" max="9228" width="2.5703125" style="1" customWidth="1"/>
    <col min="9229" max="9229" width="7.5703125" style="1" customWidth="1"/>
    <col min="9230" max="9230" width="3.5703125" style="1" customWidth="1"/>
    <col min="9231" max="9231" width="1.7109375" style="1" customWidth="1"/>
    <col min="9232" max="9232" width="3.140625" style="1" bestFit="1" customWidth="1"/>
    <col min="9233" max="9233" width="1.7109375" style="1" customWidth="1"/>
    <col min="9234" max="9234" width="3.140625" style="1" bestFit="1" customWidth="1"/>
    <col min="9235" max="9235" width="1.7109375" style="1" customWidth="1"/>
    <col min="9236" max="9236" width="3" style="1" customWidth="1"/>
    <col min="9237" max="9237" width="1.7109375" style="1" customWidth="1"/>
    <col min="9238" max="9238" width="3" style="1" customWidth="1"/>
    <col min="9239" max="9239" width="1.7109375" style="1" customWidth="1"/>
    <col min="9240" max="9240" width="3" style="1" customWidth="1"/>
    <col min="9241" max="9241" width="1.7109375" style="1" customWidth="1"/>
    <col min="9242" max="9242" width="3" style="1" customWidth="1"/>
    <col min="9243" max="9243" width="1.7109375" style="1" customWidth="1"/>
    <col min="9244" max="9244" width="3" style="1" customWidth="1"/>
    <col min="9245" max="9245" width="1.7109375" style="1" customWidth="1"/>
    <col min="9246" max="9246" width="3" style="1" customWidth="1"/>
    <col min="9247" max="9247" width="1.7109375" style="1" customWidth="1"/>
    <col min="9248" max="9248" width="3" style="1" customWidth="1"/>
    <col min="9249" max="9249" width="1.7109375" style="1" customWidth="1"/>
    <col min="9250" max="9250" width="3.28515625" style="1" customWidth="1"/>
    <col min="9251" max="9251" width="3.7109375" style="1" customWidth="1"/>
    <col min="9252" max="9252" width="3" style="1" customWidth="1"/>
    <col min="9253" max="9253" width="3.7109375" style="1" customWidth="1"/>
    <col min="9254" max="9263" width="3.140625" style="1" customWidth="1"/>
    <col min="9264" max="9483" width="11.42578125" style="1"/>
    <col min="9484" max="9484" width="2.5703125" style="1" customWidth="1"/>
    <col min="9485" max="9485" width="7.5703125" style="1" customWidth="1"/>
    <col min="9486" max="9486" width="3.5703125" style="1" customWidth="1"/>
    <col min="9487" max="9487" width="1.7109375" style="1" customWidth="1"/>
    <col min="9488" max="9488" width="3.140625" style="1" bestFit="1" customWidth="1"/>
    <col min="9489" max="9489" width="1.7109375" style="1" customWidth="1"/>
    <col min="9490" max="9490" width="3.140625" style="1" bestFit="1" customWidth="1"/>
    <col min="9491" max="9491" width="1.7109375" style="1" customWidth="1"/>
    <col min="9492" max="9492" width="3" style="1" customWidth="1"/>
    <col min="9493" max="9493" width="1.7109375" style="1" customWidth="1"/>
    <col min="9494" max="9494" width="3" style="1" customWidth="1"/>
    <col min="9495" max="9495" width="1.7109375" style="1" customWidth="1"/>
    <col min="9496" max="9496" width="3" style="1" customWidth="1"/>
    <col min="9497" max="9497" width="1.7109375" style="1" customWidth="1"/>
    <col min="9498" max="9498" width="3" style="1" customWidth="1"/>
    <col min="9499" max="9499" width="1.7109375" style="1" customWidth="1"/>
    <col min="9500" max="9500" width="3" style="1" customWidth="1"/>
    <col min="9501" max="9501" width="1.7109375" style="1" customWidth="1"/>
    <col min="9502" max="9502" width="3" style="1" customWidth="1"/>
    <col min="9503" max="9503" width="1.7109375" style="1" customWidth="1"/>
    <col min="9504" max="9504" width="3" style="1" customWidth="1"/>
    <col min="9505" max="9505" width="1.7109375" style="1" customWidth="1"/>
    <col min="9506" max="9506" width="3.28515625" style="1" customWidth="1"/>
    <col min="9507" max="9507" width="3.7109375" style="1" customWidth="1"/>
    <col min="9508" max="9508" width="3" style="1" customWidth="1"/>
    <col min="9509" max="9509" width="3.7109375" style="1" customWidth="1"/>
    <col min="9510" max="9519" width="3.140625" style="1" customWidth="1"/>
    <col min="9520" max="9739" width="11.42578125" style="1"/>
    <col min="9740" max="9740" width="2.5703125" style="1" customWidth="1"/>
    <col min="9741" max="9741" width="7.5703125" style="1" customWidth="1"/>
    <col min="9742" max="9742" width="3.5703125" style="1" customWidth="1"/>
    <col min="9743" max="9743" width="1.7109375" style="1" customWidth="1"/>
    <col min="9744" max="9744" width="3.140625" style="1" bestFit="1" customWidth="1"/>
    <col min="9745" max="9745" width="1.7109375" style="1" customWidth="1"/>
    <col min="9746" max="9746" width="3.140625" style="1" bestFit="1" customWidth="1"/>
    <col min="9747" max="9747" width="1.7109375" style="1" customWidth="1"/>
    <col min="9748" max="9748" width="3" style="1" customWidth="1"/>
    <col min="9749" max="9749" width="1.7109375" style="1" customWidth="1"/>
    <col min="9750" max="9750" width="3" style="1" customWidth="1"/>
    <col min="9751" max="9751" width="1.7109375" style="1" customWidth="1"/>
    <col min="9752" max="9752" width="3" style="1" customWidth="1"/>
    <col min="9753" max="9753" width="1.7109375" style="1" customWidth="1"/>
    <col min="9754" max="9754" width="3" style="1" customWidth="1"/>
    <col min="9755" max="9755" width="1.7109375" style="1" customWidth="1"/>
    <col min="9756" max="9756" width="3" style="1" customWidth="1"/>
    <col min="9757" max="9757" width="1.7109375" style="1" customWidth="1"/>
    <col min="9758" max="9758" width="3" style="1" customWidth="1"/>
    <col min="9759" max="9759" width="1.7109375" style="1" customWidth="1"/>
    <col min="9760" max="9760" width="3" style="1" customWidth="1"/>
    <col min="9761" max="9761" width="1.7109375" style="1" customWidth="1"/>
    <col min="9762" max="9762" width="3.28515625" style="1" customWidth="1"/>
    <col min="9763" max="9763" width="3.7109375" style="1" customWidth="1"/>
    <col min="9764" max="9764" width="3" style="1" customWidth="1"/>
    <col min="9765" max="9765" width="3.7109375" style="1" customWidth="1"/>
    <col min="9766" max="9775" width="3.140625" style="1" customWidth="1"/>
    <col min="9776" max="9995" width="11.42578125" style="1"/>
    <col min="9996" max="9996" width="2.5703125" style="1" customWidth="1"/>
    <col min="9997" max="9997" width="7.5703125" style="1" customWidth="1"/>
    <col min="9998" max="9998" width="3.5703125" style="1" customWidth="1"/>
    <col min="9999" max="9999" width="1.7109375" style="1" customWidth="1"/>
    <col min="10000" max="10000" width="3.140625" style="1" bestFit="1" customWidth="1"/>
    <col min="10001" max="10001" width="1.7109375" style="1" customWidth="1"/>
    <col min="10002" max="10002" width="3.140625" style="1" bestFit="1" customWidth="1"/>
    <col min="10003" max="10003" width="1.7109375" style="1" customWidth="1"/>
    <col min="10004" max="10004" width="3" style="1" customWidth="1"/>
    <col min="10005" max="10005" width="1.7109375" style="1" customWidth="1"/>
    <col min="10006" max="10006" width="3" style="1" customWidth="1"/>
    <col min="10007" max="10007" width="1.7109375" style="1" customWidth="1"/>
    <col min="10008" max="10008" width="3" style="1" customWidth="1"/>
    <col min="10009" max="10009" width="1.7109375" style="1" customWidth="1"/>
    <col min="10010" max="10010" width="3" style="1" customWidth="1"/>
    <col min="10011" max="10011" width="1.7109375" style="1" customWidth="1"/>
    <col min="10012" max="10012" width="3" style="1" customWidth="1"/>
    <col min="10013" max="10013" width="1.7109375" style="1" customWidth="1"/>
    <col min="10014" max="10014" width="3" style="1" customWidth="1"/>
    <col min="10015" max="10015" width="1.7109375" style="1" customWidth="1"/>
    <col min="10016" max="10016" width="3" style="1" customWidth="1"/>
    <col min="10017" max="10017" width="1.7109375" style="1" customWidth="1"/>
    <col min="10018" max="10018" width="3.28515625" style="1" customWidth="1"/>
    <col min="10019" max="10019" width="3.7109375" style="1" customWidth="1"/>
    <col min="10020" max="10020" width="3" style="1" customWidth="1"/>
    <col min="10021" max="10021" width="3.7109375" style="1" customWidth="1"/>
    <col min="10022" max="10031" width="3.140625" style="1" customWidth="1"/>
    <col min="10032" max="10251" width="11.42578125" style="1"/>
    <col min="10252" max="10252" width="2.5703125" style="1" customWidth="1"/>
    <col min="10253" max="10253" width="7.5703125" style="1" customWidth="1"/>
    <col min="10254" max="10254" width="3.5703125" style="1" customWidth="1"/>
    <col min="10255" max="10255" width="1.7109375" style="1" customWidth="1"/>
    <col min="10256" max="10256" width="3.140625" style="1" bestFit="1" customWidth="1"/>
    <col min="10257" max="10257" width="1.7109375" style="1" customWidth="1"/>
    <col min="10258" max="10258" width="3.140625" style="1" bestFit="1" customWidth="1"/>
    <col min="10259" max="10259" width="1.7109375" style="1" customWidth="1"/>
    <col min="10260" max="10260" width="3" style="1" customWidth="1"/>
    <col min="10261" max="10261" width="1.7109375" style="1" customWidth="1"/>
    <col min="10262" max="10262" width="3" style="1" customWidth="1"/>
    <col min="10263" max="10263" width="1.7109375" style="1" customWidth="1"/>
    <col min="10264" max="10264" width="3" style="1" customWidth="1"/>
    <col min="10265" max="10265" width="1.7109375" style="1" customWidth="1"/>
    <col min="10266" max="10266" width="3" style="1" customWidth="1"/>
    <col min="10267" max="10267" width="1.7109375" style="1" customWidth="1"/>
    <col min="10268" max="10268" width="3" style="1" customWidth="1"/>
    <col min="10269" max="10269" width="1.7109375" style="1" customWidth="1"/>
    <col min="10270" max="10270" width="3" style="1" customWidth="1"/>
    <col min="10271" max="10271" width="1.7109375" style="1" customWidth="1"/>
    <col min="10272" max="10272" width="3" style="1" customWidth="1"/>
    <col min="10273" max="10273" width="1.7109375" style="1" customWidth="1"/>
    <col min="10274" max="10274" width="3.28515625" style="1" customWidth="1"/>
    <col min="10275" max="10275" width="3.7109375" style="1" customWidth="1"/>
    <col min="10276" max="10276" width="3" style="1" customWidth="1"/>
    <col min="10277" max="10277" width="3.7109375" style="1" customWidth="1"/>
    <col min="10278" max="10287" width="3.140625" style="1" customWidth="1"/>
    <col min="10288" max="10507" width="11.42578125" style="1"/>
    <col min="10508" max="10508" width="2.5703125" style="1" customWidth="1"/>
    <col min="10509" max="10509" width="7.5703125" style="1" customWidth="1"/>
    <col min="10510" max="10510" width="3.5703125" style="1" customWidth="1"/>
    <col min="10511" max="10511" width="1.7109375" style="1" customWidth="1"/>
    <col min="10512" max="10512" width="3.140625" style="1" bestFit="1" customWidth="1"/>
    <col min="10513" max="10513" width="1.7109375" style="1" customWidth="1"/>
    <col min="10514" max="10514" width="3.140625" style="1" bestFit="1" customWidth="1"/>
    <col min="10515" max="10515" width="1.7109375" style="1" customWidth="1"/>
    <col min="10516" max="10516" width="3" style="1" customWidth="1"/>
    <col min="10517" max="10517" width="1.7109375" style="1" customWidth="1"/>
    <col min="10518" max="10518" width="3" style="1" customWidth="1"/>
    <col min="10519" max="10519" width="1.7109375" style="1" customWidth="1"/>
    <col min="10520" max="10520" width="3" style="1" customWidth="1"/>
    <col min="10521" max="10521" width="1.7109375" style="1" customWidth="1"/>
    <col min="10522" max="10522" width="3" style="1" customWidth="1"/>
    <col min="10523" max="10523" width="1.7109375" style="1" customWidth="1"/>
    <col min="10524" max="10524" width="3" style="1" customWidth="1"/>
    <col min="10525" max="10525" width="1.7109375" style="1" customWidth="1"/>
    <col min="10526" max="10526" width="3" style="1" customWidth="1"/>
    <col min="10527" max="10527" width="1.7109375" style="1" customWidth="1"/>
    <col min="10528" max="10528" width="3" style="1" customWidth="1"/>
    <col min="10529" max="10529" width="1.7109375" style="1" customWidth="1"/>
    <col min="10530" max="10530" width="3.28515625" style="1" customWidth="1"/>
    <col min="10531" max="10531" width="3.7109375" style="1" customWidth="1"/>
    <col min="10532" max="10532" width="3" style="1" customWidth="1"/>
    <col min="10533" max="10533" width="3.7109375" style="1" customWidth="1"/>
    <col min="10534" max="10543" width="3.140625" style="1" customWidth="1"/>
    <col min="10544" max="10763" width="11.42578125" style="1"/>
    <col min="10764" max="10764" width="2.5703125" style="1" customWidth="1"/>
    <col min="10765" max="10765" width="7.5703125" style="1" customWidth="1"/>
    <col min="10766" max="10766" width="3.5703125" style="1" customWidth="1"/>
    <col min="10767" max="10767" width="1.7109375" style="1" customWidth="1"/>
    <col min="10768" max="10768" width="3.140625" style="1" bestFit="1" customWidth="1"/>
    <col min="10769" max="10769" width="1.7109375" style="1" customWidth="1"/>
    <col min="10770" max="10770" width="3.140625" style="1" bestFit="1" customWidth="1"/>
    <col min="10771" max="10771" width="1.7109375" style="1" customWidth="1"/>
    <col min="10772" max="10772" width="3" style="1" customWidth="1"/>
    <col min="10773" max="10773" width="1.7109375" style="1" customWidth="1"/>
    <col min="10774" max="10774" width="3" style="1" customWidth="1"/>
    <col min="10775" max="10775" width="1.7109375" style="1" customWidth="1"/>
    <col min="10776" max="10776" width="3" style="1" customWidth="1"/>
    <col min="10777" max="10777" width="1.7109375" style="1" customWidth="1"/>
    <col min="10778" max="10778" width="3" style="1" customWidth="1"/>
    <col min="10779" max="10779" width="1.7109375" style="1" customWidth="1"/>
    <col min="10780" max="10780" width="3" style="1" customWidth="1"/>
    <col min="10781" max="10781" width="1.7109375" style="1" customWidth="1"/>
    <col min="10782" max="10782" width="3" style="1" customWidth="1"/>
    <col min="10783" max="10783" width="1.7109375" style="1" customWidth="1"/>
    <col min="10784" max="10784" width="3" style="1" customWidth="1"/>
    <col min="10785" max="10785" width="1.7109375" style="1" customWidth="1"/>
    <col min="10786" max="10786" width="3.28515625" style="1" customWidth="1"/>
    <col min="10787" max="10787" width="3.7109375" style="1" customWidth="1"/>
    <col min="10788" max="10788" width="3" style="1" customWidth="1"/>
    <col min="10789" max="10789" width="3.7109375" style="1" customWidth="1"/>
    <col min="10790" max="10799" width="3.140625" style="1" customWidth="1"/>
    <col min="10800" max="11019" width="11.42578125" style="1"/>
    <col min="11020" max="11020" width="2.5703125" style="1" customWidth="1"/>
    <col min="11021" max="11021" width="7.5703125" style="1" customWidth="1"/>
    <col min="11022" max="11022" width="3.5703125" style="1" customWidth="1"/>
    <col min="11023" max="11023" width="1.7109375" style="1" customWidth="1"/>
    <col min="11024" max="11024" width="3.140625" style="1" bestFit="1" customWidth="1"/>
    <col min="11025" max="11025" width="1.7109375" style="1" customWidth="1"/>
    <col min="11026" max="11026" width="3.140625" style="1" bestFit="1" customWidth="1"/>
    <col min="11027" max="11027" width="1.7109375" style="1" customWidth="1"/>
    <col min="11028" max="11028" width="3" style="1" customWidth="1"/>
    <col min="11029" max="11029" width="1.7109375" style="1" customWidth="1"/>
    <col min="11030" max="11030" width="3" style="1" customWidth="1"/>
    <col min="11031" max="11031" width="1.7109375" style="1" customWidth="1"/>
    <col min="11032" max="11032" width="3" style="1" customWidth="1"/>
    <col min="11033" max="11033" width="1.7109375" style="1" customWidth="1"/>
    <col min="11034" max="11034" width="3" style="1" customWidth="1"/>
    <col min="11035" max="11035" width="1.7109375" style="1" customWidth="1"/>
    <col min="11036" max="11036" width="3" style="1" customWidth="1"/>
    <col min="11037" max="11037" width="1.7109375" style="1" customWidth="1"/>
    <col min="11038" max="11038" width="3" style="1" customWidth="1"/>
    <col min="11039" max="11039" width="1.7109375" style="1" customWidth="1"/>
    <col min="11040" max="11040" width="3" style="1" customWidth="1"/>
    <col min="11041" max="11041" width="1.7109375" style="1" customWidth="1"/>
    <col min="11042" max="11042" width="3.28515625" style="1" customWidth="1"/>
    <col min="11043" max="11043" width="3.7109375" style="1" customWidth="1"/>
    <col min="11044" max="11044" width="3" style="1" customWidth="1"/>
    <col min="11045" max="11045" width="3.7109375" style="1" customWidth="1"/>
    <col min="11046" max="11055" width="3.140625" style="1" customWidth="1"/>
    <col min="11056" max="11275" width="11.42578125" style="1"/>
    <col min="11276" max="11276" width="2.5703125" style="1" customWidth="1"/>
    <col min="11277" max="11277" width="7.5703125" style="1" customWidth="1"/>
    <col min="11278" max="11278" width="3.5703125" style="1" customWidth="1"/>
    <col min="11279" max="11279" width="1.7109375" style="1" customWidth="1"/>
    <col min="11280" max="11280" width="3.140625" style="1" bestFit="1" customWidth="1"/>
    <col min="11281" max="11281" width="1.7109375" style="1" customWidth="1"/>
    <col min="11282" max="11282" width="3.140625" style="1" bestFit="1" customWidth="1"/>
    <col min="11283" max="11283" width="1.7109375" style="1" customWidth="1"/>
    <col min="11284" max="11284" width="3" style="1" customWidth="1"/>
    <col min="11285" max="11285" width="1.7109375" style="1" customWidth="1"/>
    <col min="11286" max="11286" width="3" style="1" customWidth="1"/>
    <col min="11287" max="11287" width="1.7109375" style="1" customWidth="1"/>
    <col min="11288" max="11288" width="3" style="1" customWidth="1"/>
    <col min="11289" max="11289" width="1.7109375" style="1" customWidth="1"/>
    <col min="11290" max="11290" width="3" style="1" customWidth="1"/>
    <col min="11291" max="11291" width="1.7109375" style="1" customWidth="1"/>
    <col min="11292" max="11292" width="3" style="1" customWidth="1"/>
    <col min="11293" max="11293" width="1.7109375" style="1" customWidth="1"/>
    <col min="11294" max="11294" width="3" style="1" customWidth="1"/>
    <col min="11295" max="11295" width="1.7109375" style="1" customWidth="1"/>
    <col min="11296" max="11296" width="3" style="1" customWidth="1"/>
    <col min="11297" max="11297" width="1.7109375" style="1" customWidth="1"/>
    <col min="11298" max="11298" width="3.28515625" style="1" customWidth="1"/>
    <col min="11299" max="11299" width="3.7109375" style="1" customWidth="1"/>
    <col min="11300" max="11300" width="3" style="1" customWidth="1"/>
    <col min="11301" max="11301" width="3.7109375" style="1" customWidth="1"/>
    <col min="11302" max="11311" width="3.140625" style="1" customWidth="1"/>
    <col min="11312" max="11531" width="11.42578125" style="1"/>
    <col min="11532" max="11532" width="2.5703125" style="1" customWidth="1"/>
    <col min="11533" max="11533" width="7.5703125" style="1" customWidth="1"/>
    <col min="11534" max="11534" width="3.5703125" style="1" customWidth="1"/>
    <col min="11535" max="11535" width="1.7109375" style="1" customWidth="1"/>
    <col min="11536" max="11536" width="3.140625" style="1" bestFit="1" customWidth="1"/>
    <col min="11537" max="11537" width="1.7109375" style="1" customWidth="1"/>
    <col min="11538" max="11538" width="3.140625" style="1" bestFit="1" customWidth="1"/>
    <col min="11539" max="11539" width="1.7109375" style="1" customWidth="1"/>
    <col min="11540" max="11540" width="3" style="1" customWidth="1"/>
    <col min="11541" max="11541" width="1.7109375" style="1" customWidth="1"/>
    <col min="11542" max="11542" width="3" style="1" customWidth="1"/>
    <col min="11543" max="11543" width="1.7109375" style="1" customWidth="1"/>
    <col min="11544" max="11544" width="3" style="1" customWidth="1"/>
    <col min="11545" max="11545" width="1.7109375" style="1" customWidth="1"/>
    <col min="11546" max="11546" width="3" style="1" customWidth="1"/>
    <col min="11547" max="11547" width="1.7109375" style="1" customWidth="1"/>
    <col min="11548" max="11548" width="3" style="1" customWidth="1"/>
    <col min="11549" max="11549" width="1.7109375" style="1" customWidth="1"/>
    <col min="11550" max="11550" width="3" style="1" customWidth="1"/>
    <col min="11551" max="11551" width="1.7109375" style="1" customWidth="1"/>
    <col min="11552" max="11552" width="3" style="1" customWidth="1"/>
    <col min="11553" max="11553" width="1.7109375" style="1" customWidth="1"/>
    <col min="11554" max="11554" width="3.28515625" style="1" customWidth="1"/>
    <col min="11555" max="11555" width="3.7109375" style="1" customWidth="1"/>
    <col min="11556" max="11556" width="3" style="1" customWidth="1"/>
    <col min="11557" max="11557" width="3.7109375" style="1" customWidth="1"/>
    <col min="11558" max="11567" width="3.140625" style="1" customWidth="1"/>
    <col min="11568" max="11787" width="11.42578125" style="1"/>
    <col min="11788" max="11788" width="2.5703125" style="1" customWidth="1"/>
    <col min="11789" max="11789" width="7.5703125" style="1" customWidth="1"/>
    <col min="11790" max="11790" width="3.5703125" style="1" customWidth="1"/>
    <col min="11791" max="11791" width="1.7109375" style="1" customWidth="1"/>
    <col min="11792" max="11792" width="3.140625" style="1" bestFit="1" customWidth="1"/>
    <col min="11793" max="11793" width="1.7109375" style="1" customWidth="1"/>
    <col min="11794" max="11794" width="3.140625" style="1" bestFit="1" customWidth="1"/>
    <col min="11795" max="11795" width="1.7109375" style="1" customWidth="1"/>
    <col min="11796" max="11796" width="3" style="1" customWidth="1"/>
    <col min="11797" max="11797" width="1.7109375" style="1" customWidth="1"/>
    <col min="11798" max="11798" width="3" style="1" customWidth="1"/>
    <col min="11799" max="11799" width="1.7109375" style="1" customWidth="1"/>
    <col min="11800" max="11800" width="3" style="1" customWidth="1"/>
    <col min="11801" max="11801" width="1.7109375" style="1" customWidth="1"/>
    <col min="11802" max="11802" width="3" style="1" customWidth="1"/>
    <col min="11803" max="11803" width="1.7109375" style="1" customWidth="1"/>
    <col min="11804" max="11804" width="3" style="1" customWidth="1"/>
    <col min="11805" max="11805" width="1.7109375" style="1" customWidth="1"/>
    <col min="11806" max="11806" width="3" style="1" customWidth="1"/>
    <col min="11807" max="11807" width="1.7109375" style="1" customWidth="1"/>
    <col min="11808" max="11808" width="3" style="1" customWidth="1"/>
    <col min="11809" max="11809" width="1.7109375" style="1" customWidth="1"/>
    <col min="11810" max="11810" width="3.28515625" style="1" customWidth="1"/>
    <col min="11811" max="11811" width="3.7109375" style="1" customWidth="1"/>
    <col min="11812" max="11812" width="3" style="1" customWidth="1"/>
    <col min="11813" max="11813" width="3.7109375" style="1" customWidth="1"/>
    <col min="11814" max="11823" width="3.140625" style="1" customWidth="1"/>
    <col min="11824" max="12043" width="11.42578125" style="1"/>
    <col min="12044" max="12044" width="2.5703125" style="1" customWidth="1"/>
    <col min="12045" max="12045" width="7.5703125" style="1" customWidth="1"/>
    <col min="12046" max="12046" width="3.5703125" style="1" customWidth="1"/>
    <col min="12047" max="12047" width="1.7109375" style="1" customWidth="1"/>
    <col min="12048" max="12048" width="3.140625" style="1" bestFit="1" customWidth="1"/>
    <col min="12049" max="12049" width="1.7109375" style="1" customWidth="1"/>
    <col min="12050" max="12050" width="3.140625" style="1" bestFit="1" customWidth="1"/>
    <col min="12051" max="12051" width="1.7109375" style="1" customWidth="1"/>
    <col min="12052" max="12052" width="3" style="1" customWidth="1"/>
    <col min="12053" max="12053" width="1.7109375" style="1" customWidth="1"/>
    <col min="12054" max="12054" width="3" style="1" customWidth="1"/>
    <col min="12055" max="12055" width="1.7109375" style="1" customWidth="1"/>
    <col min="12056" max="12056" width="3" style="1" customWidth="1"/>
    <col min="12057" max="12057" width="1.7109375" style="1" customWidth="1"/>
    <col min="12058" max="12058" width="3" style="1" customWidth="1"/>
    <col min="12059" max="12059" width="1.7109375" style="1" customWidth="1"/>
    <col min="12060" max="12060" width="3" style="1" customWidth="1"/>
    <col min="12061" max="12061" width="1.7109375" style="1" customWidth="1"/>
    <col min="12062" max="12062" width="3" style="1" customWidth="1"/>
    <col min="12063" max="12063" width="1.7109375" style="1" customWidth="1"/>
    <col min="12064" max="12064" width="3" style="1" customWidth="1"/>
    <col min="12065" max="12065" width="1.7109375" style="1" customWidth="1"/>
    <col min="12066" max="12066" width="3.28515625" style="1" customWidth="1"/>
    <col min="12067" max="12067" width="3.7109375" style="1" customWidth="1"/>
    <col min="12068" max="12068" width="3" style="1" customWidth="1"/>
    <col min="12069" max="12069" width="3.7109375" style="1" customWidth="1"/>
    <col min="12070" max="12079" width="3.140625" style="1" customWidth="1"/>
    <col min="12080" max="12299" width="11.42578125" style="1"/>
    <col min="12300" max="12300" width="2.5703125" style="1" customWidth="1"/>
    <col min="12301" max="12301" width="7.5703125" style="1" customWidth="1"/>
    <col min="12302" max="12302" width="3.5703125" style="1" customWidth="1"/>
    <col min="12303" max="12303" width="1.7109375" style="1" customWidth="1"/>
    <col min="12304" max="12304" width="3.140625" style="1" bestFit="1" customWidth="1"/>
    <col min="12305" max="12305" width="1.7109375" style="1" customWidth="1"/>
    <col min="12306" max="12306" width="3.140625" style="1" bestFit="1" customWidth="1"/>
    <col min="12307" max="12307" width="1.7109375" style="1" customWidth="1"/>
    <col min="12308" max="12308" width="3" style="1" customWidth="1"/>
    <col min="12309" max="12309" width="1.7109375" style="1" customWidth="1"/>
    <col min="12310" max="12310" width="3" style="1" customWidth="1"/>
    <col min="12311" max="12311" width="1.7109375" style="1" customWidth="1"/>
    <col min="12312" max="12312" width="3" style="1" customWidth="1"/>
    <col min="12313" max="12313" width="1.7109375" style="1" customWidth="1"/>
    <col min="12314" max="12314" width="3" style="1" customWidth="1"/>
    <col min="12315" max="12315" width="1.7109375" style="1" customWidth="1"/>
    <col min="12316" max="12316" width="3" style="1" customWidth="1"/>
    <col min="12317" max="12317" width="1.7109375" style="1" customWidth="1"/>
    <col min="12318" max="12318" width="3" style="1" customWidth="1"/>
    <col min="12319" max="12319" width="1.7109375" style="1" customWidth="1"/>
    <col min="12320" max="12320" width="3" style="1" customWidth="1"/>
    <col min="12321" max="12321" width="1.7109375" style="1" customWidth="1"/>
    <col min="12322" max="12322" width="3.28515625" style="1" customWidth="1"/>
    <col min="12323" max="12323" width="3.7109375" style="1" customWidth="1"/>
    <col min="12324" max="12324" width="3" style="1" customWidth="1"/>
    <col min="12325" max="12325" width="3.7109375" style="1" customWidth="1"/>
    <col min="12326" max="12335" width="3.140625" style="1" customWidth="1"/>
    <col min="12336" max="12555" width="11.42578125" style="1"/>
    <col min="12556" max="12556" width="2.5703125" style="1" customWidth="1"/>
    <col min="12557" max="12557" width="7.5703125" style="1" customWidth="1"/>
    <col min="12558" max="12558" width="3.5703125" style="1" customWidth="1"/>
    <col min="12559" max="12559" width="1.7109375" style="1" customWidth="1"/>
    <col min="12560" max="12560" width="3.140625" style="1" bestFit="1" customWidth="1"/>
    <col min="12561" max="12561" width="1.7109375" style="1" customWidth="1"/>
    <col min="12562" max="12562" width="3.140625" style="1" bestFit="1" customWidth="1"/>
    <col min="12563" max="12563" width="1.7109375" style="1" customWidth="1"/>
    <col min="12564" max="12564" width="3" style="1" customWidth="1"/>
    <col min="12565" max="12565" width="1.7109375" style="1" customWidth="1"/>
    <col min="12566" max="12566" width="3" style="1" customWidth="1"/>
    <col min="12567" max="12567" width="1.7109375" style="1" customWidth="1"/>
    <col min="12568" max="12568" width="3" style="1" customWidth="1"/>
    <col min="12569" max="12569" width="1.7109375" style="1" customWidth="1"/>
    <col min="12570" max="12570" width="3" style="1" customWidth="1"/>
    <col min="12571" max="12571" width="1.7109375" style="1" customWidth="1"/>
    <col min="12572" max="12572" width="3" style="1" customWidth="1"/>
    <col min="12573" max="12573" width="1.7109375" style="1" customWidth="1"/>
    <col min="12574" max="12574" width="3" style="1" customWidth="1"/>
    <col min="12575" max="12575" width="1.7109375" style="1" customWidth="1"/>
    <col min="12576" max="12576" width="3" style="1" customWidth="1"/>
    <col min="12577" max="12577" width="1.7109375" style="1" customWidth="1"/>
    <col min="12578" max="12578" width="3.28515625" style="1" customWidth="1"/>
    <col min="12579" max="12579" width="3.7109375" style="1" customWidth="1"/>
    <col min="12580" max="12580" width="3" style="1" customWidth="1"/>
    <col min="12581" max="12581" width="3.7109375" style="1" customWidth="1"/>
    <col min="12582" max="12591" width="3.140625" style="1" customWidth="1"/>
    <col min="12592" max="12811" width="11.42578125" style="1"/>
    <col min="12812" max="12812" width="2.5703125" style="1" customWidth="1"/>
    <col min="12813" max="12813" width="7.5703125" style="1" customWidth="1"/>
    <col min="12814" max="12814" width="3.5703125" style="1" customWidth="1"/>
    <col min="12815" max="12815" width="1.7109375" style="1" customWidth="1"/>
    <col min="12816" max="12816" width="3.140625" style="1" bestFit="1" customWidth="1"/>
    <col min="12817" max="12817" width="1.7109375" style="1" customWidth="1"/>
    <col min="12818" max="12818" width="3.140625" style="1" bestFit="1" customWidth="1"/>
    <col min="12819" max="12819" width="1.7109375" style="1" customWidth="1"/>
    <col min="12820" max="12820" width="3" style="1" customWidth="1"/>
    <col min="12821" max="12821" width="1.7109375" style="1" customWidth="1"/>
    <col min="12822" max="12822" width="3" style="1" customWidth="1"/>
    <col min="12823" max="12823" width="1.7109375" style="1" customWidth="1"/>
    <col min="12824" max="12824" width="3" style="1" customWidth="1"/>
    <col min="12825" max="12825" width="1.7109375" style="1" customWidth="1"/>
    <col min="12826" max="12826" width="3" style="1" customWidth="1"/>
    <col min="12827" max="12827" width="1.7109375" style="1" customWidth="1"/>
    <col min="12828" max="12828" width="3" style="1" customWidth="1"/>
    <col min="12829" max="12829" width="1.7109375" style="1" customWidth="1"/>
    <col min="12830" max="12830" width="3" style="1" customWidth="1"/>
    <col min="12831" max="12831" width="1.7109375" style="1" customWidth="1"/>
    <col min="12832" max="12832" width="3" style="1" customWidth="1"/>
    <col min="12833" max="12833" width="1.7109375" style="1" customWidth="1"/>
    <col min="12834" max="12834" width="3.28515625" style="1" customWidth="1"/>
    <col min="12835" max="12835" width="3.7109375" style="1" customWidth="1"/>
    <col min="12836" max="12836" width="3" style="1" customWidth="1"/>
    <col min="12837" max="12837" width="3.7109375" style="1" customWidth="1"/>
    <col min="12838" max="12847" width="3.140625" style="1" customWidth="1"/>
    <col min="12848" max="13067" width="11.42578125" style="1"/>
    <col min="13068" max="13068" width="2.5703125" style="1" customWidth="1"/>
    <col min="13069" max="13069" width="7.5703125" style="1" customWidth="1"/>
    <col min="13070" max="13070" width="3.5703125" style="1" customWidth="1"/>
    <col min="13071" max="13071" width="1.7109375" style="1" customWidth="1"/>
    <col min="13072" max="13072" width="3.140625" style="1" bestFit="1" customWidth="1"/>
    <col min="13073" max="13073" width="1.7109375" style="1" customWidth="1"/>
    <col min="13074" max="13074" width="3.140625" style="1" bestFit="1" customWidth="1"/>
    <col min="13075" max="13075" width="1.7109375" style="1" customWidth="1"/>
    <col min="13076" max="13076" width="3" style="1" customWidth="1"/>
    <col min="13077" max="13077" width="1.7109375" style="1" customWidth="1"/>
    <col min="13078" max="13078" width="3" style="1" customWidth="1"/>
    <col min="13079" max="13079" width="1.7109375" style="1" customWidth="1"/>
    <col min="13080" max="13080" width="3" style="1" customWidth="1"/>
    <col min="13081" max="13081" width="1.7109375" style="1" customWidth="1"/>
    <col min="13082" max="13082" width="3" style="1" customWidth="1"/>
    <col min="13083" max="13083" width="1.7109375" style="1" customWidth="1"/>
    <col min="13084" max="13084" width="3" style="1" customWidth="1"/>
    <col min="13085" max="13085" width="1.7109375" style="1" customWidth="1"/>
    <col min="13086" max="13086" width="3" style="1" customWidth="1"/>
    <col min="13087" max="13087" width="1.7109375" style="1" customWidth="1"/>
    <col min="13088" max="13088" width="3" style="1" customWidth="1"/>
    <col min="13089" max="13089" width="1.7109375" style="1" customWidth="1"/>
    <col min="13090" max="13090" width="3.28515625" style="1" customWidth="1"/>
    <col min="13091" max="13091" width="3.7109375" style="1" customWidth="1"/>
    <col min="13092" max="13092" width="3" style="1" customWidth="1"/>
    <col min="13093" max="13093" width="3.7109375" style="1" customWidth="1"/>
    <col min="13094" max="13103" width="3.140625" style="1" customWidth="1"/>
    <col min="13104" max="13323" width="11.42578125" style="1"/>
    <col min="13324" max="13324" width="2.5703125" style="1" customWidth="1"/>
    <col min="13325" max="13325" width="7.5703125" style="1" customWidth="1"/>
    <col min="13326" max="13326" width="3.5703125" style="1" customWidth="1"/>
    <col min="13327" max="13327" width="1.7109375" style="1" customWidth="1"/>
    <col min="13328" max="13328" width="3.140625" style="1" bestFit="1" customWidth="1"/>
    <col min="13329" max="13329" width="1.7109375" style="1" customWidth="1"/>
    <col min="13330" max="13330" width="3.140625" style="1" bestFit="1" customWidth="1"/>
    <col min="13331" max="13331" width="1.7109375" style="1" customWidth="1"/>
    <col min="13332" max="13332" width="3" style="1" customWidth="1"/>
    <col min="13333" max="13333" width="1.7109375" style="1" customWidth="1"/>
    <col min="13334" max="13334" width="3" style="1" customWidth="1"/>
    <col min="13335" max="13335" width="1.7109375" style="1" customWidth="1"/>
    <col min="13336" max="13336" width="3" style="1" customWidth="1"/>
    <col min="13337" max="13337" width="1.7109375" style="1" customWidth="1"/>
    <col min="13338" max="13338" width="3" style="1" customWidth="1"/>
    <col min="13339" max="13339" width="1.7109375" style="1" customWidth="1"/>
    <col min="13340" max="13340" width="3" style="1" customWidth="1"/>
    <col min="13341" max="13341" width="1.7109375" style="1" customWidth="1"/>
    <col min="13342" max="13342" width="3" style="1" customWidth="1"/>
    <col min="13343" max="13343" width="1.7109375" style="1" customWidth="1"/>
    <col min="13344" max="13344" width="3" style="1" customWidth="1"/>
    <col min="13345" max="13345" width="1.7109375" style="1" customWidth="1"/>
    <col min="13346" max="13346" width="3.28515625" style="1" customWidth="1"/>
    <col min="13347" max="13347" width="3.7109375" style="1" customWidth="1"/>
    <col min="13348" max="13348" width="3" style="1" customWidth="1"/>
    <col min="13349" max="13349" width="3.7109375" style="1" customWidth="1"/>
    <col min="13350" max="13359" width="3.140625" style="1" customWidth="1"/>
    <col min="13360" max="13579" width="11.42578125" style="1"/>
    <col min="13580" max="13580" width="2.5703125" style="1" customWidth="1"/>
    <col min="13581" max="13581" width="7.5703125" style="1" customWidth="1"/>
    <col min="13582" max="13582" width="3.5703125" style="1" customWidth="1"/>
    <col min="13583" max="13583" width="1.7109375" style="1" customWidth="1"/>
    <col min="13584" max="13584" width="3.140625" style="1" bestFit="1" customWidth="1"/>
    <col min="13585" max="13585" width="1.7109375" style="1" customWidth="1"/>
    <col min="13586" max="13586" width="3.140625" style="1" bestFit="1" customWidth="1"/>
    <col min="13587" max="13587" width="1.7109375" style="1" customWidth="1"/>
    <col min="13588" max="13588" width="3" style="1" customWidth="1"/>
    <col min="13589" max="13589" width="1.7109375" style="1" customWidth="1"/>
    <col min="13590" max="13590" width="3" style="1" customWidth="1"/>
    <col min="13591" max="13591" width="1.7109375" style="1" customWidth="1"/>
    <col min="13592" max="13592" width="3" style="1" customWidth="1"/>
    <col min="13593" max="13593" width="1.7109375" style="1" customWidth="1"/>
    <col min="13594" max="13594" width="3" style="1" customWidth="1"/>
    <col min="13595" max="13595" width="1.7109375" style="1" customWidth="1"/>
    <col min="13596" max="13596" width="3" style="1" customWidth="1"/>
    <col min="13597" max="13597" width="1.7109375" style="1" customWidth="1"/>
    <col min="13598" max="13598" width="3" style="1" customWidth="1"/>
    <col min="13599" max="13599" width="1.7109375" style="1" customWidth="1"/>
    <col min="13600" max="13600" width="3" style="1" customWidth="1"/>
    <col min="13601" max="13601" width="1.7109375" style="1" customWidth="1"/>
    <col min="13602" max="13602" width="3.28515625" style="1" customWidth="1"/>
    <col min="13603" max="13603" width="3.7109375" style="1" customWidth="1"/>
    <col min="13604" max="13604" width="3" style="1" customWidth="1"/>
    <col min="13605" max="13605" width="3.7109375" style="1" customWidth="1"/>
    <col min="13606" max="13615" width="3.140625" style="1" customWidth="1"/>
    <col min="13616" max="13835" width="11.42578125" style="1"/>
    <col min="13836" max="13836" width="2.5703125" style="1" customWidth="1"/>
    <col min="13837" max="13837" width="7.5703125" style="1" customWidth="1"/>
    <col min="13838" max="13838" width="3.5703125" style="1" customWidth="1"/>
    <col min="13839" max="13839" width="1.7109375" style="1" customWidth="1"/>
    <col min="13840" max="13840" width="3.140625" style="1" bestFit="1" customWidth="1"/>
    <col min="13841" max="13841" width="1.7109375" style="1" customWidth="1"/>
    <col min="13842" max="13842" width="3.140625" style="1" bestFit="1" customWidth="1"/>
    <col min="13843" max="13843" width="1.7109375" style="1" customWidth="1"/>
    <col min="13844" max="13844" width="3" style="1" customWidth="1"/>
    <col min="13845" max="13845" width="1.7109375" style="1" customWidth="1"/>
    <col min="13846" max="13846" width="3" style="1" customWidth="1"/>
    <col min="13847" max="13847" width="1.7109375" style="1" customWidth="1"/>
    <col min="13848" max="13848" width="3" style="1" customWidth="1"/>
    <col min="13849" max="13849" width="1.7109375" style="1" customWidth="1"/>
    <col min="13850" max="13850" width="3" style="1" customWidth="1"/>
    <col min="13851" max="13851" width="1.7109375" style="1" customWidth="1"/>
    <col min="13852" max="13852" width="3" style="1" customWidth="1"/>
    <col min="13853" max="13853" width="1.7109375" style="1" customWidth="1"/>
    <col min="13854" max="13854" width="3" style="1" customWidth="1"/>
    <col min="13855" max="13855" width="1.7109375" style="1" customWidth="1"/>
    <col min="13856" max="13856" width="3" style="1" customWidth="1"/>
    <col min="13857" max="13857" width="1.7109375" style="1" customWidth="1"/>
    <col min="13858" max="13858" width="3.28515625" style="1" customWidth="1"/>
    <col min="13859" max="13859" width="3.7109375" style="1" customWidth="1"/>
    <col min="13860" max="13860" width="3" style="1" customWidth="1"/>
    <col min="13861" max="13861" width="3.7109375" style="1" customWidth="1"/>
    <col min="13862" max="13871" width="3.140625" style="1" customWidth="1"/>
    <col min="13872" max="14091" width="11.42578125" style="1"/>
    <col min="14092" max="14092" width="2.5703125" style="1" customWidth="1"/>
    <col min="14093" max="14093" width="7.5703125" style="1" customWidth="1"/>
    <col min="14094" max="14094" width="3.5703125" style="1" customWidth="1"/>
    <col min="14095" max="14095" width="1.7109375" style="1" customWidth="1"/>
    <col min="14096" max="14096" width="3.140625" style="1" bestFit="1" customWidth="1"/>
    <col min="14097" max="14097" width="1.7109375" style="1" customWidth="1"/>
    <col min="14098" max="14098" width="3.140625" style="1" bestFit="1" customWidth="1"/>
    <col min="14099" max="14099" width="1.7109375" style="1" customWidth="1"/>
    <col min="14100" max="14100" width="3" style="1" customWidth="1"/>
    <col min="14101" max="14101" width="1.7109375" style="1" customWidth="1"/>
    <col min="14102" max="14102" width="3" style="1" customWidth="1"/>
    <col min="14103" max="14103" width="1.7109375" style="1" customWidth="1"/>
    <col min="14104" max="14104" width="3" style="1" customWidth="1"/>
    <col min="14105" max="14105" width="1.7109375" style="1" customWidth="1"/>
    <col min="14106" max="14106" width="3" style="1" customWidth="1"/>
    <col min="14107" max="14107" width="1.7109375" style="1" customWidth="1"/>
    <col min="14108" max="14108" width="3" style="1" customWidth="1"/>
    <col min="14109" max="14109" width="1.7109375" style="1" customWidth="1"/>
    <col min="14110" max="14110" width="3" style="1" customWidth="1"/>
    <col min="14111" max="14111" width="1.7109375" style="1" customWidth="1"/>
    <col min="14112" max="14112" width="3" style="1" customWidth="1"/>
    <col min="14113" max="14113" width="1.7109375" style="1" customWidth="1"/>
    <col min="14114" max="14114" width="3.28515625" style="1" customWidth="1"/>
    <col min="14115" max="14115" width="3.7109375" style="1" customWidth="1"/>
    <col min="14116" max="14116" width="3" style="1" customWidth="1"/>
    <col min="14117" max="14117" width="3.7109375" style="1" customWidth="1"/>
    <col min="14118" max="14127" width="3.140625" style="1" customWidth="1"/>
    <col min="14128" max="14347" width="11.42578125" style="1"/>
    <col min="14348" max="14348" width="2.5703125" style="1" customWidth="1"/>
    <col min="14349" max="14349" width="7.5703125" style="1" customWidth="1"/>
    <col min="14350" max="14350" width="3.5703125" style="1" customWidth="1"/>
    <col min="14351" max="14351" width="1.7109375" style="1" customWidth="1"/>
    <col min="14352" max="14352" width="3.140625" style="1" bestFit="1" customWidth="1"/>
    <col min="14353" max="14353" width="1.7109375" style="1" customWidth="1"/>
    <col min="14354" max="14354" width="3.140625" style="1" bestFit="1" customWidth="1"/>
    <col min="14355" max="14355" width="1.7109375" style="1" customWidth="1"/>
    <col min="14356" max="14356" width="3" style="1" customWidth="1"/>
    <col min="14357" max="14357" width="1.7109375" style="1" customWidth="1"/>
    <col min="14358" max="14358" width="3" style="1" customWidth="1"/>
    <col min="14359" max="14359" width="1.7109375" style="1" customWidth="1"/>
    <col min="14360" max="14360" width="3" style="1" customWidth="1"/>
    <col min="14361" max="14361" width="1.7109375" style="1" customWidth="1"/>
    <col min="14362" max="14362" width="3" style="1" customWidth="1"/>
    <col min="14363" max="14363" width="1.7109375" style="1" customWidth="1"/>
    <col min="14364" max="14364" width="3" style="1" customWidth="1"/>
    <col min="14365" max="14365" width="1.7109375" style="1" customWidth="1"/>
    <col min="14366" max="14366" width="3" style="1" customWidth="1"/>
    <col min="14367" max="14367" width="1.7109375" style="1" customWidth="1"/>
    <col min="14368" max="14368" width="3" style="1" customWidth="1"/>
    <col min="14369" max="14369" width="1.7109375" style="1" customWidth="1"/>
    <col min="14370" max="14370" width="3.28515625" style="1" customWidth="1"/>
    <col min="14371" max="14371" width="3.7109375" style="1" customWidth="1"/>
    <col min="14372" max="14372" width="3" style="1" customWidth="1"/>
    <col min="14373" max="14373" width="3.7109375" style="1" customWidth="1"/>
    <col min="14374" max="14383" width="3.140625" style="1" customWidth="1"/>
    <col min="14384" max="14603" width="11.42578125" style="1"/>
    <col min="14604" max="14604" width="2.5703125" style="1" customWidth="1"/>
    <col min="14605" max="14605" width="7.5703125" style="1" customWidth="1"/>
    <col min="14606" max="14606" width="3.5703125" style="1" customWidth="1"/>
    <col min="14607" max="14607" width="1.7109375" style="1" customWidth="1"/>
    <col min="14608" max="14608" width="3.140625" style="1" bestFit="1" customWidth="1"/>
    <col min="14609" max="14609" width="1.7109375" style="1" customWidth="1"/>
    <col min="14610" max="14610" width="3.140625" style="1" bestFit="1" customWidth="1"/>
    <col min="14611" max="14611" width="1.7109375" style="1" customWidth="1"/>
    <col min="14612" max="14612" width="3" style="1" customWidth="1"/>
    <col min="14613" max="14613" width="1.7109375" style="1" customWidth="1"/>
    <col min="14614" max="14614" width="3" style="1" customWidth="1"/>
    <col min="14615" max="14615" width="1.7109375" style="1" customWidth="1"/>
    <col min="14616" max="14616" width="3" style="1" customWidth="1"/>
    <col min="14617" max="14617" width="1.7109375" style="1" customWidth="1"/>
    <col min="14618" max="14618" width="3" style="1" customWidth="1"/>
    <col min="14619" max="14619" width="1.7109375" style="1" customWidth="1"/>
    <col min="14620" max="14620" width="3" style="1" customWidth="1"/>
    <col min="14621" max="14621" width="1.7109375" style="1" customWidth="1"/>
    <col min="14622" max="14622" width="3" style="1" customWidth="1"/>
    <col min="14623" max="14623" width="1.7109375" style="1" customWidth="1"/>
    <col min="14624" max="14624" width="3" style="1" customWidth="1"/>
    <col min="14625" max="14625" width="1.7109375" style="1" customWidth="1"/>
    <col min="14626" max="14626" width="3.28515625" style="1" customWidth="1"/>
    <col min="14627" max="14627" width="3.7109375" style="1" customWidth="1"/>
    <col min="14628" max="14628" width="3" style="1" customWidth="1"/>
    <col min="14629" max="14629" width="3.7109375" style="1" customWidth="1"/>
    <col min="14630" max="14639" width="3.140625" style="1" customWidth="1"/>
    <col min="14640" max="14859" width="11.42578125" style="1"/>
    <col min="14860" max="14860" width="2.5703125" style="1" customWidth="1"/>
    <col min="14861" max="14861" width="7.5703125" style="1" customWidth="1"/>
    <col min="14862" max="14862" width="3.5703125" style="1" customWidth="1"/>
    <col min="14863" max="14863" width="1.7109375" style="1" customWidth="1"/>
    <col min="14864" max="14864" width="3.140625" style="1" bestFit="1" customWidth="1"/>
    <col min="14865" max="14865" width="1.7109375" style="1" customWidth="1"/>
    <col min="14866" max="14866" width="3.140625" style="1" bestFit="1" customWidth="1"/>
    <col min="14867" max="14867" width="1.7109375" style="1" customWidth="1"/>
    <col min="14868" max="14868" width="3" style="1" customWidth="1"/>
    <col min="14869" max="14869" width="1.7109375" style="1" customWidth="1"/>
    <col min="14870" max="14870" width="3" style="1" customWidth="1"/>
    <col min="14871" max="14871" width="1.7109375" style="1" customWidth="1"/>
    <col min="14872" max="14872" width="3" style="1" customWidth="1"/>
    <col min="14873" max="14873" width="1.7109375" style="1" customWidth="1"/>
    <col min="14874" max="14874" width="3" style="1" customWidth="1"/>
    <col min="14875" max="14875" width="1.7109375" style="1" customWidth="1"/>
    <col min="14876" max="14876" width="3" style="1" customWidth="1"/>
    <col min="14877" max="14877" width="1.7109375" style="1" customWidth="1"/>
    <col min="14878" max="14878" width="3" style="1" customWidth="1"/>
    <col min="14879" max="14879" width="1.7109375" style="1" customWidth="1"/>
    <col min="14880" max="14880" width="3" style="1" customWidth="1"/>
    <col min="14881" max="14881" width="1.7109375" style="1" customWidth="1"/>
    <col min="14882" max="14882" width="3.28515625" style="1" customWidth="1"/>
    <col min="14883" max="14883" width="3.7109375" style="1" customWidth="1"/>
    <col min="14884" max="14884" width="3" style="1" customWidth="1"/>
    <col min="14885" max="14885" width="3.7109375" style="1" customWidth="1"/>
    <col min="14886" max="14895" width="3.140625" style="1" customWidth="1"/>
    <col min="14896" max="15115" width="11.42578125" style="1"/>
    <col min="15116" max="15116" width="2.5703125" style="1" customWidth="1"/>
    <col min="15117" max="15117" width="7.5703125" style="1" customWidth="1"/>
    <col min="15118" max="15118" width="3.5703125" style="1" customWidth="1"/>
    <col min="15119" max="15119" width="1.7109375" style="1" customWidth="1"/>
    <col min="15120" max="15120" width="3.140625" style="1" bestFit="1" customWidth="1"/>
    <col min="15121" max="15121" width="1.7109375" style="1" customWidth="1"/>
    <col min="15122" max="15122" width="3.140625" style="1" bestFit="1" customWidth="1"/>
    <col min="15123" max="15123" width="1.7109375" style="1" customWidth="1"/>
    <col min="15124" max="15124" width="3" style="1" customWidth="1"/>
    <col min="15125" max="15125" width="1.7109375" style="1" customWidth="1"/>
    <col min="15126" max="15126" width="3" style="1" customWidth="1"/>
    <col min="15127" max="15127" width="1.7109375" style="1" customWidth="1"/>
    <col min="15128" max="15128" width="3" style="1" customWidth="1"/>
    <col min="15129" max="15129" width="1.7109375" style="1" customWidth="1"/>
    <col min="15130" max="15130" width="3" style="1" customWidth="1"/>
    <col min="15131" max="15131" width="1.7109375" style="1" customWidth="1"/>
    <col min="15132" max="15132" width="3" style="1" customWidth="1"/>
    <col min="15133" max="15133" width="1.7109375" style="1" customWidth="1"/>
    <col min="15134" max="15134" width="3" style="1" customWidth="1"/>
    <col min="15135" max="15135" width="1.7109375" style="1" customWidth="1"/>
    <col min="15136" max="15136" width="3" style="1" customWidth="1"/>
    <col min="15137" max="15137" width="1.7109375" style="1" customWidth="1"/>
    <col min="15138" max="15138" width="3.28515625" style="1" customWidth="1"/>
    <col min="15139" max="15139" width="3.7109375" style="1" customWidth="1"/>
    <col min="15140" max="15140" width="3" style="1" customWidth="1"/>
    <col min="15141" max="15141" width="3.7109375" style="1" customWidth="1"/>
    <col min="15142" max="15151" width="3.140625" style="1" customWidth="1"/>
    <col min="15152" max="15371" width="11.42578125" style="1"/>
    <col min="15372" max="15372" width="2.5703125" style="1" customWidth="1"/>
    <col min="15373" max="15373" width="7.5703125" style="1" customWidth="1"/>
    <col min="15374" max="15374" width="3.5703125" style="1" customWidth="1"/>
    <col min="15375" max="15375" width="1.7109375" style="1" customWidth="1"/>
    <col min="15376" max="15376" width="3.140625" style="1" bestFit="1" customWidth="1"/>
    <col min="15377" max="15377" width="1.7109375" style="1" customWidth="1"/>
    <col min="15378" max="15378" width="3.140625" style="1" bestFit="1" customWidth="1"/>
    <col min="15379" max="15379" width="1.7109375" style="1" customWidth="1"/>
    <col min="15380" max="15380" width="3" style="1" customWidth="1"/>
    <col min="15381" max="15381" width="1.7109375" style="1" customWidth="1"/>
    <col min="15382" max="15382" width="3" style="1" customWidth="1"/>
    <col min="15383" max="15383" width="1.7109375" style="1" customWidth="1"/>
    <col min="15384" max="15384" width="3" style="1" customWidth="1"/>
    <col min="15385" max="15385" width="1.7109375" style="1" customWidth="1"/>
    <col min="15386" max="15386" width="3" style="1" customWidth="1"/>
    <col min="15387" max="15387" width="1.7109375" style="1" customWidth="1"/>
    <col min="15388" max="15388" width="3" style="1" customWidth="1"/>
    <col min="15389" max="15389" width="1.7109375" style="1" customWidth="1"/>
    <col min="15390" max="15390" width="3" style="1" customWidth="1"/>
    <col min="15391" max="15391" width="1.7109375" style="1" customWidth="1"/>
    <col min="15392" max="15392" width="3" style="1" customWidth="1"/>
    <col min="15393" max="15393" width="1.7109375" style="1" customWidth="1"/>
    <col min="15394" max="15394" width="3.28515625" style="1" customWidth="1"/>
    <col min="15395" max="15395" width="3.7109375" style="1" customWidth="1"/>
    <col min="15396" max="15396" width="3" style="1" customWidth="1"/>
    <col min="15397" max="15397" width="3.7109375" style="1" customWidth="1"/>
    <col min="15398" max="15407" width="3.140625" style="1" customWidth="1"/>
    <col min="15408" max="15627" width="11.42578125" style="1"/>
    <col min="15628" max="15628" width="2.5703125" style="1" customWidth="1"/>
    <col min="15629" max="15629" width="7.5703125" style="1" customWidth="1"/>
    <col min="15630" max="15630" width="3.5703125" style="1" customWidth="1"/>
    <col min="15631" max="15631" width="1.7109375" style="1" customWidth="1"/>
    <col min="15632" max="15632" width="3.140625" style="1" bestFit="1" customWidth="1"/>
    <col min="15633" max="15633" width="1.7109375" style="1" customWidth="1"/>
    <col min="15634" max="15634" width="3.140625" style="1" bestFit="1" customWidth="1"/>
    <col min="15635" max="15635" width="1.7109375" style="1" customWidth="1"/>
    <col min="15636" max="15636" width="3" style="1" customWidth="1"/>
    <col min="15637" max="15637" width="1.7109375" style="1" customWidth="1"/>
    <col min="15638" max="15638" width="3" style="1" customWidth="1"/>
    <col min="15639" max="15639" width="1.7109375" style="1" customWidth="1"/>
    <col min="15640" max="15640" width="3" style="1" customWidth="1"/>
    <col min="15641" max="15641" width="1.7109375" style="1" customWidth="1"/>
    <col min="15642" max="15642" width="3" style="1" customWidth="1"/>
    <col min="15643" max="15643" width="1.7109375" style="1" customWidth="1"/>
    <col min="15644" max="15644" width="3" style="1" customWidth="1"/>
    <col min="15645" max="15645" width="1.7109375" style="1" customWidth="1"/>
    <col min="15646" max="15646" width="3" style="1" customWidth="1"/>
    <col min="15647" max="15647" width="1.7109375" style="1" customWidth="1"/>
    <col min="15648" max="15648" width="3" style="1" customWidth="1"/>
    <col min="15649" max="15649" width="1.7109375" style="1" customWidth="1"/>
    <col min="15650" max="15650" width="3.28515625" style="1" customWidth="1"/>
    <col min="15651" max="15651" width="3.7109375" style="1" customWidth="1"/>
    <col min="15652" max="15652" width="3" style="1" customWidth="1"/>
    <col min="15653" max="15653" width="3.7109375" style="1" customWidth="1"/>
    <col min="15654" max="15663" width="3.140625" style="1" customWidth="1"/>
    <col min="15664" max="15883" width="11.42578125" style="1"/>
    <col min="15884" max="15884" width="2.5703125" style="1" customWidth="1"/>
    <col min="15885" max="15885" width="7.5703125" style="1" customWidth="1"/>
    <col min="15886" max="15886" width="3.5703125" style="1" customWidth="1"/>
    <col min="15887" max="15887" width="1.7109375" style="1" customWidth="1"/>
    <col min="15888" max="15888" width="3.140625" style="1" bestFit="1" customWidth="1"/>
    <col min="15889" max="15889" width="1.7109375" style="1" customWidth="1"/>
    <col min="15890" max="15890" width="3.140625" style="1" bestFit="1" customWidth="1"/>
    <col min="15891" max="15891" width="1.7109375" style="1" customWidth="1"/>
    <col min="15892" max="15892" width="3" style="1" customWidth="1"/>
    <col min="15893" max="15893" width="1.7109375" style="1" customWidth="1"/>
    <col min="15894" max="15894" width="3" style="1" customWidth="1"/>
    <col min="15895" max="15895" width="1.7109375" style="1" customWidth="1"/>
    <col min="15896" max="15896" width="3" style="1" customWidth="1"/>
    <col min="15897" max="15897" width="1.7109375" style="1" customWidth="1"/>
    <col min="15898" max="15898" width="3" style="1" customWidth="1"/>
    <col min="15899" max="15899" width="1.7109375" style="1" customWidth="1"/>
    <col min="15900" max="15900" width="3" style="1" customWidth="1"/>
    <col min="15901" max="15901" width="1.7109375" style="1" customWidth="1"/>
    <col min="15902" max="15902" width="3" style="1" customWidth="1"/>
    <col min="15903" max="15903" width="1.7109375" style="1" customWidth="1"/>
    <col min="15904" max="15904" width="3" style="1" customWidth="1"/>
    <col min="15905" max="15905" width="1.7109375" style="1" customWidth="1"/>
    <col min="15906" max="15906" width="3.28515625" style="1" customWidth="1"/>
    <col min="15907" max="15907" width="3.7109375" style="1" customWidth="1"/>
    <col min="15908" max="15908" width="3" style="1" customWidth="1"/>
    <col min="15909" max="15909" width="3.7109375" style="1" customWidth="1"/>
    <col min="15910" max="15919" width="3.140625" style="1" customWidth="1"/>
    <col min="15920" max="16139" width="11.42578125" style="1"/>
    <col min="16140" max="16140" width="2.5703125" style="1" customWidth="1"/>
    <col min="16141" max="16141" width="7.5703125" style="1" customWidth="1"/>
    <col min="16142" max="16142" width="3.5703125" style="1" customWidth="1"/>
    <col min="16143" max="16143" width="1.7109375" style="1" customWidth="1"/>
    <col min="16144" max="16144" width="3.140625" style="1" bestFit="1" customWidth="1"/>
    <col min="16145" max="16145" width="1.7109375" style="1" customWidth="1"/>
    <col min="16146" max="16146" width="3.140625" style="1" bestFit="1" customWidth="1"/>
    <col min="16147" max="16147" width="1.7109375" style="1" customWidth="1"/>
    <col min="16148" max="16148" width="3" style="1" customWidth="1"/>
    <col min="16149" max="16149" width="1.7109375" style="1" customWidth="1"/>
    <col min="16150" max="16150" width="3" style="1" customWidth="1"/>
    <col min="16151" max="16151" width="1.7109375" style="1" customWidth="1"/>
    <col min="16152" max="16152" width="3" style="1" customWidth="1"/>
    <col min="16153" max="16153" width="1.7109375" style="1" customWidth="1"/>
    <col min="16154" max="16154" width="3" style="1" customWidth="1"/>
    <col min="16155" max="16155" width="1.7109375" style="1" customWidth="1"/>
    <col min="16156" max="16156" width="3" style="1" customWidth="1"/>
    <col min="16157" max="16157" width="1.7109375" style="1" customWidth="1"/>
    <col min="16158" max="16158" width="3" style="1" customWidth="1"/>
    <col min="16159" max="16159" width="1.7109375" style="1" customWidth="1"/>
    <col min="16160" max="16160" width="3" style="1" customWidth="1"/>
    <col min="16161" max="16161" width="1.7109375" style="1" customWidth="1"/>
    <col min="16162" max="16162" width="3.28515625" style="1" customWidth="1"/>
    <col min="16163" max="16163" width="3.7109375" style="1" customWidth="1"/>
    <col min="16164" max="16164" width="3" style="1" customWidth="1"/>
    <col min="16165" max="16165" width="3.7109375" style="1" customWidth="1"/>
    <col min="16166" max="16175" width="3.140625" style="1" customWidth="1"/>
    <col min="16176" max="16384" width="11.42578125" style="1"/>
  </cols>
  <sheetData>
    <row r="1" spans="1:63" ht="12" thickBot="1">
      <c r="A1" s="73"/>
      <c r="B1" s="71" t="s">
        <v>889</v>
      </c>
      <c r="C1" s="359" t="s">
        <v>890</v>
      </c>
      <c r="D1" s="360"/>
      <c r="E1" s="72">
        <v>10</v>
      </c>
      <c r="F1" s="359" t="s">
        <v>891</v>
      </c>
      <c r="G1" s="360"/>
      <c r="H1" s="355">
        <v>104</v>
      </c>
      <c r="I1" s="356"/>
      <c r="J1" s="359" t="s">
        <v>892</v>
      </c>
      <c r="K1" s="360"/>
      <c r="L1" s="357">
        <f>(1+0.033*E1)*H1</f>
        <v>138.32</v>
      </c>
      <c r="M1" s="358"/>
      <c r="AK1" s="53"/>
      <c r="AL1" s="53"/>
      <c r="AM1" s="53"/>
      <c r="AN1" s="53"/>
      <c r="AO1" s="53"/>
      <c r="AP1" s="53"/>
      <c r="AQ1" s="53"/>
      <c r="AR1" s="53"/>
      <c r="AS1" s="53"/>
      <c r="AT1" s="53"/>
      <c r="AU1" s="53"/>
      <c r="AV1" s="53"/>
    </row>
    <row r="2" spans="1:63" ht="11.25" customHeight="1" thickBot="1">
      <c r="A2" s="43" t="s">
        <v>747</v>
      </c>
      <c r="B2" s="65">
        <v>100</v>
      </c>
      <c r="C2" s="63">
        <v>40</v>
      </c>
      <c r="D2" s="64">
        <v>4</v>
      </c>
      <c r="E2" s="63">
        <v>60</v>
      </c>
      <c r="F2" s="64">
        <v>4</v>
      </c>
      <c r="G2" s="63">
        <v>70</v>
      </c>
      <c r="H2" s="64">
        <v>4</v>
      </c>
      <c r="I2" s="67">
        <v>1</v>
      </c>
      <c r="J2" s="68"/>
      <c r="K2" s="68">
        <v>2</v>
      </c>
      <c r="L2" s="68"/>
      <c r="M2" s="68">
        <v>3</v>
      </c>
      <c r="N2" s="69"/>
      <c r="O2" s="69">
        <v>4</v>
      </c>
      <c r="P2" s="69"/>
      <c r="Q2" s="69">
        <v>5</v>
      </c>
      <c r="R2" s="69"/>
      <c r="S2" s="69">
        <v>6</v>
      </c>
      <c r="T2" s="69"/>
      <c r="U2" s="69">
        <v>7</v>
      </c>
      <c r="V2" s="70"/>
      <c r="W2" s="361">
        <v>1</v>
      </c>
      <c r="X2" s="362"/>
      <c r="Y2" s="361">
        <v>2</v>
      </c>
      <c r="Z2" s="362"/>
      <c r="AA2" s="361">
        <v>3</v>
      </c>
      <c r="AB2" s="362"/>
      <c r="AC2" s="361">
        <v>4</v>
      </c>
      <c r="AD2" s="362"/>
      <c r="AE2" s="361">
        <v>5</v>
      </c>
      <c r="AF2" s="362"/>
      <c r="AG2" s="361">
        <v>6</v>
      </c>
      <c r="AH2" s="362"/>
      <c r="AI2" s="361">
        <v>7</v>
      </c>
      <c r="AJ2" s="363"/>
      <c r="AK2" s="66" t="s">
        <v>748</v>
      </c>
      <c r="AL2" s="66" t="s">
        <v>38</v>
      </c>
      <c r="AM2" s="66" t="s">
        <v>688</v>
      </c>
      <c r="AN2" s="66" t="s">
        <v>396</v>
      </c>
      <c r="AO2" s="51">
        <v>4</v>
      </c>
      <c r="AP2" s="51">
        <v>5</v>
      </c>
      <c r="AQ2" s="51">
        <v>6</v>
      </c>
      <c r="AR2" s="51">
        <v>7</v>
      </c>
      <c r="AS2" s="51">
        <v>8</v>
      </c>
      <c r="AT2" s="51">
        <v>9</v>
      </c>
      <c r="AU2" s="51">
        <v>10</v>
      </c>
    </row>
    <row r="3" spans="1:63" ht="11.25" customHeight="1">
      <c r="A3" s="2" t="s">
        <v>749</v>
      </c>
      <c r="B3" s="44" t="s">
        <v>1151</v>
      </c>
      <c r="C3" s="45">
        <f>+$B$2*C2%</f>
        <v>40</v>
      </c>
      <c r="D3" s="45">
        <f>D2</f>
        <v>4</v>
      </c>
      <c r="E3" s="45">
        <f>+$B$2*E2%</f>
        <v>60</v>
      </c>
      <c r="F3" s="45">
        <f t="shared" ref="F3" si="0">F2</f>
        <v>4</v>
      </c>
      <c r="G3" s="45">
        <f t="shared" ref="G3" si="1">+$B$2*G2%</f>
        <v>70</v>
      </c>
      <c r="H3" s="54">
        <f t="shared" ref="H3" si="2">H2</f>
        <v>4</v>
      </c>
      <c r="I3" s="55">
        <f>+$B$2*W3%</f>
        <v>80</v>
      </c>
      <c r="J3" s="56">
        <f t="shared" ref="J3:J22" si="3">+X3</f>
        <v>2</v>
      </c>
      <c r="K3" s="57">
        <f t="shared" ref="K3:K22" si="4">+$B$2*Y3%</f>
        <v>80</v>
      </c>
      <c r="L3" s="56">
        <f t="shared" ref="L3:L22" si="5">+Z3</f>
        <v>2</v>
      </c>
      <c r="M3" s="57">
        <f t="shared" ref="M3:M22" si="6">+$B$2*AA3%</f>
        <v>80</v>
      </c>
      <c r="N3" s="56">
        <f t="shared" ref="N3:N22" si="7">+AB3</f>
        <v>2</v>
      </c>
      <c r="O3" s="57">
        <f t="shared" ref="O3:O22" si="8">+$B$2*AC3%</f>
        <v>80</v>
      </c>
      <c r="P3" s="56">
        <f t="shared" ref="P3:P22" si="9">+AD3</f>
        <v>2</v>
      </c>
      <c r="Q3" s="57">
        <f t="shared" ref="Q3:Q22" si="10">+$B$2*AE3%</f>
        <v>80</v>
      </c>
      <c r="R3" s="56">
        <f t="shared" ref="R3:R22" si="11">+AF3</f>
        <v>2</v>
      </c>
      <c r="S3" s="57">
        <f t="shared" ref="S3:S22" si="12">+$B$2*AG3%</f>
        <v>80</v>
      </c>
      <c r="T3" s="56">
        <f t="shared" ref="T3:T22" si="13">+AH3</f>
        <v>2</v>
      </c>
      <c r="U3" s="57">
        <f t="shared" ref="U3:U22" si="14">+$B$2*AI3%</f>
        <v>0</v>
      </c>
      <c r="V3" s="58">
        <f t="shared" ref="V3:V22" si="15">+AJ3</f>
        <v>0</v>
      </c>
      <c r="W3" s="27">
        <v>80</v>
      </c>
      <c r="X3" s="26">
        <v>2</v>
      </c>
      <c r="Y3" s="26">
        <v>80</v>
      </c>
      <c r="Z3" s="26">
        <v>2</v>
      </c>
      <c r="AA3" s="26">
        <v>80</v>
      </c>
      <c r="AB3" s="26">
        <v>2</v>
      </c>
      <c r="AC3" s="26">
        <v>80</v>
      </c>
      <c r="AD3" s="26">
        <v>2</v>
      </c>
      <c r="AE3" s="26">
        <v>80</v>
      </c>
      <c r="AF3" s="26">
        <v>2</v>
      </c>
      <c r="AG3" s="26">
        <v>80</v>
      </c>
      <c r="AH3" s="26">
        <v>2</v>
      </c>
      <c r="AI3" s="26"/>
      <c r="AJ3" s="26"/>
      <c r="AK3" s="39">
        <f>AN3/$B$2*100</f>
        <v>80</v>
      </c>
      <c r="AL3" s="40">
        <f>(I3*J3)+(K3*L3)+(M3*N3)+(O3*P3)+(Q3*R3)+(S3*T3)+(U3*V3)</f>
        <v>960</v>
      </c>
      <c r="AM3" s="40">
        <f>J3+R3+L3+N3+P3+T3+V3</f>
        <v>12</v>
      </c>
      <c r="AN3" s="46">
        <f>AL3/AM3</f>
        <v>80</v>
      </c>
      <c r="AO3" s="50">
        <f t="shared" ref="AO3:AO22" si="16">(J3*100%)/$AM3</f>
        <v>0.16666666666666666</v>
      </c>
      <c r="AP3" s="50">
        <f t="shared" ref="AP3:AP22" si="17">(L3*100%)/$AM3</f>
        <v>0.16666666666666666</v>
      </c>
      <c r="AQ3" s="50">
        <f t="shared" ref="AQ3:AQ22" si="18">(N3*100%)/$AM3</f>
        <v>0.16666666666666666</v>
      </c>
      <c r="AR3" s="50">
        <f t="shared" ref="AR3:AR22" si="19">(P3*100%)/$AM3</f>
        <v>0.16666666666666666</v>
      </c>
      <c r="AS3" s="50">
        <f t="shared" ref="AS3:AS22" si="20">(R3*100%)/$AM3</f>
        <v>0.16666666666666666</v>
      </c>
      <c r="AT3" s="50">
        <f t="shared" ref="AT3:AT22" si="21">(T3*100%)/$AM3</f>
        <v>0.16666666666666666</v>
      </c>
      <c r="AU3" s="50">
        <f t="shared" ref="AU3:AU22" si="22">(V3*100%)/$AM3</f>
        <v>0</v>
      </c>
      <c r="AX3" s="1">
        <v>80</v>
      </c>
      <c r="AY3" s="1">
        <v>2</v>
      </c>
      <c r="AZ3" s="1">
        <v>6</v>
      </c>
    </row>
    <row r="4" spans="1:63" ht="11.25" customHeight="1">
      <c r="A4" s="2" t="s">
        <v>750</v>
      </c>
      <c r="B4" s="44" t="str">
        <f t="shared" ref="B4:B29" si="23">$B$3</f>
        <v>SENTADILLA</v>
      </c>
      <c r="C4" s="45">
        <f>C3</f>
        <v>40</v>
      </c>
      <c r="D4" s="45">
        <f t="shared" ref="D4:G4" si="24">D3</f>
        <v>4</v>
      </c>
      <c r="E4" s="45">
        <f t="shared" si="24"/>
        <v>60</v>
      </c>
      <c r="F4" s="45">
        <f t="shared" si="24"/>
        <v>4</v>
      </c>
      <c r="G4" s="45">
        <f t="shared" si="24"/>
        <v>70</v>
      </c>
      <c r="H4" s="54">
        <f>H3</f>
        <v>4</v>
      </c>
      <c r="I4" s="31">
        <f t="shared" ref="I4:I22" si="25">+$B$2*W4%</f>
        <v>80</v>
      </c>
      <c r="J4" s="35">
        <f t="shared" si="3"/>
        <v>3</v>
      </c>
      <c r="K4" s="32">
        <f t="shared" si="4"/>
        <v>80</v>
      </c>
      <c r="L4" s="35">
        <f t="shared" si="5"/>
        <v>3</v>
      </c>
      <c r="M4" s="32">
        <f t="shared" si="6"/>
        <v>80</v>
      </c>
      <c r="N4" s="35">
        <f t="shared" si="7"/>
        <v>3</v>
      </c>
      <c r="O4" s="32">
        <f t="shared" si="8"/>
        <v>80</v>
      </c>
      <c r="P4" s="35">
        <f t="shared" si="9"/>
        <v>3</v>
      </c>
      <c r="Q4" s="32">
        <f t="shared" si="10"/>
        <v>80</v>
      </c>
      <c r="R4" s="35">
        <f t="shared" si="11"/>
        <v>3</v>
      </c>
      <c r="S4" s="32">
        <f t="shared" si="12"/>
        <v>80</v>
      </c>
      <c r="T4" s="35">
        <f t="shared" si="13"/>
        <v>3</v>
      </c>
      <c r="U4" s="32">
        <f t="shared" si="14"/>
        <v>0</v>
      </c>
      <c r="V4" s="36">
        <f t="shared" si="15"/>
        <v>0</v>
      </c>
      <c r="W4" s="27">
        <v>80</v>
      </c>
      <c r="X4" s="26">
        <v>3</v>
      </c>
      <c r="Y4" s="26">
        <v>80</v>
      </c>
      <c r="Z4" s="26">
        <v>3</v>
      </c>
      <c r="AA4" s="26">
        <v>80</v>
      </c>
      <c r="AB4" s="26">
        <v>3</v>
      </c>
      <c r="AC4" s="26">
        <v>80</v>
      </c>
      <c r="AD4" s="26">
        <v>3</v>
      </c>
      <c r="AE4" s="26">
        <v>80</v>
      </c>
      <c r="AF4" s="26">
        <v>3</v>
      </c>
      <c r="AG4" s="26">
        <v>80</v>
      </c>
      <c r="AH4" s="26">
        <v>3</v>
      </c>
      <c r="AI4" s="26"/>
      <c r="AJ4" s="26"/>
      <c r="AK4" s="6">
        <f t="shared" ref="AK4:AK22" si="26">AN4/$B$2*100</f>
        <v>80</v>
      </c>
      <c r="AL4" s="7">
        <f t="shared" ref="AL4:AL22" si="27">(I4*J4)+(K4*L4)+(M4*N4)+(O4*P4)+(Q4*R4)+(S4*T4)+(U4*V4)</f>
        <v>1440</v>
      </c>
      <c r="AM4" s="7">
        <f t="shared" ref="AM4:AM22" si="28">J4+R4+L4+N4+P4+T4+V4</f>
        <v>18</v>
      </c>
      <c r="AN4" s="47">
        <f t="shared" ref="AN4:AN22" si="29">AL4/AM4</f>
        <v>80</v>
      </c>
      <c r="AO4" s="48">
        <f t="shared" si="16"/>
        <v>0.16666666666666666</v>
      </c>
      <c r="AP4" s="48">
        <f t="shared" si="17"/>
        <v>0.16666666666666666</v>
      </c>
      <c r="AQ4" s="48">
        <f t="shared" si="18"/>
        <v>0.16666666666666666</v>
      </c>
      <c r="AR4" s="48">
        <f t="shared" si="19"/>
        <v>0.16666666666666666</v>
      </c>
      <c r="AS4" s="48">
        <f t="shared" si="20"/>
        <v>0.16666666666666666</v>
      </c>
      <c r="AT4" s="48">
        <f t="shared" si="21"/>
        <v>0.16666666666666666</v>
      </c>
      <c r="AU4" s="48">
        <f t="shared" si="22"/>
        <v>0</v>
      </c>
      <c r="AX4" s="1">
        <v>80</v>
      </c>
      <c r="AY4" s="1">
        <v>3</v>
      </c>
      <c r="AZ4" s="1">
        <v>6</v>
      </c>
    </row>
    <row r="5" spans="1:63" ht="11.25" customHeight="1">
      <c r="A5" s="2" t="s">
        <v>751</v>
      </c>
      <c r="B5" s="44" t="str">
        <f t="shared" si="23"/>
        <v>SENTADILLA</v>
      </c>
      <c r="C5" s="45">
        <f t="shared" ref="C5:H22" si="30">C4</f>
        <v>40</v>
      </c>
      <c r="D5" s="45">
        <f t="shared" si="30"/>
        <v>4</v>
      </c>
      <c r="E5" s="45">
        <f t="shared" si="30"/>
        <v>60</v>
      </c>
      <c r="F5" s="45">
        <f t="shared" si="30"/>
        <v>4</v>
      </c>
      <c r="G5" s="45">
        <f t="shared" si="30"/>
        <v>70</v>
      </c>
      <c r="H5" s="54">
        <f t="shared" si="30"/>
        <v>4</v>
      </c>
      <c r="I5" s="31">
        <f t="shared" si="25"/>
        <v>80</v>
      </c>
      <c r="J5" s="35">
        <f t="shared" si="3"/>
        <v>2</v>
      </c>
      <c r="K5" s="32">
        <f t="shared" si="4"/>
        <v>80</v>
      </c>
      <c r="L5" s="35">
        <f t="shared" si="5"/>
        <v>2</v>
      </c>
      <c r="M5" s="32">
        <f t="shared" si="6"/>
        <v>80</v>
      </c>
      <c r="N5" s="35">
        <f t="shared" si="7"/>
        <v>2</v>
      </c>
      <c r="O5" s="32">
        <f t="shared" si="8"/>
        <v>80</v>
      </c>
      <c r="P5" s="35">
        <f t="shared" si="9"/>
        <v>2</v>
      </c>
      <c r="Q5" s="32">
        <f t="shared" si="10"/>
        <v>80</v>
      </c>
      <c r="R5" s="35">
        <f t="shared" si="11"/>
        <v>2</v>
      </c>
      <c r="S5" s="32">
        <f t="shared" si="12"/>
        <v>80</v>
      </c>
      <c r="T5" s="35">
        <f t="shared" si="13"/>
        <v>2</v>
      </c>
      <c r="U5" s="32">
        <f t="shared" si="14"/>
        <v>0</v>
      </c>
      <c r="V5" s="36">
        <f t="shared" si="15"/>
        <v>0</v>
      </c>
      <c r="W5" s="27">
        <v>80</v>
      </c>
      <c r="X5" s="26">
        <v>2</v>
      </c>
      <c r="Y5" s="26">
        <v>80</v>
      </c>
      <c r="Z5" s="26">
        <v>2</v>
      </c>
      <c r="AA5" s="26">
        <v>80</v>
      </c>
      <c r="AB5" s="26">
        <v>2</v>
      </c>
      <c r="AC5" s="26">
        <v>80</v>
      </c>
      <c r="AD5" s="26">
        <v>2</v>
      </c>
      <c r="AE5" s="26">
        <v>80</v>
      </c>
      <c r="AF5" s="26">
        <v>2</v>
      </c>
      <c r="AG5" s="26">
        <v>80</v>
      </c>
      <c r="AH5" s="26">
        <v>2</v>
      </c>
      <c r="AI5" s="26"/>
      <c r="AJ5" s="26"/>
      <c r="AK5" s="6">
        <f t="shared" si="26"/>
        <v>80</v>
      </c>
      <c r="AL5" s="7">
        <f t="shared" si="27"/>
        <v>960</v>
      </c>
      <c r="AM5" s="7">
        <f t="shared" si="28"/>
        <v>12</v>
      </c>
      <c r="AN5" s="47">
        <f t="shared" si="29"/>
        <v>80</v>
      </c>
      <c r="AO5" s="48">
        <f t="shared" si="16"/>
        <v>0.16666666666666666</v>
      </c>
      <c r="AP5" s="48">
        <f t="shared" si="17"/>
        <v>0.16666666666666666</v>
      </c>
      <c r="AQ5" s="48">
        <f t="shared" si="18"/>
        <v>0.16666666666666666</v>
      </c>
      <c r="AR5" s="48">
        <f t="shared" si="19"/>
        <v>0.16666666666666666</v>
      </c>
      <c r="AS5" s="48">
        <f t="shared" si="20"/>
        <v>0.16666666666666666</v>
      </c>
      <c r="AT5" s="48">
        <f t="shared" si="21"/>
        <v>0.16666666666666666</v>
      </c>
      <c r="AU5" s="48">
        <f t="shared" si="22"/>
        <v>0</v>
      </c>
      <c r="AX5" s="1">
        <v>80</v>
      </c>
      <c r="AY5" s="1">
        <v>2</v>
      </c>
      <c r="AZ5" s="1">
        <v>6</v>
      </c>
    </row>
    <row r="6" spans="1:63" ht="11.25" customHeight="1">
      <c r="A6" s="2" t="s">
        <v>752</v>
      </c>
      <c r="B6" s="44" t="str">
        <f t="shared" si="23"/>
        <v>SENTADILLA</v>
      </c>
      <c r="C6" s="45">
        <f t="shared" si="30"/>
        <v>40</v>
      </c>
      <c r="D6" s="45">
        <f t="shared" si="30"/>
        <v>4</v>
      </c>
      <c r="E6" s="45">
        <f t="shared" si="30"/>
        <v>60</v>
      </c>
      <c r="F6" s="45">
        <f t="shared" si="30"/>
        <v>4</v>
      </c>
      <c r="G6" s="45">
        <f t="shared" si="30"/>
        <v>70</v>
      </c>
      <c r="H6" s="54">
        <f t="shared" si="30"/>
        <v>4</v>
      </c>
      <c r="I6" s="31">
        <f t="shared" si="25"/>
        <v>80</v>
      </c>
      <c r="J6" s="35">
        <f t="shared" si="3"/>
        <v>4</v>
      </c>
      <c r="K6" s="32">
        <f t="shared" si="4"/>
        <v>80</v>
      </c>
      <c r="L6" s="35">
        <f t="shared" si="5"/>
        <v>4</v>
      </c>
      <c r="M6" s="32">
        <f t="shared" si="6"/>
        <v>80</v>
      </c>
      <c r="N6" s="35">
        <f t="shared" si="7"/>
        <v>4</v>
      </c>
      <c r="O6" s="32">
        <f t="shared" si="8"/>
        <v>80</v>
      </c>
      <c r="P6" s="35">
        <f t="shared" si="9"/>
        <v>4</v>
      </c>
      <c r="Q6" s="32">
        <f t="shared" si="10"/>
        <v>80</v>
      </c>
      <c r="R6" s="35">
        <f t="shared" si="11"/>
        <v>4</v>
      </c>
      <c r="S6" s="32">
        <f t="shared" si="12"/>
        <v>80</v>
      </c>
      <c r="T6" s="35">
        <f t="shared" si="13"/>
        <v>4</v>
      </c>
      <c r="U6" s="32">
        <f t="shared" si="14"/>
        <v>0</v>
      </c>
      <c r="V6" s="36">
        <f t="shared" si="15"/>
        <v>0</v>
      </c>
      <c r="W6" s="27">
        <v>80</v>
      </c>
      <c r="X6" s="26">
        <v>4</v>
      </c>
      <c r="Y6" s="26">
        <v>80</v>
      </c>
      <c r="Z6" s="26">
        <v>4</v>
      </c>
      <c r="AA6" s="26">
        <v>80</v>
      </c>
      <c r="AB6" s="26">
        <v>4</v>
      </c>
      <c r="AC6" s="26">
        <v>80</v>
      </c>
      <c r="AD6" s="26">
        <v>4</v>
      </c>
      <c r="AE6" s="26">
        <v>80</v>
      </c>
      <c r="AF6" s="26">
        <v>4</v>
      </c>
      <c r="AG6" s="26">
        <v>80</v>
      </c>
      <c r="AH6" s="26">
        <v>4</v>
      </c>
      <c r="AI6" s="26"/>
      <c r="AJ6" s="26"/>
      <c r="AK6" s="6">
        <f t="shared" si="26"/>
        <v>80</v>
      </c>
      <c r="AL6" s="7">
        <f t="shared" si="27"/>
        <v>1920</v>
      </c>
      <c r="AM6" s="7">
        <f t="shared" si="28"/>
        <v>24</v>
      </c>
      <c r="AN6" s="47">
        <f t="shared" si="29"/>
        <v>80</v>
      </c>
      <c r="AO6" s="48">
        <f t="shared" si="16"/>
        <v>0.16666666666666666</v>
      </c>
      <c r="AP6" s="48">
        <f t="shared" si="17"/>
        <v>0.16666666666666666</v>
      </c>
      <c r="AQ6" s="48">
        <f t="shared" si="18"/>
        <v>0.16666666666666666</v>
      </c>
      <c r="AR6" s="48">
        <f t="shared" si="19"/>
        <v>0.16666666666666666</v>
      </c>
      <c r="AS6" s="48">
        <f t="shared" si="20"/>
        <v>0.16666666666666666</v>
      </c>
      <c r="AT6" s="48">
        <f t="shared" si="21"/>
        <v>0.16666666666666666</v>
      </c>
      <c r="AU6" s="48">
        <f t="shared" si="22"/>
        <v>0</v>
      </c>
      <c r="AX6" s="1">
        <v>80</v>
      </c>
      <c r="AY6" s="1">
        <v>4</v>
      </c>
      <c r="AZ6" s="1">
        <v>6</v>
      </c>
    </row>
    <row r="7" spans="1:63" ht="11.25" customHeight="1">
      <c r="A7" s="2" t="s">
        <v>753</v>
      </c>
      <c r="B7" s="44" t="str">
        <f t="shared" si="23"/>
        <v>SENTADILLA</v>
      </c>
      <c r="C7" s="45">
        <f t="shared" si="30"/>
        <v>40</v>
      </c>
      <c r="D7" s="45">
        <f t="shared" si="30"/>
        <v>4</v>
      </c>
      <c r="E7" s="45">
        <f t="shared" si="30"/>
        <v>60</v>
      </c>
      <c r="F7" s="45">
        <f t="shared" si="30"/>
        <v>4</v>
      </c>
      <c r="G7" s="45">
        <f t="shared" si="30"/>
        <v>70</v>
      </c>
      <c r="H7" s="54">
        <f>H6</f>
        <v>4</v>
      </c>
      <c r="I7" s="31">
        <f t="shared" si="25"/>
        <v>80</v>
      </c>
      <c r="J7" s="35">
        <f t="shared" si="3"/>
        <v>2</v>
      </c>
      <c r="K7" s="32">
        <f t="shared" si="4"/>
        <v>80</v>
      </c>
      <c r="L7" s="35">
        <f t="shared" si="5"/>
        <v>2</v>
      </c>
      <c r="M7" s="32">
        <f t="shared" si="6"/>
        <v>80</v>
      </c>
      <c r="N7" s="35">
        <f t="shared" si="7"/>
        <v>2</v>
      </c>
      <c r="O7" s="32">
        <f t="shared" si="8"/>
        <v>80</v>
      </c>
      <c r="P7" s="35">
        <f t="shared" si="9"/>
        <v>2</v>
      </c>
      <c r="Q7" s="32">
        <f t="shared" si="10"/>
        <v>80</v>
      </c>
      <c r="R7" s="35">
        <f t="shared" si="11"/>
        <v>2</v>
      </c>
      <c r="S7" s="32">
        <f t="shared" si="12"/>
        <v>80</v>
      </c>
      <c r="T7" s="35">
        <f t="shared" si="13"/>
        <v>2</v>
      </c>
      <c r="U7" s="32">
        <f t="shared" si="14"/>
        <v>0</v>
      </c>
      <c r="V7" s="36">
        <f t="shared" si="15"/>
        <v>0</v>
      </c>
      <c r="W7" s="27">
        <v>80</v>
      </c>
      <c r="X7" s="26">
        <v>2</v>
      </c>
      <c r="Y7" s="26">
        <v>80</v>
      </c>
      <c r="Z7" s="26">
        <v>2</v>
      </c>
      <c r="AA7" s="26">
        <v>80</v>
      </c>
      <c r="AB7" s="26">
        <v>2</v>
      </c>
      <c r="AC7" s="26">
        <v>80</v>
      </c>
      <c r="AD7" s="26">
        <v>2</v>
      </c>
      <c r="AE7" s="26">
        <v>80</v>
      </c>
      <c r="AF7" s="26">
        <v>2</v>
      </c>
      <c r="AG7" s="26">
        <v>80</v>
      </c>
      <c r="AH7" s="26">
        <v>2</v>
      </c>
      <c r="AI7" s="26"/>
      <c r="AJ7" s="26"/>
      <c r="AK7" s="6">
        <f t="shared" si="26"/>
        <v>80</v>
      </c>
      <c r="AL7" s="7">
        <f t="shared" si="27"/>
        <v>960</v>
      </c>
      <c r="AM7" s="7">
        <f t="shared" si="28"/>
        <v>12</v>
      </c>
      <c r="AN7" s="47">
        <f t="shared" si="29"/>
        <v>80</v>
      </c>
      <c r="AO7" s="48">
        <f t="shared" si="16"/>
        <v>0.16666666666666666</v>
      </c>
      <c r="AP7" s="48">
        <f t="shared" si="17"/>
        <v>0.16666666666666666</v>
      </c>
      <c r="AQ7" s="48">
        <f t="shared" si="18"/>
        <v>0.16666666666666666</v>
      </c>
      <c r="AR7" s="48">
        <f t="shared" si="19"/>
        <v>0.16666666666666666</v>
      </c>
      <c r="AS7" s="48">
        <f t="shared" si="20"/>
        <v>0.16666666666666666</v>
      </c>
      <c r="AT7" s="48">
        <f t="shared" si="21"/>
        <v>0.16666666666666666</v>
      </c>
      <c r="AU7" s="48">
        <f t="shared" si="22"/>
        <v>0</v>
      </c>
      <c r="AX7" s="1">
        <v>80</v>
      </c>
      <c r="AY7" s="1">
        <v>5</v>
      </c>
      <c r="AZ7" s="1">
        <v>6</v>
      </c>
    </row>
    <row r="8" spans="1:63" ht="11.25" customHeight="1">
      <c r="A8" s="2" t="s">
        <v>754</v>
      </c>
      <c r="B8" s="44" t="str">
        <f t="shared" si="23"/>
        <v>SENTADILLA</v>
      </c>
      <c r="C8" s="45">
        <f t="shared" si="30"/>
        <v>40</v>
      </c>
      <c r="D8" s="45">
        <f t="shared" si="30"/>
        <v>4</v>
      </c>
      <c r="E8" s="45">
        <f>E7</f>
        <v>60</v>
      </c>
      <c r="F8" s="45">
        <f t="shared" si="30"/>
        <v>4</v>
      </c>
      <c r="G8" s="45">
        <f t="shared" si="30"/>
        <v>70</v>
      </c>
      <c r="H8" s="54">
        <f t="shared" si="30"/>
        <v>4</v>
      </c>
      <c r="I8" s="31">
        <f t="shared" si="25"/>
        <v>80</v>
      </c>
      <c r="J8" s="35">
        <f t="shared" si="3"/>
        <v>5</v>
      </c>
      <c r="K8" s="32">
        <f t="shared" si="4"/>
        <v>80</v>
      </c>
      <c r="L8" s="35">
        <f t="shared" si="5"/>
        <v>5</v>
      </c>
      <c r="M8" s="32">
        <f t="shared" si="6"/>
        <v>80</v>
      </c>
      <c r="N8" s="35">
        <f t="shared" si="7"/>
        <v>5</v>
      </c>
      <c r="O8" s="32">
        <f t="shared" si="8"/>
        <v>80</v>
      </c>
      <c r="P8" s="35">
        <f t="shared" si="9"/>
        <v>5</v>
      </c>
      <c r="Q8" s="32">
        <f t="shared" si="10"/>
        <v>80</v>
      </c>
      <c r="R8" s="35">
        <f t="shared" si="11"/>
        <v>5</v>
      </c>
      <c r="S8" s="32">
        <f t="shared" si="12"/>
        <v>80</v>
      </c>
      <c r="T8" s="35">
        <f t="shared" si="13"/>
        <v>5</v>
      </c>
      <c r="U8" s="32">
        <f t="shared" si="14"/>
        <v>0</v>
      </c>
      <c r="V8" s="36">
        <f t="shared" si="15"/>
        <v>0</v>
      </c>
      <c r="W8" s="27">
        <v>80</v>
      </c>
      <c r="X8" s="26">
        <v>5</v>
      </c>
      <c r="Y8" s="26">
        <v>80</v>
      </c>
      <c r="Z8" s="26">
        <v>5</v>
      </c>
      <c r="AA8" s="26">
        <v>80</v>
      </c>
      <c r="AB8" s="26">
        <v>5</v>
      </c>
      <c r="AC8" s="26">
        <v>80</v>
      </c>
      <c r="AD8" s="26">
        <v>5</v>
      </c>
      <c r="AE8" s="26">
        <v>80</v>
      </c>
      <c r="AF8" s="26">
        <v>5</v>
      </c>
      <c r="AG8" s="26">
        <v>80</v>
      </c>
      <c r="AH8" s="26">
        <v>5</v>
      </c>
      <c r="AI8" s="26"/>
      <c r="AJ8" s="26"/>
      <c r="AK8" s="6">
        <f t="shared" si="26"/>
        <v>80</v>
      </c>
      <c r="AL8" s="7">
        <f t="shared" si="27"/>
        <v>2400</v>
      </c>
      <c r="AM8" s="7">
        <f t="shared" si="28"/>
        <v>30</v>
      </c>
      <c r="AN8" s="47">
        <f t="shared" si="29"/>
        <v>80</v>
      </c>
      <c r="AO8" s="48">
        <f t="shared" si="16"/>
        <v>0.16666666666666666</v>
      </c>
      <c r="AP8" s="48">
        <f t="shared" si="17"/>
        <v>0.16666666666666666</v>
      </c>
      <c r="AQ8" s="48">
        <f t="shared" si="18"/>
        <v>0.16666666666666666</v>
      </c>
      <c r="AR8" s="48">
        <f t="shared" si="19"/>
        <v>0.16666666666666666</v>
      </c>
      <c r="AS8" s="48">
        <f t="shared" si="20"/>
        <v>0.16666666666666666</v>
      </c>
      <c r="AT8" s="48">
        <f t="shared" si="21"/>
        <v>0.16666666666666666</v>
      </c>
      <c r="AU8" s="48">
        <f t="shared" si="22"/>
        <v>0</v>
      </c>
    </row>
    <row r="9" spans="1:63" ht="11.25" customHeight="1">
      <c r="A9" s="2" t="s">
        <v>755</v>
      </c>
      <c r="B9" s="44" t="str">
        <f t="shared" si="23"/>
        <v>SENTADILLA</v>
      </c>
      <c r="C9" s="45">
        <f t="shared" si="30"/>
        <v>40</v>
      </c>
      <c r="D9" s="45">
        <f t="shared" si="30"/>
        <v>4</v>
      </c>
      <c r="E9" s="45">
        <f t="shared" si="30"/>
        <v>60</v>
      </c>
      <c r="F9" s="45">
        <f t="shared" si="30"/>
        <v>4</v>
      </c>
      <c r="G9" s="45">
        <f t="shared" si="30"/>
        <v>70</v>
      </c>
      <c r="H9" s="54">
        <f t="shared" si="30"/>
        <v>4</v>
      </c>
      <c r="I9" s="31">
        <f t="shared" si="25"/>
        <v>80</v>
      </c>
      <c r="J9" s="35">
        <f t="shared" si="3"/>
        <v>2</v>
      </c>
      <c r="K9" s="32">
        <f t="shared" si="4"/>
        <v>80</v>
      </c>
      <c r="L9" s="35">
        <f t="shared" si="5"/>
        <v>2</v>
      </c>
      <c r="M9" s="32">
        <f t="shared" si="6"/>
        <v>80</v>
      </c>
      <c r="N9" s="35">
        <f t="shared" si="7"/>
        <v>2</v>
      </c>
      <c r="O9" s="32">
        <f t="shared" si="8"/>
        <v>80</v>
      </c>
      <c r="P9" s="35">
        <f t="shared" si="9"/>
        <v>2</v>
      </c>
      <c r="Q9" s="32">
        <f t="shared" si="10"/>
        <v>80</v>
      </c>
      <c r="R9" s="35">
        <f t="shared" si="11"/>
        <v>2</v>
      </c>
      <c r="S9" s="32">
        <f t="shared" si="12"/>
        <v>80</v>
      </c>
      <c r="T9" s="35">
        <f t="shared" si="13"/>
        <v>2</v>
      </c>
      <c r="U9" s="32">
        <f t="shared" si="14"/>
        <v>0</v>
      </c>
      <c r="V9" s="36">
        <f t="shared" si="15"/>
        <v>0</v>
      </c>
      <c r="W9" s="27">
        <v>80</v>
      </c>
      <c r="X9" s="26">
        <v>2</v>
      </c>
      <c r="Y9" s="26">
        <v>80</v>
      </c>
      <c r="Z9" s="26">
        <v>2</v>
      </c>
      <c r="AA9" s="26">
        <v>80</v>
      </c>
      <c r="AB9" s="26">
        <v>2</v>
      </c>
      <c r="AC9" s="26">
        <v>80</v>
      </c>
      <c r="AD9" s="26">
        <v>2</v>
      </c>
      <c r="AE9" s="26">
        <v>80</v>
      </c>
      <c r="AF9" s="26">
        <v>2</v>
      </c>
      <c r="AG9" s="26">
        <v>80</v>
      </c>
      <c r="AH9" s="26">
        <v>2</v>
      </c>
      <c r="AI9" s="26"/>
      <c r="AJ9" s="26"/>
      <c r="AK9" s="6">
        <f t="shared" si="26"/>
        <v>80</v>
      </c>
      <c r="AL9" s="7">
        <f t="shared" si="27"/>
        <v>960</v>
      </c>
      <c r="AM9" s="7">
        <f t="shared" si="28"/>
        <v>12</v>
      </c>
      <c r="AN9" s="47">
        <f t="shared" si="29"/>
        <v>80</v>
      </c>
      <c r="AO9" s="48">
        <f t="shared" si="16"/>
        <v>0.16666666666666666</v>
      </c>
      <c r="AP9" s="48">
        <f t="shared" si="17"/>
        <v>0.16666666666666666</v>
      </c>
      <c r="AQ9" s="48">
        <f t="shared" si="18"/>
        <v>0.16666666666666666</v>
      </c>
      <c r="AR9" s="48">
        <f t="shared" si="19"/>
        <v>0.16666666666666666</v>
      </c>
      <c r="AS9" s="48">
        <f t="shared" si="20"/>
        <v>0.16666666666666666</v>
      </c>
      <c r="AT9" s="48">
        <f t="shared" si="21"/>
        <v>0.16666666666666666</v>
      </c>
      <c r="AU9" s="48">
        <f t="shared" si="22"/>
        <v>0</v>
      </c>
    </row>
    <row r="10" spans="1:63" ht="11.25" customHeight="1">
      <c r="A10" s="2" t="s">
        <v>756</v>
      </c>
      <c r="B10" s="44" t="str">
        <f t="shared" si="23"/>
        <v>SENTADILLA</v>
      </c>
      <c r="C10" s="45">
        <f t="shared" si="30"/>
        <v>40</v>
      </c>
      <c r="D10" s="45">
        <f t="shared" si="30"/>
        <v>4</v>
      </c>
      <c r="E10" s="45">
        <f t="shared" si="30"/>
        <v>60</v>
      </c>
      <c r="F10" s="45">
        <f t="shared" si="30"/>
        <v>4</v>
      </c>
      <c r="G10" s="45">
        <f t="shared" si="30"/>
        <v>70</v>
      </c>
      <c r="H10" s="54">
        <f t="shared" si="30"/>
        <v>4</v>
      </c>
      <c r="I10" s="31">
        <f t="shared" si="25"/>
        <v>80</v>
      </c>
      <c r="J10" s="35">
        <f t="shared" si="3"/>
        <v>6</v>
      </c>
      <c r="K10" s="32">
        <f t="shared" si="4"/>
        <v>80</v>
      </c>
      <c r="L10" s="35">
        <f t="shared" si="5"/>
        <v>6</v>
      </c>
      <c r="M10" s="32">
        <f t="shared" si="6"/>
        <v>80</v>
      </c>
      <c r="N10" s="35">
        <f t="shared" si="7"/>
        <v>6</v>
      </c>
      <c r="O10" s="32">
        <f t="shared" si="8"/>
        <v>80</v>
      </c>
      <c r="P10" s="35">
        <f t="shared" si="9"/>
        <v>6</v>
      </c>
      <c r="Q10" s="32">
        <f t="shared" si="10"/>
        <v>80</v>
      </c>
      <c r="R10" s="35">
        <f t="shared" si="11"/>
        <v>6</v>
      </c>
      <c r="S10" s="32">
        <f t="shared" si="12"/>
        <v>80</v>
      </c>
      <c r="T10" s="35">
        <f t="shared" si="13"/>
        <v>6</v>
      </c>
      <c r="U10" s="32">
        <f t="shared" si="14"/>
        <v>0</v>
      </c>
      <c r="V10" s="36">
        <f t="shared" si="15"/>
        <v>0</v>
      </c>
      <c r="W10" s="27">
        <v>80</v>
      </c>
      <c r="X10" s="26">
        <v>6</v>
      </c>
      <c r="Y10" s="26">
        <v>80</v>
      </c>
      <c r="Z10" s="26">
        <v>6</v>
      </c>
      <c r="AA10" s="26">
        <v>80</v>
      </c>
      <c r="AB10" s="26">
        <v>6</v>
      </c>
      <c r="AC10" s="26">
        <v>80</v>
      </c>
      <c r="AD10" s="26">
        <v>6</v>
      </c>
      <c r="AE10" s="26">
        <v>80</v>
      </c>
      <c r="AF10" s="26">
        <v>6</v>
      </c>
      <c r="AG10" s="26">
        <v>80</v>
      </c>
      <c r="AH10" s="26">
        <v>6</v>
      </c>
      <c r="AI10" s="26"/>
      <c r="AJ10" s="26"/>
      <c r="AK10" s="6">
        <f t="shared" si="26"/>
        <v>80</v>
      </c>
      <c r="AL10" s="7">
        <f t="shared" si="27"/>
        <v>2880</v>
      </c>
      <c r="AM10" s="7">
        <f t="shared" si="28"/>
        <v>36</v>
      </c>
      <c r="AN10" s="47">
        <f t="shared" si="29"/>
        <v>80</v>
      </c>
      <c r="AO10" s="48">
        <f t="shared" si="16"/>
        <v>0.16666666666666666</v>
      </c>
      <c r="AP10" s="48">
        <f t="shared" si="17"/>
        <v>0.16666666666666666</v>
      </c>
      <c r="AQ10" s="48">
        <f t="shared" si="18"/>
        <v>0.16666666666666666</v>
      </c>
      <c r="AR10" s="48">
        <f t="shared" si="19"/>
        <v>0.16666666666666666</v>
      </c>
      <c r="AS10" s="48">
        <f t="shared" si="20"/>
        <v>0.16666666666666666</v>
      </c>
      <c r="AT10" s="48">
        <f t="shared" si="21"/>
        <v>0.16666666666666666</v>
      </c>
      <c r="AU10" s="48">
        <f t="shared" si="22"/>
        <v>0</v>
      </c>
    </row>
    <row r="11" spans="1:63" ht="11.25" customHeight="1">
      <c r="A11" s="2" t="s">
        <v>757</v>
      </c>
      <c r="B11" s="44" t="str">
        <f t="shared" si="23"/>
        <v>SENTADILLA</v>
      </c>
      <c r="C11" s="45">
        <f t="shared" si="30"/>
        <v>40</v>
      </c>
      <c r="D11" s="45">
        <f t="shared" si="30"/>
        <v>4</v>
      </c>
      <c r="E11" s="45">
        <f t="shared" si="30"/>
        <v>60</v>
      </c>
      <c r="F11" s="45">
        <f t="shared" si="30"/>
        <v>4</v>
      </c>
      <c r="G11" s="45">
        <f t="shared" si="30"/>
        <v>70</v>
      </c>
      <c r="H11" s="54">
        <f t="shared" si="30"/>
        <v>4</v>
      </c>
      <c r="I11" s="31">
        <f t="shared" si="25"/>
        <v>85</v>
      </c>
      <c r="J11" s="35">
        <f t="shared" si="3"/>
        <v>2</v>
      </c>
      <c r="K11" s="32">
        <f t="shared" si="4"/>
        <v>85</v>
      </c>
      <c r="L11" s="35">
        <f t="shared" si="5"/>
        <v>2</v>
      </c>
      <c r="M11" s="32">
        <f t="shared" si="6"/>
        <v>85</v>
      </c>
      <c r="N11" s="35">
        <f t="shared" si="7"/>
        <v>2</v>
      </c>
      <c r="O11" s="32">
        <f t="shared" si="8"/>
        <v>85</v>
      </c>
      <c r="P11" s="35">
        <f t="shared" si="9"/>
        <v>2</v>
      </c>
      <c r="Q11" s="32">
        <f t="shared" si="10"/>
        <v>85</v>
      </c>
      <c r="R11" s="35">
        <f t="shared" si="11"/>
        <v>2</v>
      </c>
      <c r="S11" s="32">
        <f t="shared" si="12"/>
        <v>0</v>
      </c>
      <c r="T11" s="35">
        <f t="shared" si="13"/>
        <v>0</v>
      </c>
      <c r="U11" s="32">
        <f t="shared" si="14"/>
        <v>0</v>
      </c>
      <c r="V11" s="36">
        <f t="shared" si="15"/>
        <v>0</v>
      </c>
      <c r="W11" s="27">
        <v>85</v>
      </c>
      <c r="X11" s="26">
        <v>2</v>
      </c>
      <c r="Y11" s="26">
        <v>85</v>
      </c>
      <c r="Z11" s="26">
        <v>2</v>
      </c>
      <c r="AA11" s="26">
        <v>85</v>
      </c>
      <c r="AB11" s="26">
        <v>2</v>
      </c>
      <c r="AC11" s="26">
        <v>85</v>
      </c>
      <c r="AD11" s="26">
        <v>2</v>
      </c>
      <c r="AE11" s="26">
        <v>85</v>
      </c>
      <c r="AF11" s="26">
        <v>2</v>
      </c>
      <c r="AG11" s="26"/>
      <c r="AH11" s="26"/>
      <c r="AI11" s="26"/>
      <c r="AJ11" s="26"/>
      <c r="AK11" s="6">
        <f t="shared" si="26"/>
        <v>85</v>
      </c>
      <c r="AL11" s="7">
        <f t="shared" si="27"/>
        <v>850</v>
      </c>
      <c r="AM11" s="7">
        <f t="shared" si="28"/>
        <v>10</v>
      </c>
      <c r="AN11" s="47">
        <f t="shared" si="29"/>
        <v>85</v>
      </c>
      <c r="AO11" s="48">
        <f t="shared" si="16"/>
        <v>0.2</v>
      </c>
      <c r="AP11" s="48">
        <f t="shared" si="17"/>
        <v>0.2</v>
      </c>
      <c r="AQ11" s="48">
        <f t="shared" si="18"/>
        <v>0.2</v>
      </c>
      <c r="AR11" s="48">
        <f t="shared" si="19"/>
        <v>0.2</v>
      </c>
      <c r="AS11" s="48">
        <f t="shared" si="20"/>
        <v>0.2</v>
      </c>
      <c r="AT11" s="48">
        <f t="shared" si="21"/>
        <v>0</v>
      </c>
      <c r="AU11" s="48">
        <f t="shared" si="22"/>
        <v>0</v>
      </c>
    </row>
    <row r="12" spans="1:63" ht="11.25" customHeight="1">
      <c r="A12" s="2" t="s">
        <v>758</v>
      </c>
      <c r="B12" s="44" t="str">
        <f t="shared" si="23"/>
        <v>SENTADILLA</v>
      </c>
      <c r="C12" s="45">
        <f t="shared" si="30"/>
        <v>40</v>
      </c>
      <c r="D12" s="45">
        <f t="shared" si="30"/>
        <v>4</v>
      </c>
      <c r="E12" s="45">
        <f t="shared" si="30"/>
        <v>60</v>
      </c>
      <c r="F12" s="45">
        <f t="shared" si="30"/>
        <v>4</v>
      </c>
      <c r="G12" s="45">
        <f t="shared" si="30"/>
        <v>70</v>
      </c>
      <c r="H12" s="54">
        <f t="shared" si="30"/>
        <v>4</v>
      </c>
      <c r="I12" s="31">
        <f t="shared" si="25"/>
        <v>80</v>
      </c>
      <c r="J12" s="35">
        <f t="shared" si="3"/>
        <v>2</v>
      </c>
      <c r="K12" s="32">
        <f t="shared" si="4"/>
        <v>80</v>
      </c>
      <c r="L12" s="35">
        <f t="shared" si="5"/>
        <v>2</v>
      </c>
      <c r="M12" s="32">
        <f t="shared" si="6"/>
        <v>80</v>
      </c>
      <c r="N12" s="35">
        <f t="shared" si="7"/>
        <v>2</v>
      </c>
      <c r="O12" s="32">
        <f t="shared" si="8"/>
        <v>80</v>
      </c>
      <c r="P12" s="35">
        <f t="shared" si="9"/>
        <v>2</v>
      </c>
      <c r="Q12" s="32">
        <f t="shared" si="10"/>
        <v>80</v>
      </c>
      <c r="R12" s="35">
        <f t="shared" si="11"/>
        <v>2</v>
      </c>
      <c r="S12" s="32">
        <f t="shared" si="12"/>
        <v>80</v>
      </c>
      <c r="T12" s="35">
        <f t="shared" si="13"/>
        <v>2</v>
      </c>
      <c r="U12" s="32">
        <f t="shared" si="14"/>
        <v>0</v>
      </c>
      <c r="V12" s="36">
        <f t="shared" si="15"/>
        <v>0</v>
      </c>
      <c r="W12" s="27">
        <v>80</v>
      </c>
      <c r="X12" s="26">
        <v>2</v>
      </c>
      <c r="Y12" s="26">
        <v>80</v>
      </c>
      <c r="Z12" s="26">
        <v>2</v>
      </c>
      <c r="AA12" s="26">
        <v>80</v>
      </c>
      <c r="AB12" s="26">
        <v>2</v>
      </c>
      <c r="AC12" s="26">
        <v>80</v>
      </c>
      <c r="AD12" s="26">
        <v>2</v>
      </c>
      <c r="AE12" s="26">
        <v>80</v>
      </c>
      <c r="AF12" s="26">
        <v>2</v>
      </c>
      <c r="AG12" s="26">
        <v>80</v>
      </c>
      <c r="AH12" s="26">
        <v>2</v>
      </c>
      <c r="AI12" s="26"/>
      <c r="AJ12" s="26"/>
      <c r="AK12" s="6">
        <f t="shared" si="26"/>
        <v>80</v>
      </c>
      <c r="AL12" s="7">
        <f t="shared" si="27"/>
        <v>960</v>
      </c>
      <c r="AM12" s="7">
        <f t="shared" si="28"/>
        <v>12</v>
      </c>
      <c r="AN12" s="47">
        <f t="shared" si="29"/>
        <v>80</v>
      </c>
      <c r="AO12" s="48">
        <f t="shared" si="16"/>
        <v>0.16666666666666666</v>
      </c>
      <c r="AP12" s="48">
        <f t="shared" si="17"/>
        <v>0.16666666666666666</v>
      </c>
      <c r="AQ12" s="48">
        <f t="shared" si="18"/>
        <v>0.16666666666666666</v>
      </c>
      <c r="AR12" s="48">
        <f t="shared" si="19"/>
        <v>0.16666666666666666</v>
      </c>
      <c r="AS12" s="48">
        <f t="shared" si="20"/>
        <v>0.16666666666666666</v>
      </c>
      <c r="AT12" s="48">
        <f t="shared" si="21"/>
        <v>0.16666666666666666</v>
      </c>
      <c r="AU12" s="48">
        <f t="shared" si="22"/>
        <v>0</v>
      </c>
    </row>
    <row r="13" spans="1:63" ht="11.25" customHeight="1">
      <c r="A13" s="2" t="s">
        <v>759</v>
      </c>
      <c r="B13" s="44" t="str">
        <f t="shared" si="23"/>
        <v>SENTADILLA</v>
      </c>
      <c r="C13" s="45">
        <f t="shared" si="30"/>
        <v>40</v>
      </c>
      <c r="D13" s="45">
        <f t="shared" si="30"/>
        <v>4</v>
      </c>
      <c r="E13" s="45">
        <f t="shared" si="30"/>
        <v>60</v>
      </c>
      <c r="F13" s="45">
        <f t="shared" si="30"/>
        <v>4</v>
      </c>
      <c r="G13" s="45">
        <f t="shared" si="30"/>
        <v>70</v>
      </c>
      <c r="H13" s="54">
        <f t="shared" si="30"/>
        <v>4</v>
      </c>
      <c r="I13" s="31">
        <f>+$B$2*W13%</f>
        <v>85</v>
      </c>
      <c r="J13" s="35">
        <f t="shared" si="3"/>
        <v>3</v>
      </c>
      <c r="K13" s="32">
        <f t="shared" si="4"/>
        <v>85</v>
      </c>
      <c r="L13" s="35">
        <f t="shared" si="5"/>
        <v>3</v>
      </c>
      <c r="M13" s="32">
        <f t="shared" si="6"/>
        <v>85</v>
      </c>
      <c r="N13" s="35">
        <f t="shared" si="7"/>
        <v>3</v>
      </c>
      <c r="O13" s="32">
        <f t="shared" si="8"/>
        <v>85</v>
      </c>
      <c r="P13" s="35">
        <f t="shared" si="9"/>
        <v>3</v>
      </c>
      <c r="Q13" s="32">
        <f t="shared" si="10"/>
        <v>85</v>
      </c>
      <c r="R13" s="35">
        <f t="shared" si="11"/>
        <v>3</v>
      </c>
      <c r="S13" s="32">
        <f t="shared" si="12"/>
        <v>0</v>
      </c>
      <c r="T13" s="35">
        <f t="shared" si="13"/>
        <v>0</v>
      </c>
      <c r="U13" s="32">
        <f t="shared" si="14"/>
        <v>0</v>
      </c>
      <c r="V13" s="36">
        <f t="shared" si="15"/>
        <v>0</v>
      </c>
      <c r="W13" s="27">
        <v>85</v>
      </c>
      <c r="X13" s="26">
        <v>3</v>
      </c>
      <c r="Y13" s="26">
        <v>85</v>
      </c>
      <c r="Z13" s="26">
        <v>3</v>
      </c>
      <c r="AA13" s="26">
        <v>85</v>
      </c>
      <c r="AB13" s="26">
        <v>3</v>
      </c>
      <c r="AC13" s="26">
        <v>85</v>
      </c>
      <c r="AD13" s="26">
        <v>3</v>
      </c>
      <c r="AE13" s="26">
        <v>85</v>
      </c>
      <c r="AF13" s="26">
        <v>3</v>
      </c>
      <c r="AG13" s="26"/>
      <c r="AH13" s="26"/>
      <c r="AI13" s="26"/>
      <c r="AJ13" s="26"/>
      <c r="AK13" s="6">
        <f t="shared" si="26"/>
        <v>85</v>
      </c>
      <c r="AL13" s="7">
        <f t="shared" si="27"/>
        <v>1275</v>
      </c>
      <c r="AM13" s="7">
        <f t="shared" si="28"/>
        <v>15</v>
      </c>
      <c r="AN13" s="47">
        <f t="shared" si="29"/>
        <v>85</v>
      </c>
      <c r="AO13" s="48">
        <f t="shared" si="16"/>
        <v>0.2</v>
      </c>
      <c r="AP13" s="48">
        <f t="shared" si="17"/>
        <v>0.2</v>
      </c>
      <c r="AQ13" s="48">
        <f t="shared" si="18"/>
        <v>0.2</v>
      </c>
      <c r="AR13" s="48">
        <f t="shared" si="19"/>
        <v>0.2</v>
      </c>
      <c r="AS13" s="48">
        <f t="shared" si="20"/>
        <v>0.2</v>
      </c>
      <c r="AT13" s="48">
        <f t="shared" si="21"/>
        <v>0</v>
      </c>
      <c r="AU13" s="48">
        <f t="shared" si="22"/>
        <v>0</v>
      </c>
    </row>
    <row r="14" spans="1:63" ht="11.25" customHeight="1">
      <c r="A14" s="2" t="s">
        <v>760</v>
      </c>
      <c r="B14" s="44" t="str">
        <f t="shared" si="23"/>
        <v>SENTADILLA</v>
      </c>
      <c r="C14" s="45">
        <f t="shared" si="30"/>
        <v>40</v>
      </c>
      <c r="D14" s="45">
        <f t="shared" si="30"/>
        <v>4</v>
      </c>
      <c r="E14" s="45">
        <f t="shared" si="30"/>
        <v>60</v>
      </c>
      <c r="F14" s="45">
        <f t="shared" si="30"/>
        <v>4</v>
      </c>
      <c r="G14" s="45">
        <f t="shared" si="30"/>
        <v>70</v>
      </c>
      <c r="H14" s="54">
        <f t="shared" si="30"/>
        <v>4</v>
      </c>
      <c r="I14" s="31">
        <f t="shared" si="25"/>
        <v>80</v>
      </c>
      <c r="J14" s="35">
        <f t="shared" si="3"/>
        <v>2</v>
      </c>
      <c r="K14" s="32">
        <f t="shared" si="4"/>
        <v>80</v>
      </c>
      <c r="L14" s="35">
        <f t="shared" si="5"/>
        <v>2</v>
      </c>
      <c r="M14" s="32">
        <f t="shared" si="6"/>
        <v>80</v>
      </c>
      <c r="N14" s="35">
        <f t="shared" si="7"/>
        <v>2</v>
      </c>
      <c r="O14" s="32">
        <f t="shared" si="8"/>
        <v>80</v>
      </c>
      <c r="P14" s="35">
        <f t="shared" si="9"/>
        <v>2</v>
      </c>
      <c r="Q14" s="32">
        <f t="shared" si="10"/>
        <v>80</v>
      </c>
      <c r="R14" s="35">
        <f t="shared" si="11"/>
        <v>2</v>
      </c>
      <c r="S14" s="32">
        <f t="shared" si="12"/>
        <v>80</v>
      </c>
      <c r="T14" s="35">
        <f t="shared" si="13"/>
        <v>2</v>
      </c>
      <c r="U14" s="32">
        <f t="shared" si="14"/>
        <v>0</v>
      </c>
      <c r="V14" s="36">
        <f t="shared" si="15"/>
        <v>0</v>
      </c>
      <c r="W14" s="27">
        <v>80</v>
      </c>
      <c r="X14" s="26">
        <v>2</v>
      </c>
      <c r="Y14" s="26">
        <v>80</v>
      </c>
      <c r="Z14" s="26">
        <v>2</v>
      </c>
      <c r="AA14" s="26">
        <v>80</v>
      </c>
      <c r="AB14" s="26">
        <v>2</v>
      </c>
      <c r="AC14" s="26">
        <v>80</v>
      </c>
      <c r="AD14" s="26">
        <v>2</v>
      </c>
      <c r="AE14" s="26">
        <v>80</v>
      </c>
      <c r="AF14" s="26">
        <v>2</v>
      </c>
      <c r="AG14" s="26">
        <v>80</v>
      </c>
      <c r="AH14" s="26">
        <v>2</v>
      </c>
      <c r="AI14" s="26"/>
      <c r="AJ14" s="26"/>
      <c r="AK14" s="6">
        <f t="shared" si="26"/>
        <v>80</v>
      </c>
      <c r="AL14" s="7">
        <f t="shared" si="27"/>
        <v>960</v>
      </c>
      <c r="AM14" s="7">
        <f t="shared" si="28"/>
        <v>12</v>
      </c>
      <c r="AN14" s="47">
        <f t="shared" si="29"/>
        <v>80</v>
      </c>
      <c r="AO14" s="48">
        <f t="shared" si="16"/>
        <v>0.16666666666666666</v>
      </c>
      <c r="AP14" s="48">
        <f t="shared" si="17"/>
        <v>0.16666666666666666</v>
      </c>
      <c r="AQ14" s="48">
        <f t="shared" si="18"/>
        <v>0.16666666666666666</v>
      </c>
      <c r="AR14" s="48">
        <f t="shared" si="19"/>
        <v>0.16666666666666666</v>
      </c>
      <c r="AS14" s="48">
        <f t="shared" si="20"/>
        <v>0.16666666666666666</v>
      </c>
      <c r="AT14" s="48">
        <f t="shared" si="21"/>
        <v>0.16666666666666666</v>
      </c>
      <c r="AU14" s="48">
        <f t="shared" si="22"/>
        <v>0</v>
      </c>
    </row>
    <row r="15" spans="1:63" ht="11.25" customHeight="1">
      <c r="A15" s="2" t="s">
        <v>761</v>
      </c>
      <c r="B15" s="44" t="str">
        <f t="shared" si="23"/>
        <v>SENTADILLA</v>
      </c>
      <c r="C15" s="45">
        <f t="shared" si="30"/>
        <v>40</v>
      </c>
      <c r="D15" s="45">
        <f t="shared" si="30"/>
        <v>4</v>
      </c>
      <c r="E15" s="45">
        <f t="shared" si="30"/>
        <v>60</v>
      </c>
      <c r="F15" s="45">
        <f t="shared" si="30"/>
        <v>4</v>
      </c>
      <c r="G15" s="45">
        <f t="shared" si="30"/>
        <v>70</v>
      </c>
      <c r="H15" s="54">
        <f t="shared" si="30"/>
        <v>4</v>
      </c>
      <c r="I15" s="31">
        <f t="shared" si="25"/>
        <v>85</v>
      </c>
      <c r="J15" s="35">
        <f t="shared" si="3"/>
        <v>4</v>
      </c>
      <c r="K15" s="32">
        <f t="shared" si="4"/>
        <v>85</v>
      </c>
      <c r="L15" s="35">
        <f t="shared" si="5"/>
        <v>4</v>
      </c>
      <c r="M15" s="32">
        <f t="shared" si="6"/>
        <v>85</v>
      </c>
      <c r="N15" s="35">
        <f t="shared" si="7"/>
        <v>4</v>
      </c>
      <c r="O15" s="32">
        <f t="shared" si="8"/>
        <v>85</v>
      </c>
      <c r="P15" s="35">
        <f t="shared" si="9"/>
        <v>4</v>
      </c>
      <c r="Q15" s="32">
        <f t="shared" si="10"/>
        <v>85</v>
      </c>
      <c r="R15" s="35">
        <f t="shared" si="11"/>
        <v>4</v>
      </c>
      <c r="S15" s="32">
        <f t="shared" si="12"/>
        <v>0</v>
      </c>
      <c r="T15" s="35">
        <f t="shared" si="13"/>
        <v>0</v>
      </c>
      <c r="U15" s="32">
        <f t="shared" si="14"/>
        <v>0</v>
      </c>
      <c r="V15" s="36">
        <f t="shared" si="15"/>
        <v>0</v>
      </c>
      <c r="W15" s="27">
        <v>85</v>
      </c>
      <c r="X15" s="26">
        <v>4</v>
      </c>
      <c r="Y15" s="26">
        <v>85</v>
      </c>
      <c r="Z15" s="26">
        <v>4</v>
      </c>
      <c r="AA15" s="26">
        <v>85</v>
      </c>
      <c r="AB15" s="26">
        <v>4</v>
      </c>
      <c r="AC15" s="26">
        <v>85</v>
      </c>
      <c r="AD15" s="26">
        <v>4</v>
      </c>
      <c r="AE15" s="26">
        <v>85</v>
      </c>
      <c r="AF15" s="26">
        <v>4</v>
      </c>
      <c r="AG15" s="26"/>
      <c r="AH15" s="26"/>
      <c r="AI15" s="26"/>
      <c r="AJ15" s="26"/>
      <c r="AK15" s="6">
        <f t="shared" si="26"/>
        <v>85</v>
      </c>
      <c r="AL15" s="7">
        <f t="shared" si="27"/>
        <v>1700</v>
      </c>
      <c r="AM15" s="7">
        <f t="shared" si="28"/>
        <v>20</v>
      </c>
      <c r="AN15" s="47">
        <f t="shared" si="29"/>
        <v>85</v>
      </c>
      <c r="AO15" s="48">
        <f t="shared" si="16"/>
        <v>0.2</v>
      </c>
      <c r="AP15" s="48">
        <f t="shared" si="17"/>
        <v>0.2</v>
      </c>
      <c r="AQ15" s="48">
        <f t="shared" si="18"/>
        <v>0.2</v>
      </c>
      <c r="AR15" s="48">
        <f t="shared" si="19"/>
        <v>0.2</v>
      </c>
      <c r="AS15" s="48">
        <f t="shared" si="20"/>
        <v>0.2</v>
      </c>
      <c r="AT15" s="48">
        <f t="shared" si="21"/>
        <v>0</v>
      </c>
      <c r="AU15" s="48">
        <f t="shared" si="22"/>
        <v>0</v>
      </c>
    </row>
    <row r="16" spans="1:63" ht="11.25" customHeight="1">
      <c r="A16" s="2" t="s">
        <v>762</v>
      </c>
      <c r="B16" s="44" t="str">
        <f t="shared" si="23"/>
        <v>SENTADILLA</v>
      </c>
      <c r="C16" s="45">
        <f t="shared" si="30"/>
        <v>40</v>
      </c>
      <c r="D16" s="45">
        <f t="shared" si="30"/>
        <v>4</v>
      </c>
      <c r="E16" s="45">
        <f t="shared" si="30"/>
        <v>60</v>
      </c>
      <c r="F16" s="45">
        <f t="shared" si="30"/>
        <v>4</v>
      </c>
      <c r="G16" s="45">
        <f t="shared" si="30"/>
        <v>70</v>
      </c>
      <c r="H16" s="54">
        <f t="shared" si="30"/>
        <v>4</v>
      </c>
      <c r="I16" s="31">
        <f t="shared" si="25"/>
        <v>80</v>
      </c>
      <c r="J16" s="35">
        <f t="shared" si="3"/>
        <v>2</v>
      </c>
      <c r="K16" s="32">
        <f t="shared" si="4"/>
        <v>80</v>
      </c>
      <c r="L16" s="35">
        <f t="shared" si="5"/>
        <v>2</v>
      </c>
      <c r="M16" s="32">
        <f t="shared" si="6"/>
        <v>80</v>
      </c>
      <c r="N16" s="35">
        <f t="shared" si="7"/>
        <v>2</v>
      </c>
      <c r="O16" s="32">
        <f t="shared" si="8"/>
        <v>80</v>
      </c>
      <c r="P16" s="35">
        <f t="shared" si="9"/>
        <v>2</v>
      </c>
      <c r="Q16" s="32">
        <f t="shared" si="10"/>
        <v>80</v>
      </c>
      <c r="R16" s="35">
        <f t="shared" si="11"/>
        <v>2</v>
      </c>
      <c r="S16" s="32">
        <f t="shared" si="12"/>
        <v>80</v>
      </c>
      <c r="T16" s="35">
        <f t="shared" si="13"/>
        <v>2</v>
      </c>
      <c r="U16" s="32">
        <f t="shared" si="14"/>
        <v>0</v>
      </c>
      <c r="V16" s="36">
        <f t="shared" si="15"/>
        <v>0</v>
      </c>
      <c r="W16" s="27">
        <v>80</v>
      </c>
      <c r="X16" s="26">
        <v>2</v>
      </c>
      <c r="Y16" s="26">
        <v>80</v>
      </c>
      <c r="Z16" s="26">
        <v>2</v>
      </c>
      <c r="AA16" s="26">
        <v>80</v>
      </c>
      <c r="AB16" s="26">
        <v>2</v>
      </c>
      <c r="AC16" s="26">
        <v>80</v>
      </c>
      <c r="AD16" s="26">
        <v>2</v>
      </c>
      <c r="AE16" s="26">
        <v>80</v>
      </c>
      <c r="AF16" s="26">
        <v>2</v>
      </c>
      <c r="AG16" s="26">
        <v>80</v>
      </c>
      <c r="AH16" s="26">
        <v>2</v>
      </c>
      <c r="AI16" s="26"/>
      <c r="AJ16" s="26"/>
      <c r="AK16" s="6">
        <f t="shared" si="26"/>
        <v>80</v>
      </c>
      <c r="AL16" s="7">
        <f t="shared" si="27"/>
        <v>960</v>
      </c>
      <c r="AM16" s="7">
        <f t="shared" si="28"/>
        <v>12</v>
      </c>
      <c r="AN16" s="47">
        <f t="shared" si="29"/>
        <v>80</v>
      </c>
      <c r="AO16" s="48">
        <f t="shared" si="16"/>
        <v>0.16666666666666666</v>
      </c>
      <c r="AP16" s="48">
        <f t="shared" si="17"/>
        <v>0.16666666666666666</v>
      </c>
      <c r="AQ16" s="48">
        <f t="shared" si="18"/>
        <v>0.16666666666666666</v>
      </c>
      <c r="AR16" s="48">
        <f t="shared" si="19"/>
        <v>0.16666666666666666</v>
      </c>
      <c r="AS16" s="48">
        <f t="shared" si="20"/>
        <v>0.16666666666666666</v>
      </c>
      <c r="AT16" s="48">
        <f t="shared" si="21"/>
        <v>0.16666666666666666</v>
      </c>
      <c r="AU16" s="48">
        <f t="shared" si="22"/>
        <v>0</v>
      </c>
      <c r="BK16" s="49"/>
    </row>
    <row r="17" spans="1:48" ht="11.25" customHeight="1">
      <c r="A17" s="2" t="s">
        <v>763</v>
      </c>
      <c r="B17" s="44" t="str">
        <f t="shared" si="23"/>
        <v>SENTADILLA</v>
      </c>
      <c r="C17" s="45">
        <f t="shared" si="30"/>
        <v>40</v>
      </c>
      <c r="D17" s="45">
        <f t="shared" si="30"/>
        <v>4</v>
      </c>
      <c r="E17" s="45">
        <f t="shared" si="30"/>
        <v>60</v>
      </c>
      <c r="F17" s="45">
        <f t="shared" si="30"/>
        <v>4</v>
      </c>
      <c r="G17" s="45">
        <f t="shared" si="30"/>
        <v>70</v>
      </c>
      <c r="H17" s="54">
        <f t="shared" si="30"/>
        <v>4</v>
      </c>
      <c r="I17" s="31">
        <f t="shared" si="25"/>
        <v>85</v>
      </c>
      <c r="J17" s="35">
        <f t="shared" si="3"/>
        <v>5</v>
      </c>
      <c r="K17" s="32">
        <f t="shared" si="4"/>
        <v>85</v>
      </c>
      <c r="L17" s="35">
        <f t="shared" si="5"/>
        <v>5</v>
      </c>
      <c r="M17" s="32">
        <f t="shared" si="6"/>
        <v>85</v>
      </c>
      <c r="N17" s="35">
        <f t="shared" si="7"/>
        <v>5</v>
      </c>
      <c r="O17" s="32">
        <f t="shared" si="8"/>
        <v>85</v>
      </c>
      <c r="P17" s="35">
        <f t="shared" si="9"/>
        <v>5</v>
      </c>
      <c r="Q17" s="32">
        <f t="shared" si="10"/>
        <v>85</v>
      </c>
      <c r="R17" s="35">
        <f t="shared" si="11"/>
        <v>5</v>
      </c>
      <c r="S17" s="32">
        <f t="shared" si="12"/>
        <v>0</v>
      </c>
      <c r="T17" s="35">
        <f t="shared" si="13"/>
        <v>0</v>
      </c>
      <c r="U17" s="32">
        <f t="shared" si="14"/>
        <v>0</v>
      </c>
      <c r="V17" s="36">
        <f t="shared" si="15"/>
        <v>0</v>
      </c>
      <c r="W17" s="27">
        <v>85</v>
      </c>
      <c r="X17" s="26">
        <v>5</v>
      </c>
      <c r="Y17" s="26">
        <v>85</v>
      </c>
      <c r="Z17" s="26">
        <v>5</v>
      </c>
      <c r="AA17" s="26">
        <v>85</v>
      </c>
      <c r="AB17" s="26">
        <v>5</v>
      </c>
      <c r="AC17" s="26">
        <v>85</v>
      </c>
      <c r="AD17" s="26">
        <v>5</v>
      </c>
      <c r="AE17" s="26">
        <v>85</v>
      </c>
      <c r="AF17" s="26">
        <v>5</v>
      </c>
      <c r="AG17" s="26"/>
      <c r="AH17" s="26"/>
      <c r="AI17" s="26"/>
      <c r="AJ17" s="26"/>
      <c r="AK17" s="6">
        <f t="shared" si="26"/>
        <v>85</v>
      </c>
      <c r="AL17" s="7">
        <f t="shared" si="27"/>
        <v>2125</v>
      </c>
      <c r="AM17" s="7">
        <f t="shared" si="28"/>
        <v>25</v>
      </c>
      <c r="AN17" s="47">
        <f t="shared" si="29"/>
        <v>85</v>
      </c>
      <c r="AO17" s="48">
        <f t="shared" si="16"/>
        <v>0.2</v>
      </c>
      <c r="AP17" s="48">
        <f t="shared" si="17"/>
        <v>0.2</v>
      </c>
      <c r="AQ17" s="48">
        <f t="shared" si="18"/>
        <v>0.2</v>
      </c>
      <c r="AR17" s="48">
        <f t="shared" si="19"/>
        <v>0.2</v>
      </c>
      <c r="AS17" s="48">
        <f t="shared" si="20"/>
        <v>0.2</v>
      </c>
      <c r="AT17" s="48">
        <f t="shared" si="21"/>
        <v>0</v>
      </c>
      <c r="AU17" s="48">
        <f t="shared" si="22"/>
        <v>0</v>
      </c>
    </row>
    <row r="18" spans="1:48" ht="11.25" customHeight="1">
      <c r="A18" s="2" t="s">
        <v>764</v>
      </c>
      <c r="B18" s="44" t="str">
        <f t="shared" si="23"/>
        <v>SENTADILLA</v>
      </c>
      <c r="C18" s="45">
        <f t="shared" si="30"/>
        <v>40</v>
      </c>
      <c r="D18" s="45">
        <f t="shared" si="30"/>
        <v>4</v>
      </c>
      <c r="E18" s="45">
        <f t="shared" si="30"/>
        <v>60</v>
      </c>
      <c r="F18" s="45">
        <f t="shared" si="30"/>
        <v>4</v>
      </c>
      <c r="G18" s="45">
        <f t="shared" si="30"/>
        <v>70</v>
      </c>
      <c r="H18" s="54">
        <f t="shared" si="30"/>
        <v>4</v>
      </c>
      <c r="I18" s="31">
        <f t="shared" si="25"/>
        <v>80</v>
      </c>
      <c r="J18" s="35">
        <f t="shared" si="3"/>
        <v>2</v>
      </c>
      <c r="K18" s="32">
        <f t="shared" si="4"/>
        <v>80</v>
      </c>
      <c r="L18" s="35">
        <f t="shared" si="5"/>
        <v>2</v>
      </c>
      <c r="M18" s="32">
        <f t="shared" si="6"/>
        <v>80</v>
      </c>
      <c r="N18" s="35">
        <f t="shared" si="7"/>
        <v>2</v>
      </c>
      <c r="O18" s="32">
        <f t="shared" si="8"/>
        <v>80</v>
      </c>
      <c r="P18" s="35">
        <f t="shared" si="9"/>
        <v>2</v>
      </c>
      <c r="Q18" s="32">
        <f t="shared" si="10"/>
        <v>80</v>
      </c>
      <c r="R18" s="35">
        <f t="shared" si="11"/>
        <v>2</v>
      </c>
      <c r="S18" s="32">
        <f t="shared" si="12"/>
        <v>80</v>
      </c>
      <c r="T18" s="35">
        <f t="shared" si="13"/>
        <v>2</v>
      </c>
      <c r="U18" s="32">
        <f t="shared" si="14"/>
        <v>0</v>
      </c>
      <c r="V18" s="36">
        <f t="shared" si="15"/>
        <v>0</v>
      </c>
      <c r="W18" s="27">
        <v>80</v>
      </c>
      <c r="X18" s="26">
        <v>2</v>
      </c>
      <c r="Y18" s="26">
        <v>80</v>
      </c>
      <c r="Z18" s="26">
        <v>2</v>
      </c>
      <c r="AA18" s="26">
        <v>80</v>
      </c>
      <c r="AB18" s="26">
        <v>2</v>
      </c>
      <c r="AC18" s="26">
        <v>80</v>
      </c>
      <c r="AD18" s="26">
        <v>2</v>
      </c>
      <c r="AE18" s="26">
        <v>80</v>
      </c>
      <c r="AF18" s="26">
        <v>2</v>
      </c>
      <c r="AG18" s="26">
        <v>80</v>
      </c>
      <c r="AH18" s="26">
        <v>2</v>
      </c>
      <c r="AI18" s="26"/>
      <c r="AJ18" s="26"/>
      <c r="AK18" s="6">
        <f t="shared" si="26"/>
        <v>80</v>
      </c>
      <c r="AL18" s="7">
        <f t="shared" si="27"/>
        <v>960</v>
      </c>
      <c r="AM18" s="7">
        <f t="shared" si="28"/>
        <v>12</v>
      </c>
      <c r="AN18" s="47">
        <f t="shared" si="29"/>
        <v>80</v>
      </c>
      <c r="AO18" s="48">
        <f t="shared" si="16"/>
        <v>0.16666666666666666</v>
      </c>
      <c r="AP18" s="48">
        <f t="shared" si="17"/>
        <v>0.16666666666666666</v>
      </c>
      <c r="AQ18" s="48">
        <f t="shared" si="18"/>
        <v>0.16666666666666666</v>
      </c>
      <c r="AR18" s="48">
        <f t="shared" si="19"/>
        <v>0.16666666666666666</v>
      </c>
      <c r="AS18" s="48">
        <f t="shared" si="20"/>
        <v>0.16666666666666666</v>
      </c>
      <c r="AT18" s="48">
        <f t="shared" si="21"/>
        <v>0.16666666666666666</v>
      </c>
      <c r="AU18" s="48">
        <f t="shared" si="22"/>
        <v>0</v>
      </c>
    </row>
    <row r="19" spans="1:48" ht="11.25" customHeight="1">
      <c r="A19" s="2" t="s">
        <v>765</v>
      </c>
      <c r="B19" s="44" t="str">
        <f t="shared" si="23"/>
        <v>SENTADILLA</v>
      </c>
      <c r="C19" s="45">
        <f t="shared" si="30"/>
        <v>40</v>
      </c>
      <c r="D19" s="45">
        <f t="shared" si="30"/>
        <v>4</v>
      </c>
      <c r="E19" s="45">
        <f t="shared" si="30"/>
        <v>60</v>
      </c>
      <c r="F19" s="45">
        <f t="shared" si="30"/>
        <v>4</v>
      </c>
      <c r="G19" s="45">
        <f t="shared" si="30"/>
        <v>70</v>
      </c>
      <c r="H19" s="54">
        <f t="shared" si="30"/>
        <v>4</v>
      </c>
      <c r="I19" s="31">
        <f t="shared" si="25"/>
        <v>90</v>
      </c>
      <c r="J19" s="35">
        <f t="shared" si="3"/>
        <v>2</v>
      </c>
      <c r="K19" s="32">
        <f t="shared" si="4"/>
        <v>90</v>
      </c>
      <c r="L19" s="35">
        <f t="shared" si="5"/>
        <v>2</v>
      </c>
      <c r="M19" s="32">
        <f t="shared" si="6"/>
        <v>90</v>
      </c>
      <c r="N19" s="35">
        <f t="shared" si="7"/>
        <v>2</v>
      </c>
      <c r="O19" s="32">
        <f t="shared" si="8"/>
        <v>90</v>
      </c>
      <c r="P19" s="35">
        <f t="shared" si="9"/>
        <v>2</v>
      </c>
      <c r="Q19" s="32">
        <f t="shared" si="10"/>
        <v>0</v>
      </c>
      <c r="R19" s="35">
        <f t="shared" si="11"/>
        <v>0</v>
      </c>
      <c r="S19" s="32">
        <f t="shared" si="12"/>
        <v>0</v>
      </c>
      <c r="T19" s="35">
        <f t="shared" si="13"/>
        <v>0</v>
      </c>
      <c r="U19" s="32">
        <f t="shared" si="14"/>
        <v>0</v>
      </c>
      <c r="V19" s="36">
        <f t="shared" si="15"/>
        <v>0</v>
      </c>
      <c r="W19" s="27">
        <v>90</v>
      </c>
      <c r="X19" s="26">
        <v>2</v>
      </c>
      <c r="Y19" s="26">
        <v>90</v>
      </c>
      <c r="Z19" s="26">
        <v>2</v>
      </c>
      <c r="AA19" s="26">
        <v>90</v>
      </c>
      <c r="AB19" s="26">
        <v>2</v>
      </c>
      <c r="AC19" s="26">
        <v>90</v>
      </c>
      <c r="AD19" s="26">
        <v>2</v>
      </c>
      <c r="AE19" s="26"/>
      <c r="AF19" s="26"/>
      <c r="AG19" s="26"/>
      <c r="AH19" s="26"/>
      <c r="AI19" s="26"/>
      <c r="AJ19" s="26"/>
      <c r="AK19" s="6">
        <f t="shared" si="26"/>
        <v>90</v>
      </c>
      <c r="AL19" s="7">
        <f t="shared" si="27"/>
        <v>720</v>
      </c>
      <c r="AM19" s="7">
        <f t="shared" si="28"/>
        <v>8</v>
      </c>
      <c r="AN19" s="47">
        <f t="shared" si="29"/>
        <v>90</v>
      </c>
      <c r="AO19" s="48">
        <f t="shared" si="16"/>
        <v>0.25</v>
      </c>
      <c r="AP19" s="48">
        <f t="shared" si="17"/>
        <v>0.25</v>
      </c>
      <c r="AQ19" s="48">
        <f t="shared" si="18"/>
        <v>0.25</v>
      </c>
      <c r="AR19" s="48">
        <f t="shared" si="19"/>
        <v>0.25</v>
      </c>
      <c r="AS19" s="48">
        <f t="shared" si="20"/>
        <v>0</v>
      </c>
      <c r="AT19" s="48">
        <f t="shared" si="21"/>
        <v>0</v>
      </c>
      <c r="AU19" s="48">
        <f t="shared" si="22"/>
        <v>0</v>
      </c>
    </row>
    <row r="20" spans="1:48" ht="11.25" customHeight="1">
      <c r="A20" s="2" t="s">
        <v>766</v>
      </c>
      <c r="B20" s="44" t="str">
        <f t="shared" si="23"/>
        <v>SENTADILLA</v>
      </c>
      <c r="C20" s="45">
        <f t="shared" si="30"/>
        <v>40</v>
      </c>
      <c r="D20" s="45">
        <f t="shared" si="30"/>
        <v>4</v>
      </c>
      <c r="E20" s="45">
        <f t="shared" si="30"/>
        <v>60</v>
      </c>
      <c r="F20" s="45">
        <f t="shared" si="30"/>
        <v>4</v>
      </c>
      <c r="G20" s="45">
        <f t="shared" si="30"/>
        <v>70</v>
      </c>
      <c r="H20" s="54">
        <f t="shared" si="30"/>
        <v>4</v>
      </c>
      <c r="I20" s="31">
        <f t="shared" si="25"/>
        <v>80</v>
      </c>
      <c r="J20" s="35">
        <f t="shared" si="3"/>
        <v>2</v>
      </c>
      <c r="K20" s="32">
        <f t="shared" si="4"/>
        <v>80</v>
      </c>
      <c r="L20" s="35">
        <f t="shared" si="5"/>
        <v>2</v>
      </c>
      <c r="M20" s="32">
        <f t="shared" si="6"/>
        <v>80</v>
      </c>
      <c r="N20" s="35">
        <f t="shared" si="7"/>
        <v>2</v>
      </c>
      <c r="O20" s="32">
        <f t="shared" si="8"/>
        <v>80</v>
      </c>
      <c r="P20" s="35">
        <f t="shared" si="9"/>
        <v>2</v>
      </c>
      <c r="Q20" s="32">
        <f t="shared" si="10"/>
        <v>80</v>
      </c>
      <c r="R20" s="35">
        <f t="shared" si="11"/>
        <v>2</v>
      </c>
      <c r="S20" s="32">
        <f t="shared" si="12"/>
        <v>80</v>
      </c>
      <c r="T20" s="35">
        <f t="shared" si="13"/>
        <v>2</v>
      </c>
      <c r="U20" s="32">
        <f t="shared" si="14"/>
        <v>0</v>
      </c>
      <c r="V20" s="36">
        <f t="shared" si="15"/>
        <v>0</v>
      </c>
      <c r="W20" s="27">
        <v>80</v>
      </c>
      <c r="X20" s="26">
        <v>2</v>
      </c>
      <c r="Y20" s="26">
        <v>80</v>
      </c>
      <c r="Z20" s="26">
        <v>2</v>
      </c>
      <c r="AA20" s="26">
        <v>80</v>
      </c>
      <c r="AB20" s="26">
        <v>2</v>
      </c>
      <c r="AC20" s="26">
        <v>80</v>
      </c>
      <c r="AD20" s="26">
        <v>2</v>
      </c>
      <c r="AE20" s="26">
        <v>80</v>
      </c>
      <c r="AF20" s="26">
        <v>2</v>
      </c>
      <c r="AG20" s="26">
        <v>80</v>
      </c>
      <c r="AH20" s="26">
        <v>2</v>
      </c>
      <c r="AI20" s="26"/>
      <c r="AJ20" s="26"/>
      <c r="AK20" s="6">
        <f t="shared" si="26"/>
        <v>80</v>
      </c>
      <c r="AL20" s="7">
        <f t="shared" si="27"/>
        <v>960</v>
      </c>
      <c r="AM20" s="7">
        <f t="shared" si="28"/>
        <v>12</v>
      </c>
      <c r="AN20" s="47">
        <f t="shared" si="29"/>
        <v>80</v>
      </c>
      <c r="AO20" s="48">
        <f t="shared" si="16"/>
        <v>0.16666666666666666</v>
      </c>
      <c r="AP20" s="48">
        <f t="shared" si="17"/>
        <v>0.16666666666666666</v>
      </c>
      <c r="AQ20" s="48">
        <f t="shared" si="18"/>
        <v>0.16666666666666666</v>
      </c>
      <c r="AR20" s="48">
        <f t="shared" si="19"/>
        <v>0.16666666666666666</v>
      </c>
      <c r="AS20" s="48">
        <f t="shared" si="20"/>
        <v>0.16666666666666666</v>
      </c>
      <c r="AT20" s="48">
        <f t="shared" si="21"/>
        <v>0.16666666666666666</v>
      </c>
      <c r="AU20" s="48">
        <f t="shared" si="22"/>
        <v>0</v>
      </c>
    </row>
    <row r="21" spans="1:48" ht="11.25" customHeight="1">
      <c r="A21" s="2" t="s">
        <v>767</v>
      </c>
      <c r="B21" s="44" t="str">
        <f t="shared" si="23"/>
        <v>SENTADILLA</v>
      </c>
      <c r="C21" s="45">
        <f t="shared" si="30"/>
        <v>40</v>
      </c>
      <c r="D21" s="45">
        <f t="shared" si="30"/>
        <v>4</v>
      </c>
      <c r="E21" s="45">
        <f t="shared" si="30"/>
        <v>60</v>
      </c>
      <c r="F21" s="45">
        <f t="shared" si="30"/>
        <v>4</v>
      </c>
      <c r="G21" s="45">
        <f t="shared" si="30"/>
        <v>70</v>
      </c>
      <c r="H21" s="54">
        <f t="shared" si="30"/>
        <v>4</v>
      </c>
      <c r="I21" s="31">
        <f t="shared" si="25"/>
        <v>90</v>
      </c>
      <c r="J21" s="35">
        <f t="shared" si="3"/>
        <v>3</v>
      </c>
      <c r="K21" s="32">
        <f t="shared" si="4"/>
        <v>90</v>
      </c>
      <c r="L21" s="35">
        <f t="shared" si="5"/>
        <v>3</v>
      </c>
      <c r="M21" s="32">
        <f t="shared" si="6"/>
        <v>90</v>
      </c>
      <c r="N21" s="35">
        <f t="shared" si="7"/>
        <v>3</v>
      </c>
      <c r="O21" s="32">
        <f t="shared" si="8"/>
        <v>90</v>
      </c>
      <c r="P21" s="35">
        <f t="shared" si="9"/>
        <v>3</v>
      </c>
      <c r="Q21" s="32">
        <f t="shared" si="10"/>
        <v>0</v>
      </c>
      <c r="R21" s="35">
        <f t="shared" si="11"/>
        <v>0</v>
      </c>
      <c r="S21" s="32">
        <f t="shared" si="12"/>
        <v>0</v>
      </c>
      <c r="T21" s="35">
        <f t="shared" si="13"/>
        <v>0</v>
      </c>
      <c r="U21" s="32">
        <f t="shared" si="14"/>
        <v>0</v>
      </c>
      <c r="V21" s="36">
        <f t="shared" si="15"/>
        <v>0</v>
      </c>
      <c r="W21" s="27">
        <v>90</v>
      </c>
      <c r="X21" s="26">
        <v>3</v>
      </c>
      <c r="Y21" s="26">
        <v>90</v>
      </c>
      <c r="Z21" s="26">
        <v>3</v>
      </c>
      <c r="AA21" s="26">
        <v>90</v>
      </c>
      <c r="AB21" s="26">
        <v>3</v>
      </c>
      <c r="AC21" s="26">
        <v>90</v>
      </c>
      <c r="AD21" s="26">
        <v>3</v>
      </c>
      <c r="AE21" s="26"/>
      <c r="AF21" s="26"/>
      <c r="AG21" s="26"/>
      <c r="AH21" s="26"/>
      <c r="AI21" s="26"/>
      <c r="AJ21" s="26"/>
      <c r="AK21" s="6">
        <f t="shared" si="26"/>
        <v>90</v>
      </c>
      <c r="AL21" s="7">
        <f t="shared" si="27"/>
        <v>1080</v>
      </c>
      <c r="AM21" s="7">
        <f t="shared" si="28"/>
        <v>12</v>
      </c>
      <c r="AN21" s="47">
        <f t="shared" si="29"/>
        <v>90</v>
      </c>
      <c r="AO21" s="48">
        <f t="shared" si="16"/>
        <v>0.25</v>
      </c>
      <c r="AP21" s="48">
        <f t="shared" si="17"/>
        <v>0.25</v>
      </c>
      <c r="AQ21" s="48">
        <f t="shared" si="18"/>
        <v>0.25</v>
      </c>
      <c r="AR21" s="48">
        <f t="shared" si="19"/>
        <v>0.25</v>
      </c>
      <c r="AS21" s="48">
        <f t="shared" si="20"/>
        <v>0</v>
      </c>
      <c r="AT21" s="48">
        <f t="shared" si="21"/>
        <v>0</v>
      </c>
      <c r="AU21" s="48">
        <f t="shared" si="22"/>
        <v>0</v>
      </c>
    </row>
    <row r="22" spans="1:48" ht="11.25" customHeight="1">
      <c r="A22" s="2" t="s">
        <v>768</v>
      </c>
      <c r="B22" s="44" t="str">
        <f t="shared" si="23"/>
        <v>SENTADILLA</v>
      </c>
      <c r="C22" s="45">
        <f t="shared" si="30"/>
        <v>40</v>
      </c>
      <c r="D22" s="45">
        <f t="shared" si="30"/>
        <v>4</v>
      </c>
      <c r="E22" s="45">
        <f t="shared" si="30"/>
        <v>60</v>
      </c>
      <c r="F22" s="45">
        <f t="shared" si="30"/>
        <v>4</v>
      </c>
      <c r="G22" s="45">
        <f t="shared" si="30"/>
        <v>70</v>
      </c>
      <c r="H22" s="54">
        <f t="shared" si="30"/>
        <v>4</v>
      </c>
      <c r="I22" s="31">
        <f t="shared" si="25"/>
        <v>80</v>
      </c>
      <c r="J22" s="35">
        <f t="shared" si="3"/>
        <v>2</v>
      </c>
      <c r="K22" s="32">
        <f t="shared" si="4"/>
        <v>80</v>
      </c>
      <c r="L22" s="35">
        <f t="shared" si="5"/>
        <v>2</v>
      </c>
      <c r="M22" s="32">
        <f t="shared" si="6"/>
        <v>80</v>
      </c>
      <c r="N22" s="35">
        <f t="shared" si="7"/>
        <v>2</v>
      </c>
      <c r="O22" s="32">
        <f t="shared" si="8"/>
        <v>80</v>
      </c>
      <c r="P22" s="35">
        <f t="shared" si="9"/>
        <v>2</v>
      </c>
      <c r="Q22" s="32">
        <f t="shared" si="10"/>
        <v>80</v>
      </c>
      <c r="R22" s="35">
        <f t="shared" si="11"/>
        <v>2</v>
      </c>
      <c r="S22" s="32">
        <f t="shared" si="12"/>
        <v>80</v>
      </c>
      <c r="T22" s="35">
        <f t="shared" si="13"/>
        <v>2</v>
      </c>
      <c r="U22" s="32">
        <f t="shared" si="14"/>
        <v>0</v>
      </c>
      <c r="V22" s="36">
        <f t="shared" si="15"/>
        <v>0</v>
      </c>
      <c r="W22" s="27">
        <v>80</v>
      </c>
      <c r="X22" s="26">
        <v>2</v>
      </c>
      <c r="Y22" s="26">
        <v>80</v>
      </c>
      <c r="Z22" s="26">
        <v>2</v>
      </c>
      <c r="AA22" s="26">
        <v>80</v>
      </c>
      <c r="AB22" s="26">
        <v>2</v>
      </c>
      <c r="AC22" s="26">
        <v>80</v>
      </c>
      <c r="AD22" s="26">
        <v>2</v>
      </c>
      <c r="AE22" s="26">
        <v>80</v>
      </c>
      <c r="AF22" s="26">
        <v>2</v>
      </c>
      <c r="AG22" s="26">
        <v>80</v>
      </c>
      <c r="AH22" s="26">
        <v>2</v>
      </c>
      <c r="AI22" s="26"/>
      <c r="AJ22" s="26"/>
      <c r="AK22" s="6">
        <f t="shared" si="26"/>
        <v>80</v>
      </c>
      <c r="AL22" s="7">
        <f t="shared" si="27"/>
        <v>960</v>
      </c>
      <c r="AM22" s="7">
        <f t="shared" si="28"/>
        <v>12</v>
      </c>
      <c r="AN22" s="47">
        <f t="shared" si="29"/>
        <v>80</v>
      </c>
      <c r="AO22" s="48">
        <f t="shared" si="16"/>
        <v>0.16666666666666666</v>
      </c>
      <c r="AP22" s="48">
        <f t="shared" si="17"/>
        <v>0.16666666666666666</v>
      </c>
      <c r="AQ22" s="48">
        <f t="shared" si="18"/>
        <v>0.16666666666666666</v>
      </c>
      <c r="AR22" s="48">
        <f t="shared" si="19"/>
        <v>0.16666666666666666</v>
      </c>
      <c r="AS22" s="48">
        <f t="shared" si="20"/>
        <v>0.16666666666666666</v>
      </c>
      <c r="AT22" s="48">
        <f t="shared" si="21"/>
        <v>0.16666666666666666</v>
      </c>
      <c r="AU22" s="48">
        <f t="shared" si="22"/>
        <v>0</v>
      </c>
    </row>
    <row r="23" spans="1:48" ht="11.25" customHeight="1">
      <c r="A23" s="2" t="s">
        <v>816</v>
      </c>
      <c r="B23" s="44" t="str">
        <f t="shared" si="23"/>
        <v>SENTADILLA</v>
      </c>
      <c r="C23" s="45">
        <f t="shared" ref="C23:H23" si="31">C22</f>
        <v>40</v>
      </c>
      <c r="D23" s="45">
        <f t="shared" si="31"/>
        <v>4</v>
      </c>
      <c r="E23" s="45">
        <f t="shared" si="31"/>
        <v>60</v>
      </c>
      <c r="F23" s="45">
        <f t="shared" si="31"/>
        <v>4</v>
      </c>
      <c r="G23" s="45">
        <f t="shared" si="31"/>
        <v>70</v>
      </c>
      <c r="H23" s="54">
        <f t="shared" si="31"/>
        <v>4</v>
      </c>
      <c r="I23" s="31">
        <f t="shared" ref="I23:I29" si="32">+$B$2*W23%</f>
        <v>90</v>
      </c>
      <c r="J23" s="35">
        <f t="shared" ref="J23:J29" si="33">+X23</f>
        <v>4</v>
      </c>
      <c r="K23" s="32">
        <f t="shared" ref="K23:K29" si="34">+$B$2*Y23%</f>
        <v>90</v>
      </c>
      <c r="L23" s="35">
        <f t="shared" ref="L23:L29" si="35">+Z23</f>
        <v>4</v>
      </c>
      <c r="M23" s="32">
        <f t="shared" ref="M23:M29" si="36">+$B$2*AA23%</f>
        <v>90</v>
      </c>
      <c r="N23" s="35">
        <f t="shared" ref="N23:N29" si="37">+AB23</f>
        <v>4</v>
      </c>
      <c r="O23" s="32">
        <f t="shared" ref="O23:O29" si="38">+$B$2*AC23%</f>
        <v>90</v>
      </c>
      <c r="P23" s="35">
        <f t="shared" ref="P23:P29" si="39">+AD23</f>
        <v>4</v>
      </c>
      <c r="Q23" s="32">
        <f t="shared" ref="Q23:Q29" si="40">+$B$2*AE23%</f>
        <v>0</v>
      </c>
      <c r="R23" s="35">
        <f t="shared" ref="R23:R29" si="41">+AF23</f>
        <v>0</v>
      </c>
      <c r="S23" s="32">
        <f t="shared" ref="S23:S29" si="42">+$B$2*AG23%</f>
        <v>0</v>
      </c>
      <c r="T23" s="35">
        <f t="shared" ref="T23:T29" si="43">+AH23</f>
        <v>0</v>
      </c>
      <c r="U23" s="32">
        <f t="shared" ref="U23:U29" si="44">+$B$2*AI23%</f>
        <v>0</v>
      </c>
      <c r="V23" s="36">
        <f t="shared" ref="V23:V29" si="45">+AJ23</f>
        <v>0</v>
      </c>
      <c r="W23" s="27">
        <v>90</v>
      </c>
      <c r="X23" s="26">
        <v>4</v>
      </c>
      <c r="Y23" s="26">
        <v>90</v>
      </c>
      <c r="Z23" s="26">
        <v>4</v>
      </c>
      <c r="AA23" s="26">
        <v>90</v>
      </c>
      <c r="AB23" s="26">
        <v>4</v>
      </c>
      <c r="AC23" s="26">
        <v>90</v>
      </c>
      <c r="AD23" s="26">
        <v>4</v>
      </c>
      <c r="AE23" s="26"/>
      <c r="AF23" s="26"/>
      <c r="AG23" s="26"/>
      <c r="AH23" s="26"/>
      <c r="AI23" s="26"/>
      <c r="AJ23" s="26"/>
      <c r="AK23" s="6">
        <f t="shared" ref="AK23:AK29" si="46">AN23/$B$2*100</f>
        <v>90</v>
      </c>
      <c r="AL23" s="7">
        <f t="shared" ref="AL23:AL29" si="47">(I23*J23)+(K23*L23)+(M23*N23)+(O23*P23)+(Q23*R23)+(S23*T23)+(U23*V23)</f>
        <v>1440</v>
      </c>
      <c r="AM23" s="7">
        <f t="shared" ref="AM23:AM29" si="48">J23+R23+L23+N23+P23+T23+V23</f>
        <v>16</v>
      </c>
      <c r="AN23" s="47">
        <f t="shared" ref="AN23:AN29" si="49">AL23/AM23</f>
        <v>90</v>
      </c>
      <c r="AO23" s="48">
        <f t="shared" ref="AO23:AO29" si="50">(J23*100%)/$AM23</f>
        <v>0.25</v>
      </c>
      <c r="AP23" s="48">
        <f t="shared" ref="AP23:AP29" si="51">(L23*100%)/$AM23</f>
        <v>0.25</v>
      </c>
      <c r="AQ23" s="48">
        <f t="shared" ref="AQ23:AQ29" si="52">(N23*100%)/$AM23</f>
        <v>0.25</v>
      </c>
      <c r="AR23" s="48">
        <f t="shared" ref="AR23:AR29" si="53">(P23*100%)/$AM23</f>
        <v>0.25</v>
      </c>
      <c r="AS23" s="48">
        <f t="shared" ref="AS23:AS29" si="54">(R23*100%)/$AM23</f>
        <v>0</v>
      </c>
      <c r="AT23" s="48">
        <f t="shared" ref="AT23:AT29" si="55">(T23*100%)/$AM23</f>
        <v>0</v>
      </c>
      <c r="AU23" s="48">
        <f t="shared" ref="AU23:AU29" si="56">(V23*100%)/$AM23</f>
        <v>0</v>
      </c>
      <c r="AV23" s="16"/>
    </row>
    <row r="24" spans="1:48" ht="11.25" customHeight="1">
      <c r="A24" s="2" t="s">
        <v>817</v>
      </c>
      <c r="B24" s="44" t="str">
        <f t="shared" si="23"/>
        <v>SENTADILLA</v>
      </c>
      <c r="C24" s="45">
        <f t="shared" ref="C24:H24" si="57">C23</f>
        <v>40</v>
      </c>
      <c r="D24" s="45">
        <f t="shared" si="57"/>
        <v>4</v>
      </c>
      <c r="E24" s="45">
        <f t="shared" si="57"/>
        <v>60</v>
      </c>
      <c r="F24" s="45">
        <f t="shared" si="57"/>
        <v>4</v>
      </c>
      <c r="G24" s="45">
        <f t="shared" si="57"/>
        <v>70</v>
      </c>
      <c r="H24" s="54">
        <f t="shared" si="57"/>
        <v>4</v>
      </c>
      <c r="I24" s="31">
        <f t="shared" si="32"/>
        <v>80</v>
      </c>
      <c r="J24" s="35">
        <f t="shared" si="33"/>
        <v>2</v>
      </c>
      <c r="K24" s="32">
        <f t="shared" si="34"/>
        <v>80</v>
      </c>
      <c r="L24" s="35">
        <f t="shared" si="35"/>
        <v>2</v>
      </c>
      <c r="M24" s="32">
        <f t="shared" si="36"/>
        <v>80</v>
      </c>
      <c r="N24" s="35">
        <f t="shared" si="37"/>
        <v>2</v>
      </c>
      <c r="O24" s="32">
        <f t="shared" si="38"/>
        <v>80</v>
      </c>
      <c r="P24" s="35">
        <f t="shared" si="39"/>
        <v>2</v>
      </c>
      <c r="Q24" s="32">
        <f t="shared" si="40"/>
        <v>80</v>
      </c>
      <c r="R24" s="35">
        <f t="shared" si="41"/>
        <v>2</v>
      </c>
      <c r="S24" s="32">
        <f t="shared" si="42"/>
        <v>80</v>
      </c>
      <c r="T24" s="35">
        <f t="shared" si="43"/>
        <v>2</v>
      </c>
      <c r="U24" s="32">
        <f t="shared" si="44"/>
        <v>0</v>
      </c>
      <c r="V24" s="36">
        <f t="shared" si="45"/>
        <v>0</v>
      </c>
      <c r="W24" s="27">
        <v>80</v>
      </c>
      <c r="X24" s="26">
        <v>2</v>
      </c>
      <c r="Y24" s="26">
        <v>80</v>
      </c>
      <c r="Z24" s="26">
        <v>2</v>
      </c>
      <c r="AA24" s="26">
        <v>80</v>
      </c>
      <c r="AB24" s="26">
        <v>2</v>
      </c>
      <c r="AC24" s="26">
        <v>80</v>
      </c>
      <c r="AD24" s="26">
        <v>2</v>
      </c>
      <c r="AE24" s="26">
        <v>80</v>
      </c>
      <c r="AF24" s="26">
        <v>2</v>
      </c>
      <c r="AG24" s="26">
        <v>80</v>
      </c>
      <c r="AH24" s="26">
        <v>2</v>
      </c>
      <c r="AI24" s="26"/>
      <c r="AJ24" s="26"/>
      <c r="AK24" s="6">
        <f t="shared" si="46"/>
        <v>80</v>
      </c>
      <c r="AL24" s="7">
        <f t="shared" si="47"/>
        <v>960</v>
      </c>
      <c r="AM24" s="7">
        <f t="shared" si="48"/>
        <v>12</v>
      </c>
      <c r="AN24" s="47">
        <f t="shared" si="49"/>
        <v>80</v>
      </c>
      <c r="AO24" s="48">
        <f t="shared" si="50"/>
        <v>0.16666666666666666</v>
      </c>
      <c r="AP24" s="48">
        <f t="shared" si="51"/>
        <v>0.16666666666666666</v>
      </c>
      <c r="AQ24" s="48">
        <f t="shared" si="52"/>
        <v>0.16666666666666666</v>
      </c>
      <c r="AR24" s="48">
        <f t="shared" si="53"/>
        <v>0.16666666666666666</v>
      </c>
      <c r="AS24" s="48">
        <f t="shared" si="54"/>
        <v>0.16666666666666666</v>
      </c>
      <c r="AT24" s="48">
        <f t="shared" si="55"/>
        <v>0.16666666666666666</v>
      </c>
      <c r="AU24" s="48">
        <f t="shared" si="56"/>
        <v>0</v>
      </c>
      <c r="AV24" s="16"/>
    </row>
    <row r="25" spans="1:48" ht="11.25" customHeight="1">
      <c r="A25" s="2" t="s">
        <v>818</v>
      </c>
      <c r="B25" s="44" t="str">
        <f t="shared" si="23"/>
        <v>SENTADILLA</v>
      </c>
      <c r="C25" s="45">
        <f t="shared" ref="C25:H25" si="58">C24</f>
        <v>40</v>
      </c>
      <c r="D25" s="45">
        <f t="shared" si="58"/>
        <v>4</v>
      </c>
      <c r="E25" s="45">
        <f t="shared" si="58"/>
        <v>60</v>
      </c>
      <c r="F25" s="45">
        <f t="shared" si="58"/>
        <v>4</v>
      </c>
      <c r="G25" s="45">
        <f t="shared" si="58"/>
        <v>70</v>
      </c>
      <c r="H25" s="54">
        <f t="shared" si="58"/>
        <v>4</v>
      </c>
      <c r="I25" s="31">
        <f t="shared" si="32"/>
        <v>95</v>
      </c>
      <c r="J25" s="35">
        <f t="shared" si="33"/>
        <v>2</v>
      </c>
      <c r="K25" s="32">
        <f t="shared" si="34"/>
        <v>95</v>
      </c>
      <c r="L25" s="35">
        <f t="shared" si="35"/>
        <v>2</v>
      </c>
      <c r="M25" s="32">
        <f t="shared" si="36"/>
        <v>95</v>
      </c>
      <c r="N25" s="35">
        <f t="shared" si="37"/>
        <v>2</v>
      </c>
      <c r="O25" s="32">
        <f t="shared" si="38"/>
        <v>0</v>
      </c>
      <c r="P25" s="35">
        <f t="shared" si="39"/>
        <v>0</v>
      </c>
      <c r="Q25" s="32">
        <f t="shared" si="40"/>
        <v>0</v>
      </c>
      <c r="R25" s="35">
        <f t="shared" si="41"/>
        <v>0</v>
      </c>
      <c r="S25" s="32">
        <f t="shared" si="42"/>
        <v>0</v>
      </c>
      <c r="T25" s="35">
        <f t="shared" si="43"/>
        <v>0</v>
      </c>
      <c r="U25" s="32">
        <f t="shared" si="44"/>
        <v>0</v>
      </c>
      <c r="V25" s="36">
        <f t="shared" si="45"/>
        <v>0</v>
      </c>
      <c r="W25" s="27">
        <v>95</v>
      </c>
      <c r="X25" s="26">
        <v>2</v>
      </c>
      <c r="Y25" s="26">
        <v>95</v>
      </c>
      <c r="Z25" s="26">
        <v>2</v>
      </c>
      <c r="AA25" s="26">
        <v>95</v>
      </c>
      <c r="AB25" s="26">
        <v>2</v>
      </c>
      <c r="AC25" s="26"/>
      <c r="AD25" s="26"/>
      <c r="AE25" s="26"/>
      <c r="AF25" s="26"/>
      <c r="AG25" s="26"/>
      <c r="AH25" s="26"/>
      <c r="AI25" s="26"/>
      <c r="AJ25" s="26"/>
      <c r="AK25" s="6">
        <f t="shared" si="46"/>
        <v>95</v>
      </c>
      <c r="AL25" s="7">
        <f t="shared" si="47"/>
        <v>570</v>
      </c>
      <c r="AM25" s="7">
        <f t="shared" si="48"/>
        <v>6</v>
      </c>
      <c r="AN25" s="47">
        <f t="shared" si="49"/>
        <v>95</v>
      </c>
      <c r="AO25" s="48">
        <f t="shared" si="50"/>
        <v>0.33333333333333331</v>
      </c>
      <c r="AP25" s="48">
        <f t="shared" si="51"/>
        <v>0.33333333333333331</v>
      </c>
      <c r="AQ25" s="48">
        <f t="shared" si="52"/>
        <v>0.33333333333333331</v>
      </c>
      <c r="AR25" s="48">
        <f t="shared" si="53"/>
        <v>0</v>
      </c>
      <c r="AS25" s="48">
        <f t="shared" si="54"/>
        <v>0</v>
      </c>
      <c r="AT25" s="48">
        <f t="shared" si="55"/>
        <v>0</v>
      </c>
      <c r="AU25" s="48">
        <f t="shared" si="56"/>
        <v>0</v>
      </c>
      <c r="AV25" s="16"/>
    </row>
    <row r="26" spans="1:48" ht="11.25" customHeight="1">
      <c r="A26" s="2" t="s">
        <v>819</v>
      </c>
      <c r="B26" s="44" t="str">
        <f t="shared" si="23"/>
        <v>SENTADILLA</v>
      </c>
      <c r="C26" s="45">
        <f t="shared" ref="C26:H26" si="59">C25</f>
        <v>40</v>
      </c>
      <c r="D26" s="45">
        <f t="shared" si="59"/>
        <v>4</v>
      </c>
      <c r="E26" s="45">
        <f t="shared" si="59"/>
        <v>60</v>
      </c>
      <c r="F26" s="45">
        <f t="shared" si="59"/>
        <v>4</v>
      </c>
      <c r="G26" s="45">
        <f t="shared" si="59"/>
        <v>70</v>
      </c>
      <c r="H26" s="54">
        <f t="shared" si="59"/>
        <v>4</v>
      </c>
      <c r="I26" s="31">
        <f t="shared" si="32"/>
        <v>80</v>
      </c>
      <c r="J26" s="35">
        <f t="shared" si="33"/>
        <v>2</v>
      </c>
      <c r="K26" s="32">
        <f t="shared" si="34"/>
        <v>80</v>
      </c>
      <c r="L26" s="35">
        <f t="shared" si="35"/>
        <v>2</v>
      </c>
      <c r="M26" s="32">
        <f t="shared" si="36"/>
        <v>80</v>
      </c>
      <c r="N26" s="35">
        <f t="shared" si="37"/>
        <v>2</v>
      </c>
      <c r="O26" s="32">
        <f t="shared" si="38"/>
        <v>80</v>
      </c>
      <c r="P26" s="35">
        <f t="shared" si="39"/>
        <v>2</v>
      </c>
      <c r="Q26" s="32">
        <f t="shared" si="40"/>
        <v>80</v>
      </c>
      <c r="R26" s="35">
        <f t="shared" si="41"/>
        <v>2</v>
      </c>
      <c r="S26" s="32">
        <f t="shared" si="42"/>
        <v>80</v>
      </c>
      <c r="T26" s="35">
        <f t="shared" si="43"/>
        <v>2</v>
      </c>
      <c r="U26" s="32">
        <f t="shared" si="44"/>
        <v>0</v>
      </c>
      <c r="V26" s="36">
        <f t="shared" si="45"/>
        <v>0</v>
      </c>
      <c r="W26" s="27">
        <v>80</v>
      </c>
      <c r="X26" s="26">
        <v>2</v>
      </c>
      <c r="Y26" s="26">
        <v>80</v>
      </c>
      <c r="Z26" s="26">
        <v>2</v>
      </c>
      <c r="AA26" s="26">
        <v>80</v>
      </c>
      <c r="AB26" s="26">
        <v>2</v>
      </c>
      <c r="AC26" s="26">
        <v>80</v>
      </c>
      <c r="AD26" s="26">
        <v>2</v>
      </c>
      <c r="AE26" s="26">
        <v>80</v>
      </c>
      <c r="AF26" s="26">
        <v>2</v>
      </c>
      <c r="AG26" s="26">
        <v>80</v>
      </c>
      <c r="AH26" s="26">
        <v>2</v>
      </c>
      <c r="AI26" s="26"/>
      <c r="AJ26" s="26"/>
      <c r="AK26" s="6">
        <f t="shared" si="46"/>
        <v>80</v>
      </c>
      <c r="AL26" s="7">
        <f t="shared" si="47"/>
        <v>960</v>
      </c>
      <c r="AM26" s="7">
        <f t="shared" si="48"/>
        <v>12</v>
      </c>
      <c r="AN26" s="47">
        <f t="shared" si="49"/>
        <v>80</v>
      </c>
      <c r="AO26" s="48">
        <f t="shared" si="50"/>
        <v>0.16666666666666666</v>
      </c>
      <c r="AP26" s="48">
        <f t="shared" si="51"/>
        <v>0.16666666666666666</v>
      </c>
      <c r="AQ26" s="48">
        <f t="shared" si="52"/>
        <v>0.16666666666666666</v>
      </c>
      <c r="AR26" s="48">
        <f t="shared" si="53"/>
        <v>0.16666666666666666</v>
      </c>
      <c r="AS26" s="48">
        <f t="shared" si="54"/>
        <v>0.16666666666666666</v>
      </c>
      <c r="AT26" s="48">
        <f t="shared" si="55"/>
        <v>0.16666666666666666</v>
      </c>
      <c r="AU26" s="48">
        <f t="shared" si="56"/>
        <v>0</v>
      </c>
      <c r="AV26" s="16"/>
    </row>
    <row r="27" spans="1:48" ht="11.25" customHeight="1">
      <c r="A27" s="2" t="s">
        <v>820</v>
      </c>
      <c r="B27" s="44" t="str">
        <f t="shared" si="23"/>
        <v>SENTADILLA</v>
      </c>
      <c r="C27" s="45">
        <f t="shared" ref="C27:H27" si="60">C26</f>
        <v>40</v>
      </c>
      <c r="D27" s="45">
        <f t="shared" si="60"/>
        <v>4</v>
      </c>
      <c r="E27" s="45">
        <f t="shared" si="60"/>
        <v>60</v>
      </c>
      <c r="F27" s="45">
        <f t="shared" si="60"/>
        <v>4</v>
      </c>
      <c r="G27" s="45">
        <f t="shared" si="60"/>
        <v>70</v>
      </c>
      <c r="H27" s="54">
        <f t="shared" si="60"/>
        <v>4</v>
      </c>
      <c r="I27" s="31">
        <f t="shared" si="32"/>
        <v>95</v>
      </c>
      <c r="J27" s="35">
        <f t="shared" si="33"/>
        <v>3</v>
      </c>
      <c r="K27" s="32">
        <f t="shared" si="34"/>
        <v>95</v>
      </c>
      <c r="L27" s="35">
        <f t="shared" si="35"/>
        <v>3</v>
      </c>
      <c r="M27" s="32">
        <f t="shared" si="36"/>
        <v>95</v>
      </c>
      <c r="N27" s="35">
        <f t="shared" si="37"/>
        <v>3</v>
      </c>
      <c r="O27" s="32">
        <f t="shared" si="38"/>
        <v>0</v>
      </c>
      <c r="P27" s="35">
        <f t="shared" si="39"/>
        <v>0</v>
      </c>
      <c r="Q27" s="32">
        <f t="shared" si="40"/>
        <v>0</v>
      </c>
      <c r="R27" s="35">
        <f t="shared" si="41"/>
        <v>0</v>
      </c>
      <c r="S27" s="32">
        <f t="shared" si="42"/>
        <v>0</v>
      </c>
      <c r="T27" s="35">
        <f t="shared" si="43"/>
        <v>0</v>
      </c>
      <c r="U27" s="32">
        <f t="shared" si="44"/>
        <v>0</v>
      </c>
      <c r="V27" s="36">
        <f t="shared" si="45"/>
        <v>0</v>
      </c>
      <c r="W27" s="27">
        <v>95</v>
      </c>
      <c r="X27" s="26">
        <v>3</v>
      </c>
      <c r="Y27" s="26">
        <v>95</v>
      </c>
      <c r="Z27" s="26">
        <v>3</v>
      </c>
      <c r="AA27" s="26">
        <v>95</v>
      </c>
      <c r="AB27" s="26">
        <v>3</v>
      </c>
      <c r="AC27" s="26"/>
      <c r="AD27" s="26"/>
      <c r="AE27" s="26"/>
      <c r="AF27" s="26"/>
      <c r="AG27" s="26"/>
      <c r="AH27" s="26"/>
      <c r="AI27" s="26"/>
      <c r="AJ27" s="26"/>
      <c r="AK27" s="6">
        <f t="shared" si="46"/>
        <v>95</v>
      </c>
      <c r="AL27" s="7">
        <f t="shared" si="47"/>
        <v>855</v>
      </c>
      <c r="AM27" s="7">
        <f t="shared" si="48"/>
        <v>9</v>
      </c>
      <c r="AN27" s="47">
        <f t="shared" si="49"/>
        <v>95</v>
      </c>
      <c r="AO27" s="48">
        <f t="shared" si="50"/>
        <v>0.33333333333333331</v>
      </c>
      <c r="AP27" s="48">
        <f t="shared" si="51"/>
        <v>0.33333333333333331</v>
      </c>
      <c r="AQ27" s="48">
        <f t="shared" si="52"/>
        <v>0.33333333333333331</v>
      </c>
      <c r="AR27" s="48">
        <f t="shared" si="53"/>
        <v>0</v>
      </c>
      <c r="AS27" s="48">
        <f t="shared" si="54"/>
        <v>0</v>
      </c>
      <c r="AT27" s="48">
        <f t="shared" si="55"/>
        <v>0</v>
      </c>
      <c r="AU27" s="48">
        <f t="shared" si="56"/>
        <v>0</v>
      </c>
      <c r="AV27" s="16"/>
    </row>
    <row r="28" spans="1:48" ht="11.25" customHeight="1">
      <c r="A28" s="2" t="s">
        <v>821</v>
      </c>
      <c r="B28" s="44" t="str">
        <f t="shared" si="23"/>
        <v>SENTADILLA</v>
      </c>
      <c r="C28" s="45">
        <f t="shared" ref="C28:H28" si="61">C27</f>
        <v>40</v>
      </c>
      <c r="D28" s="45">
        <f t="shared" si="61"/>
        <v>4</v>
      </c>
      <c r="E28" s="45">
        <f t="shared" si="61"/>
        <v>60</v>
      </c>
      <c r="F28" s="45">
        <f t="shared" si="61"/>
        <v>4</v>
      </c>
      <c r="G28" s="45">
        <f t="shared" si="61"/>
        <v>70</v>
      </c>
      <c r="H28" s="54">
        <f t="shared" si="61"/>
        <v>4</v>
      </c>
      <c r="I28" s="31">
        <f t="shared" si="32"/>
        <v>80</v>
      </c>
      <c r="J28" s="35">
        <f t="shared" si="33"/>
        <v>2</v>
      </c>
      <c r="K28" s="32">
        <f t="shared" si="34"/>
        <v>80</v>
      </c>
      <c r="L28" s="35">
        <f t="shared" si="35"/>
        <v>2</v>
      </c>
      <c r="M28" s="32">
        <f t="shared" si="36"/>
        <v>80</v>
      </c>
      <c r="N28" s="35">
        <f t="shared" si="37"/>
        <v>2</v>
      </c>
      <c r="O28" s="32">
        <f t="shared" si="38"/>
        <v>80</v>
      </c>
      <c r="P28" s="35">
        <f t="shared" si="39"/>
        <v>2</v>
      </c>
      <c r="Q28" s="32">
        <f t="shared" si="40"/>
        <v>80</v>
      </c>
      <c r="R28" s="35">
        <f t="shared" si="41"/>
        <v>2</v>
      </c>
      <c r="S28" s="32">
        <f t="shared" si="42"/>
        <v>80</v>
      </c>
      <c r="T28" s="35">
        <f t="shared" si="43"/>
        <v>2</v>
      </c>
      <c r="U28" s="32">
        <f t="shared" si="44"/>
        <v>0</v>
      </c>
      <c r="V28" s="36">
        <f t="shared" si="45"/>
        <v>0</v>
      </c>
      <c r="W28" s="27">
        <v>80</v>
      </c>
      <c r="X28" s="26">
        <v>2</v>
      </c>
      <c r="Y28" s="26">
        <v>80</v>
      </c>
      <c r="Z28" s="26">
        <v>2</v>
      </c>
      <c r="AA28" s="26">
        <v>80</v>
      </c>
      <c r="AB28" s="26">
        <v>2</v>
      </c>
      <c r="AC28" s="26">
        <v>80</v>
      </c>
      <c r="AD28" s="26">
        <v>2</v>
      </c>
      <c r="AE28" s="26">
        <v>80</v>
      </c>
      <c r="AF28" s="26">
        <v>2</v>
      </c>
      <c r="AG28" s="26">
        <v>80</v>
      </c>
      <c r="AH28" s="26">
        <v>2</v>
      </c>
      <c r="AI28" s="26"/>
      <c r="AJ28" s="26"/>
      <c r="AK28" s="6">
        <f t="shared" si="46"/>
        <v>80</v>
      </c>
      <c r="AL28" s="7">
        <f t="shared" si="47"/>
        <v>960</v>
      </c>
      <c r="AM28" s="7">
        <f t="shared" si="48"/>
        <v>12</v>
      </c>
      <c r="AN28" s="47">
        <f t="shared" si="49"/>
        <v>80</v>
      </c>
      <c r="AO28" s="48">
        <f t="shared" si="50"/>
        <v>0.16666666666666666</v>
      </c>
      <c r="AP28" s="48">
        <f t="shared" si="51"/>
        <v>0.16666666666666666</v>
      </c>
      <c r="AQ28" s="48">
        <f t="shared" si="52"/>
        <v>0.16666666666666666</v>
      </c>
      <c r="AR28" s="48">
        <f t="shared" si="53"/>
        <v>0.16666666666666666</v>
      </c>
      <c r="AS28" s="48">
        <f t="shared" si="54"/>
        <v>0.16666666666666666</v>
      </c>
      <c r="AT28" s="48">
        <f t="shared" si="55"/>
        <v>0.16666666666666666</v>
      </c>
      <c r="AU28" s="48">
        <f t="shared" si="56"/>
        <v>0</v>
      </c>
      <c r="AV28" s="16"/>
    </row>
    <row r="29" spans="1:48" ht="11.25" customHeight="1" thickBot="1">
      <c r="A29" s="2" t="s">
        <v>822</v>
      </c>
      <c r="B29" s="44" t="str">
        <f t="shared" si="23"/>
        <v>SENTADILLA</v>
      </c>
      <c r="C29" s="45">
        <f t="shared" ref="C29:H29" si="62">C28</f>
        <v>40</v>
      </c>
      <c r="D29" s="45">
        <f t="shared" si="62"/>
        <v>4</v>
      </c>
      <c r="E29" s="45">
        <f t="shared" si="62"/>
        <v>60</v>
      </c>
      <c r="F29" s="45">
        <f t="shared" si="62"/>
        <v>4</v>
      </c>
      <c r="G29" s="45">
        <f t="shared" si="62"/>
        <v>70</v>
      </c>
      <c r="H29" s="54">
        <f t="shared" si="62"/>
        <v>4</v>
      </c>
      <c r="I29" s="33">
        <f t="shared" si="32"/>
        <v>100</v>
      </c>
      <c r="J29" s="37">
        <f t="shared" si="33"/>
        <v>2</v>
      </c>
      <c r="K29" s="34">
        <f t="shared" si="34"/>
        <v>100</v>
      </c>
      <c r="L29" s="37">
        <f t="shared" si="35"/>
        <v>2</v>
      </c>
      <c r="M29" s="34">
        <f t="shared" si="36"/>
        <v>0</v>
      </c>
      <c r="N29" s="37">
        <f t="shared" si="37"/>
        <v>0</v>
      </c>
      <c r="O29" s="34">
        <f t="shared" si="38"/>
        <v>0</v>
      </c>
      <c r="P29" s="37">
        <f t="shared" si="39"/>
        <v>0</v>
      </c>
      <c r="Q29" s="34">
        <f t="shared" si="40"/>
        <v>0</v>
      </c>
      <c r="R29" s="37">
        <f t="shared" si="41"/>
        <v>0</v>
      </c>
      <c r="S29" s="34">
        <f t="shared" si="42"/>
        <v>0</v>
      </c>
      <c r="T29" s="37">
        <f t="shared" si="43"/>
        <v>0</v>
      </c>
      <c r="U29" s="34">
        <f t="shared" si="44"/>
        <v>0</v>
      </c>
      <c r="V29" s="38">
        <f t="shared" si="45"/>
        <v>0</v>
      </c>
      <c r="W29" s="27">
        <v>100</v>
      </c>
      <c r="X29" s="26">
        <v>2</v>
      </c>
      <c r="Y29" s="26">
        <v>100</v>
      </c>
      <c r="Z29" s="26">
        <v>2</v>
      </c>
      <c r="AA29" s="26"/>
      <c r="AB29" s="26"/>
      <c r="AC29" s="26"/>
      <c r="AD29" s="26"/>
      <c r="AE29" s="26"/>
      <c r="AF29" s="26"/>
      <c r="AG29" s="26"/>
      <c r="AH29" s="26"/>
      <c r="AI29" s="26"/>
      <c r="AJ29" s="26"/>
      <c r="AK29" s="6">
        <f t="shared" si="46"/>
        <v>100</v>
      </c>
      <c r="AL29" s="7">
        <f t="shared" si="47"/>
        <v>400</v>
      </c>
      <c r="AM29" s="7">
        <f t="shared" si="48"/>
        <v>4</v>
      </c>
      <c r="AN29" s="47">
        <f t="shared" si="49"/>
        <v>100</v>
      </c>
      <c r="AO29" s="48">
        <f t="shared" si="50"/>
        <v>0.5</v>
      </c>
      <c r="AP29" s="48">
        <f t="shared" si="51"/>
        <v>0.5</v>
      </c>
      <c r="AQ29" s="48">
        <f t="shared" si="52"/>
        <v>0</v>
      </c>
      <c r="AR29" s="48">
        <f t="shared" si="53"/>
        <v>0</v>
      </c>
      <c r="AS29" s="48">
        <f t="shared" si="54"/>
        <v>0</v>
      </c>
      <c r="AT29" s="48">
        <f t="shared" si="55"/>
        <v>0</v>
      </c>
      <c r="AU29" s="48">
        <f t="shared" si="56"/>
        <v>0</v>
      </c>
      <c r="AV29" s="16"/>
    </row>
    <row r="30" spans="1:48" ht="12" thickBot="1">
      <c r="A30" s="73"/>
      <c r="B30" s="71" t="s">
        <v>889</v>
      </c>
      <c r="C30" s="359" t="s">
        <v>890</v>
      </c>
      <c r="D30" s="360"/>
      <c r="E30" s="72">
        <v>8</v>
      </c>
      <c r="F30" s="359" t="s">
        <v>891</v>
      </c>
      <c r="G30" s="360"/>
      <c r="H30" s="355">
        <v>100</v>
      </c>
      <c r="I30" s="356"/>
      <c r="J30" s="359" t="s">
        <v>892</v>
      </c>
      <c r="K30" s="360"/>
      <c r="L30" s="357">
        <f>(1+0.033*E30)*H30</f>
        <v>126.4</v>
      </c>
      <c r="M30" s="358"/>
      <c r="N30" s="14"/>
      <c r="O30" s="14"/>
      <c r="P30" s="14"/>
      <c r="Q30" s="14"/>
      <c r="R30" s="14"/>
      <c r="S30" s="14"/>
      <c r="T30" s="14"/>
      <c r="U30" s="14"/>
      <c r="V30" s="14"/>
      <c r="W30" s="15"/>
      <c r="AK30" s="14"/>
      <c r="AL30" s="14"/>
      <c r="AM30" s="14"/>
      <c r="AN30" s="14"/>
      <c r="AO30" s="14"/>
      <c r="AP30" s="14"/>
      <c r="AQ30" s="14"/>
      <c r="AR30" s="14"/>
      <c r="AS30" s="14"/>
      <c r="AT30" s="14"/>
      <c r="AU30" s="14"/>
    </row>
    <row r="31" spans="1:48" ht="12" thickBot="1">
      <c r="A31" s="43" t="s">
        <v>832</v>
      </c>
      <c r="B31" s="42">
        <v>100</v>
      </c>
      <c r="C31" s="63">
        <v>40</v>
      </c>
      <c r="D31" s="64">
        <v>4</v>
      </c>
      <c r="E31" s="63">
        <v>60</v>
      </c>
      <c r="F31" s="64">
        <v>4</v>
      </c>
      <c r="G31" s="63">
        <v>70</v>
      </c>
      <c r="H31" s="64">
        <v>4</v>
      </c>
      <c r="I31" s="28">
        <v>1</v>
      </c>
      <c r="J31" s="29"/>
      <c r="K31" s="29">
        <v>2</v>
      </c>
      <c r="L31" s="29"/>
      <c r="M31" s="29">
        <v>3</v>
      </c>
      <c r="N31" s="29"/>
      <c r="O31" s="29">
        <v>4</v>
      </c>
      <c r="P31" s="29"/>
      <c r="Q31" s="29">
        <v>5</v>
      </c>
      <c r="R31" s="29"/>
      <c r="S31" s="29">
        <v>6</v>
      </c>
      <c r="T31" s="29"/>
      <c r="U31" s="29">
        <v>7</v>
      </c>
      <c r="V31" s="30"/>
      <c r="W31" s="350">
        <v>1</v>
      </c>
      <c r="X31" s="351"/>
      <c r="Y31" s="350">
        <v>2</v>
      </c>
      <c r="Z31" s="351"/>
      <c r="AA31" s="350">
        <v>3</v>
      </c>
      <c r="AB31" s="351"/>
      <c r="AC31" s="350">
        <v>4</v>
      </c>
      <c r="AD31" s="351"/>
      <c r="AE31" s="350">
        <v>5</v>
      </c>
      <c r="AF31" s="351"/>
      <c r="AG31" s="350">
        <v>6</v>
      </c>
      <c r="AH31" s="351"/>
      <c r="AI31" s="350">
        <v>7</v>
      </c>
      <c r="AJ31" s="352"/>
      <c r="AK31" s="41" t="s">
        <v>748</v>
      </c>
      <c r="AL31" s="41" t="s">
        <v>38</v>
      </c>
      <c r="AM31" s="41" t="s">
        <v>688</v>
      </c>
      <c r="AN31" s="41" t="s">
        <v>396</v>
      </c>
      <c r="AO31" s="51">
        <v>4</v>
      </c>
      <c r="AP31" s="51">
        <v>5</v>
      </c>
      <c r="AQ31" s="51">
        <v>6</v>
      </c>
      <c r="AR31" s="51">
        <v>7</v>
      </c>
      <c r="AS31" s="51">
        <v>8</v>
      </c>
      <c r="AT31" s="51">
        <v>9</v>
      </c>
      <c r="AU31" s="51">
        <v>10</v>
      </c>
    </row>
    <row r="32" spans="1:48">
      <c r="A32" s="2" t="s">
        <v>796</v>
      </c>
      <c r="B32" s="44" t="s">
        <v>769</v>
      </c>
      <c r="C32" s="45">
        <f>+$B$2*C31%</f>
        <v>40</v>
      </c>
      <c r="D32" s="45">
        <f>D31</f>
        <v>4</v>
      </c>
      <c r="E32" s="45">
        <f>+$B$2*E31%</f>
        <v>60</v>
      </c>
      <c r="F32" s="45">
        <f t="shared" ref="F32" si="63">F31</f>
        <v>4</v>
      </c>
      <c r="G32" s="45">
        <f t="shared" ref="G32" si="64">+$B$2*G31%</f>
        <v>70</v>
      </c>
      <c r="H32" s="54">
        <f>H31</f>
        <v>4</v>
      </c>
      <c r="I32" s="55">
        <f>+$B$31*W32%</f>
        <v>80</v>
      </c>
      <c r="J32" s="56">
        <f t="shared" ref="J32" si="65">+X32</f>
        <v>2</v>
      </c>
      <c r="K32" s="57">
        <f t="shared" ref="K32" si="66">+$B$31*Y32%</f>
        <v>80</v>
      </c>
      <c r="L32" s="56">
        <f t="shared" ref="L32" si="67">+Z32</f>
        <v>2</v>
      </c>
      <c r="M32" s="57">
        <f t="shared" ref="M32" si="68">+$B$31*AA32%</f>
        <v>80</v>
      </c>
      <c r="N32" s="56">
        <f t="shared" ref="N32" si="69">+AB32</f>
        <v>2</v>
      </c>
      <c r="O32" s="57">
        <f t="shared" ref="O32" si="70">+$B$31*AC32%</f>
        <v>80</v>
      </c>
      <c r="P32" s="56">
        <f t="shared" ref="P32" si="71">+AD32</f>
        <v>2</v>
      </c>
      <c r="Q32" s="57">
        <f t="shared" ref="Q32" si="72">+$B$31*AE32%</f>
        <v>80</v>
      </c>
      <c r="R32" s="56">
        <f t="shared" ref="R32" si="73">+AF32</f>
        <v>2</v>
      </c>
      <c r="S32" s="57">
        <f t="shared" ref="S32" si="74">+$B$31*AG32%</f>
        <v>80</v>
      </c>
      <c r="T32" s="56">
        <f>+AH32</f>
        <v>2</v>
      </c>
      <c r="U32" s="57">
        <f t="shared" ref="U32" si="75">+$B$31*AI32%</f>
        <v>0</v>
      </c>
      <c r="V32" s="58">
        <f t="shared" ref="V32" si="76">+AJ32</f>
        <v>0</v>
      </c>
      <c r="W32" s="27">
        <v>80</v>
      </c>
      <c r="X32" s="26">
        <v>2</v>
      </c>
      <c r="Y32" s="26">
        <v>80</v>
      </c>
      <c r="Z32" s="26">
        <v>2</v>
      </c>
      <c r="AA32" s="26">
        <v>80</v>
      </c>
      <c r="AB32" s="26">
        <v>2</v>
      </c>
      <c r="AC32" s="26">
        <v>80</v>
      </c>
      <c r="AD32" s="26">
        <v>2</v>
      </c>
      <c r="AE32" s="26">
        <v>80</v>
      </c>
      <c r="AF32" s="26">
        <v>2</v>
      </c>
      <c r="AG32" s="26">
        <v>80</v>
      </c>
      <c r="AH32" s="26">
        <v>2</v>
      </c>
      <c r="AI32" s="26"/>
      <c r="AJ32" s="26"/>
      <c r="AK32" s="39">
        <f>AN32/$B$2*100</f>
        <v>80</v>
      </c>
      <c r="AL32" s="40">
        <f>(I32*J32)+(K32*L32)+(M32*N32)+(O32*P32)+(Q32*R32)+(S32*T32)+(U32*V32)</f>
        <v>960</v>
      </c>
      <c r="AM32" s="40">
        <f>J32+R32+L32+N32+P32+T32+V32</f>
        <v>12</v>
      </c>
      <c r="AN32" s="46">
        <f>AL32/AM32</f>
        <v>80</v>
      </c>
      <c r="AO32" s="50">
        <f t="shared" ref="AO32:AO58" si="77">(J32*100%)/$AM32</f>
        <v>0.16666666666666666</v>
      </c>
      <c r="AP32" s="50">
        <f t="shared" ref="AP32:AP58" si="78">(L32*100%)/$AM32</f>
        <v>0.16666666666666666</v>
      </c>
      <c r="AQ32" s="50">
        <f t="shared" ref="AQ32:AQ58" si="79">(N32*100%)/$AM32</f>
        <v>0.16666666666666666</v>
      </c>
      <c r="AR32" s="50">
        <f t="shared" ref="AR32:AR58" si="80">(P32*100%)/$AM32</f>
        <v>0.16666666666666666</v>
      </c>
      <c r="AS32" s="50">
        <f t="shared" ref="AS32:AS58" si="81">(R32*100%)/$AM32</f>
        <v>0.16666666666666666</v>
      </c>
      <c r="AT32" s="50">
        <f t="shared" ref="AT32:AT58" si="82">(T32*100%)/$AM32</f>
        <v>0.16666666666666666</v>
      </c>
      <c r="AU32" s="50">
        <f t="shared" ref="AU32:AU58" si="83">(V32*100%)/$AM32</f>
        <v>0</v>
      </c>
    </row>
    <row r="33" spans="1:47">
      <c r="A33" s="2" t="s">
        <v>798</v>
      </c>
      <c r="B33" s="44" t="str">
        <f>$B$32</f>
        <v>PECHO</v>
      </c>
      <c r="C33" s="45">
        <f>C32</f>
        <v>40</v>
      </c>
      <c r="D33" s="45">
        <f t="shared" ref="D33:H33" si="84">D32</f>
        <v>4</v>
      </c>
      <c r="E33" s="45">
        <f t="shared" si="84"/>
        <v>60</v>
      </c>
      <c r="F33" s="45">
        <f t="shared" si="84"/>
        <v>4</v>
      </c>
      <c r="G33" s="45">
        <f t="shared" si="84"/>
        <v>70</v>
      </c>
      <c r="H33" s="54">
        <f t="shared" si="84"/>
        <v>4</v>
      </c>
      <c r="I33" s="31">
        <f t="shared" ref="I33:I58" si="85">+$B$31*W33%</f>
        <v>80</v>
      </c>
      <c r="J33" s="35">
        <f t="shared" ref="J33:J58" si="86">+X33</f>
        <v>3</v>
      </c>
      <c r="K33" s="32">
        <f t="shared" ref="K33:K58" si="87">+$B$31*Y33%</f>
        <v>80</v>
      </c>
      <c r="L33" s="35">
        <f t="shared" ref="L33:L58" si="88">+Z33</f>
        <v>3</v>
      </c>
      <c r="M33" s="32">
        <f t="shared" ref="M33:M58" si="89">+$B$31*AA33%</f>
        <v>80</v>
      </c>
      <c r="N33" s="35">
        <f t="shared" ref="N33:N58" si="90">+AB33</f>
        <v>3</v>
      </c>
      <c r="O33" s="32">
        <f t="shared" ref="O33:O58" si="91">+$B$31*AC33%</f>
        <v>80</v>
      </c>
      <c r="P33" s="35">
        <f t="shared" ref="P33:P58" si="92">+AD33</f>
        <v>3</v>
      </c>
      <c r="Q33" s="32">
        <f t="shared" ref="Q33:Q58" si="93">+$B$31*AE33%</f>
        <v>80</v>
      </c>
      <c r="R33" s="35">
        <f t="shared" ref="R33:R58" si="94">+AF33</f>
        <v>3</v>
      </c>
      <c r="S33" s="32">
        <f t="shared" ref="S33:S58" si="95">+$B$31*AG33%</f>
        <v>80</v>
      </c>
      <c r="T33" s="35">
        <f t="shared" ref="T33:T58" si="96">+AH33</f>
        <v>3</v>
      </c>
      <c r="U33" s="32">
        <f t="shared" ref="U33:U58" si="97">+$B$31*AI33%</f>
        <v>0</v>
      </c>
      <c r="V33" s="36">
        <f t="shared" ref="V33:V58" si="98">+AJ33</f>
        <v>0</v>
      </c>
      <c r="W33" s="27">
        <v>80</v>
      </c>
      <c r="X33" s="26">
        <v>3</v>
      </c>
      <c r="Y33" s="26">
        <v>80</v>
      </c>
      <c r="Z33" s="26">
        <v>3</v>
      </c>
      <c r="AA33" s="26">
        <v>80</v>
      </c>
      <c r="AB33" s="26">
        <v>3</v>
      </c>
      <c r="AC33" s="26">
        <v>80</v>
      </c>
      <c r="AD33" s="26">
        <v>3</v>
      </c>
      <c r="AE33" s="26">
        <v>80</v>
      </c>
      <c r="AF33" s="26">
        <v>3</v>
      </c>
      <c r="AG33" s="26">
        <v>80</v>
      </c>
      <c r="AH33" s="26">
        <v>3</v>
      </c>
      <c r="AI33" s="26"/>
      <c r="AJ33" s="26"/>
      <c r="AK33" s="6">
        <f t="shared" ref="AK33:AK58" si="99">AN33/$B$2*100</f>
        <v>80</v>
      </c>
      <c r="AL33" s="7">
        <f t="shared" ref="AL33:AL58" si="100">(I33*J33)+(K33*L33)+(M33*N33)+(O33*P33)+(Q33*R33)+(S33*T33)+(U33*V33)</f>
        <v>1440</v>
      </c>
      <c r="AM33" s="7">
        <f t="shared" ref="AM33:AM58" si="101">J33+R33+L33+N33+P33+T33+V33</f>
        <v>18</v>
      </c>
      <c r="AN33" s="47">
        <f t="shared" ref="AN33:AN58" si="102">AL33/AM33</f>
        <v>80</v>
      </c>
      <c r="AO33" s="48">
        <f t="shared" si="77"/>
        <v>0.16666666666666666</v>
      </c>
      <c r="AP33" s="48">
        <f t="shared" si="78"/>
        <v>0.16666666666666666</v>
      </c>
      <c r="AQ33" s="48">
        <f t="shared" si="79"/>
        <v>0.16666666666666666</v>
      </c>
      <c r="AR33" s="48">
        <f t="shared" si="80"/>
        <v>0.16666666666666666</v>
      </c>
      <c r="AS33" s="48">
        <f t="shared" si="81"/>
        <v>0.16666666666666666</v>
      </c>
      <c r="AT33" s="48">
        <f t="shared" si="82"/>
        <v>0.16666666666666666</v>
      </c>
      <c r="AU33" s="48">
        <f t="shared" si="83"/>
        <v>0</v>
      </c>
    </row>
    <row r="34" spans="1:47">
      <c r="A34" s="2" t="s">
        <v>797</v>
      </c>
      <c r="B34" s="44" t="str">
        <f t="shared" ref="B34:B58" si="103">$B$32</f>
        <v>PECHO</v>
      </c>
      <c r="C34" s="45">
        <f t="shared" ref="C34:H34" si="104">C33</f>
        <v>40</v>
      </c>
      <c r="D34" s="45">
        <f t="shared" si="104"/>
        <v>4</v>
      </c>
      <c r="E34" s="45">
        <f t="shared" si="104"/>
        <v>60</v>
      </c>
      <c r="F34" s="45">
        <f t="shared" si="104"/>
        <v>4</v>
      </c>
      <c r="G34" s="45">
        <f t="shared" si="104"/>
        <v>70</v>
      </c>
      <c r="H34" s="54">
        <f t="shared" si="104"/>
        <v>4</v>
      </c>
      <c r="I34" s="31">
        <f t="shared" si="85"/>
        <v>80</v>
      </c>
      <c r="J34" s="35">
        <f t="shared" si="86"/>
        <v>2</v>
      </c>
      <c r="K34" s="32">
        <f t="shared" si="87"/>
        <v>80</v>
      </c>
      <c r="L34" s="35">
        <f t="shared" si="88"/>
        <v>2</v>
      </c>
      <c r="M34" s="32">
        <f t="shared" si="89"/>
        <v>80</v>
      </c>
      <c r="N34" s="35">
        <f t="shared" si="90"/>
        <v>2</v>
      </c>
      <c r="O34" s="32">
        <f t="shared" si="91"/>
        <v>80</v>
      </c>
      <c r="P34" s="35">
        <f t="shared" si="92"/>
        <v>2</v>
      </c>
      <c r="Q34" s="32">
        <f t="shared" si="93"/>
        <v>80</v>
      </c>
      <c r="R34" s="35">
        <f t="shared" si="94"/>
        <v>2</v>
      </c>
      <c r="S34" s="32">
        <f t="shared" si="95"/>
        <v>80</v>
      </c>
      <c r="T34" s="35">
        <f t="shared" si="96"/>
        <v>2</v>
      </c>
      <c r="U34" s="32">
        <f t="shared" si="97"/>
        <v>0</v>
      </c>
      <c r="V34" s="36">
        <f t="shared" si="98"/>
        <v>0</v>
      </c>
      <c r="W34" s="27">
        <v>80</v>
      </c>
      <c r="X34" s="26">
        <v>2</v>
      </c>
      <c r="Y34" s="26">
        <v>80</v>
      </c>
      <c r="Z34" s="26">
        <v>2</v>
      </c>
      <c r="AA34" s="26">
        <v>80</v>
      </c>
      <c r="AB34" s="26">
        <v>2</v>
      </c>
      <c r="AC34" s="26">
        <v>80</v>
      </c>
      <c r="AD34" s="26">
        <v>2</v>
      </c>
      <c r="AE34" s="26">
        <v>80</v>
      </c>
      <c r="AF34" s="26">
        <v>2</v>
      </c>
      <c r="AG34" s="26">
        <v>80</v>
      </c>
      <c r="AH34" s="26">
        <v>2</v>
      </c>
      <c r="AI34" s="26"/>
      <c r="AJ34" s="26"/>
      <c r="AK34" s="6">
        <f t="shared" si="99"/>
        <v>80</v>
      </c>
      <c r="AL34" s="7">
        <f t="shared" si="100"/>
        <v>960</v>
      </c>
      <c r="AM34" s="7">
        <f t="shared" si="101"/>
        <v>12</v>
      </c>
      <c r="AN34" s="47">
        <f t="shared" si="102"/>
        <v>80</v>
      </c>
      <c r="AO34" s="48">
        <f t="shared" si="77"/>
        <v>0.16666666666666666</v>
      </c>
      <c r="AP34" s="48">
        <f t="shared" si="78"/>
        <v>0.16666666666666666</v>
      </c>
      <c r="AQ34" s="48">
        <f t="shared" si="79"/>
        <v>0.16666666666666666</v>
      </c>
      <c r="AR34" s="48">
        <f t="shared" si="80"/>
        <v>0.16666666666666666</v>
      </c>
      <c r="AS34" s="48">
        <f t="shared" si="81"/>
        <v>0.16666666666666666</v>
      </c>
      <c r="AT34" s="48">
        <f t="shared" si="82"/>
        <v>0.16666666666666666</v>
      </c>
      <c r="AU34" s="48">
        <f t="shared" si="83"/>
        <v>0</v>
      </c>
    </row>
    <row r="35" spans="1:47">
      <c r="A35" s="2" t="s">
        <v>799</v>
      </c>
      <c r="B35" s="44" t="str">
        <f t="shared" si="103"/>
        <v>PECHO</v>
      </c>
      <c r="C35" s="45">
        <f t="shared" ref="C35:H35" si="105">C34</f>
        <v>40</v>
      </c>
      <c r="D35" s="45">
        <f t="shared" si="105"/>
        <v>4</v>
      </c>
      <c r="E35" s="45">
        <f t="shared" si="105"/>
        <v>60</v>
      </c>
      <c r="F35" s="45">
        <f t="shared" si="105"/>
        <v>4</v>
      </c>
      <c r="G35" s="45">
        <f t="shared" si="105"/>
        <v>70</v>
      </c>
      <c r="H35" s="54">
        <f t="shared" si="105"/>
        <v>4</v>
      </c>
      <c r="I35" s="31">
        <f t="shared" si="85"/>
        <v>80</v>
      </c>
      <c r="J35" s="35">
        <f t="shared" si="86"/>
        <v>4</v>
      </c>
      <c r="K35" s="32">
        <f t="shared" si="87"/>
        <v>80</v>
      </c>
      <c r="L35" s="35">
        <f t="shared" si="88"/>
        <v>4</v>
      </c>
      <c r="M35" s="32">
        <f t="shared" si="89"/>
        <v>80</v>
      </c>
      <c r="N35" s="35">
        <f t="shared" si="90"/>
        <v>4</v>
      </c>
      <c r="O35" s="32">
        <f t="shared" si="91"/>
        <v>80</v>
      </c>
      <c r="P35" s="35">
        <f t="shared" si="92"/>
        <v>4</v>
      </c>
      <c r="Q35" s="32">
        <f t="shared" si="93"/>
        <v>80</v>
      </c>
      <c r="R35" s="35">
        <f t="shared" si="94"/>
        <v>4</v>
      </c>
      <c r="S35" s="32">
        <f t="shared" si="95"/>
        <v>80</v>
      </c>
      <c r="T35" s="35">
        <f t="shared" si="96"/>
        <v>4</v>
      </c>
      <c r="U35" s="32">
        <f t="shared" si="97"/>
        <v>0</v>
      </c>
      <c r="V35" s="36">
        <f t="shared" si="98"/>
        <v>0</v>
      </c>
      <c r="W35" s="27">
        <v>80</v>
      </c>
      <c r="X35" s="26">
        <v>4</v>
      </c>
      <c r="Y35" s="26">
        <v>80</v>
      </c>
      <c r="Z35" s="26">
        <v>4</v>
      </c>
      <c r="AA35" s="26">
        <v>80</v>
      </c>
      <c r="AB35" s="26">
        <v>4</v>
      </c>
      <c r="AC35" s="26">
        <v>80</v>
      </c>
      <c r="AD35" s="26">
        <v>4</v>
      </c>
      <c r="AE35" s="26">
        <v>80</v>
      </c>
      <c r="AF35" s="26">
        <v>4</v>
      </c>
      <c r="AG35" s="26">
        <v>80</v>
      </c>
      <c r="AH35" s="26">
        <v>4</v>
      </c>
      <c r="AI35" s="26"/>
      <c r="AJ35" s="26"/>
      <c r="AK35" s="6">
        <f t="shared" si="99"/>
        <v>80</v>
      </c>
      <c r="AL35" s="7">
        <f t="shared" si="100"/>
        <v>1920</v>
      </c>
      <c r="AM35" s="7">
        <f t="shared" si="101"/>
        <v>24</v>
      </c>
      <c r="AN35" s="47">
        <f t="shared" si="102"/>
        <v>80</v>
      </c>
      <c r="AO35" s="48">
        <f t="shared" si="77"/>
        <v>0.16666666666666666</v>
      </c>
      <c r="AP35" s="48">
        <f t="shared" si="78"/>
        <v>0.16666666666666666</v>
      </c>
      <c r="AQ35" s="48">
        <f t="shared" si="79"/>
        <v>0.16666666666666666</v>
      </c>
      <c r="AR35" s="48">
        <f t="shared" si="80"/>
        <v>0.16666666666666666</v>
      </c>
      <c r="AS35" s="48">
        <f t="shared" si="81"/>
        <v>0.16666666666666666</v>
      </c>
      <c r="AT35" s="48">
        <f t="shared" si="82"/>
        <v>0.16666666666666666</v>
      </c>
      <c r="AU35" s="48">
        <f t="shared" si="83"/>
        <v>0</v>
      </c>
    </row>
    <row r="36" spans="1:47">
      <c r="A36" s="2" t="s">
        <v>800</v>
      </c>
      <c r="B36" s="44" t="str">
        <f t="shared" si="103"/>
        <v>PECHO</v>
      </c>
      <c r="C36" s="45">
        <f t="shared" ref="C36:H36" si="106">C35</f>
        <v>40</v>
      </c>
      <c r="D36" s="45">
        <f t="shared" si="106"/>
        <v>4</v>
      </c>
      <c r="E36" s="45">
        <f t="shared" si="106"/>
        <v>60</v>
      </c>
      <c r="F36" s="45">
        <f t="shared" si="106"/>
        <v>4</v>
      </c>
      <c r="G36" s="45">
        <f t="shared" si="106"/>
        <v>70</v>
      </c>
      <c r="H36" s="54">
        <f t="shared" si="106"/>
        <v>4</v>
      </c>
      <c r="I36" s="31">
        <f t="shared" si="85"/>
        <v>80</v>
      </c>
      <c r="J36" s="35">
        <f t="shared" si="86"/>
        <v>2</v>
      </c>
      <c r="K36" s="32">
        <f t="shared" si="87"/>
        <v>80</v>
      </c>
      <c r="L36" s="35">
        <f t="shared" si="88"/>
        <v>2</v>
      </c>
      <c r="M36" s="32">
        <f t="shared" si="89"/>
        <v>80</v>
      </c>
      <c r="N36" s="35">
        <f t="shared" si="90"/>
        <v>2</v>
      </c>
      <c r="O36" s="32">
        <f t="shared" si="91"/>
        <v>80</v>
      </c>
      <c r="P36" s="35">
        <f t="shared" si="92"/>
        <v>2</v>
      </c>
      <c r="Q36" s="32">
        <f t="shared" si="93"/>
        <v>80</v>
      </c>
      <c r="R36" s="35">
        <f t="shared" si="94"/>
        <v>2</v>
      </c>
      <c r="S36" s="32">
        <f t="shared" si="95"/>
        <v>80</v>
      </c>
      <c r="T36" s="35">
        <f t="shared" si="96"/>
        <v>2</v>
      </c>
      <c r="U36" s="32">
        <f t="shared" si="97"/>
        <v>0</v>
      </c>
      <c r="V36" s="36">
        <f t="shared" si="98"/>
        <v>0</v>
      </c>
      <c r="W36" s="27">
        <v>80</v>
      </c>
      <c r="X36" s="26">
        <v>2</v>
      </c>
      <c r="Y36" s="26">
        <v>80</v>
      </c>
      <c r="Z36" s="26">
        <v>2</v>
      </c>
      <c r="AA36" s="26">
        <v>80</v>
      </c>
      <c r="AB36" s="26">
        <v>2</v>
      </c>
      <c r="AC36" s="26">
        <v>80</v>
      </c>
      <c r="AD36" s="26">
        <v>2</v>
      </c>
      <c r="AE36" s="26">
        <v>80</v>
      </c>
      <c r="AF36" s="26">
        <v>2</v>
      </c>
      <c r="AG36" s="26">
        <v>80</v>
      </c>
      <c r="AH36" s="26">
        <v>2</v>
      </c>
      <c r="AI36" s="26"/>
      <c r="AJ36" s="26"/>
      <c r="AK36" s="6">
        <f t="shared" si="99"/>
        <v>80</v>
      </c>
      <c r="AL36" s="7">
        <f t="shared" si="100"/>
        <v>960</v>
      </c>
      <c r="AM36" s="7">
        <f t="shared" si="101"/>
        <v>12</v>
      </c>
      <c r="AN36" s="47">
        <f t="shared" si="102"/>
        <v>80</v>
      </c>
      <c r="AO36" s="48">
        <f t="shared" si="77"/>
        <v>0.16666666666666666</v>
      </c>
      <c r="AP36" s="48">
        <f t="shared" si="78"/>
        <v>0.16666666666666666</v>
      </c>
      <c r="AQ36" s="48">
        <f t="shared" si="79"/>
        <v>0.16666666666666666</v>
      </c>
      <c r="AR36" s="48">
        <f t="shared" si="80"/>
        <v>0.16666666666666666</v>
      </c>
      <c r="AS36" s="48">
        <f t="shared" si="81"/>
        <v>0.16666666666666666</v>
      </c>
      <c r="AT36" s="48">
        <f t="shared" si="82"/>
        <v>0.16666666666666666</v>
      </c>
      <c r="AU36" s="48">
        <f t="shared" si="83"/>
        <v>0</v>
      </c>
    </row>
    <row r="37" spans="1:47">
      <c r="A37" s="2" t="s">
        <v>801</v>
      </c>
      <c r="B37" s="44" t="str">
        <f t="shared" si="103"/>
        <v>PECHO</v>
      </c>
      <c r="C37" s="45">
        <f t="shared" ref="C37:D37" si="107">C36</f>
        <v>40</v>
      </c>
      <c r="D37" s="45">
        <f t="shared" si="107"/>
        <v>4</v>
      </c>
      <c r="E37" s="45">
        <f>E36</f>
        <v>60</v>
      </c>
      <c r="F37" s="45">
        <f t="shared" ref="F37:H37" si="108">F36</f>
        <v>4</v>
      </c>
      <c r="G37" s="45">
        <f t="shared" si="108"/>
        <v>70</v>
      </c>
      <c r="H37" s="54">
        <f t="shared" si="108"/>
        <v>4</v>
      </c>
      <c r="I37" s="31">
        <f t="shared" si="85"/>
        <v>80</v>
      </c>
      <c r="J37" s="35">
        <f t="shared" si="86"/>
        <v>5</v>
      </c>
      <c r="K37" s="32">
        <f t="shared" si="87"/>
        <v>80</v>
      </c>
      <c r="L37" s="35">
        <f t="shared" si="88"/>
        <v>5</v>
      </c>
      <c r="M37" s="32">
        <f t="shared" si="89"/>
        <v>80</v>
      </c>
      <c r="N37" s="35">
        <f t="shared" si="90"/>
        <v>5</v>
      </c>
      <c r="O37" s="32">
        <f t="shared" si="91"/>
        <v>80</v>
      </c>
      <c r="P37" s="35">
        <f t="shared" si="92"/>
        <v>5</v>
      </c>
      <c r="Q37" s="32">
        <f t="shared" si="93"/>
        <v>80</v>
      </c>
      <c r="R37" s="35">
        <f t="shared" si="94"/>
        <v>5</v>
      </c>
      <c r="S37" s="32">
        <f t="shared" si="95"/>
        <v>80</v>
      </c>
      <c r="T37" s="35">
        <f t="shared" si="96"/>
        <v>5</v>
      </c>
      <c r="U37" s="32">
        <f t="shared" si="97"/>
        <v>0</v>
      </c>
      <c r="V37" s="36">
        <f t="shared" si="98"/>
        <v>0</v>
      </c>
      <c r="W37" s="27">
        <v>80</v>
      </c>
      <c r="X37" s="26">
        <v>5</v>
      </c>
      <c r="Y37" s="26">
        <v>80</v>
      </c>
      <c r="Z37" s="26">
        <v>5</v>
      </c>
      <c r="AA37" s="26">
        <v>80</v>
      </c>
      <c r="AB37" s="26">
        <v>5</v>
      </c>
      <c r="AC37" s="26">
        <v>80</v>
      </c>
      <c r="AD37" s="26">
        <v>5</v>
      </c>
      <c r="AE37" s="26">
        <v>80</v>
      </c>
      <c r="AF37" s="26">
        <v>5</v>
      </c>
      <c r="AG37" s="26">
        <v>80</v>
      </c>
      <c r="AH37" s="26">
        <v>5</v>
      </c>
      <c r="AI37" s="26"/>
      <c r="AJ37" s="26"/>
      <c r="AK37" s="6">
        <f t="shared" si="99"/>
        <v>80</v>
      </c>
      <c r="AL37" s="7">
        <f t="shared" si="100"/>
        <v>2400</v>
      </c>
      <c r="AM37" s="7">
        <f t="shared" si="101"/>
        <v>30</v>
      </c>
      <c r="AN37" s="47">
        <f t="shared" si="102"/>
        <v>80</v>
      </c>
      <c r="AO37" s="48">
        <f t="shared" si="77"/>
        <v>0.16666666666666666</v>
      </c>
      <c r="AP37" s="48">
        <f t="shared" si="78"/>
        <v>0.16666666666666666</v>
      </c>
      <c r="AQ37" s="48">
        <f t="shared" si="79"/>
        <v>0.16666666666666666</v>
      </c>
      <c r="AR37" s="48">
        <f t="shared" si="80"/>
        <v>0.16666666666666666</v>
      </c>
      <c r="AS37" s="48">
        <f t="shared" si="81"/>
        <v>0.16666666666666666</v>
      </c>
      <c r="AT37" s="48">
        <f t="shared" si="82"/>
        <v>0.16666666666666666</v>
      </c>
      <c r="AU37" s="48">
        <f t="shared" si="83"/>
        <v>0</v>
      </c>
    </row>
    <row r="38" spans="1:47">
      <c r="A38" s="2" t="s">
        <v>802</v>
      </c>
      <c r="B38" s="44" t="str">
        <f t="shared" si="103"/>
        <v>PECHO</v>
      </c>
      <c r="C38" s="45">
        <f t="shared" ref="C38:H38" si="109">C37</f>
        <v>40</v>
      </c>
      <c r="D38" s="45">
        <f t="shared" si="109"/>
        <v>4</v>
      </c>
      <c r="E38" s="45">
        <f t="shared" si="109"/>
        <v>60</v>
      </c>
      <c r="F38" s="45">
        <f t="shared" si="109"/>
        <v>4</v>
      </c>
      <c r="G38" s="45">
        <f t="shared" si="109"/>
        <v>70</v>
      </c>
      <c r="H38" s="54">
        <f t="shared" si="109"/>
        <v>4</v>
      </c>
      <c r="I38" s="31">
        <f t="shared" si="85"/>
        <v>80</v>
      </c>
      <c r="J38" s="35">
        <f t="shared" si="86"/>
        <v>2</v>
      </c>
      <c r="K38" s="32">
        <f t="shared" si="87"/>
        <v>80</v>
      </c>
      <c r="L38" s="35">
        <f t="shared" si="88"/>
        <v>2</v>
      </c>
      <c r="M38" s="32">
        <f t="shared" si="89"/>
        <v>80</v>
      </c>
      <c r="N38" s="35">
        <f t="shared" si="90"/>
        <v>2</v>
      </c>
      <c r="O38" s="32">
        <f t="shared" si="91"/>
        <v>80</v>
      </c>
      <c r="P38" s="35">
        <f t="shared" si="92"/>
        <v>2</v>
      </c>
      <c r="Q38" s="32">
        <f t="shared" si="93"/>
        <v>80</v>
      </c>
      <c r="R38" s="35">
        <f t="shared" si="94"/>
        <v>2</v>
      </c>
      <c r="S38" s="32">
        <f t="shared" si="95"/>
        <v>80</v>
      </c>
      <c r="T38" s="35">
        <f t="shared" si="96"/>
        <v>2</v>
      </c>
      <c r="U38" s="32">
        <f t="shared" si="97"/>
        <v>0</v>
      </c>
      <c r="V38" s="36">
        <f t="shared" si="98"/>
        <v>0</v>
      </c>
      <c r="W38" s="27">
        <v>80</v>
      </c>
      <c r="X38" s="26">
        <v>2</v>
      </c>
      <c r="Y38" s="26">
        <v>80</v>
      </c>
      <c r="Z38" s="26">
        <v>2</v>
      </c>
      <c r="AA38" s="26">
        <v>80</v>
      </c>
      <c r="AB38" s="26">
        <v>2</v>
      </c>
      <c r="AC38" s="26">
        <v>80</v>
      </c>
      <c r="AD38" s="26">
        <v>2</v>
      </c>
      <c r="AE38" s="26">
        <v>80</v>
      </c>
      <c r="AF38" s="26">
        <v>2</v>
      </c>
      <c r="AG38" s="26">
        <v>80</v>
      </c>
      <c r="AH38" s="26">
        <v>2</v>
      </c>
      <c r="AI38" s="26"/>
      <c r="AJ38" s="26"/>
      <c r="AK38" s="6">
        <f t="shared" si="99"/>
        <v>80</v>
      </c>
      <c r="AL38" s="7">
        <f t="shared" si="100"/>
        <v>960</v>
      </c>
      <c r="AM38" s="7">
        <f t="shared" si="101"/>
        <v>12</v>
      </c>
      <c r="AN38" s="47">
        <f t="shared" si="102"/>
        <v>80</v>
      </c>
      <c r="AO38" s="48">
        <f t="shared" si="77"/>
        <v>0.16666666666666666</v>
      </c>
      <c r="AP38" s="48">
        <f t="shared" si="78"/>
        <v>0.16666666666666666</v>
      </c>
      <c r="AQ38" s="48">
        <f t="shared" si="79"/>
        <v>0.16666666666666666</v>
      </c>
      <c r="AR38" s="48">
        <f t="shared" si="80"/>
        <v>0.16666666666666666</v>
      </c>
      <c r="AS38" s="48">
        <f t="shared" si="81"/>
        <v>0.16666666666666666</v>
      </c>
      <c r="AT38" s="48">
        <f t="shared" si="82"/>
        <v>0.16666666666666666</v>
      </c>
      <c r="AU38" s="48">
        <f t="shared" si="83"/>
        <v>0</v>
      </c>
    </row>
    <row r="39" spans="1:47">
      <c r="A39" s="2" t="s">
        <v>803</v>
      </c>
      <c r="B39" s="44" t="str">
        <f t="shared" si="103"/>
        <v>PECHO</v>
      </c>
      <c r="C39" s="45">
        <f t="shared" ref="C39:H39" si="110">C38</f>
        <v>40</v>
      </c>
      <c r="D39" s="45">
        <f t="shared" si="110"/>
        <v>4</v>
      </c>
      <c r="E39" s="45">
        <f t="shared" si="110"/>
        <v>60</v>
      </c>
      <c r="F39" s="45">
        <f t="shared" si="110"/>
        <v>4</v>
      </c>
      <c r="G39" s="45">
        <f t="shared" si="110"/>
        <v>70</v>
      </c>
      <c r="H39" s="54">
        <f t="shared" si="110"/>
        <v>4</v>
      </c>
      <c r="I39" s="31">
        <f>+$B$31*W39%</f>
        <v>80</v>
      </c>
      <c r="J39" s="35">
        <f t="shared" si="86"/>
        <v>6</v>
      </c>
      <c r="K39" s="32">
        <f t="shared" si="87"/>
        <v>80</v>
      </c>
      <c r="L39" s="35">
        <f t="shared" si="88"/>
        <v>6</v>
      </c>
      <c r="M39" s="32">
        <f t="shared" si="89"/>
        <v>80</v>
      </c>
      <c r="N39" s="35">
        <f t="shared" si="90"/>
        <v>6</v>
      </c>
      <c r="O39" s="32">
        <f t="shared" si="91"/>
        <v>80</v>
      </c>
      <c r="P39" s="35">
        <f t="shared" si="92"/>
        <v>6</v>
      </c>
      <c r="Q39" s="32">
        <f t="shared" si="93"/>
        <v>80</v>
      </c>
      <c r="R39" s="35">
        <f t="shared" si="94"/>
        <v>6</v>
      </c>
      <c r="S39" s="32">
        <f t="shared" si="95"/>
        <v>80</v>
      </c>
      <c r="T39" s="35">
        <f t="shared" si="96"/>
        <v>6</v>
      </c>
      <c r="U39" s="32">
        <f t="shared" si="97"/>
        <v>0</v>
      </c>
      <c r="V39" s="36">
        <f t="shared" si="98"/>
        <v>0</v>
      </c>
      <c r="W39" s="27">
        <v>80</v>
      </c>
      <c r="X39" s="26">
        <v>6</v>
      </c>
      <c r="Y39" s="26">
        <v>80</v>
      </c>
      <c r="Z39" s="26">
        <v>6</v>
      </c>
      <c r="AA39" s="26">
        <v>80</v>
      </c>
      <c r="AB39" s="26">
        <v>6</v>
      </c>
      <c r="AC39" s="26">
        <v>80</v>
      </c>
      <c r="AD39" s="26">
        <v>6</v>
      </c>
      <c r="AE39" s="26">
        <v>80</v>
      </c>
      <c r="AF39" s="26">
        <v>6</v>
      </c>
      <c r="AG39" s="26">
        <v>80</v>
      </c>
      <c r="AH39" s="26">
        <v>6</v>
      </c>
      <c r="AI39" s="26"/>
      <c r="AJ39" s="26"/>
      <c r="AK39" s="6">
        <f t="shared" si="99"/>
        <v>80</v>
      </c>
      <c r="AL39" s="7">
        <f t="shared" si="100"/>
        <v>2880</v>
      </c>
      <c r="AM39" s="7">
        <f t="shared" si="101"/>
        <v>36</v>
      </c>
      <c r="AN39" s="47">
        <f t="shared" si="102"/>
        <v>80</v>
      </c>
      <c r="AO39" s="48">
        <f t="shared" si="77"/>
        <v>0.16666666666666666</v>
      </c>
      <c r="AP39" s="48">
        <f t="shared" si="78"/>
        <v>0.16666666666666666</v>
      </c>
      <c r="AQ39" s="48">
        <f t="shared" si="79"/>
        <v>0.16666666666666666</v>
      </c>
      <c r="AR39" s="48">
        <f t="shared" si="80"/>
        <v>0.16666666666666666</v>
      </c>
      <c r="AS39" s="48">
        <f t="shared" si="81"/>
        <v>0.16666666666666666</v>
      </c>
      <c r="AT39" s="48">
        <f t="shared" si="82"/>
        <v>0.16666666666666666</v>
      </c>
      <c r="AU39" s="48">
        <f t="shared" si="83"/>
        <v>0</v>
      </c>
    </row>
    <row r="40" spans="1:47">
      <c r="A40" s="2" t="s">
        <v>804</v>
      </c>
      <c r="B40" s="44" t="str">
        <f t="shared" si="103"/>
        <v>PECHO</v>
      </c>
      <c r="C40" s="45">
        <f t="shared" ref="C40:H40" si="111">C39</f>
        <v>40</v>
      </c>
      <c r="D40" s="45">
        <f t="shared" si="111"/>
        <v>4</v>
      </c>
      <c r="E40" s="45">
        <f t="shared" si="111"/>
        <v>60</v>
      </c>
      <c r="F40" s="45">
        <f t="shared" si="111"/>
        <v>4</v>
      </c>
      <c r="G40" s="45">
        <f t="shared" si="111"/>
        <v>70</v>
      </c>
      <c r="H40" s="54">
        <f t="shared" si="111"/>
        <v>4</v>
      </c>
      <c r="I40" s="31">
        <f t="shared" si="85"/>
        <v>85</v>
      </c>
      <c r="J40" s="35">
        <f t="shared" si="86"/>
        <v>2</v>
      </c>
      <c r="K40" s="32">
        <f t="shared" si="87"/>
        <v>85</v>
      </c>
      <c r="L40" s="35">
        <f t="shared" si="88"/>
        <v>2</v>
      </c>
      <c r="M40" s="32">
        <f t="shared" si="89"/>
        <v>85</v>
      </c>
      <c r="N40" s="35">
        <f t="shared" si="90"/>
        <v>2</v>
      </c>
      <c r="O40" s="32">
        <f t="shared" si="91"/>
        <v>85</v>
      </c>
      <c r="P40" s="35">
        <f t="shared" si="92"/>
        <v>2</v>
      </c>
      <c r="Q40" s="32">
        <f t="shared" si="93"/>
        <v>85</v>
      </c>
      <c r="R40" s="35">
        <f t="shared" si="94"/>
        <v>2</v>
      </c>
      <c r="S40" s="32">
        <f t="shared" si="95"/>
        <v>0</v>
      </c>
      <c r="T40" s="35">
        <f t="shared" si="96"/>
        <v>0</v>
      </c>
      <c r="U40" s="32">
        <f t="shared" si="97"/>
        <v>0</v>
      </c>
      <c r="V40" s="36">
        <f t="shared" si="98"/>
        <v>0</v>
      </c>
      <c r="W40" s="27">
        <v>85</v>
      </c>
      <c r="X40" s="26">
        <v>2</v>
      </c>
      <c r="Y40" s="26">
        <v>85</v>
      </c>
      <c r="Z40" s="26">
        <v>2</v>
      </c>
      <c r="AA40" s="26">
        <v>85</v>
      </c>
      <c r="AB40" s="26">
        <v>2</v>
      </c>
      <c r="AC40" s="26">
        <v>85</v>
      </c>
      <c r="AD40" s="26">
        <v>2</v>
      </c>
      <c r="AE40" s="26">
        <v>85</v>
      </c>
      <c r="AF40" s="26">
        <v>2</v>
      </c>
      <c r="AG40" s="26"/>
      <c r="AH40" s="26"/>
      <c r="AI40" s="26"/>
      <c r="AJ40" s="26"/>
      <c r="AK40" s="6">
        <f t="shared" si="99"/>
        <v>85</v>
      </c>
      <c r="AL40" s="7">
        <f t="shared" si="100"/>
        <v>850</v>
      </c>
      <c r="AM40" s="7">
        <f t="shared" si="101"/>
        <v>10</v>
      </c>
      <c r="AN40" s="47">
        <f t="shared" si="102"/>
        <v>85</v>
      </c>
      <c r="AO40" s="48">
        <f t="shared" si="77"/>
        <v>0.2</v>
      </c>
      <c r="AP40" s="48">
        <f t="shared" si="78"/>
        <v>0.2</v>
      </c>
      <c r="AQ40" s="48">
        <f t="shared" si="79"/>
        <v>0.2</v>
      </c>
      <c r="AR40" s="48">
        <f t="shared" si="80"/>
        <v>0.2</v>
      </c>
      <c r="AS40" s="48">
        <f t="shared" si="81"/>
        <v>0.2</v>
      </c>
      <c r="AT40" s="48">
        <f t="shared" si="82"/>
        <v>0</v>
      </c>
      <c r="AU40" s="48">
        <f t="shared" si="83"/>
        <v>0</v>
      </c>
    </row>
    <row r="41" spans="1:47">
      <c r="A41" s="2" t="s">
        <v>805</v>
      </c>
      <c r="B41" s="44" t="str">
        <f t="shared" si="103"/>
        <v>PECHO</v>
      </c>
      <c r="C41" s="45">
        <f t="shared" ref="C41:H41" si="112">C40</f>
        <v>40</v>
      </c>
      <c r="D41" s="45">
        <f t="shared" si="112"/>
        <v>4</v>
      </c>
      <c r="E41" s="45">
        <f t="shared" si="112"/>
        <v>60</v>
      </c>
      <c r="F41" s="45">
        <f t="shared" si="112"/>
        <v>4</v>
      </c>
      <c r="G41" s="45">
        <f t="shared" si="112"/>
        <v>70</v>
      </c>
      <c r="H41" s="54">
        <f t="shared" si="112"/>
        <v>4</v>
      </c>
      <c r="I41" s="31">
        <f t="shared" si="85"/>
        <v>80</v>
      </c>
      <c r="J41" s="35">
        <f t="shared" si="86"/>
        <v>2</v>
      </c>
      <c r="K41" s="32">
        <f t="shared" si="87"/>
        <v>80</v>
      </c>
      <c r="L41" s="35">
        <f t="shared" si="88"/>
        <v>2</v>
      </c>
      <c r="M41" s="32">
        <f t="shared" si="89"/>
        <v>80</v>
      </c>
      <c r="N41" s="35">
        <f t="shared" si="90"/>
        <v>2</v>
      </c>
      <c r="O41" s="32">
        <f t="shared" si="91"/>
        <v>80</v>
      </c>
      <c r="P41" s="35">
        <f t="shared" si="92"/>
        <v>2</v>
      </c>
      <c r="Q41" s="32">
        <f t="shared" si="93"/>
        <v>80</v>
      </c>
      <c r="R41" s="35">
        <f t="shared" si="94"/>
        <v>2</v>
      </c>
      <c r="S41" s="32">
        <f t="shared" si="95"/>
        <v>80</v>
      </c>
      <c r="T41" s="35">
        <f t="shared" si="96"/>
        <v>2</v>
      </c>
      <c r="U41" s="32">
        <f t="shared" si="97"/>
        <v>0</v>
      </c>
      <c r="V41" s="36">
        <f t="shared" si="98"/>
        <v>0</v>
      </c>
      <c r="W41" s="27">
        <v>80</v>
      </c>
      <c r="X41" s="26">
        <v>2</v>
      </c>
      <c r="Y41" s="26">
        <v>80</v>
      </c>
      <c r="Z41" s="26">
        <v>2</v>
      </c>
      <c r="AA41" s="26">
        <v>80</v>
      </c>
      <c r="AB41" s="26">
        <v>2</v>
      </c>
      <c r="AC41" s="26">
        <v>80</v>
      </c>
      <c r="AD41" s="26">
        <v>2</v>
      </c>
      <c r="AE41" s="26">
        <v>80</v>
      </c>
      <c r="AF41" s="26">
        <v>2</v>
      </c>
      <c r="AG41" s="26">
        <v>80</v>
      </c>
      <c r="AH41" s="26">
        <v>2</v>
      </c>
      <c r="AI41" s="26"/>
      <c r="AJ41" s="26"/>
      <c r="AK41" s="6">
        <f t="shared" si="99"/>
        <v>80</v>
      </c>
      <c r="AL41" s="7">
        <f t="shared" si="100"/>
        <v>960</v>
      </c>
      <c r="AM41" s="7">
        <f t="shared" si="101"/>
        <v>12</v>
      </c>
      <c r="AN41" s="47">
        <f t="shared" si="102"/>
        <v>80</v>
      </c>
      <c r="AO41" s="48">
        <f t="shared" si="77"/>
        <v>0.16666666666666666</v>
      </c>
      <c r="AP41" s="48">
        <f t="shared" si="78"/>
        <v>0.16666666666666666</v>
      </c>
      <c r="AQ41" s="48">
        <f t="shared" si="79"/>
        <v>0.16666666666666666</v>
      </c>
      <c r="AR41" s="48">
        <f t="shared" si="80"/>
        <v>0.16666666666666666</v>
      </c>
      <c r="AS41" s="48">
        <f t="shared" si="81"/>
        <v>0.16666666666666666</v>
      </c>
      <c r="AT41" s="48">
        <f t="shared" si="82"/>
        <v>0.16666666666666666</v>
      </c>
      <c r="AU41" s="48">
        <f t="shared" si="83"/>
        <v>0</v>
      </c>
    </row>
    <row r="42" spans="1:47">
      <c r="A42" s="2" t="s">
        <v>806</v>
      </c>
      <c r="B42" s="44" t="str">
        <f t="shared" si="103"/>
        <v>PECHO</v>
      </c>
      <c r="C42" s="45">
        <f t="shared" ref="C42:H42" si="113">C41</f>
        <v>40</v>
      </c>
      <c r="D42" s="45">
        <f t="shared" si="113"/>
        <v>4</v>
      </c>
      <c r="E42" s="45">
        <f t="shared" si="113"/>
        <v>60</v>
      </c>
      <c r="F42" s="45">
        <f t="shared" si="113"/>
        <v>4</v>
      </c>
      <c r="G42" s="45">
        <f t="shared" si="113"/>
        <v>70</v>
      </c>
      <c r="H42" s="54">
        <f t="shared" si="113"/>
        <v>4</v>
      </c>
      <c r="I42" s="31">
        <f t="shared" si="85"/>
        <v>85</v>
      </c>
      <c r="J42" s="35">
        <f t="shared" si="86"/>
        <v>3</v>
      </c>
      <c r="K42" s="32">
        <f t="shared" si="87"/>
        <v>85</v>
      </c>
      <c r="L42" s="35">
        <f t="shared" si="88"/>
        <v>3</v>
      </c>
      <c r="M42" s="32">
        <f t="shared" si="89"/>
        <v>85</v>
      </c>
      <c r="N42" s="35">
        <f t="shared" si="90"/>
        <v>3</v>
      </c>
      <c r="O42" s="32">
        <f t="shared" si="91"/>
        <v>85</v>
      </c>
      <c r="P42" s="35">
        <f t="shared" si="92"/>
        <v>3</v>
      </c>
      <c r="Q42" s="32">
        <f t="shared" si="93"/>
        <v>85</v>
      </c>
      <c r="R42" s="35">
        <f t="shared" si="94"/>
        <v>3</v>
      </c>
      <c r="S42" s="32">
        <f t="shared" si="95"/>
        <v>0</v>
      </c>
      <c r="T42" s="35">
        <f t="shared" si="96"/>
        <v>0</v>
      </c>
      <c r="U42" s="32">
        <f t="shared" si="97"/>
        <v>0</v>
      </c>
      <c r="V42" s="36">
        <f t="shared" si="98"/>
        <v>0</v>
      </c>
      <c r="W42" s="27">
        <v>85</v>
      </c>
      <c r="X42" s="26">
        <v>3</v>
      </c>
      <c r="Y42" s="26">
        <v>85</v>
      </c>
      <c r="Z42" s="26">
        <v>3</v>
      </c>
      <c r="AA42" s="26">
        <v>85</v>
      </c>
      <c r="AB42" s="26">
        <v>3</v>
      </c>
      <c r="AC42" s="26">
        <v>85</v>
      </c>
      <c r="AD42" s="26">
        <v>3</v>
      </c>
      <c r="AE42" s="26">
        <v>85</v>
      </c>
      <c r="AF42" s="26">
        <v>3</v>
      </c>
      <c r="AG42" s="26"/>
      <c r="AH42" s="26"/>
      <c r="AI42" s="26"/>
      <c r="AJ42" s="26"/>
      <c r="AK42" s="6">
        <f t="shared" si="99"/>
        <v>85</v>
      </c>
      <c r="AL42" s="7">
        <f t="shared" si="100"/>
        <v>1275</v>
      </c>
      <c r="AM42" s="7">
        <f t="shared" si="101"/>
        <v>15</v>
      </c>
      <c r="AN42" s="47">
        <f t="shared" si="102"/>
        <v>85</v>
      </c>
      <c r="AO42" s="48">
        <f t="shared" si="77"/>
        <v>0.2</v>
      </c>
      <c r="AP42" s="48">
        <f t="shared" si="78"/>
        <v>0.2</v>
      </c>
      <c r="AQ42" s="48">
        <f t="shared" si="79"/>
        <v>0.2</v>
      </c>
      <c r="AR42" s="48">
        <f t="shared" si="80"/>
        <v>0.2</v>
      </c>
      <c r="AS42" s="48">
        <f t="shared" si="81"/>
        <v>0.2</v>
      </c>
      <c r="AT42" s="48">
        <f t="shared" si="82"/>
        <v>0</v>
      </c>
      <c r="AU42" s="48">
        <f t="shared" si="83"/>
        <v>0</v>
      </c>
    </row>
    <row r="43" spans="1:47">
      <c r="A43" s="2" t="s">
        <v>807</v>
      </c>
      <c r="B43" s="44" t="str">
        <f t="shared" si="103"/>
        <v>PECHO</v>
      </c>
      <c r="C43" s="45">
        <f t="shared" ref="C43:H43" si="114">C42</f>
        <v>40</v>
      </c>
      <c r="D43" s="45">
        <f t="shared" si="114"/>
        <v>4</v>
      </c>
      <c r="E43" s="45">
        <f t="shared" si="114"/>
        <v>60</v>
      </c>
      <c r="F43" s="45">
        <f t="shared" si="114"/>
        <v>4</v>
      </c>
      <c r="G43" s="45">
        <f t="shared" si="114"/>
        <v>70</v>
      </c>
      <c r="H43" s="54">
        <f t="shared" si="114"/>
        <v>4</v>
      </c>
      <c r="I43" s="31">
        <f t="shared" si="85"/>
        <v>80</v>
      </c>
      <c r="J43" s="35">
        <f t="shared" si="86"/>
        <v>2</v>
      </c>
      <c r="K43" s="32">
        <f t="shared" si="87"/>
        <v>80</v>
      </c>
      <c r="L43" s="35">
        <f t="shared" si="88"/>
        <v>2</v>
      </c>
      <c r="M43" s="32">
        <f t="shared" si="89"/>
        <v>80</v>
      </c>
      <c r="N43" s="35">
        <f t="shared" si="90"/>
        <v>2</v>
      </c>
      <c r="O43" s="32">
        <f t="shared" si="91"/>
        <v>80</v>
      </c>
      <c r="P43" s="35">
        <f t="shared" si="92"/>
        <v>2</v>
      </c>
      <c r="Q43" s="32">
        <f t="shared" si="93"/>
        <v>80</v>
      </c>
      <c r="R43" s="35">
        <f t="shared" si="94"/>
        <v>2</v>
      </c>
      <c r="S43" s="32">
        <f t="shared" si="95"/>
        <v>80</v>
      </c>
      <c r="T43" s="35">
        <f t="shared" si="96"/>
        <v>2</v>
      </c>
      <c r="U43" s="32">
        <f t="shared" si="97"/>
        <v>0</v>
      </c>
      <c r="V43" s="36">
        <f t="shared" si="98"/>
        <v>0</v>
      </c>
      <c r="W43" s="27">
        <v>80</v>
      </c>
      <c r="X43" s="26">
        <v>2</v>
      </c>
      <c r="Y43" s="26">
        <v>80</v>
      </c>
      <c r="Z43" s="26">
        <v>2</v>
      </c>
      <c r="AA43" s="26">
        <v>80</v>
      </c>
      <c r="AB43" s="26">
        <v>2</v>
      </c>
      <c r="AC43" s="26">
        <v>80</v>
      </c>
      <c r="AD43" s="26">
        <v>2</v>
      </c>
      <c r="AE43" s="26">
        <v>80</v>
      </c>
      <c r="AF43" s="26">
        <v>2</v>
      </c>
      <c r="AG43" s="26">
        <v>80</v>
      </c>
      <c r="AH43" s="26">
        <v>2</v>
      </c>
      <c r="AI43" s="26"/>
      <c r="AJ43" s="26"/>
      <c r="AK43" s="6">
        <f t="shared" si="99"/>
        <v>80</v>
      </c>
      <c r="AL43" s="7">
        <f t="shared" si="100"/>
        <v>960</v>
      </c>
      <c r="AM43" s="7">
        <f t="shared" si="101"/>
        <v>12</v>
      </c>
      <c r="AN43" s="47">
        <f t="shared" si="102"/>
        <v>80</v>
      </c>
      <c r="AO43" s="48">
        <f t="shared" si="77"/>
        <v>0.16666666666666666</v>
      </c>
      <c r="AP43" s="48">
        <f t="shared" si="78"/>
        <v>0.16666666666666666</v>
      </c>
      <c r="AQ43" s="48">
        <f t="shared" si="79"/>
        <v>0.16666666666666666</v>
      </c>
      <c r="AR43" s="48">
        <f t="shared" si="80"/>
        <v>0.16666666666666666</v>
      </c>
      <c r="AS43" s="48">
        <f t="shared" si="81"/>
        <v>0.16666666666666666</v>
      </c>
      <c r="AT43" s="48">
        <f t="shared" si="82"/>
        <v>0.16666666666666666</v>
      </c>
      <c r="AU43" s="48">
        <f t="shared" si="83"/>
        <v>0</v>
      </c>
    </row>
    <row r="44" spans="1:47">
      <c r="A44" s="2" t="s">
        <v>808</v>
      </c>
      <c r="B44" s="44" t="str">
        <f t="shared" si="103"/>
        <v>PECHO</v>
      </c>
      <c r="C44" s="45">
        <f t="shared" ref="C44:H44" si="115">C43</f>
        <v>40</v>
      </c>
      <c r="D44" s="45">
        <f t="shared" si="115"/>
        <v>4</v>
      </c>
      <c r="E44" s="45">
        <f t="shared" si="115"/>
        <v>60</v>
      </c>
      <c r="F44" s="45">
        <f t="shared" si="115"/>
        <v>4</v>
      </c>
      <c r="G44" s="45">
        <f t="shared" si="115"/>
        <v>70</v>
      </c>
      <c r="H44" s="54">
        <f t="shared" si="115"/>
        <v>4</v>
      </c>
      <c r="I44" s="31">
        <f t="shared" si="85"/>
        <v>85</v>
      </c>
      <c r="J44" s="35">
        <f t="shared" si="86"/>
        <v>4</v>
      </c>
      <c r="K44" s="32">
        <f t="shared" si="87"/>
        <v>85</v>
      </c>
      <c r="L44" s="35">
        <f t="shared" si="88"/>
        <v>4</v>
      </c>
      <c r="M44" s="32">
        <f t="shared" si="89"/>
        <v>85</v>
      </c>
      <c r="N44" s="35">
        <f t="shared" si="90"/>
        <v>4</v>
      </c>
      <c r="O44" s="32">
        <f t="shared" si="91"/>
        <v>85</v>
      </c>
      <c r="P44" s="35">
        <f t="shared" si="92"/>
        <v>4</v>
      </c>
      <c r="Q44" s="32">
        <f t="shared" si="93"/>
        <v>85</v>
      </c>
      <c r="R44" s="35">
        <f t="shared" si="94"/>
        <v>4</v>
      </c>
      <c r="S44" s="32">
        <f t="shared" si="95"/>
        <v>0</v>
      </c>
      <c r="T44" s="35">
        <f t="shared" si="96"/>
        <v>0</v>
      </c>
      <c r="U44" s="32">
        <f t="shared" si="97"/>
        <v>0</v>
      </c>
      <c r="V44" s="36">
        <f t="shared" si="98"/>
        <v>0</v>
      </c>
      <c r="W44" s="27">
        <v>85</v>
      </c>
      <c r="X44" s="26">
        <v>4</v>
      </c>
      <c r="Y44" s="26">
        <v>85</v>
      </c>
      <c r="Z44" s="26">
        <v>4</v>
      </c>
      <c r="AA44" s="26">
        <v>85</v>
      </c>
      <c r="AB44" s="26">
        <v>4</v>
      </c>
      <c r="AC44" s="26">
        <v>85</v>
      </c>
      <c r="AD44" s="26">
        <v>4</v>
      </c>
      <c r="AE44" s="26">
        <v>85</v>
      </c>
      <c r="AF44" s="26">
        <v>4</v>
      </c>
      <c r="AG44" s="26"/>
      <c r="AH44" s="26"/>
      <c r="AI44" s="26"/>
      <c r="AJ44" s="26"/>
      <c r="AK44" s="6">
        <f t="shared" si="99"/>
        <v>85</v>
      </c>
      <c r="AL44" s="7">
        <f t="shared" si="100"/>
        <v>1700</v>
      </c>
      <c r="AM44" s="7">
        <f t="shared" si="101"/>
        <v>20</v>
      </c>
      <c r="AN44" s="47">
        <f t="shared" si="102"/>
        <v>85</v>
      </c>
      <c r="AO44" s="48">
        <f t="shared" si="77"/>
        <v>0.2</v>
      </c>
      <c r="AP44" s="48">
        <f t="shared" si="78"/>
        <v>0.2</v>
      </c>
      <c r="AQ44" s="48">
        <f t="shared" si="79"/>
        <v>0.2</v>
      </c>
      <c r="AR44" s="48">
        <f t="shared" si="80"/>
        <v>0.2</v>
      </c>
      <c r="AS44" s="48">
        <f t="shared" si="81"/>
        <v>0.2</v>
      </c>
      <c r="AT44" s="48">
        <f t="shared" si="82"/>
        <v>0</v>
      </c>
      <c r="AU44" s="48">
        <f t="shared" si="83"/>
        <v>0</v>
      </c>
    </row>
    <row r="45" spans="1:47">
      <c r="A45" s="2" t="s">
        <v>809</v>
      </c>
      <c r="B45" s="44" t="str">
        <f t="shared" si="103"/>
        <v>PECHO</v>
      </c>
      <c r="C45" s="45">
        <f t="shared" ref="C45:H45" si="116">C44</f>
        <v>40</v>
      </c>
      <c r="D45" s="45">
        <f t="shared" si="116"/>
        <v>4</v>
      </c>
      <c r="E45" s="45">
        <f t="shared" si="116"/>
        <v>60</v>
      </c>
      <c r="F45" s="45">
        <f t="shared" si="116"/>
        <v>4</v>
      </c>
      <c r="G45" s="45">
        <f t="shared" si="116"/>
        <v>70</v>
      </c>
      <c r="H45" s="54">
        <f t="shared" si="116"/>
        <v>4</v>
      </c>
      <c r="I45" s="31">
        <f t="shared" si="85"/>
        <v>80</v>
      </c>
      <c r="J45" s="35">
        <f t="shared" si="86"/>
        <v>2</v>
      </c>
      <c r="K45" s="32">
        <f t="shared" si="87"/>
        <v>80</v>
      </c>
      <c r="L45" s="35">
        <f t="shared" si="88"/>
        <v>2</v>
      </c>
      <c r="M45" s="32">
        <f t="shared" si="89"/>
        <v>80</v>
      </c>
      <c r="N45" s="35">
        <f t="shared" si="90"/>
        <v>2</v>
      </c>
      <c r="O45" s="32">
        <f t="shared" si="91"/>
        <v>80</v>
      </c>
      <c r="P45" s="35">
        <f t="shared" si="92"/>
        <v>2</v>
      </c>
      <c r="Q45" s="32">
        <f t="shared" si="93"/>
        <v>80</v>
      </c>
      <c r="R45" s="35">
        <f t="shared" si="94"/>
        <v>2</v>
      </c>
      <c r="S45" s="32">
        <f t="shared" si="95"/>
        <v>80</v>
      </c>
      <c r="T45" s="35">
        <f t="shared" si="96"/>
        <v>2</v>
      </c>
      <c r="U45" s="32">
        <f t="shared" si="97"/>
        <v>0</v>
      </c>
      <c r="V45" s="36">
        <f t="shared" si="98"/>
        <v>0</v>
      </c>
      <c r="W45" s="27">
        <v>80</v>
      </c>
      <c r="X45" s="26">
        <v>2</v>
      </c>
      <c r="Y45" s="26">
        <v>80</v>
      </c>
      <c r="Z45" s="26">
        <v>2</v>
      </c>
      <c r="AA45" s="26">
        <v>80</v>
      </c>
      <c r="AB45" s="26">
        <v>2</v>
      </c>
      <c r="AC45" s="26">
        <v>80</v>
      </c>
      <c r="AD45" s="26">
        <v>2</v>
      </c>
      <c r="AE45" s="26">
        <v>80</v>
      </c>
      <c r="AF45" s="26">
        <v>2</v>
      </c>
      <c r="AG45" s="26">
        <v>80</v>
      </c>
      <c r="AH45" s="26">
        <v>2</v>
      </c>
      <c r="AI45" s="26"/>
      <c r="AJ45" s="26"/>
      <c r="AK45" s="6">
        <f t="shared" si="99"/>
        <v>80</v>
      </c>
      <c r="AL45" s="7">
        <f t="shared" si="100"/>
        <v>960</v>
      </c>
      <c r="AM45" s="7">
        <f t="shared" si="101"/>
        <v>12</v>
      </c>
      <c r="AN45" s="47">
        <f t="shared" si="102"/>
        <v>80</v>
      </c>
      <c r="AO45" s="48">
        <f t="shared" si="77"/>
        <v>0.16666666666666666</v>
      </c>
      <c r="AP45" s="48">
        <f t="shared" si="78"/>
        <v>0.16666666666666666</v>
      </c>
      <c r="AQ45" s="48">
        <f t="shared" si="79"/>
        <v>0.16666666666666666</v>
      </c>
      <c r="AR45" s="48">
        <f t="shared" si="80"/>
        <v>0.16666666666666666</v>
      </c>
      <c r="AS45" s="48">
        <f t="shared" si="81"/>
        <v>0.16666666666666666</v>
      </c>
      <c r="AT45" s="48">
        <f t="shared" si="82"/>
        <v>0.16666666666666666</v>
      </c>
      <c r="AU45" s="48">
        <f t="shared" si="83"/>
        <v>0</v>
      </c>
    </row>
    <row r="46" spans="1:47">
      <c r="A46" s="2" t="s">
        <v>810</v>
      </c>
      <c r="B46" s="44" t="str">
        <f t="shared" si="103"/>
        <v>PECHO</v>
      </c>
      <c r="C46" s="45">
        <f t="shared" ref="C46:H46" si="117">C45</f>
        <v>40</v>
      </c>
      <c r="D46" s="45">
        <f t="shared" si="117"/>
        <v>4</v>
      </c>
      <c r="E46" s="45">
        <f t="shared" si="117"/>
        <v>60</v>
      </c>
      <c r="F46" s="45">
        <f t="shared" si="117"/>
        <v>4</v>
      </c>
      <c r="G46" s="45">
        <f t="shared" si="117"/>
        <v>70</v>
      </c>
      <c r="H46" s="54">
        <f t="shared" si="117"/>
        <v>4</v>
      </c>
      <c r="I46" s="31">
        <f t="shared" si="85"/>
        <v>85</v>
      </c>
      <c r="J46" s="35">
        <f t="shared" si="86"/>
        <v>5</v>
      </c>
      <c r="K46" s="32">
        <f t="shared" si="87"/>
        <v>85</v>
      </c>
      <c r="L46" s="35">
        <f t="shared" si="88"/>
        <v>5</v>
      </c>
      <c r="M46" s="32">
        <f t="shared" si="89"/>
        <v>85</v>
      </c>
      <c r="N46" s="35">
        <f t="shared" si="90"/>
        <v>5</v>
      </c>
      <c r="O46" s="32">
        <f t="shared" si="91"/>
        <v>85</v>
      </c>
      <c r="P46" s="35">
        <f t="shared" si="92"/>
        <v>5</v>
      </c>
      <c r="Q46" s="32">
        <f t="shared" si="93"/>
        <v>85</v>
      </c>
      <c r="R46" s="35">
        <f t="shared" si="94"/>
        <v>5</v>
      </c>
      <c r="S46" s="32">
        <f t="shared" si="95"/>
        <v>0</v>
      </c>
      <c r="T46" s="35">
        <f t="shared" si="96"/>
        <v>0</v>
      </c>
      <c r="U46" s="32">
        <f t="shared" si="97"/>
        <v>0</v>
      </c>
      <c r="V46" s="36">
        <f t="shared" si="98"/>
        <v>0</v>
      </c>
      <c r="W46" s="27">
        <v>85</v>
      </c>
      <c r="X46" s="26">
        <v>5</v>
      </c>
      <c r="Y46" s="26">
        <v>85</v>
      </c>
      <c r="Z46" s="26">
        <v>5</v>
      </c>
      <c r="AA46" s="26">
        <v>85</v>
      </c>
      <c r="AB46" s="26">
        <v>5</v>
      </c>
      <c r="AC46" s="26">
        <v>85</v>
      </c>
      <c r="AD46" s="26">
        <v>5</v>
      </c>
      <c r="AE46" s="26">
        <v>85</v>
      </c>
      <c r="AF46" s="26">
        <v>5</v>
      </c>
      <c r="AG46" s="26"/>
      <c r="AH46" s="26"/>
      <c r="AI46" s="26"/>
      <c r="AJ46" s="26"/>
      <c r="AK46" s="6">
        <f t="shared" si="99"/>
        <v>85</v>
      </c>
      <c r="AL46" s="7">
        <f t="shared" si="100"/>
        <v>2125</v>
      </c>
      <c r="AM46" s="7">
        <f t="shared" si="101"/>
        <v>25</v>
      </c>
      <c r="AN46" s="47">
        <f t="shared" si="102"/>
        <v>85</v>
      </c>
      <c r="AO46" s="48">
        <f t="shared" si="77"/>
        <v>0.2</v>
      </c>
      <c r="AP46" s="48">
        <f t="shared" si="78"/>
        <v>0.2</v>
      </c>
      <c r="AQ46" s="48">
        <f t="shared" si="79"/>
        <v>0.2</v>
      </c>
      <c r="AR46" s="48">
        <f t="shared" si="80"/>
        <v>0.2</v>
      </c>
      <c r="AS46" s="48">
        <f t="shared" si="81"/>
        <v>0.2</v>
      </c>
      <c r="AT46" s="48">
        <f t="shared" si="82"/>
        <v>0</v>
      </c>
      <c r="AU46" s="48">
        <f t="shared" si="83"/>
        <v>0</v>
      </c>
    </row>
    <row r="47" spans="1:47">
      <c r="A47" s="2" t="s">
        <v>811</v>
      </c>
      <c r="B47" s="44" t="str">
        <f t="shared" si="103"/>
        <v>PECHO</v>
      </c>
      <c r="C47" s="45">
        <f t="shared" ref="C47:H47" si="118">C46</f>
        <v>40</v>
      </c>
      <c r="D47" s="45">
        <f t="shared" si="118"/>
        <v>4</v>
      </c>
      <c r="E47" s="45">
        <f t="shared" si="118"/>
        <v>60</v>
      </c>
      <c r="F47" s="45">
        <f t="shared" si="118"/>
        <v>4</v>
      </c>
      <c r="G47" s="45">
        <f t="shared" si="118"/>
        <v>70</v>
      </c>
      <c r="H47" s="54">
        <f t="shared" si="118"/>
        <v>4</v>
      </c>
      <c r="I47" s="31">
        <f t="shared" si="85"/>
        <v>80</v>
      </c>
      <c r="J47" s="35">
        <f t="shared" si="86"/>
        <v>2</v>
      </c>
      <c r="K47" s="32">
        <f t="shared" si="87"/>
        <v>80</v>
      </c>
      <c r="L47" s="35">
        <f t="shared" si="88"/>
        <v>2</v>
      </c>
      <c r="M47" s="32">
        <f t="shared" si="89"/>
        <v>80</v>
      </c>
      <c r="N47" s="35">
        <f t="shared" si="90"/>
        <v>2</v>
      </c>
      <c r="O47" s="32">
        <f t="shared" si="91"/>
        <v>80</v>
      </c>
      <c r="P47" s="35">
        <f t="shared" si="92"/>
        <v>2</v>
      </c>
      <c r="Q47" s="32">
        <f t="shared" si="93"/>
        <v>80</v>
      </c>
      <c r="R47" s="35">
        <f t="shared" si="94"/>
        <v>2</v>
      </c>
      <c r="S47" s="32">
        <f t="shared" si="95"/>
        <v>80</v>
      </c>
      <c r="T47" s="35">
        <f t="shared" si="96"/>
        <v>2</v>
      </c>
      <c r="U47" s="32">
        <f t="shared" si="97"/>
        <v>0</v>
      </c>
      <c r="V47" s="36">
        <f t="shared" si="98"/>
        <v>0</v>
      </c>
      <c r="W47" s="27">
        <v>80</v>
      </c>
      <c r="X47" s="26">
        <v>2</v>
      </c>
      <c r="Y47" s="26">
        <v>80</v>
      </c>
      <c r="Z47" s="26">
        <v>2</v>
      </c>
      <c r="AA47" s="26">
        <v>80</v>
      </c>
      <c r="AB47" s="26">
        <v>2</v>
      </c>
      <c r="AC47" s="26">
        <v>80</v>
      </c>
      <c r="AD47" s="26">
        <v>2</v>
      </c>
      <c r="AE47" s="26">
        <v>80</v>
      </c>
      <c r="AF47" s="26">
        <v>2</v>
      </c>
      <c r="AG47" s="26">
        <v>80</v>
      </c>
      <c r="AH47" s="26">
        <v>2</v>
      </c>
      <c r="AI47" s="26"/>
      <c r="AJ47" s="26"/>
      <c r="AK47" s="6">
        <f t="shared" si="99"/>
        <v>80</v>
      </c>
      <c r="AL47" s="7">
        <f t="shared" si="100"/>
        <v>960</v>
      </c>
      <c r="AM47" s="7">
        <f t="shared" si="101"/>
        <v>12</v>
      </c>
      <c r="AN47" s="47">
        <f t="shared" si="102"/>
        <v>80</v>
      </c>
      <c r="AO47" s="48">
        <f t="shared" si="77"/>
        <v>0.16666666666666666</v>
      </c>
      <c r="AP47" s="48">
        <f t="shared" si="78"/>
        <v>0.16666666666666666</v>
      </c>
      <c r="AQ47" s="48">
        <f t="shared" si="79"/>
        <v>0.16666666666666666</v>
      </c>
      <c r="AR47" s="48">
        <f t="shared" si="80"/>
        <v>0.16666666666666666</v>
      </c>
      <c r="AS47" s="48">
        <f t="shared" si="81"/>
        <v>0.16666666666666666</v>
      </c>
      <c r="AT47" s="48">
        <f t="shared" si="82"/>
        <v>0.16666666666666666</v>
      </c>
      <c r="AU47" s="48">
        <f t="shared" si="83"/>
        <v>0</v>
      </c>
    </row>
    <row r="48" spans="1:47">
      <c r="A48" s="2" t="s">
        <v>812</v>
      </c>
      <c r="B48" s="44" t="str">
        <f t="shared" si="103"/>
        <v>PECHO</v>
      </c>
      <c r="C48" s="45">
        <f t="shared" ref="C48:H48" si="119">C47</f>
        <v>40</v>
      </c>
      <c r="D48" s="45">
        <f t="shared" si="119"/>
        <v>4</v>
      </c>
      <c r="E48" s="45">
        <f t="shared" si="119"/>
        <v>60</v>
      </c>
      <c r="F48" s="45">
        <f t="shared" si="119"/>
        <v>4</v>
      </c>
      <c r="G48" s="45">
        <f t="shared" si="119"/>
        <v>70</v>
      </c>
      <c r="H48" s="54">
        <f t="shared" si="119"/>
        <v>4</v>
      </c>
      <c r="I48" s="31">
        <f t="shared" si="85"/>
        <v>90</v>
      </c>
      <c r="J48" s="35">
        <f t="shared" si="86"/>
        <v>2</v>
      </c>
      <c r="K48" s="32">
        <f t="shared" si="87"/>
        <v>90</v>
      </c>
      <c r="L48" s="35">
        <f t="shared" si="88"/>
        <v>2</v>
      </c>
      <c r="M48" s="32">
        <f t="shared" si="89"/>
        <v>90</v>
      </c>
      <c r="N48" s="35">
        <f t="shared" si="90"/>
        <v>2</v>
      </c>
      <c r="O48" s="32">
        <f t="shared" si="91"/>
        <v>90</v>
      </c>
      <c r="P48" s="35">
        <f t="shared" si="92"/>
        <v>2</v>
      </c>
      <c r="Q48" s="32">
        <f t="shared" si="93"/>
        <v>0</v>
      </c>
      <c r="R48" s="35">
        <f t="shared" si="94"/>
        <v>0</v>
      </c>
      <c r="S48" s="32">
        <f t="shared" si="95"/>
        <v>0</v>
      </c>
      <c r="T48" s="35">
        <f t="shared" si="96"/>
        <v>0</v>
      </c>
      <c r="U48" s="32">
        <f t="shared" si="97"/>
        <v>0</v>
      </c>
      <c r="V48" s="36">
        <f t="shared" si="98"/>
        <v>0</v>
      </c>
      <c r="W48" s="27">
        <v>90</v>
      </c>
      <c r="X48" s="26">
        <v>2</v>
      </c>
      <c r="Y48" s="26">
        <v>90</v>
      </c>
      <c r="Z48" s="26">
        <v>2</v>
      </c>
      <c r="AA48" s="26">
        <v>90</v>
      </c>
      <c r="AB48" s="26">
        <v>2</v>
      </c>
      <c r="AC48" s="26">
        <v>90</v>
      </c>
      <c r="AD48" s="26">
        <v>2</v>
      </c>
      <c r="AE48" s="26"/>
      <c r="AF48" s="26"/>
      <c r="AG48" s="26"/>
      <c r="AH48" s="26"/>
      <c r="AI48" s="26"/>
      <c r="AJ48" s="26"/>
      <c r="AK48" s="6">
        <f t="shared" si="99"/>
        <v>90</v>
      </c>
      <c r="AL48" s="7">
        <f t="shared" si="100"/>
        <v>720</v>
      </c>
      <c r="AM48" s="7">
        <f t="shared" si="101"/>
        <v>8</v>
      </c>
      <c r="AN48" s="47">
        <f t="shared" si="102"/>
        <v>90</v>
      </c>
      <c r="AO48" s="48">
        <f t="shared" si="77"/>
        <v>0.25</v>
      </c>
      <c r="AP48" s="48">
        <f t="shared" si="78"/>
        <v>0.25</v>
      </c>
      <c r="AQ48" s="48">
        <f t="shared" si="79"/>
        <v>0.25</v>
      </c>
      <c r="AR48" s="48">
        <f t="shared" si="80"/>
        <v>0.25</v>
      </c>
      <c r="AS48" s="48">
        <f t="shared" si="81"/>
        <v>0</v>
      </c>
      <c r="AT48" s="48">
        <f t="shared" si="82"/>
        <v>0</v>
      </c>
      <c r="AU48" s="48">
        <f t="shared" si="83"/>
        <v>0</v>
      </c>
    </row>
    <row r="49" spans="1:47">
      <c r="A49" s="2" t="s">
        <v>813</v>
      </c>
      <c r="B49" s="44" t="str">
        <f t="shared" si="103"/>
        <v>PECHO</v>
      </c>
      <c r="C49" s="45">
        <f t="shared" ref="C49:H49" si="120">C48</f>
        <v>40</v>
      </c>
      <c r="D49" s="45">
        <f t="shared" si="120"/>
        <v>4</v>
      </c>
      <c r="E49" s="45">
        <f t="shared" si="120"/>
        <v>60</v>
      </c>
      <c r="F49" s="45">
        <f t="shared" si="120"/>
        <v>4</v>
      </c>
      <c r="G49" s="45">
        <f t="shared" si="120"/>
        <v>70</v>
      </c>
      <c r="H49" s="54">
        <f t="shared" si="120"/>
        <v>4</v>
      </c>
      <c r="I49" s="31">
        <f t="shared" si="85"/>
        <v>80</v>
      </c>
      <c r="J49" s="35">
        <f t="shared" si="86"/>
        <v>2</v>
      </c>
      <c r="K49" s="32">
        <f t="shared" si="87"/>
        <v>80</v>
      </c>
      <c r="L49" s="35">
        <f t="shared" si="88"/>
        <v>2</v>
      </c>
      <c r="M49" s="32">
        <f t="shared" si="89"/>
        <v>80</v>
      </c>
      <c r="N49" s="35">
        <f t="shared" si="90"/>
        <v>2</v>
      </c>
      <c r="O49" s="32">
        <f t="shared" si="91"/>
        <v>80</v>
      </c>
      <c r="P49" s="35">
        <f t="shared" si="92"/>
        <v>2</v>
      </c>
      <c r="Q49" s="32">
        <f t="shared" si="93"/>
        <v>80</v>
      </c>
      <c r="R49" s="35">
        <f t="shared" si="94"/>
        <v>2</v>
      </c>
      <c r="S49" s="32">
        <f t="shared" si="95"/>
        <v>80</v>
      </c>
      <c r="T49" s="35">
        <f t="shared" si="96"/>
        <v>2</v>
      </c>
      <c r="U49" s="32">
        <f t="shared" si="97"/>
        <v>0</v>
      </c>
      <c r="V49" s="36">
        <f t="shared" si="98"/>
        <v>0</v>
      </c>
      <c r="W49" s="27">
        <v>80</v>
      </c>
      <c r="X49" s="26">
        <v>2</v>
      </c>
      <c r="Y49" s="26">
        <v>80</v>
      </c>
      <c r="Z49" s="26">
        <v>2</v>
      </c>
      <c r="AA49" s="26">
        <v>80</v>
      </c>
      <c r="AB49" s="26">
        <v>2</v>
      </c>
      <c r="AC49" s="26">
        <v>80</v>
      </c>
      <c r="AD49" s="26">
        <v>2</v>
      </c>
      <c r="AE49" s="26">
        <v>80</v>
      </c>
      <c r="AF49" s="26">
        <v>2</v>
      </c>
      <c r="AG49" s="26">
        <v>80</v>
      </c>
      <c r="AH49" s="26">
        <v>2</v>
      </c>
      <c r="AI49" s="26"/>
      <c r="AJ49" s="26"/>
      <c r="AK49" s="6">
        <f t="shared" si="99"/>
        <v>80</v>
      </c>
      <c r="AL49" s="7">
        <f t="shared" si="100"/>
        <v>960</v>
      </c>
      <c r="AM49" s="7">
        <f t="shared" si="101"/>
        <v>12</v>
      </c>
      <c r="AN49" s="47">
        <f t="shared" si="102"/>
        <v>80</v>
      </c>
      <c r="AO49" s="48">
        <f t="shared" si="77"/>
        <v>0.16666666666666666</v>
      </c>
      <c r="AP49" s="48">
        <f t="shared" si="78"/>
        <v>0.16666666666666666</v>
      </c>
      <c r="AQ49" s="48">
        <f t="shared" si="79"/>
        <v>0.16666666666666666</v>
      </c>
      <c r="AR49" s="48">
        <f t="shared" si="80"/>
        <v>0.16666666666666666</v>
      </c>
      <c r="AS49" s="48">
        <f t="shared" si="81"/>
        <v>0.16666666666666666</v>
      </c>
      <c r="AT49" s="48">
        <f t="shared" si="82"/>
        <v>0.16666666666666666</v>
      </c>
      <c r="AU49" s="48">
        <f t="shared" si="83"/>
        <v>0</v>
      </c>
    </row>
    <row r="50" spans="1:47">
      <c r="A50" s="2" t="s">
        <v>814</v>
      </c>
      <c r="B50" s="44" t="str">
        <f t="shared" si="103"/>
        <v>PECHO</v>
      </c>
      <c r="C50" s="45">
        <f t="shared" ref="C50:H50" si="121">C49</f>
        <v>40</v>
      </c>
      <c r="D50" s="45">
        <f t="shared" si="121"/>
        <v>4</v>
      </c>
      <c r="E50" s="45">
        <f t="shared" si="121"/>
        <v>60</v>
      </c>
      <c r="F50" s="45">
        <f t="shared" si="121"/>
        <v>4</v>
      </c>
      <c r="G50" s="45">
        <f t="shared" si="121"/>
        <v>70</v>
      </c>
      <c r="H50" s="54">
        <f t="shared" si="121"/>
        <v>4</v>
      </c>
      <c r="I50" s="31">
        <f t="shared" si="85"/>
        <v>90</v>
      </c>
      <c r="J50" s="35">
        <f t="shared" si="86"/>
        <v>3</v>
      </c>
      <c r="K50" s="32">
        <f t="shared" si="87"/>
        <v>90</v>
      </c>
      <c r="L50" s="35">
        <f t="shared" si="88"/>
        <v>3</v>
      </c>
      <c r="M50" s="32">
        <f t="shared" si="89"/>
        <v>90</v>
      </c>
      <c r="N50" s="35">
        <f t="shared" si="90"/>
        <v>3</v>
      </c>
      <c r="O50" s="32">
        <f t="shared" si="91"/>
        <v>90</v>
      </c>
      <c r="P50" s="35">
        <f t="shared" si="92"/>
        <v>3</v>
      </c>
      <c r="Q50" s="32">
        <f t="shared" si="93"/>
        <v>0</v>
      </c>
      <c r="R50" s="35">
        <f t="shared" si="94"/>
        <v>0</v>
      </c>
      <c r="S50" s="32">
        <f t="shared" si="95"/>
        <v>0</v>
      </c>
      <c r="T50" s="35">
        <f t="shared" si="96"/>
        <v>0</v>
      </c>
      <c r="U50" s="32">
        <f t="shared" si="97"/>
        <v>0</v>
      </c>
      <c r="V50" s="36">
        <f t="shared" si="98"/>
        <v>0</v>
      </c>
      <c r="W50" s="27">
        <v>90</v>
      </c>
      <c r="X50" s="26">
        <v>3</v>
      </c>
      <c r="Y50" s="26">
        <v>90</v>
      </c>
      <c r="Z50" s="26">
        <v>3</v>
      </c>
      <c r="AA50" s="26">
        <v>90</v>
      </c>
      <c r="AB50" s="26">
        <v>3</v>
      </c>
      <c r="AC50" s="26">
        <v>90</v>
      </c>
      <c r="AD50" s="26">
        <v>3</v>
      </c>
      <c r="AE50" s="26"/>
      <c r="AF50" s="26"/>
      <c r="AG50" s="26"/>
      <c r="AH50" s="26"/>
      <c r="AI50" s="26"/>
      <c r="AJ50" s="26"/>
      <c r="AK50" s="6">
        <f t="shared" si="99"/>
        <v>90</v>
      </c>
      <c r="AL50" s="7">
        <f t="shared" si="100"/>
        <v>1080</v>
      </c>
      <c r="AM50" s="7">
        <f t="shared" si="101"/>
        <v>12</v>
      </c>
      <c r="AN50" s="47">
        <f t="shared" si="102"/>
        <v>90</v>
      </c>
      <c r="AO50" s="48">
        <f t="shared" si="77"/>
        <v>0.25</v>
      </c>
      <c r="AP50" s="48">
        <f t="shared" si="78"/>
        <v>0.25</v>
      </c>
      <c r="AQ50" s="48">
        <f t="shared" si="79"/>
        <v>0.25</v>
      </c>
      <c r="AR50" s="48">
        <f t="shared" si="80"/>
        <v>0.25</v>
      </c>
      <c r="AS50" s="48">
        <f t="shared" si="81"/>
        <v>0</v>
      </c>
      <c r="AT50" s="48">
        <f t="shared" si="82"/>
        <v>0</v>
      </c>
      <c r="AU50" s="48">
        <f t="shared" si="83"/>
        <v>0</v>
      </c>
    </row>
    <row r="51" spans="1:47">
      <c r="A51" s="2" t="s">
        <v>815</v>
      </c>
      <c r="B51" s="44" t="str">
        <f t="shared" si="103"/>
        <v>PECHO</v>
      </c>
      <c r="C51" s="45">
        <f t="shared" ref="C51:H51" si="122">C50</f>
        <v>40</v>
      </c>
      <c r="D51" s="45">
        <f t="shared" si="122"/>
        <v>4</v>
      </c>
      <c r="E51" s="45">
        <f t="shared" si="122"/>
        <v>60</v>
      </c>
      <c r="F51" s="45">
        <f t="shared" si="122"/>
        <v>4</v>
      </c>
      <c r="G51" s="45">
        <f t="shared" si="122"/>
        <v>70</v>
      </c>
      <c r="H51" s="54">
        <f t="shared" si="122"/>
        <v>4</v>
      </c>
      <c r="I51" s="31">
        <f t="shared" si="85"/>
        <v>80</v>
      </c>
      <c r="J51" s="35">
        <f t="shared" si="86"/>
        <v>2</v>
      </c>
      <c r="K51" s="32">
        <f t="shared" si="87"/>
        <v>80</v>
      </c>
      <c r="L51" s="35">
        <f t="shared" si="88"/>
        <v>2</v>
      </c>
      <c r="M51" s="32">
        <f t="shared" si="89"/>
        <v>80</v>
      </c>
      <c r="N51" s="35">
        <f t="shared" si="90"/>
        <v>2</v>
      </c>
      <c r="O51" s="32">
        <f t="shared" si="91"/>
        <v>80</v>
      </c>
      <c r="P51" s="35">
        <f t="shared" si="92"/>
        <v>2</v>
      </c>
      <c r="Q51" s="32">
        <f t="shared" si="93"/>
        <v>80</v>
      </c>
      <c r="R51" s="35">
        <f t="shared" si="94"/>
        <v>2</v>
      </c>
      <c r="S51" s="32">
        <f t="shared" si="95"/>
        <v>80</v>
      </c>
      <c r="T51" s="35">
        <f t="shared" si="96"/>
        <v>2</v>
      </c>
      <c r="U51" s="32">
        <f t="shared" si="97"/>
        <v>0</v>
      </c>
      <c r="V51" s="36">
        <f t="shared" si="98"/>
        <v>0</v>
      </c>
      <c r="W51" s="27">
        <v>80</v>
      </c>
      <c r="X51" s="26">
        <v>2</v>
      </c>
      <c r="Y51" s="26">
        <v>80</v>
      </c>
      <c r="Z51" s="26">
        <v>2</v>
      </c>
      <c r="AA51" s="26">
        <v>80</v>
      </c>
      <c r="AB51" s="26">
        <v>2</v>
      </c>
      <c r="AC51" s="26">
        <v>80</v>
      </c>
      <c r="AD51" s="26">
        <v>2</v>
      </c>
      <c r="AE51" s="26">
        <v>80</v>
      </c>
      <c r="AF51" s="26">
        <v>2</v>
      </c>
      <c r="AG51" s="26">
        <v>80</v>
      </c>
      <c r="AH51" s="26">
        <v>2</v>
      </c>
      <c r="AI51" s="26"/>
      <c r="AJ51" s="26"/>
      <c r="AK51" s="6">
        <f t="shared" si="99"/>
        <v>80</v>
      </c>
      <c r="AL51" s="7">
        <f t="shared" si="100"/>
        <v>960</v>
      </c>
      <c r="AM51" s="7">
        <f t="shared" si="101"/>
        <v>12</v>
      </c>
      <c r="AN51" s="47">
        <f t="shared" si="102"/>
        <v>80</v>
      </c>
      <c r="AO51" s="48">
        <f t="shared" si="77"/>
        <v>0.16666666666666666</v>
      </c>
      <c r="AP51" s="48">
        <f t="shared" si="78"/>
        <v>0.16666666666666666</v>
      </c>
      <c r="AQ51" s="48">
        <f t="shared" si="79"/>
        <v>0.16666666666666666</v>
      </c>
      <c r="AR51" s="48">
        <f t="shared" si="80"/>
        <v>0.16666666666666666</v>
      </c>
      <c r="AS51" s="48">
        <f t="shared" si="81"/>
        <v>0.16666666666666666</v>
      </c>
      <c r="AT51" s="48">
        <f t="shared" si="82"/>
        <v>0.16666666666666666</v>
      </c>
      <c r="AU51" s="48">
        <f t="shared" si="83"/>
        <v>0</v>
      </c>
    </row>
    <row r="52" spans="1:47">
      <c r="A52" s="2" t="s">
        <v>825</v>
      </c>
      <c r="B52" s="44" t="str">
        <f t="shared" si="103"/>
        <v>PECHO</v>
      </c>
      <c r="C52" s="45">
        <f t="shared" ref="C52:H52" si="123">C51</f>
        <v>40</v>
      </c>
      <c r="D52" s="45">
        <f t="shared" si="123"/>
        <v>4</v>
      </c>
      <c r="E52" s="45">
        <f t="shared" si="123"/>
        <v>60</v>
      </c>
      <c r="F52" s="45">
        <f t="shared" si="123"/>
        <v>4</v>
      </c>
      <c r="G52" s="45">
        <f t="shared" si="123"/>
        <v>70</v>
      </c>
      <c r="H52" s="54">
        <f t="shared" si="123"/>
        <v>4</v>
      </c>
      <c r="I52" s="31">
        <f t="shared" si="85"/>
        <v>90</v>
      </c>
      <c r="J52" s="35">
        <f t="shared" si="86"/>
        <v>4</v>
      </c>
      <c r="K52" s="32">
        <f t="shared" si="87"/>
        <v>90</v>
      </c>
      <c r="L52" s="35">
        <f t="shared" si="88"/>
        <v>4</v>
      </c>
      <c r="M52" s="32">
        <f t="shared" si="89"/>
        <v>90</v>
      </c>
      <c r="N52" s="35">
        <f t="shared" si="90"/>
        <v>4</v>
      </c>
      <c r="O52" s="32">
        <f t="shared" si="91"/>
        <v>90</v>
      </c>
      <c r="P52" s="35">
        <f t="shared" si="92"/>
        <v>4</v>
      </c>
      <c r="Q52" s="32">
        <f t="shared" si="93"/>
        <v>0</v>
      </c>
      <c r="R52" s="35">
        <f t="shared" si="94"/>
        <v>0</v>
      </c>
      <c r="S52" s="32">
        <f t="shared" si="95"/>
        <v>0</v>
      </c>
      <c r="T52" s="35">
        <f t="shared" si="96"/>
        <v>0</v>
      </c>
      <c r="U52" s="32">
        <f t="shared" si="97"/>
        <v>0</v>
      </c>
      <c r="V52" s="36">
        <f t="shared" si="98"/>
        <v>0</v>
      </c>
      <c r="W52" s="27">
        <v>90</v>
      </c>
      <c r="X52" s="26">
        <v>4</v>
      </c>
      <c r="Y52" s="26">
        <v>90</v>
      </c>
      <c r="Z52" s="26">
        <v>4</v>
      </c>
      <c r="AA52" s="26">
        <v>90</v>
      </c>
      <c r="AB52" s="26">
        <v>4</v>
      </c>
      <c r="AC52" s="26">
        <v>90</v>
      </c>
      <c r="AD52" s="26">
        <v>4</v>
      </c>
      <c r="AE52" s="26"/>
      <c r="AF52" s="26"/>
      <c r="AG52" s="26"/>
      <c r="AH52" s="26"/>
      <c r="AI52" s="26"/>
      <c r="AJ52" s="26"/>
      <c r="AK52" s="6">
        <f t="shared" si="99"/>
        <v>90</v>
      </c>
      <c r="AL52" s="7">
        <f t="shared" si="100"/>
        <v>1440</v>
      </c>
      <c r="AM52" s="7">
        <f t="shared" si="101"/>
        <v>16</v>
      </c>
      <c r="AN52" s="47">
        <f t="shared" si="102"/>
        <v>90</v>
      </c>
      <c r="AO52" s="48">
        <f t="shared" si="77"/>
        <v>0.25</v>
      </c>
      <c r="AP52" s="48">
        <f t="shared" si="78"/>
        <v>0.25</v>
      </c>
      <c r="AQ52" s="48">
        <f t="shared" si="79"/>
        <v>0.25</v>
      </c>
      <c r="AR52" s="48">
        <f t="shared" si="80"/>
        <v>0.25</v>
      </c>
      <c r="AS52" s="48">
        <f t="shared" si="81"/>
        <v>0</v>
      </c>
      <c r="AT52" s="48">
        <f t="shared" si="82"/>
        <v>0</v>
      </c>
      <c r="AU52" s="48">
        <f t="shared" si="83"/>
        <v>0</v>
      </c>
    </row>
    <row r="53" spans="1:47">
      <c r="A53" s="2" t="s">
        <v>826</v>
      </c>
      <c r="B53" s="44" t="str">
        <f t="shared" si="103"/>
        <v>PECHO</v>
      </c>
      <c r="C53" s="45">
        <f t="shared" ref="C53:H53" si="124">C52</f>
        <v>40</v>
      </c>
      <c r="D53" s="45">
        <f t="shared" si="124"/>
        <v>4</v>
      </c>
      <c r="E53" s="45">
        <f t="shared" si="124"/>
        <v>60</v>
      </c>
      <c r="F53" s="45">
        <f t="shared" si="124"/>
        <v>4</v>
      </c>
      <c r="G53" s="45">
        <f t="shared" si="124"/>
        <v>70</v>
      </c>
      <c r="H53" s="54">
        <f t="shared" si="124"/>
        <v>4</v>
      </c>
      <c r="I53" s="31">
        <f t="shared" si="85"/>
        <v>80</v>
      </c>
      <c r="J53" s="35">
        <f t="shared" si="86"/>
        <v>2</v>
      </c>
      <c r="K53" s="32">
        <f t="shared" si="87"/>
        <v>80</v>
      </c>
      <c r="L53" s="35">
        <f t="shared" si="88"/>
        <v>2</v>
      </c>
      <c r="M53" s="32">
        <f t="shared" si="89"/>
        <v>80</v>
      </c>
      <c r="N53" s="35">
        <f t="shared" si="90"/>
        <v>2</v>
      </c>
      <c r="O53" s="32">
        <f t="shared" si="91"/>
        <v>80</v>
      </c>
      <c r="P53" s="35">
        <f t="shared" si="92"/>
        <v>2</v>
      </c>
      <c r="Q53" s="32">
        <f t="shared" si="93"/>
        <v>80</v>
      </c>
      <c r="R53" s="35">
        <f t="shared" si="94"/>
        <v>2</v>
      </c>
      <c r="S53" s="32">
        <f t="shared" si="95"/>
        <v>80</v>
      </c>
      <c r="T53" s="35">
        <f t="shared" si="96"/>
        <v>2</v>
      </c>
      <c r="U53" s="32">
        <f t="shared" si="97"/>
        <v>0</v>
      </c>
      <c r="V53" s="36">
        <f t="shared" si="98"/>
        <v>0</v>
      </c>
      <c r="W53" s="27">
        <v>80</v>
      </c>
      <c r="X53" s="26">
        <v>2</v>
      </c>
      <c r="Y53" s="26">
        <v>80</v>
      </c>
      <c r="Z53" s="26">
        <v>2</v>
      </c>
      <c r="AA53" s="26">
        <v>80</v>
      </c>
      <c r="AB53" s="26">
        <v>2</v>
      </c>
      <c r="AC53" s="26">
        <v>80</v>
      </c>
      <c r="AD53" s="26">
        <v>2</v>
      </c>
      <c r="AE53" s="26">
        <v>80</v>
      </c>
      <c r="AF53" s="26">
        <v>2</v>
      </c>
      <c r="AG53" s="26">
        <v>80</v>
      </c>
      <c r="AH53" s="26">
        <v>2</v>
      </c>
      <c r="AI53" s="26"/>
      <c r="AJ53" s="26"/>
      <c r="AK53" s="6">
        <f t="shared" si="99"/>
        <v>80</v>
      </c>
      <c r="AL53" s="7">
        <f t="shared" si="100"/>
        <v>960</v>
      </c>
      <c r="AM53" s="7">
        <f t="shared" si="101"/>
        <v>12</v>
      </c>
      <c r="AN53" s="47">
        <f t="shared" si="102"/>
        <v>80</v>
      </c>
      <c r="AO53" s="48">
        <f t="shared" si="77"/>
        <v>0.16666666666666666</v>
      </c>
      <c r="AP53" s="48">
        <f t="shared" si="78"/>
        <v>0.16666666666666666</v>
      </c>
      <c r="AQ53" s="48">
        <f t="shared" si="79"/>
        <v>0.16666666666666666</v>
      </c>
      <c r="AR53" s="48">
        <f t="shared" si="80"/>
        <v>0.16666666666666666</v>
      </c>
      <c r="AS53" s="48">
        <f t="shared" si="81"/>
        <v>0.16666666666666666</v>
      </c>
      <c r="AT53" s="48">
        <f t="shared" si="82"/>
        <v>0.16666666666666666</v>
      </c>
      <c r="AU53" s="48">
        <f t="shared" si="83"/>
        <v>0</v>
      </c>
    </row>
    <row r="54" spans="1:47">
      <c r="A54" s="2" t="s">
        <v>827</v>
      </c>
      <c r="B54" s="44" t="str">
        <f t="shared" si="103"/>
        <v>PECHO</v>
      </c>
      <c r="C54" s="45">
        <f t="shared" ref="C54:H54" si="125">C53</f>
        <v>40</v>
      </c>
      <c r="D54" s="45">
        <f t="shared" si="125"/>
        <v>4</v>
      </c>
      <c r="E54" s="45">
        <f t="shared" si="125"/>
        <v>60</v>
      </c>
      <c r="F54" s="45">
        <f t="shared" si="125"/>
        <v>4</v>
      </c>
      <c r="G54" s="45">
        <f t="shared" si="125"/>
        <v>70</v>
      </c>
      <c r="H54" s="54">
        <f t="shared" si="125"/>
        <v>4</v>
      </c>
      <c r="I54" s="31">
        <f t="shared" si="85"/>
        <v>95</v>
      </c>
      <c r="J54" s="35">
        <f t="shared" si="86"/>
        <v>2</v>
      </c>
      <c r="K54" s="32">
        <f t="shared" si="87"/>
        <v>95</v>
      </c>
      <c r="L54" s="35">
        <f t="shared" si="88"/>
        <v>2</v>
      </c>
      <c r="M54" s="32">
        <f t="shared" si="89"/>
        <v>95</v>
      </c>
      <c r="N54" s="35">
        <f t="shared" si="90"/>
        <v>2</v>
      </c>
      <c r="O54" s="32">
        <f t="shared" si="91"/>
        <v>0</v>
      </c>
      <c r="P54" s="35">
        <f t="shared" si="92"/>
        <v>0</v>
      </c>
      <c r="Q54" s="32">
        <f t="shared" si="93"/>
        <v>0</v>
      </c>
      <c r="R54" s="35">
        <f t="shared" si="94"/>
        <v>0</v>
      </c>
      <c r="S54" s="32">
        <f t="shared" si="95"/>
        <v>0</v>
      </c>
      <c r="T54" s="35">
        <f t="shared" si="96"/>
        <v>0</v>
      </c>
      <c r="U54" s="32">
        <f t="shared" si="97"/>
        <v>0</v>
      </c>
      <c r="V54" s="36">
        <f t="shared" si="98"/>
        <v>0</v>
      </c>
      <c r="W54" s="27">
        <v>95</v>
      </c>
      <c r="X54" s="26">
        <v>2</v>
      </c>
      <c r="Y54" s="26">
        <v>95</v>
      </c>
      <c r="Z54" s="26">
        <v>2</v>
      </c>
      <c r="AA54" s="26">
        <v>95</v>
      </c>
      <c r="AB54" s="26">
        <v>2</v>
      </c>
      <c r="AC54" s="26"/>
      <c r="AD54" s="26"/>
      <c r="AE54" s="26"/>
      <c r="AF54" s="26"/>
      <c r="AG54" s="26"/>
      <c r="AH54" s="26"/>
      <c r="AI54" s="26"/>
      <c r="AJ54" s="26"/>
      <c r="AK54" s="6">
        <f t="shared" si="99"/>
        <v>95</v>
      </c>
      <c r="AL54" s="7">
        <f t="shared" si="100"/>
        <v>570</v>
      </c>
      <c r="AM54" s="7">
        <f t="shared" si="101"/>
        <v>6</v>
      </c>
      <c r="AN54" s="47">
        <f t="shared" si="102"/>
        <v>95</v>
      </c>
      <c r="AO54" s="48">
        <f t="shared" si="77"/>
        <v>0.33333333333333331</v>
      </c>
      <c r="AP54" s="48">
        <f t="shared" si="78"/>
        <v>0.33333333333333331</v>
      </c>
      <c r="AQ54" s="48">
        <f t="shared" si="79"/>
        <v>0.33333333333333331</v>
      </c>
      <c r="AR54" s="48">
        <f t="shared" si="80"/>
        <v>0</v>
      </c>
      <c r="AS54" s="48">
        <f t="shared" si="81"/>
        <v>0</v>
      </c>
      <c r="AT54" s="48">
        <f t="shared" si="82"/>
        <v>0</v>
      </c>
      <c r="AU54" s="48">
        <f t="shared" si="83"/>
        <v>0</v>
      </c>
    </row>
    <row r="55" spans="1:47">
      <c r="A55" s="2" t="s">
        <v>828</v>
      </c>
      <c r="B55" s="44" t="str">
        <f t="shared" si="103"/>
        <v>PECHO</v>
      </c>
      <c r="C55" s="45">
        <f t="shared" ref="C55:H55" si="126">C54</f>
        <v>40</v>
      </c>
      <c r="D55" s="45">
        <f t="shared" si="126"/>
        <v>4</v>
      </c>
      <c r="E55" s="45">
        <f t="shared" si="126"/>
        <v>60</v>
      </c>
      <c r="F55" s="45">
        <f t="shared" si="126"/>
        <v>4</v>
      </c>
      <c r="G55" s="45">
        <f t="shared" si="126"/>
        <v>70</v>
      </c>
      <c r="H55" s="54">
        <f t="shared" si="126"/>
        <v>4</v>
      </c>
      <c r="I55" s="31">
        <f t="shared" si="85"/>
        <v>80</v>
      </c>
      <c r="J55" s="35">
        <f t="shared" si="86"/>
        <v>2</v>
      </c>
      <c r="K55" s="32">
        <f t="shared" si="87"/>
        <v>80</v>
      </c>
      <c r="L55" s="35">
        <f t="shared" si="88"/>
        <v>2</v>
      </c>
      <c r="M55" s="32">
        <f t="shared" si="89"/>
        <v>80</v>
      </c>
      <c r="N55" s="35">
        <f t="shared" si="90"/>
        <v>2</v>
      </c>
      <c r="O55" s="32">
        <f t="shared" si="91"/>
        <v>80</v>
      </c>
      <c r="P55" s="35">
        <f t="shared" si="92"/>
        <v>2</v>
      </c>
      <c r="Q55" s="32">
        <f t="shared" si="93"/>
        <v>80</v>
      </c>
      <c r="R55" s="35">
        <f t="shared" si="94"/>
        <v>2</v>
      </c>
      <c r="S55" s="32">
        <f t="shared" si="95"/>
        <v>80</v>
      </c>
      <c r="T55" s="35">
        <f t="shared" si="96"/>
        <v>2</v>
      </c>
      <c r="U55" s="32">
        <f t="shared" si="97"/>
        <v>0</v>
      </c>
      <c r="V55" s="36">
        <f t="shared" si="98"/>
        <v>0</v>
      </c>
      <c r="W55" s="27">
        <v>80</v>
      </c>
      <c r="X55" s="26">
        <v>2</v>
      </c>
      <c r="Y55" s="26">
        <v>80</v>
      </c>
      <c r="Z55" s="26">
        <v>2</v>
      </c>
      <c r="AA55" s="26">
        <v>80</v>
      </c>
      <c r="AB55" s="26">
        <v>2</v>
      </c>
      <c r="AC55" s="26">
        <v>80</v>
      </c>
      <c r="AD55" s="26">
        <v>2</v>
      </c>
      <c r="AE55" s="26">
        <v>80</v>
      </c>
      <c r="AF55" s="26">
        <v>2</v>
      </c>
      <c r="AG55" s="26">
        <v>80</v>
      </c>
      <c r="AH55" s="26">
        <v>2</v>
      </c>
      <c r="AI55" s="26"/>
      <c r="AJ55" s="26"/>
      <c r="AK55" s="6">
        <f t="shared" si="99"/>
        <v>80</v>
      </c>
      <c r="AL55" s="7">
        <f t="shared" si="100"/>
        <v>960</v>
      </c>
      <c r="AM55" s="7">
        <f t="shared" si="101"/>
        <v>12</v>
      </c>
      <c r="AN55" s="47">
        <f t="shared" si="102"/>
        <v>80</v>
      </c>
      <c r="AO55" s="48">
        <f t="shared" si="77"/>
        <v>0.16666666666666666</v>
      </c>
      <c r="AP55" s="48">
        <f t="shared" si="78"/>
        <v>0.16666666666666666</v>
      </c>
      <c r="AQ55" s="48">
        <f t="shared" si="79"/>
        <v>0.16666666666666666</v>
      </c>
      <c r="AR55" s="48">
        <f t="shared" si="80"/>
        <v>0.16666666666666666</v>
      </c>
      <c r="AS55" s="48">
        <f t="shared" si="81"/>
        <v>0.16666666666666666</v>
      </c>
      <c r="AT55" s="48">
        <f t="shared" si="82"/>
        <v>0.16666666666666666</v>
      </c>
      <c r="AU55" s="48">
        <f t="shared" si="83"/>
        <v>0</v>
      </c>
    </row>
    <row r="56" spans="1:47">
      <c r="A56" s="2" t="s">
        <v>829</v>
      </c>
      <c r="B56" s="44" t="str">
        <f t="shared" si="103"/>
        <v>PECHO</v>
      </c>
      <c r="C56" s="45">
        <f t="shared" ref="C56:H56" si="127">C55</f>
        <v>40</v>
      </c>
      <c r="D56" s="45">
        <f t="shared" si="127"/>
        <v>4</v>
      </c>
      <c r="E56" s="45">
        <f t="shared" si="127"/>
        <v>60</v>
      </c>
      <c r="F56" s="45">
        <f t="shared" si="127"/>
        <v>4</v>
      </c>
      <c r="G56" s="45">
        <f t="shared" si="127"/>
        <v>70</v>
      </c>
      <c r="H56" s="54">
        <f t="shared" si="127"/>
        <v>4</v>
      </c>
      <c r="I56" s="31">
        <f t="shared" si="85"/>
        <v>95</v>
      </c>
      <c r="J56" s="35">
        <f t="shared" si="86"/>
        <v>3</v>
      </c>
      <c r="K56" s="32">
        <f t="shared" si="87"/>
        <v>95</v>
      </c>
      <c r="L56" s="35">
        <f t="shared" si="88"/>
        <v>3</v>
      </c>
      <c r="M56" s="32">
        <f t="shared" si="89"/>
        <v>95</v>
      </c>
      <c r="N56" s="35">
        <f t="shared" si="90"/>
        <v>3</v>
      </c>
      <c r="O56" s="32">
        <f t="shared" si="91"/>
        <v>0</v>
      </c>
      <c r="P56" s="35">
        <f t="shared" si="92"/>
        <v>0</v>
      </c>
      <c r="Q56" s="32">
        <f t="shared" si="93"/>
        <v>0</v>
      </c>
      <c r="R56" s="35">
        <f t="shared" si="94"/>
        <v>0</v>
      </c>
      <c r="S56" s="32">
        <f t="shared" si="95"/>
        <v>0</v>
      </c>
      <c r="T56" s="35">
        <f t="shared" si="96"/>
        <v>0</v>
      </c>
      <c r="U56" s="32">
        <f t="shared" si="97"/>
        <v>0</v>
      </c>
      <c r="V56" s="36">
        <f t="shared" si="98"/>
        <v>0</v>
      </c>
      <c r="W56" s="27">
        <v>95</v>
      </c>
      <c r="X56" s="26">
        <v>3</v>
      </c>
      <c r="Y56" s="26">
        <v>95</v>
      </c>
      <c r="Z56" s="26">
        <v>3</v>
      </c>
      <c r="AA56" s="26">
        <v>95</v>
      </c>
      <c r="AB56" s="26">
        <v>3</v>
      </c>
      <c r="AC56" s="26"/>
      <c r="AD56" s="26"/>
      <c r="AE56" s="26"/>
      <c r="AF56" s="26"/>
      <c r="AG56" s="26"/>
      <c r="AH56" s="26"/>
      <c r="AI56" s="26"/>
      <c r="AJ56" s="26"/>
      <c r="AK56" s="6">
        <f t="shared" si="99"/>
        <v>95</v>
      </c>
      <c r="AL56" s="7">
        <f t="shared" si="100"/>
        <v>855</v>
      </c>
      <c r="AM56" s="7">
        <f t="shared" si="101"/>
        <v>9</v>
      </c>
      <c r="AN56" s="47">
        <f t="shared" si="102"/>
        <v>95</v>
      </c>
      <c r="AO56" s="48">
        <f t="shared" si="77"/>
        <v>0.33333333333333331</v>
      </c>
      <c r="AP56" s="48">
        <f t="shared" si="78"/>
        <v>0.33333333333333331</v>
      </c>
      <c r="AQ56" s="48">
        <f t="shared" si="79"/>
        <v>0.33333333333333331</v>
      </c>
      <c r="AR56" s="48">
        <f t="shared" si="80"/>
        <v>0</v>
      </c>
      <c r="AS56" s="48">
        <f t="shared" si="81"/>
        <v>0</v>
      </c>
      <c r="AT56" s="48">
        <f t="shared" si="82"/>
        <v>0</v>
      </c>
      <c r="AU56" s="48">
        <f t="shared" si="83"/>
        <v>0</v>
      </c>
    </row>
    <row r="57" spans="1:47">
      <c r="A57" s="2" t="s">
        <v>830</v>
      </c>
      <c r="B57" s="44" t="str">
        <f t="shared" si="103"/>
        <v>PECHO</v>
      </c>
      <c r="C57" s="45">
        <f t="shared" ref="C57:H57" si="128">C56</f>
        <v>40</v>
      </c>
      <c r="D57" s="45">
        <f t="shared" si="128"/>
        <v>4</v>
      </c>
      <c r="E57" s="45">
        <f t="shared" si="128"/>
        <v>60</v>
      </c>
      <c r="F57" s="45">
        <f t="shared" si="128"/>
        <v>4</v>
      </c>
      <c r="G57" s="45">
        <f t="shared" si="128"/>
        <v>70</v>
      </c>
      <c r="H57" s="54">
        <f t="shared" si="128"/>
        <v>4</v>
      </c>
      <c r="I57" s="31">
        <f t="shared" si="85"/>
        <v>80</v>
      </c>
      <c r="J57" s="35">
        <f t="shared" si="86"/>
        <v>2</v>
      </c>
      <c r="K57" s="32">
        <f t="shared" si="87"/>
        <v>80</v>
      </c>
      <c r="L57" s="35">
        <f t="shared" si="88"/>
        <v>2</v>
      </c>
      <c r="M57" s="32">
        <f t="shared" si="89"/>
        <v>80</v>
      </c>
      <c r="N57" s="35">
        <f t="shared" si="90"/>
        <v>2</v>
      </c>
      <c r="O57" s="32">
        <f t="shared" si="91"/>
        <v>80</v>
      </c>
      <c r="P57" s="35">
        <f t="shared" si="92"/>
        <v>2</v>
      </c>
      <c r="Q57" s="32">
        <f t="shared" si="93"/>
        <v>80</v>
      </c>
      <c r="R57" s="35">
        <f t="shared" si="94"/>
        <v>2</v>
      </c>
      <c r="S57" s="32">
        <f t="shared" si="95"/>
        <v>80</v>
      </c>
      <c r="T57" s="35">
        <f t="shared" si="96"/>
        <v>2</v>
      </c>
      <c r="U57" s="32">
        <f t="shared" si="97"/>
        <v>0</v>
      </c>
      <c r="V57" s="36">
        <f t="shared" si="98"/>
        <v>0</v>
      </c>
      <c r="W57" s="27">
        <v>80</v>
      </c>
      <c r="X57" s="26">
        <v>2</v>
      </c>
      <c r="Y57" s="26">
        <v>80</v>
      </c>
      <c r="Z57" s="26">
        <v>2</v>
      </c>
      <c r="AA57" s="26">
        <v>80</v>
      </c>
      <c r="AB57" s="26">
        <v>2</v>
      </c>
      <c r="AC57" s="26">
        <v>80</v>
      </c>
      <c r="AD57" s="26">
        <v>2</v>
      </c>
      <c r="AE57" s="26">
        <v>80</v>
      </c>
      <c r="AF57" s="26">
        <v>2</v>
      </c>
      <c r="AG57" s="26">
        <v>80</v>
      </c>
      <c r="AH57" s="26">
        <v>2</v>
      </c>
      <c r="AI57" s="26"/>
      <c r="AJ57" s="26"/>
      <c r="AK57" s="6">
        <f t="shared" si="99"/>
        <v>80</v>
      </c>
      <c r="AL57" s="7">
        <f t="shared" si="100"/>
        <v>960</v>
      </c>
      <c r="AM57" s="7">
        <f t="shared" si="101"/>
        <v>12</v>
      </c>
      <c r="AN57" s="47">
        <f t="shared" si="102"/>
        <v>80</v>
      </c>
      <c r="AO57" s="48">
        <f t="shared" si="77"/>
        <v>0.16666666666666666</v>
      </c>
      <c r="AP57" s="48">
        <f t="shared" si="78"/>
        <v>0.16666666666666666</v>
      </c>
      <c r="AQ57" s="48">
        <f t="shared" si="79"/>
        <v>0.16666666666666666</v>
      </c>
      <c r="AR57" s="48">
        <f t="shared" si="80"/>
        <v>0.16666666666666666</v>
      </c>
      <c r="AS57" s="48">
        <f t="shared" si="81"/>
        <v>0.16666666666666666</v>
      </c>
      <c r="AT57" s="48">
        <f t="shared" si="82"/>
        <v>0.16666666666666666</v>
      </c>
      <c r="AU57" s="48">
        <f t="shared" si="83"/>
        <v>0</v>
      </c>
    </row>
    <row r="58" spans="1:47" ht="12" thickBot="1">
      <c r="A58" s="2" t="s">
        <v>831</v>
      </c>
      <c r="B58" s="44" t="str">
        <f t="shared" si="103"/>
        <v>PECHO</v>
      </c>
      <c r="C58" s="45">
        <f t="shared" ref="C58:H58" si="129">C57</f>
        <v>40</v>
      </c>
      <c r="D58" s="45">
        <f t="shared" si="129"/>
        <v>4</v>
      </c>
      <c r="E58" s="45">
        <f t="shared" si="129"/>
        <v>60</v>
      </c>
      <c r="F58" s="45">
        <f t="shared" si="129"/>
        <v>4</v>
      </c>
      <c r="G58" s="45">
        <f t="shared" si="129"/>
        <v>70</v>
      </c>
      <c r="H58" s="54">
        <f t="shared" si="129"/>
        <v>4</v>
      </c>
      <c r="I58" s="33">
        <f t="shared" si="85"/>
        <v>100</v>
      </c>
      <c r="J58" s="37">
        <f t="shared" si="86"/>
        <v>2</v>
      </c>
      <c r="K58" s="34">
        <f t="shared" si="87"/>
        <v>100</v>
      </c>
      <c r="L58" s="37">
        <f t="shared" si="88"/>
        <v>2</v>
      </c>
      <c r="M58" s="34">
        <f t="shared" si="89"/>
        <v>0</v>
      </c>
      <c r="N58" s="37">
        <f t="shared" si="90"/>
        <v>0</v>
      </c>
      <c r="O58" s="34">
        <f t="shared" si="91"/>
        <v>0</v>
      </c>
      <c r="P58" s="37">
        <f t="shared" si="92"/>
        <v>0</v>
      </c>
      <c r="Q58" s="34">
        <f t="shared" si="93"/>
        <v>0</v>
      </c>
      <c r="R58" s="37">
        <f t="shared" si="94"/>
        <v>0</v>
      </c>
      <c r="S58" s="34">
        <f t="shared" si="95"/>
        <v>0</v>
      </c>
      <c r="T58" s="37">
        <f t="shared" si="96"/>
        <v>0</v>
      </c>
      <c r="U58" s="34">
        <f t="shared" si="97"/>
        <v>0</v>
      </c>
      <c r="V58" s="38">
        <f t="shared" si="98"/>
        <v>0</v>
      </c>
      <c r="W58" s="27">
        <v>100</v>
      </c>
      <c r="X58" s="26">
        <v>2</v>
      </c>
      <c r="Y58" s="26">
        <v>100</v>
      </c>
      <c r="Z58" s="26">
        <v>2</v>
      </c>
      <c r="AA58" s="26"/>
      <c r="AB58" s="26"/>
      <c r="AC58" s="26"/>
      <c r="AD58" s="26"/>
      <c r="AE58" s="26"/>
      <c r="AF58" s="26"/>
      <c r="AG58" s="26"/>
      <c r="AH58" s="26"/>
      <c r="AI58" s="26"/>
      <c r="AJ58" s="26"/>
      <c r="AK58" s="6">
        <f t="shared" si="99"/>
        <v>100</v>
      </c>
      <c r="AL58" s="7">
        <f t="shared" si="100"/>
        <v>400</v>
      </c>
      <c r="AM58" s="7">
        <f t="shared" si="101"/>
        <v>4</v>
      </c>
      <c r="AN58" s="47">
        <f t="shared" si="102"/>
        <v>100</v>
      </c>
      <c r="AO58" s="48">
        <f t="shared" si="77"/>
        <v>0.5</v>
      </c>
      <c r="AP58" s="48">
        <f t="shared" si="78"/>
        <v>0.5</v>
      </c>
      <c r="AQ58" s="48">
        <f t="shared" si="79"/>
        <v>0</v>
      </c>
      <c r="AR58" s="48">
        <f t="shared" si="80"/>
        <v>0</v>
      </c>
      <c r="AS58" s="48">
        <f t="shared" si="81"/>
        <v>0</v>
      </c>
      <c r="AT58" s="48">
        <f t="shared" si="82"/>
        <v>0</v>
      </c>
      <c r="AU58" s="48">
        <f t="shared" si="83"/>
        <v>0</v>
      </c>
    </row>
    <row r="59" spans="1:47" ht="12" thickBot="1">
      <c r="A59" s="73"/>
      <c r="B59" s="71" t="s">
        <v>889</v>
      </c>
      <c r="C59" s="359" t="s">
        <v>890</v>
      </c>
      <c r="D59" s="360"/>
      <c r="E59" s="72">
        <v>8</v>
      </c>
      <c r="F59" s="359" t="s">
        <v>891</v>
      </c>
      <c r="G59" s="360"/>
      <c r="H59" s="355">
        <v>100</v>
      </c>
      <c r="I59" s="356"/>
      <c r="J59" s="359" t="s">
        <v>892</v>
      </c>
      <c r="K59" s="360"/>
      <c r="L59" s="357">
        <f>(1+0.033*E59)*H59</f>
        <v>126.4</v>
      </c>
      <c r="M59" s="358"/>
      <c r="N59" s="13"/>
      <c r="O59" s="15"/>
      <c r="P59" s="13"/>
      <c r="Q59" s="15"/>
      <c r="R59" s="13"/>
      <c r="S59" s="15"/>
      <c r="T59" s="13"/>
      <c r="U59" s="15"/>
      <c r="V59" s="5"/>
      <c r="W59" s="35"/>
      <c r="X59" s="35"/>
      <c r="Y59" s="35"/>
      <c r="Z59" s="35"/>
      <c r="AA59" s="35"/>
      <c r="AB59" s="35"/>
      <c r="AC59" s="35"/>
      <c r="AD59" s="35"/>
      <c r="AE59" s="35"/>
      <c r="AF59" s="35"/>
      <c r="AG59" s="35"/>
      <c r="AH59" s="35"/>
      <c r="AI59" s="35"/>
      <c r="AJ59" s="35"/>
      <c r="AK59" s="6"/>
      <c r="AL59" s="7"/>
      <c r="AM59" s="7"/>
      <c r="AN59" s="7"/>
      <c r="AO59" s="8"/>
      <c r="AP59" s="8"/>
      <c r="AQ59" s="8"/>
      <c r="AR59" s="8"/>
      <c r="AS59" s="8"/>
      <c r="AT59" s="8"/>
      <c r="AU59" s="8"/>
    </row>
    <row r="60" spans="1:47" ht="12" thickBot="1">
      <c r="A60" s="43" t="s">
        <v>823</v>
      </c>
      <c r="B60" s="42">
        <v>100</v>
      </c>
      <c r="C60" s="63">
        <v>40</v>
      </c>
      <c r="D60" s="64">
        <v>4</v>
      </c>
      <c r="E60" s="63">
        <v>60</v>
      </c>
      <c r="F60" s="64">
        <v>4</v>
      </c>
      <c r="G60" s="63">
        <v>70</v>
      </c>
      <c r="H60" s="64">
        <v>4</v>
      </c>
      <c r="I60" s="28">
        <v>1</v>
      </c>
      <c r="J60" s="29"/>
      <c r="K60" s="29">
        <v>2</v>
      </c>
      <c r="L60" s="29"/>
      <c r="M60" s="29">
        <v>3</v>
      </c>
      <c r="N60" s="29"/>
      <c r="O60" s="29">
        <v>4</v>
      </c>
      <c r="P60" s="29"/>
      <c r="Q60" s="29">
        <v>5</v>
      </c>
      <c r="R60" s="29"/>
      <c r="S60" s="29">
        <v>6</v>
      </c>
      <c r="T60" s="29"/>
      <c r="U60" s="29">
        <v>7</v>
      </c>
      <c r="V60" s="30"/>
      <c r="W60" s="350">
        <v>1</v>
      </c>
      <c r="X60" s="351"/>
      <c r="Y60" s="350">
        <v>2</v>
      </c>
      <c r="Z60" s="351"/>
      <c r="AA60" s="350">
        <v>3</v>
      </c>
      <c r="AB60" s="351"/>
      <c r="AC60" s="350">
        <v>4</v>
      </c>
      <c r="AD60" s="351"/>
      <c r="AE60" s="350">
        <v>5</v>
      </c>
      <c r="AF60" s="351"/>
      <c r="AG60" s="350">
        <v>6</v>
      </c>
      <c r="AH60" s="351"/>
      <c r="AI60" s="350">
        <v>7</v>
      </c>
      <c r="AJ60" s="352"/>
      <c r="AK60" s="41" t="s">
        <v>748</v>
      </c>
      <c r="AL60" s="41" t="s">
        <v>38</v>
      </c>
      <c r="AM60" s="41" t="s">
        <v>688</v>
      </c>
      <c r="AN60" s="41" t="s">
        <v>396</v>
      </c>
      <c r="AO60" s="51">
        <v>4</v>
      </c>
      <c r="AP60" s="51">
        <v>5</v>
      </c>
      <c r="AQ60" s="51">
        <v>6</v>
      </c>
      <c r="AR60" s="51">
        <v>7</v>
      </c>
      <c r="AS60" s="51">
        <v>8</v>
      </c>
      <c r="AT60" s="51">
        <v>9</v>
      </c>
      <c r="AU60" s="51">
        <v>10</v>
      </c>
    </row>
    <row r="61" spans="1:47">
      <c r="A61" s="2" t="s">
        <v>833</v>
      </c>
      <c r="B61" s="44" t="s">
        <v>860</v>
      </c>
      <c r="C61" s="45">
        <f>+$B$2*C60%</f>
        <v>40</v>
      </c>
      <c r="D61" s="45">
        <f>D60</f>
        <v>4</v>
      </c>
      <c r="E61" s="45">
        <f>+$B$2*E60%</f>
        <v>60</v>
      </c>
      <c r="F61" s="45">
        <f t="shared" ref="F61" si="130">F60</f>
        <v>4</v>
      </c>
      <c r="G61" s="45">
        <f t="shared" ref="G61" si="131">+$B$2*G60%</f>
        <v>70</v>
      </c>
      <c r="H61" s="54">
        <f>H60</f>
        <v>4</v>
      </c>
      <c r="I61" s="55">
        <f>+$B$60*W61%</f>
        <v>80</v>
      </c>
      <c r="J61" s="56">
        <f t="shared" ref="J61" si="132">+X61</f>
        <v>2</v>
      </c>
      <c r="K61" s="57">
        <f t="shared" ref="K61" si="133">+$B$60*Y61%</f>
        <v>80</v>
      </c>
      <c r="L61" s="56">
        <f t="shared" ref="L61" si="134">+Z61</f>
        <v>2</v>
      </c>
      <c r="M61" s="57">
        <f t="shared" ref="M61" si="135">+$B$60*AA61%</f>
        <v>80</v>
      </c>
      <c r="N61" s="56">
        <f t="shared" ref="N61" si="136">+AB61</f>
        <v>2</v>
      </c>
      <c r="O61" s="57">
        <f t="shared" ref="O61" si="137">+$B$60*AC61%</f>
        <v>80</v>
      </c>
      <c r="P61" s="56">
        <f t="shared" ref="P61" si="138">+AD61</f>
        <v>2</v>
      </c>
      <c r="Q61" s="57">
        <f t="shared" ref="Q61" si="139">+$B$60*AE61%</f>
        <v>80</v>
      </c>
      <c r="R61" s="56">
        <f t="shared" ref="R61" si="140">+AF61</f>
        <v>2</v>
      </c>
      <c r="S61" s="57">
        <f t="shared" ref="S61" si="141">+$B$60*AG61%</f>
        <v>80</v>
      </c>
      <c r="T61" s="56">
        <f t="shared" ref="T61" si="142">+AH61</f>
        <v>2</v>
      </c>
      <c r="U61" s="57">
        <f t="shared" ref="U61" si="143">+$B$60*AI61%</f>
        <v>0</v>
      </c>
      <c r="V61" s="58">
        <f t="shared" ref="V61" si="144">+AJ61</f>
        <v>0</v>
      </c>
      <c r="W61" s="27">
        <v>80</v>
      </c>
      <c r="X61" s="26">
        <v>2</v>
      </c>
      <c r="Y61" s="26">
        <v>80</v>
      </c>
      <c r="Z61" s="26">
        <v>2</v>
      </c>
      <c r="AA61" s="26">
        <v>80</v>
      </c>
      <c r="AB61" s="26">
        <v>2</v>
      </c>
      <c r="AC61" s="26">
        <v>80</v>
      </c>
      <c r="AD61" s="26">
        <v>2</v>
      </c>
      <c r="AE61" s="26">
        <v>80</v>
      </c>
      <c r="AF61" s="26">
        <v>2</v>
      </c>
      <c r="AG61" s="26">
        <v>80</v>
      </c>
      <c r="AH61" s="26">
        <v>2</v>
      </c>
      <c r="AI61" s="26"/>
      <c r="AJ61" s="26"/>
      <c r="AK61" s="39">
        <f>AN61/$B$2*100</f>
        <v>80</v>
      </c>
      <c r="AL61" s="40">
        <f>(I61*J61)+(K61*L61)+(M61*N61)+(O61*P61)+(Q61*R61)+(S61*T61)+(U61*V61)</f>
        <v>960</v>
      </c>
      <c r="AM61" s="40">
        <f>J61+R61+L61+N61+P61+T61+V61</f>
        <v>12</v>
      </c>
      <c r="AN61" s="46">
        <f>AL61/AM61</f>
        <v>80</v>
      </c>
      <c r="AO61" s="50">
        <f t="shared" ref="AO61:AO87" si="145">(J61*100%)/$AM61</f>
        <v>0.16666666666666666</v>
      </c>
      <c r="AP61" s="50">
        <f t="shared" ref="AP61:AP87" si="146">(L61*100%)/$AM61</f>
        <v>0.16666666666666666</v>
      </c>
      <c r="AQ61" s="50">
        <f t="shared" ref="AQ61:AQ87" si="147">(N61*100%)/$AM61</f>
        <v>0.16666666666666666</v>
      </c>
      <c r="AR61" s="50">
        <f t="shared" ref="AR61:AR87" si="148">(P61*100%)/$AM61</f>
        <v>0.16666666666666666</v>
      </c>
      <c r="AS61" s="50">
        <f t="shared" ref="AS61:AS87" si="149">(R61*100%)/$AM61</f>
        <v>0.16666666666666666</v>
      </c>
      <c r="AT61" s="50">
        <f t="shared" ref="AT61:AT87" si="150">(T61*100%)/$AM61</f>
        <v>0.16666666666666666</v>
      </c>
      <c r="AU61" s="50">
        <f t="shared" ref="AU61:AU87" si="151">(V61*100%)/$AM61</f>
        <v>0</v>
      </c>
    </row>
    <row r="62" spans="1:47">
      <c r="A62" s="2" t="s">
        <v>834</v>
      </c>
      <c r="B62" s="44" t="str">
        <f>$B$61</f>
        <v>HIP TRUST</v>
      </c>
      <c r="C62" s="45">
        <f>C61</f>
        <v>40</v>
      </c>
      <c r="D62" s="45">
        <f t="shared" ref="D62:H62" si="152">D61</f>
        <v>4</v>
      </c>
      <c r="E62" s="45">
        <f t="shared" si="152"/>
        <v>60</v>
      </c>
      <c r="F62" s="45">
        <f t="shared" si="152"/>
        <v>4</v>
      </c>
      <c r="G62" s="45">
        <f t="shared" si="152"/>
        <v>70</v>
      </c>
      <c r="H62" s="54">
        <f t="shared" si="152"/>
        <v>4</v>
      </c>
      <c r="I62" s="31">
        <f t="shared" ref="I62:I87" si="153">+$B$60*W62%</f>
        <v>80</v>
      </c>
      <c r="J62" s="35">
        <f t="shared" ref="J62:J87" si="154">+X62</f>
        <v>3</v>
      </c>
      <c r="K62" s="32">
        <f t="shared" ref="K62:K87" si="155">+$B$60*Y62%</f>
        <v>80</v>
      </c>
      <c r="L62" s="35">
        <f t="shared" ref="L62:L87" si="156">+Z62</f>
        <v>3</v>
      </c>
      <c r="M62" s="32">
        <f t="shared" ref="M62:M87" si="157">+$B$60*AA62%</f>
        <v>80</v>
      </c>
      <c r="N62" s="35">
        <f t="shared" ref="N62:N87" si="158">+AB62</f>
        <v>3</v>
      </c>
      <c r="O62" s="32">
        <f t="shared" ref="O62:O87" si="159">+$B$60*AC62%</f>
        <v>80</v>
      </c>
      <c r="P62" s="35">
        <f t="shared" ref="P62:P87" si="160">+AD62</f>
        <v>3</v>
      </c>
      <c r="Q62" s="32">
        <f t="shared" ref="Q62:Q87" si="161">+$B$60*AE62%</f>
        <v>80</v>
      </c>
      <c r="R62" s="35">
        <f t="shared" ref="R62:R87" si="162">+AF62</f>
        <v>3</v>
      </c>
      <c r="S62" s="32">
        <f t="shared" ref="S62:S87" si="163">+$B$60*AG62%</f>
        <v>80</v>
      </c>
      <c r="T62" s="35">
        <f t="shared" ref="T62:T87" si="164">+AH62</f>
        <v>3</v>
      </c>
      <c r="U62" s="32">
        <f t="shared" ref="U62:U87" si="165">+$B$60*AI62%</f>
        <v>0</v>
      </c>
      <c r="V62" s="36">
        <f t="shared" ref="V62:V87" si="166">+AJ62</f>
        <v>0</v>
      </c>
      <c r="W62" s="27">
        <v>80</v>
      </c>
      <c r="X62" s="26">
        <v>3</v>
      </c>
      <c r="Y62" s="26">
        <v>80</v>
      </c>
      <c r="Z62" s="26">
        <v>3</v>
      </c>
      <c r="AA62" s="26">
        <v>80</v>
      </c>
      <c r="AB62" s="26">
        <v>3</v>
      </c>
      <c r="AC62" s="26">
        <v>80</v>
      </c>
      <c r="AD62" s="26">
        <v>3</v>
      </c>
      <c r="AE62" s="26">
        <v>80</v>
      </c>
      <c r="AF62" s="26">
        <v>3</v>
      </c>
      <c r="AG62" s="26">
        <v>80</v>
      </c>
      <c r="AH62" s="26">
        <v>3</v>
      </c>
      <c r="AI62" s="26"/>
      <c r="AJ62" s="26"/>
      <c r="AK62" s="6">
        <f t="shared" ref="AK62:AK87" si="167">AN62/$B$2*100</f>
        <v>80</v>
      </c>
      <c r="AL62" s="7">
        <f t="shared" ref="AL62:AL87" si="168">(I62*J62)+(K62*L62)+(M62*N62)+(O62*P62)+(Q62*R62)+(S62*T62)+(U62*V62)</f>
        <v>1440</v>
      </c>
      <c r="AM62" s="7">
        <f t="shared" ref="AM62:AM87" si="169">J62+R62+L62+N62+P62+T62+V62</f>
        <v>18</v>
      </c>
      <c r="AN62" s="47">
        <f t="shared" ref="AN62:AN87" si="170">AL62/AM62</f>
        <v>80</v>
      </c>
      <c r="AO62" s="48">
        <f t="shared" si="145"/>
        <v>0.16666666666666666</v>
      </c>
      <c r="AP62" s="48">
        <f t="shared" si="146"/>
        <v>0.16666666666666666</v>
      </c>
      <c r="AQ62" s="48">
        <f t="shared" si="147"/>
        <v>0.16666666666666666</v>
      </c>
      <c r="AR62" s="48">
        <f t="shared" si="148"/>
        <v>0.16666666666666666</v>
      </c>
      <c r="AS62" s="48">
        <f t="shared" si="149"/>
        <v>0.16666666666666666</v>
      </c>
      <c r="AT62" s="48">
        <f t="shared" si="150"/>
        <v>0.16666666666666666</v>
      </c>
      <c r="AU62" s="48">
        <f t="shared" si="151"/>
        <v>0</v>
      </c>
    </row>
    <row r="63" spans="1:47">
      <c r="A63" s="2" t="s">
        <v>835</v>
      </c>
      <c r="B63" s="44" t="str">
        <f t="shared" ref="B63:B87" si="171">$B$61</f>
        <v>HIP TRUST</v>
      </c>
      <c r="C63" s="45">
        <f t="shared" ref="C63:H63" si="172">C62</f>
        <v>40</v>
      </c>
      <c r="D63" s="45">
        <f t="shared" si="172"/>
        <v>4</v>
      </c>
      <c r="E63" s="45">
        <f t="shared" si="172"/>
        <v>60</v>
      </c>
      <c r="F63" s="45">
        <f t="shared" si="172"/>
        <v>4</v>
      </c>
      <c r="G63" s="45">
        <f t="shared" si="172"/>
        <v>70</v>
      </c>
      <c r="H63" s="54">
        <f t="shared" si="172"/>
        <v>4</v>
      </c>
      <c r="I63" s="31">
        <f t="shared" si="153"/>
        <v>80</v>
      </c>
      <c r="J63" s="35">
        <f t="shared" si="154"/>
        <v>2</v>
      </c>
      <c r="K63" s="32">
        <f t="shared" si="155"/>
        <v>80</v>
      </c>
      <c r="L63" s="35">
        <f t="shared" si="156"/>
        <v>2</v>
      </c>
      <c r="M63" s="32">
        <f t="shared" si="157"/>
        <v>80</v>
      </c>
      <c r="N63" s="35">
        <f t="shared" si="158"/>
        <v>2</v>
      </c>
      <c r="O63" s="32">
        <f t="shared" si="159"/>
        <v>80</v>
      </c>
      <c r="P63" s="35">
        <f t="shared" si="160"/>
        <v>2</v>
      </c>
      <c r="Q63" s="32">
        <f t="shared" si="161"/>
        <v>80</v>
      </c>
      <c r="R63" s="35">
        <f t="shared" si="162"/>
        <v>2</v>
      </c>
      <c r="S63" s="32">
        <f t="shared" si="163"/>
        <v>80</v>
      </c>
      <c r="T63" s="35">
        <f t="shared" si="164"/>
        <v>2</v>
      </c>
      <c r="U63" s="32">
        <f t="shared" si="165"/>
        <v>0</v>
      </c>
      <c r="V63" s="36">
        <f t="shared" si="166"/>
        <v>0</v>
      </c>
      <c r="W63" s="27">
        <v>80</v>
      </c>
      <c r="X63" s="26">
        <v>2</v>
      </c>
      <c r="Y63" s="26">
        <v>80</v>
      </c>
      <c r="Z63" s="26">
        <v>2</v>
      </c>
      <c r="AA63" s="26">
        <v>80</v>
      </c>
      <c r="AB63" s="26">
        <v>2</v>
      </c>
      <c r="AC63" s="26">
        <v>80</v>
      </c>
      <c r="AD63" s="26">
        <v>2</v>
      </c>
      <c r="AE63" s="26">
        <v>80</v>
      </c>
      <c r="AF63" s="26">
        <v>2</v>
      </c>
      <c r="AG63" s="26">
        <v>80</v>
      </c>
      <c r="AH63" s="26">
        <v>2</v>
      </c>
      <c r="AI63" s="26"/>
      <c r="AJ63" s="26"/>
      <c r="AK63" s="6">
        <f t="shared" si="167"/>
        <v>80</v>
      </c>
      <c r="AL63" s="7">
        <f t="shared" si="168"/>
        <v>960</v>
      </c>
      <c r="AM63" s="7">
        <f t="shared" si="169"/>
        <v>12</v>
      </c>
      <c r="AN63" s="47">
        <f t="shared" si="170"/>
        <v>80</v>
      </c>
      <c r="AO63" s="48">
        <f t="shared" si="145"/>
        <v>0.16666666666666666</v>
      </c>
      <c r="AP63" s="48">
        <f t="shared" si="146"/>
        <v>0.16666666666666666</v>
      </c>
      <c r="AQ63" s="48">
        <f t="shared" si="147"/>
        <v>0.16666666666666666</v>
      </c>
      <c r="AR63" s="48">
        <f t="shared" si="148"/>
        <v>0.16666666666666666</v>
      </c>
      <c r="AS63" s="48">
        <f t="shared" si="149"/>
        <v>0.16666666666666666</v>
      </c>
      <c r="AT63" s="48">
        <f t="shared" si="150"/>
        <v>0.16666666666666666</v>
      </c>
      <c r="AU63" s="48">
        <f t="shared" si="151"/>
        <v>0</v>
      </c>
    </row>
    <row r="64" spans="1:47">
      <c r="A64" s="2" t="s">
        <v>836</v>
      </c>
      <c r="B64" s="44" t="str">
        <f t="shared" si="171"/>
        <v>HIP TRUST</v>
      </c>
      <c r="C64" s="45">
        <f t="shared" ref="C64:H64" si="173">C63</f>
        <v>40</v>
      </c>
      <c r="D64" s="45">
        <f t="shared" si="173"/>
        <v>4</v>
      </c>
      <c r="E64" s="45">
        <f t="shared" si="173"/>
        <v>60</v>
      </c>
      <c r="F64" s="45">
        <f t="shared" si="173"/>
        <v>4</v>
      </c>
      <c r="G64" s="45">
        <f t="shared" si="173"/>
        <v>70</v>
      </c>
      <c r="H64" s="54">
        <f t="shared" si="173"/>
        <v>4</v>
      </c>
      <c r="I64" s="31">
        <f t="shared" si="153"/>
        <v>80</v>
      </c>
      <c r="J64" s="35">
        <f t="shared" si="154"/>
        <v>4</v>
      </c>
      <c r="K64" s="32">
        <f t="shared" si="155"/>
        <v>80</v>
      </c>
      <c r="L64" s="35">
        <f t="shared" si="156"/>
        <v>4</v>
      </c>
      <c r="M64" s="32">
        <f t="shared" si="157"/>
        <v>80</v>
      </c>
      <c r="N64" s="35">
        <f t="shared" si="158"/>
        <v>4</v>
      </c>
      <c r="O64" s="32">
        <f t="shared" si="159"/>
        <v>80</v>
      </c>
      <c r="P64" s="35">
        <f t="shared" si="160"/>
        <v>4</v>
      </c>
      <c r="Q64" s="32">
        <f t="shared" si="161"/>
        <v>80</v>
      </c>
      <c r="R64" s="35">
        <f t="shared" si="162"/>
        <v>4</v>
      </c>
      <c r="S64" s="32">
        <f t="shared" si="163"/>
        <v>80</v>
      </c>
      <c r="T64" s="35">
        <f t="shared" si="164"/>
        <v>4</v>
      </c>
      <c r="U64" s="32">
        <f t="shared" si="165"/>
        <v>0</v>
      </c>
      <c r="V64" s="36">
        <f t="shared" si="166"/>
        <v>0</v>
      </c>
      <c r="W64" s="27">
        <v>80</v>
      </c>
      <c r="X64" s="26">
        <v>4</v>
      </c>
      <c r="Y64" s="26">
        <v>80</v>
      </c>
      <c r="Z64" s="26">
        <v>4</v>
      </c>
      <c r="AA64" s="26">
        <v>80</v>
      </c>
      <c r="AB64" s="26">
        <v>4</v>
      </c>
      <c r="AC64" s="26">
        <v>80</v>
      </c>
      <c r="AD64" s="26">
        <v>4</v>
      </c>
      <c r="AE64" s="26">
        <v>80</v>
      </c>
      <c r="AF64" s="26">
        <v>4</v>
      </c>
      <c r="AG64" s="26">
        <v>80</v>
      </c>
      <c r="AH64" s="26">
        <v>4</v>
      </c>
      <c r="AI64" s="26"/>
      <c r="AJ64" s="26"/>
      <c r="AK64" s="6">
        <f t="shared" si="167"/>
        <v>80</v>
      </c>
      <c r="AL64" s="7">
        <f t="shared" si="168"/>
        <v>1920</v>
      </c>
      <c r="AM64" s="7">
        <f t="shared" si="169"/>
        <v>24</v>
      </c>
      <c r="AN64" s="47">
        <f t="shared" si="170"/>
        <v>80</v>
      </c>
      <c r="AO64" s="48">
        <f t="shared" si="145"/>
        <v>0.16666666666666666</v>
      </c>
      <c r="AP64" s="48">
        <f t="shared" si="146"/>
        <v>0.16666666666666666</v>
      </c>
      <c r="AQ64" s="48">
        <f t="shared" si="147"/>
        <v>0.16666666666666666</v>
      </c>
      <c r="AR64" s="48">
        <f t="shared" si="148"/>
        <v>0.16666666666666666</v>
      </c>
      <c r="AS64" s="48">
        <f t="shared" si="149"/>
        <v>0.16666666666666666</v>
      </c>
      <c r="AT64" s="48">
        <f t="shared" si="150"/>
        <v>0.16666666666666666</v>
      </c>
      <c r="AU64" s="48">
        <f t="shared" si="151"/>
        <v>0</v>
      </c>
    </row>
    <row r="65" spans="1:47">
      <c r="A65" s="2" t="s">
        <v>837</v>
      </c>
      <c r="B65" s="44" t="str">
        <f t="shared" si="171"/>
        <v>HIP TRUST</v>
      </c>
      <c r="C65" s="45">
        <f t="shared" ref="C65:H65" si="174">C64</f>
        <v>40</v>
      </c>
      <c r="D65" s="45">
        <f t="shared" si="174"/>
        <v>4</v>
      </c>
      <c r="E65" s="45">
        <f t="shared" si="174"/>
        <v>60</v>
      </c>
      <c r="F65" s="45">
        <f t="shared" si="174"/>
        <v>4</v>
      </c>
      <c r="G65" s="45">
        <f t="shared" si="174"/>
        <v>70</v>
      </c>
      <c r="H65" s="54">
        <f t="shared" si="174"/>
        <v>4</v>
      </c>
      <c r="I65" s="31">
        <f t="shared" si="153"/>
        <v>80</v>
      </c>
      <c r="J65" s="35">
        <f t="shared" si="154"/>
        <v>2</v>
      </c>
      <c r="K65" s="32">
        <f t="shared" si="155"/>
        <v>80</v>
      </c>
      <c r="L65" s="35">
        <f t="shared" si="156"/>
        <v>2</v>
      </c>
      <c r="M65" s="32">
        <f t="shared" si="157"/>
        <v>80</v>
      </c>
      <c r="N65" s="35">
        <f t="shared" si="158"/>
        <v>2</v>
      </c>
      <c r="O65" s="32">
        <f t="shared" si="159"/>
        <v>80</v>
      </c>
      <c r="P65" s="35">
        <f t="shared" si="160"/>
        <v>2</v>
      </c>
      <c r="Q65" s="32">
        <f t="shared" si="161"/>
        <v>80</v>
      </c>
      <c r="R65" s="35">
        <f t="shared" si="162"/>
        <v>2</v>
      </c>
      <c r="S65" s="32">
        <f t="shared" si="163"/>
        <v>80</v>
      </c>
      <c r="T65" s="35">
        <f t="shared" si="164"/>
        <v>2</v>
      </c>
      <c r="U65" s="32">
        <f t="shared" si="165"/>
        <v>0</v>
      </c>
      <c r="V65" s="36">
        <f t="shared" si="166"/>
        <v>0</v>
      </c>
      <c r="W65" s="27">
        <v>80</v>
      </c>
      <c r="X65" s="26">
        <v>2</v>
      </c>
      <c r="Y65" s="26">
        <v>80</v>
      </c>
      <c r="Z65" s="26">
        <v>2</v>
      </c>
      <c r="AA65" s="26">
        <v>80</v>
      </c>
      <c r="AB65" s="26">
        <v>2</v>
      </c>
      <c r="AC65" s="26">
        <v>80</v>
      </c>
      <c r="AD65" s="26">
        <v>2</v>
      </c>
      <c r="AE65" s="26">
        <v>80</v>
      </c>
      <c r="AF65" s="26">
        <v>2</v>
      </c>
      <c r="AG65" s="26">
        <v>80</v>
      </c>
      <c r="AH65" s="26">
        <v>2</v>
      </c>
      <c r="AI65" s="26"/>
      <c r="AJ65" s="26"/>
      <c r="AK65" s="6">
        <f t="shared" si="167"/>
        <v>80</v>
      </c>
      <c r="AL65" s="7">
        <f t="shared" si="168"/>
        <v>960</v>
      </c>
      <c r="AM65" s="7">
        <f t="shared" si="169"/>
        <v>12</v>
      </c>
      <c r="AN65" s="47">
        <f t="shared" si="170"/>
        <v>80</v>
      </c>
      <c r="AO65" s="48">
        <f t="shared" si="145"/>
        <v>0.16666666666666666</v>
      </c>
      <c r="AP65" s="48">
        <f t="shared" si="146"/>
        <v>0.16666666666666666</v>
      </c>
      <c r="AQ65" s="48">
        <f t="shared" si="147"/>
        <v>0.16666666666666666</v>
      </c>
      <c r="AR65" s="48">
        <f t="shared" si="148"/>
        <v>0.16666666666666666</v>
      </c>
      <c r="AS65" s="48">
        <f t="shared" si="149"/>
        <v>0.16666666666666666</v>
      </c>
      <c r="AT65" s="48">
        <f t="shared" si="150"/>
        <v>0.16666666666666666</v>
      </c>
      <c r="AU65" s="48">
        <f t="shared" si="151"/>
        <v>0</v>
      </c>
    </row>
    <row r="66" spans="1:47">
      <c r="A66" s="2" t="s">
        <v>838</v>
      </c>
      <c r="B66" s="44" t="str">
        <f t="shared" si="171"/>
        <v>HIP TRUST</v>
      </c>
      <c r="C66" s="45">
        <f t="shared" ref="C66:D66" si="175">C65</f>
        <v>40</v>
      </c>
      <c r="D66" s="45">
        <f t="shared" si="175"/>
        <v>4</v>
      </c>
      <c r="E66" s="45">
        <f>E65</f>
        <v>60</v>
      </c>
      <c r="F66" s="45">
        <f t="shared" ref="F66:H66" si="176">F65</f>
        <v>4</v>
      </c>
      <c r="G66" s="45">
        <f t="shared" si="176"/>
        <v>70</v>
      </c>
      <c r="H66" s="54">
        <f t="shared" si="176"/>
        <v>4</v>
      </c>
      <c r="I66" s="31">
        <f t="shared" si="153"/>
        <v>80</v>
      </c>
      <c r="J66" s="35">
        <f t="shared" si="154"/>
        <v>5</v>
      </c>
      <c r="K66" s="32">
        <f t="shared" si="155"/>
        <v>80</v>
      </c>
      <c r="L66" s="35">
        <f t="shared" si="156"/>
        <v>5</v>
      </c>
      <c r="M66" s="32">
        <f t="shared" si="157"/>
        <v>80</v>
      </c>
      <c r="N66" s="35">
        <f t="shared" si="158"/>
        <v>5</v>
      </c>
      <c r="O66" s="32">
        <f t="shared" si="159"/>
        <v>80</v>
      </c>
      <c r="P66" s="35">
        <f t="shared" si="160"/>
        <v>5</v>
      </c>
      <c r="Q66" s="32">
        <f t="shared" si="161"/>
        <v>80</v>
      </c>
      <c r="R66" s="35">
        <f t="shared" si="162"/>
        <v>5</v>
      </c>
      <c r="S66" s="32">
        <f t="shared" si="163"/>
        <v>80</v>
      </c>
      <c r="T66" s="35">
        <f t="shared" si="164"/>
        <v>5</v>
      </c>
      <c r="U66" s="32">
        <f t="shared" si="165"/>
        <v>0</v>
      </c>
      <c r="V66" s="36">
        <f t="shared" si="166"/>
        <v>0</v>
      </c>
      <c r="W66" s="27">
        <v>80</v>
      </c>
      <c r="X66" s="26">
        <v>5</v>
      </c>
      <c r="Y66" s="26">
        <v>80</v>
      </c>
      <c r="Z66" s="26">
        <v>5</v>
      </c>
      <c r="AA66" s="26">
        <v>80</v>
      </c>
      <c r="AB66" s="26">
        <v>5</v>
      </c>
      <c r="AC66" s="26">
        <v>80</v>
      </c>
      <c r="AD66" s="26">
        <v>5</v>
      </c>
      <c r="AE66" s="26">
        <v>80</v>
      </c>
      <c r="AF66" s="26">
        <v>5</v>
      </c>
      <c r="AG66" s="26">
        <v>80</v>
      </c>
      <c r="AH66" s="26">
        <v>5</v>
      </c>
      <c r="AI66" s="26"/>
      <c r="AJ66" s="26"/>
      <c r="AK66" s="6">
        <f t="shared" si="167"/>
        <v>80</v>
      </c>
      <c r="AL66" s="7">
        <f t="shared" si="168"/>
        <v>2400</v>
      </c>
      <c r="AM66" s="7">
        <f t="shared" si="169"/>
        <v>30</v>
      </c>
      <c r="AN66" s="47">
        <f t="shared" si="170"/>
        <v>80</v>
      </c>
      <c r="AO66" s="48">
        <f t="shared" si="145"/>
        <v>0.16666666666666666</v>
      </c>
      <c r="AP66" s="48">
        <f t="shared" si="146"/>
        <v>0.16666666666666666</v>
      </c>
      <c r="AQ66" s="48">
        <f t="shared" si="147"/>
        <v>0.16666666666666666</v>
      </c>
      <c r="AR66" s="48">
        <f t="shared" si="148"/>
        <v>0.16666666666666666</v>
      </c>
      <c r="AS66" s="48">
        <f t="shared" si="149"/>
        <v>0.16666666666666666</v>
      </c>
      <c r="AT66" s="48">
        <f t="shared" si="150"/>
        <v>0.16666666666666666</v>
      </c>
      <c r="AU66" s="48">
        <f t="shared" si="151"/>
        <v>0</v>
      </c>
    </row>
    <row r="67" spans="1:47">
      <c r="A67" s="2" t="s">
        <v>839</v>
      </c>
      <c r="B67" s="44" t="str">
        <f t="shared" si="171"/>
        <v>HIP TRUST</v>
      </c>
      <c r="C67" s="45">
        <f t="shared" ref="C67:H67" si="177">C66</f>
        <v>40</v>
      </c>
      <c r="D67" s="45">
        <f t="shared" si="177"/>
        <v>4</v>
      </c>
      <c r="E67" s="45">
        <f t="shared" si="177"/>
        <v>60</v>
      </c>
      <c r="F67" s="45">
        <f t="shared" si="177"/>
        <v>4</v>
      </c>
      <c r="G67" s="45">
        <f t="shared" si="177"/>
        <v>70</v>
      </c>
      <c r="H67" s="54">
        <f t="shared" si="177"/>
        <v>4</v>
      </c>
      <c r="I67" s="31">
        <f t="shared" si="153"/>
        <v>80</v>
      </c>
      <c r="J67" s="35">
        <f t="shared" si="154"/>
        <v>2</v>
      </c>
      <c r="K67" s="32">
        <f t="shared" si="155"/>
        <v>80</v>
      </c>
      <c r="L67" s="35">
        <f t="shared" si="156"/>
        <v>2</v>
      </c>
      <c r="M67" s="32">
        <f t="shared" si="157"/>
        <v>80</v>
      </c>
      <c r="N67" s="35">
        <f t="shared" si="158"/>
        <v>2</v>
      </c>
      <c r="O67" s="32">
        <f t="shared" si="159"/>
        <v>80</v>
      </c>
      <c r="P67" s="35">
        <f t="shared" si="160"/>
        <v>2</v>
      </c>
      <c r="Q67" s="32">
        <f t="shared" si="161"/>
        <v>80</v>
      </c>
      <c r="R67" s="35">
        <f t="shared" si="162"/>
        <v>2</v>
      </c>
      <c r="S67" s="32">
        <f t="shared" si="163"/>
        <v>80</v>
      </c>
      <c r="T67" s="35">
        <f t="shared" si="164"/>
        <v>2</v>
      </c>
      <c r="U67" s="32">
        <f t="shared" si="165"/>
        <v>0</v>
      </c>
      <c r="V67" s="36">
        <f t="shared" si="166"/>
        <v>0</v>
      </c>
      <c r="W67" s="27">
        <v>80</v>
      </c>
      <c r="X67" s="26">
        <v>2</v>
      </c>
      <c r="Y67" s="26">
        <v>80</v>
      </c>
      <c r="Z67" s="26">
        <v>2</v>
      </c>
      <c r="AA67" s="26">
        <v>80</v>
      </c>
      <c r="AB67" s="26">
        <v>2</v>
      </c>
      <c r="AC67" s="26">
        <v>80</v>
      </c>
      <c r="AD67" s="26">
        <v>2</v>
      </c>
      <c r="AE67" s="26">
        <v>80</v>
      </c>
      <c r="AF67" s="26">
        <v>2</v>
      </c>
      <c r="AG67" s="26">
        <v>80</v>
      </c>
      <c r="AH67" s="26">
        <v>2</v>
      </c>
      <c r="AI67" s="26"/>
      <c r="AJ67" s="26"/>
      <c r="AK67" s="6">
        <f t="shared" si="167"/>
        <v>80</v>
      </c>
      <c r="AL67" s="7">
        <f t="shared" si="168"/>
        <v>960</v>
      </c>
      <c r="AM67" s="7">
        <f t="shared" si="169"/>
        <v>12</v>
      </c>
      <c r="AN67" s="47">
        <f t="shared" si="170"/>
        <v>80</v>
      </c>
      <c r="AO67" s="48">
        <f t="shared" si="145"/>
        <v>0.16666666666666666</v>
      </c>
      <c r="AP67" s="48">
        <f t="shared" si="146"/>
        <v>0.16666666666666666</v>
      </c>
      <c r="AQ67" s="48">
        <f t="shared" si="147"/>
        <v>0.16666666666666666</v>
      </c>
      <c r="AR67" s="48">
        <f t="shared" si="148"/>
        <v>0.16666666666666666</v>
      </c>
      <c r="AS67" s="48">
        <f t="shared" si="149"/>
        <v>0.16666666666666666</v>
      </c>
      <c r="AT67" s="48">
        <f t="shared" si="150"/>
        <v>0.16666666666666666</v>
      </c>
      <c r="AU67" s="48">
        <f t="shared" si="151"/>
        <v>0</v>
      </c>
    </row>
    <row r="68" spans="1:47">
      <c r="A68" s="2" t="s">
        <v>840</v>
      </c>
      <c r="B68" s="44" t="str">
        <f t="shared" si="171"/>
        <v>HIP TRUST</v>
      </c>
      <c r="C68" s="45">
        <f t="shared" ref="C68:H68" si="178">C67</f>
        <v>40</v>
      </c>
      <c r="D68" s="45">
        <f t="shared" si="178"/>
        <v>4</v>
      </c>
      <c r="E68" s="45">
        <f t="shared" si="178"/>
        <v>60</v>
      </c>
      <c r="F68" s="45">
        <f t="shared" si="178"/>
        <v>4</v>
      </c>
      <c r="G68" s="45">
        <f t="shared" si="178"/>
        <v>70</v>
      </c>
      <c r="H68" s="54">
        <f t="shared" si="178"/>
        <v>4</v>
      </c>
      <c r="I68" s="31">
        <f t="shared" si="153"/>
        <v>80</v>
      </c>
      <c r="J68" s="35">
        <f t="shared" si="154"/>
        <v>6</v>
      </c>
      <c r="K68" s="32">
        <f t="shared" si="155"/>
        <v>80</v>
      </c>
      <c r="L68" s="35">
        <f t="shared" si="156"/>
        <v>6</v>
      </c>
      <c r="M68" s="32">
        <f t="shared" si="157"/>
        <v>80</v>
      </c>
      <c r="N68" s="35">
        <f t="shared" si="158"/>
        <v>6</v>
      </c>
      <c r="O68" s="32">
        <f t="shared" si="159"/>
        <v>80</v>
      </c>
      <c r="P68" s="35">
        <f t="shared" si="160"/>
        <v>6</v>
      </c>
      <c r="Q68" s="32">
        <f t="shared" si="161"/>
        <v>80</v>
      </c>
      <c r="R68" s="35">
        <f t="shared" si="162"/>
        <v>6</v>
      </c>
      <c r="S68" s="32">
        <f t="shared" si="163"/>
        <v>80</v>
      </c>
      <c r="T68" s="35">
        <f t="shared" si="164"/>
        <v>6</v>
      </c>
      <c r="U68" s="32">
        <f t="shared" si="165"/>
        <v>0</v>
      </c>
      <c r="V68" s="36">
        <f t="shared" si="166"/>
        <v>0</v>
      </c>
      <c r="W68" s="27">
        <v>80</v>
      </c>
      <c r="X68" s="26">
        <v>6</v>
      </c>
      <c r="Y68" s="26">
        <v>80</v>
      </c>
      <c r="Z68" s="26">
        <v>6</v>
      </c>
      <c r="AA68" s="26">
        <v>80</v>
      </c>
      <c r="AB68" s="26">
        <v>6</v>
      </c>
      <c r="AC68" s="26">
        <v>80</v>
      </c>
      <c r="AD68" s="26">
        <v>6</v>
      </c>
      <c r="AE68" s="26">
        <v>80</v>
      </c>
      <c r="AF68" s="26">
        <v>6</v>
      </c>
      <c r="AG68" s="26">
        <v>80</v>
      </c>
      <c r="AH68" s="26">
        <v>6</v>
      </c>
      <c r="AI68" s="26"/>
      <c r="AJ68" s="26"/>
      <c r="AK68" s="6">
        <f t="shared" si="167"/>
        <v>80</v>
      </c>
      <c r="AL68" s="7">
        <f t="shared" si="168"/>
        <v>2880</v>
      </c>
      <c r="AM68" s="7">
        <f t="shared" si="169"/>
        <v>36</v>
      </c>
      <c r="AN68" s="47">
        <f t="shared" si="170"/>
        <v>80</v>
      </c>
      <c r="AO68" s="48">
        <f t="shared" si="145"/>
        <v>0.16666666666666666</v>
      </c>
      <c r="AP68" s="48">
        <f t="shared" si="146"/>
        <v>0.16666666666666666</v>
      </c>
      <c r="AQ68" s="48">
        <f t="shared" si="147"/>
        <v>0.16666666666666666</v>
      </c>
      <c r="AR68" s="48">
        <f t="shared" si="148"/>
        <v>0.16666666666666666</v>
      </c>
      <c r="AS68" s="48">
        <f t="shared" si="149"/>
        <v>0.16666666666666666</v>
      </c>
      <c r="AT68" s="48">
        <f t="shared" si="150"/>
        <v>0.16666666666666666</v>
      </c>
      <c r="AU68" s="48">
        <f t="shared" si="151"/>
        <v>0</v>
      </c>
    </row>
    <row r="69" spans="1:47">
      <c r="A69" s="2" t="s">
        <v>841</v>
      </c>
      <c r="B69" s="44" t="str">
        <f t="shared" si="171"/>
        <v>HIP TRUST</v>
      </c>
      <c r="C69" s="45">
        <f t="shared" ref="C69:H69" si="179">C68</f>
        <v>40</v>
      </c>
      <c r="D69" s="45">
        <f t="shared" si="179"/>
        <v>4</v>
      </c>
      <c r="E69" s="45">
        <f t="shared" si="179"/>
        <v>60</v>
      </c>
      <c r="F69" s="45">
        <f t="shared" si="179"/>
        <v>4</v>
      </c>
      <c r="G69" s="45">
        <f t="shared" si="179"/>
        <v>70</v>
      </c>
      <c r="H69" s="54">
        <f t="shared" si="179"/>
        <v>4</v>
      </c>
      <c r="I69" s="31">
        <f t="shared" si="153"/>
        <v>85</v>
      </c>
      <c r="J69" s="35">
        <f t="shared" si="154"/>
        <v>2</v>
      </c>
      <c r="K69" s="32">
        <f t="shared" si="155"/>
        <v>85</v>
      </c>
      <c r="L69" s="35">
        <f t="shared" si="156"/>
        <v>2</v>
      </c>
      <c r="M69" s="32">
        <f t="shared" si="157"/>
        <v>85</v>
      </c>
      <c r="N69" s="35">
        <f t="shared" si="158"/>
        <v>2</v>
      </c>
      <c r="O69" s="32">
        <f t="shared" si="159"/>
        <v>85</v>
      </c>
      <c r="P69" s="35">
        <f t="shared" si="160"/>
        <v>2</v>
      </c>
      <c r="Q69" s="32">
        <f t="shared" si="161"/>
        <v>85</v>
      </c>
      <c r="R69" s="35">
        <f t="shared" si="162"/>
        <v>2</v>
      </c>
      <c r="S69" s="32">
        <f t="shared" si="163"/>
        <v>0</v>
      </c>
      <c r="T69" s="35">
        <f t="shared" si="164"/>
        <v>0</v>
      </c>
      <c r="U69" s="32">
        <f t="shared" si="165"/>
        <v>0</v>
      </c>
      <c r="V69" s="36">
        <f t="shared" si="166"/>
        <v>0</v>
      </c>
      <c r="W69" s="27">
        <v>85</v>
      </c>
      <c r="X69" s="26">
        <v>2</v>
      </c>
      <c r="Y69" s="26">
        <v>85</v>
      </c>
      <c r="Z69" s="26">
        <v>2</v>
      </c>
      <c r="AA69" s="26">
        <v>85</v>
      </c>
      <c r="AB69" s="26">
        <v>2</v>
      </c>
      <c r="AC69" s="26">
        <v>85</v>
      </c>
      <c r="AD69" s="26">
        <v>2</v>
      </c>
      <c r="AE69" s="26">
        <v>85</v>
      </c>
      <c r="AF69" s="26">
        <v>2</v>
      </c>
      <c r="AG69" s="26"/>
      <c r="AH69" s="26"/>
      <c r="AI69" s="26"/>
      <c r="AJ69" s="26"/>
      <c r="AK69" s="6">
        <f t="shared" si="167"/>
        <v>85</v>
      </c>
      <c r="AL69" s="7">
        <f t="shared" si="168"/>
        <v>850</v>
      </c>
      <c r="AM69" s="7">
        <f t="shared" si="169"/>
        <v>10</v>
      </c>
      <c r="AN69" s="47">
        <f t="shared" si="170"/>
        <v>85</v>
      </c>
      <c r="AO69" s="48">
        <f t="shared" si="145"/>
        <v>0.2</v>
      </c>
      <c r="AP69" s="48">
        <f t="shared" si="146"/>
        <v>0.2</v>
      </c>
      <c r="AQ69" s="48">
        <f t="shared" si="147"/>
        <v>0.2</v>
      </c>
      <c r="AR69" s="48">
        <f t="shared" si="148"/>
        <v>0.2</v>
      </c>
      <c r="AS69" s="48">
        <f t="shared" si="149"/>
        <v>0.2</v>
      </c>
      <c r="AT69" s="48">
        <f t="shared" si="150"/>
        <v>0</v>
      </c>
      <c r="AU69" s="48">
        <f t="shared" si="151"/>
        <v>0</v>
      </c>
    </row>
    <row r="70" spans="1:47">
      <c r="A70" s="2" t="s">
        <v>842</v>
      </c>
      <c r="B70" s="44" t="str">
        <f t="shared" si="171"/>
        <v>HIP TRUST</v>
      </c>
      <c r="C70" s="45">
        <f t="shared" ref="C70:H70" si="180">C69</f>
        <v>40</v>
      </c>
      <c r="D70" s="45">
        <f t="shared" si="180"/>
        <v>4</v>
      </c>
      <c r="E70" s="45">
        <f t="shared" si="180"/>
        <v>60</v>
      </c>
      <c r="F70" s="45">
        <f t="shared" si="180"/>
        <v>4</v>
      </c>
      <c r="G70" s="45">
        <f t="shared" si="180"/>
        <v>70</v>
      </c>
      <c r="H70" s="54">
        <f t="shared" si="180"/>
        <v>4</v>
      </c>
      <c r="I70" s="31">
        <f t="shared" si="153"/>
        <v>80</v>
      </c>
      <c r="J70" s="35">
        <f t="shared" si="154"/>
        <v>2</v>
      </c>
      <c r="K70" s="32">
        <f t="shared" si="155"/>
        <v>80</v>
      </c>
      <c r="L70" s="35">
        <f t="shared" si="156"/>
        <v>2</v>
      </c>
      <c r="M70" s="32">
        <f t="shared" si="157"/>
        <v>80</v>
      </c>
      <c r="N70" s="35">
        <f t="shared" si="158"/>
        <v>2</v>
      </c>
      <c r="O70" s="32">
        <f t="shared" si="159"/>
        <v>80</v>
      </c>
      <c r="P70" s="35">
        <f t="shared" si="160"/>
        <v>2</v>
      </c>
      <c r="Q70" s="32">
        <f t="shared" si="161"/>
        <v>80</v>
      </c>
      <c r="R70" s="35">
        <f t="shared" si="162"/>
        <v>2</v>
      </c>
      <c r="S70" s="32">
        <f t="shared" si="163"/>
        <v>80</v>
      </c>
      <c r="T70" s="35">
        <f t="shared" si="164"/>
        <v>2</v>
      </c>
      <c r="U70" s="32">
        <f t="shared" si="165"/>
        <v>0</v>
      </c>
      <c r="V70" s="36">
        <f t="shared" si="166"/>
        <v>0</v>
      </c>
      <c r="W70" s="27">
        <v>80</v>
      </c>
      <c r="X70" s="26">
        <v>2</v>
      </c>
      <c r="Y70" s="26">
        <v>80</v>
      </c>
      <c r="Z70" s="26">
        <v>2</v>
      </c>
      <c r="AA70" s="26">
        <v>80</v>
      </c>
      <c r="AB70" s="26">
        <v>2</v>
      </c>
      <c r="AC70" s="26">
        <v>80</v>
      </c>
      <c r="AD70" s="26">
        <v>2</v>
      </c>
      <c r="AE70" s="26">
        <v>80</v>
      </c>
      <c r="AF70" s="26">
        <v>2</v>
      </c>
      <c r="AG70" s="26">
        <v>80</v>
      </c>
      <c r="AH70" s="26">
        <v>2</v>
      </c>
      <c r="AI70" s="26"/>
      <c r="AJ70" s="26"/>
      <c r="AK70" s="6">
        <f t="shared" si="167"/>
        <v>80</v>
      </c>
      <c r="AL70" s="7">
        <f t="shared" si="168"/>
        <v>960</v>
      </c>
      <c r="AM70" s="7">
        <f t="shared" si="169"/>
        <v>12</v>
      </c>
      <c r="AN70" s="47">
        <f t="shared" si="170"/>
        <v>80</v>
      </c>
      <c r="AO70" s="48">
        <f t="shared" si="145"/>
        <v>0.16666666666666666</v>
      </c>
      <c r="AP70" s="48">
        <f t="shared" si="146"/>
        <v>0.16666666666666666</v>
      </c>
      <c r="AQ70" s="48">
        <f t="shared" si="147"/>
        <v>0.16666666666666666</v>
      </c>
      <c r="AR70" s="48">
        <f t="shared" si="148"/>
        <v>0.16666666666666666</v>
      </c>
      <c r="AS70" s="48">
        <f t="shared" si="149"/>
        <v>0.16666666666666666</v>
      </c>
      <c r="AT70" s="48">
        <f t="shared" si="150"/>
        <v>0.16666666666666666</v>
      </c>
      <c r="AU70" s="48">
        <f t="shared" si="151"/>
        <v>0</v>
      </c>
    </row>
    <row r="71" spans="1:47">
      <c r="A71" s="2" t="s">
        <v>843</v>
      </c>
      <c r="B71" s="44" t="str">
        <f t="shared" si="171"/>
        <v>HIP TRUST</v>
      </c>
      <c r="C71" s="45">
        <f t="shared" ref="C71:H71" si="181">C70</f>
        <v>40</v>
      </c>
      <c r="D71" s="45">
        <f t="shared" si="181"/>
        <v>4</v>
      </c>
      <c r="E71" s="45">
        <f t="shared" si="181"/>
        <v>60</v>
      </c>
      <c r="F71" s="45">
        <f t="shared" si="181"/>
        <v>4</v>
      </c>
      <c r="G71" s="45">
        <f t="shared" si="181"/>
        <v>70</v>
      </c>
      <c r="H71" s="54">
        <f t="shared" si="181"/>
        <v>4</v>
      </c>
      <c r="I71" s="31">
        <f t="shared" si="153"/>
        <v>85</v>
      </c>
      <c r="J71" s="35">
        <f t="shared" si="154"/>
        <v>3</v>
      </c>
      <c r="K71" s="32">
        <f t="shared" si="155"/>
        <v>85</v>
      </c>
      <c r="L71" s="35">
        <f t="shared" si="156"/>
        <v>3</v>
      </c>
      <c r="M71" s="32">
        <f t="shared" si="157"/>
        <v>85</v>
      </c>
      <c r="N71" s="35">
        <f t="shared" si="158"/>
        <v>3</v>
      </c>
      <c r="O71" s="32">
        <f t="shared" si="159"/>
        <v>85</v>
      </c>
      <c r="P71" s="35">
        <f t="shared" si="160"/>
        <v>3</v>
      </c>
      <c r="Q71" s="32">
        <f t="shared" si="161"/>
        <v>85</v>
      </c>
      <c r="R71" s="35">
        <f t="shared" si="162"/>
        <v>3</v>
      </c>
      <c r="S71" s="32">
        <f t="shared" si="163"/>
        <v>0</v>
      </c>
      <c r="T71" s="35">
        <f t="shared" si="164"/>
        <v>0</v>
      </c>
      <c r="U71" s="32">
        <f t="shared" si="165"/>
        <v>0</v>
      </c>
      <c r="V71" s="36">
        <f t="shared" si="166"/>
        <v>0</v>
      </c>
      <c r="W71" s="27">
        <v>85</v>
      </c>
      <c r="X71" s="26">
        <v>3</v>
      </c>
      <c r="Y71" s="26">
        <v>85</v>
      </c>
      <c r="Z71" s="26">
        <v>3</v>
      </c>
      <c r="AA71" s="26">
        <v>85</v>
      </c>
      <c r="AB71" s="26">
        <v>3</v>
      </c>
      <c r="AC71" s="26">
        <v>85</v>
      </c>
      <c r="AD71" s="26">
        <v>3</v>
      </c>
      <c r="AE71" s="26">
        <v>85</v>
      </c>
      <c r="AF71" s="26">
        <v>3</v>
      </c>
      <c r="AG71" s="26"/>
      <c r="AH71" s="26"/>
      <c r="AI71" s="26"/>
      <c r="AJ71" s="26"/>
      <c r="AK71" s="6">
        <f t="shared" si="167"/>
        <v>85</v>
      </c>
      <c r="AL71" s="7">
        <f t="shared" si="168"/>
        <v>1275</v>
      </c>
      <c r="AM71" s="7">
        <f t="shared" si="169"/>
        <v>15</v>
      </c>
      <c r="AN71" s="47">
        <f t="shared" si="170"/>
        <v>85</v>
      </c>
      <c r="AO71" s="48">
        <f t="shared" si="145"/>
        <v>0.2</v>
      </c>
      <c r="AP71" s="48">
        <f t="shared" si="146"/>
        <v>0.2</v>
      </c>
      <c r="AQ71" s="48">
        <f t="shared" si="147"/>
        <v>0.2</v>
      </c>
      <c r="AR71" s="48">
        <f t="shared" si="148"/>
        <v>0.2</v>
      </c>
      <c r="AS71" s="48">
        <f t="shared" si="149"/>
        <v>0.2</v>
      </c>
      <c r="AT71" s="48">
        <f t="shared" si="150"/>
        <v>0</v>
      </c>
      <c r="AU71" s="48">
        <f t="shared" si="151"/>
        <v>0</v>
      </c>
    </row>
    <row r="72" spans="1:47">
      <c r="A72" s="2" t="s">
        <v>844</v>
      </c>
      <c r="B72" s="44" t="str">
        <f t="shared" si="171"/>
        <v>HIP TRUST</v>
      </c>
      <c r="C72" s="45">
        <f t="shared" ref="C72:H72" si="182">C71</f>
        <v>40</v>
      </c>
      <c r="D72" s="45">
        <f t="shared" si="182"/>
        <v>4</v>
      </c>
      <c r="E72" s="45">
        <f t="shared" si="182"/>
        <v>60</v>
      </c>
      <c r="F72" s="45">
        <f t="shared" si="182"/>
        <v>4</v>
      </c>
      <c r="G72" s="45">
        <f t="shared" si="182"/>
        <v>70</v>
      </c>
      <c r="H72" s="54">
        <f t="shared" si="182"/>
        <v>4</v>
      </c>
      <c r="I72" s="31">
        <f t="shared" si="153"/>
        <v>80</v>
      </c>
      <c r="J72" s="35">
        <f t="shared" si="154"/>
        <v>2</v>
      </c>
      <c r="K72" s="32">
        <f t="shared" si="155"/>
        <v>80</v>
      </c>
      <c r="L72" s="35">
        <f t="shared" si="156"/>
        <v>2</v>
      </c>
      <c r="M72" s="32">
        <f t="shared" si="157"/>
        <v>80</v>
      </c>
      <c r="N72" s="35">
        <f t="shared" si="158"/>
        <v>2</v>
      </c>
      <c r="O72" s="32">
        <f t="shared" si="159"/>
        <v>80</v>
      </c>
      <c r="P72" s="35">
        <f t="shared" si="160"/>
        <v>2</v>
      </c>
      <c r="Q72" s="32">
        <f t="shared" si="161"/>
        <v>80</v>
      </c>
      <c r="R72" s="35">
        <f t="shared" si="162"/>
        <v>2</v>
      </c>
      <c r="S72" s="32">
        <f t="shared" si="163"/>
        <v>80</v>
      </c>
      <c r="T72" s="35">
        <f t="shared" si="164"/>
        <v>2</v>
      </c>
      <c r="U72" s="32">
        <f t="shared" si="165"/>
        <v>0</v>
      </c>
      <c r="V72" s="36">
        <f t="shared" si="166"/>
        <v>0</v>
      </c>
      <c r="W72" s="27">
        <v>80</v>
      </c>
      <c r="X72" s="26">
        <v>2</v>
      </c>
      <c r="Y72" s="26">
        <v>80</v>
      </c>
      <c r="Z72" s="26">
        <v>2</v>
      </c>
      <c r="AA72" s="26">
        <v>80</v>
      </c>
      <c r="AB72" s="26">
        <v>2</v>
      </c>
      <c r="AC72" s="26">
        <v>80</v>
      </c>
      <c r="AD72" s="26">
        <v>2</v>
      </c>
      <c r="AE72" s="26">
        <v>80</v>
      </c>
      <c r="AF72" s="26">
        <v>2</v>
      </c>
      <c r="AG72" s="26">
        <v>80</v>
      </c>
      <c r="AH72" s="26">
        <v>2</v>
      </c>
      <c r="AI72" s="26"/>
      <c r="AJ72" s="26"/>
      <c r="AK72" s="6">
        <f t="shared" si="167"/>
        <v>80</v>
      </c>
      <c r="AL72" s="7">
        <f t="shared" si="168"/>
        <v>960</v>
      </c>
      <c r="AM72" s="7">
        <f t="shared" si="169"/>
        <v>12</v>
      </c>
      <c r="AN72" s="47">
        <f t="shared" si="170"/>
        <v>80</v>
      </c>
      <c r="AO72" s="48">
        <f t="shared" si="145"/>
        <v>0.16666666666666666</v>
      </c>
      <c r="AP72" s="48">
        <f t="shared" si="146"/>
        <v>0.16666666666666666</v>
      </c>
      <c r="AQ72" s="48">
        <f t="shared" si="147"/>
        <v>0.16666666666666666</v>
      </c>
      <c r="AR72" s="48">
        <f t="shared" si="148"/>
        <v>0.16666666666666666</v>
      </c>
      <c r="AS72" s="48">
        <f t="shared" si="149"/>
        <v>0.16666666666666666</v>
      </c>
      <c r="AT72" s="48">
        <f t="shared" si="150"/>
        <v>0.16666666666666666</v>
      </c>
      <c r="AU72" s="48">
        <f t="shared" si="151"/>
        <v>0</v>
      </c>
    </row>
    <row r="73" spans="1:47">
      <c r="A73" s="2" t="s">
        <v>845</v>
      </c>
      <c r="B73" s="44" t="str">
        <f t="shared" si="171"/>
        <v>HIP TRUST</v>
      </c>
      <c r="C73" s="45">
        <f t="shared" ref="C73:H73" si="183">C72</f>
        <v>40</v>
      </c>
      <c r="D73" s="45">
        <f t="shared" si="183"/>
        <v>4</v>
      </c>
      <c r="E73" s="45">
        <f t="shared" si="183"/>
        <v>60</v>
      </c>
      <c r="F73" s="45">
        <f t="shared" si="183"/>
        <v>4</v>
      </c>
      <c r="G73" s="45">
        <f t="shared" si="183"/>
        <v>70</v>
      </c>
      <c r="H73" s="54">
        <f t="shared" si="183"/>
        <v>4</v>
      </c>
      <c r="I73" s="31">
        <f t="shared" si="153"/>
        <v>85</v>
      </c>
      <c r="J73" s="35">
        <f t="shared" si="154"/>
        <v>4</v>
      </c>
      <c r="K73" s="32">
        <f t="shared" si="155"/>
        <v>85</v>
      </c>
      <c r="L73" s="35">
        <f t="shared" si="156"/>
        <v>4</v>
      </c>
      <c r="M73" s="32">
        <f t="shared" si="157"/>
        <v>85</v>
      </c>
      <c r="N73" s="35">
        <f t="shared" si="158"/>
        <v>4</v>
      </c>
      <c r="O73" s="32">
        <f t="shared" si="159"/>
        <v>85</v>
      </c>
      <c r="P73" s="35">
        <f t="shared" si="160"/>
        <v>4</v>
      </c>
      <c r="Q73" s="32">
        <f t="shared" si="161"/>
        <v>85</v>
      </c>
      <c r="R73" s="35">
        <f t="shared" si="162"/>
        <v>4</v>
      </c>
      <c r="S73" s="32">
        <f t="shared" si="163"/>
        <v>0</v>
      </c>
      <c r="T73" s="35">
        <f t="shared" si="164"/>
        <v>0</v>
      </c>
      <c r="U73" s="32">
        <f t="shared" si="165"/>
        <v>0</v>
      </c>
      <c r="V73" s="36">
        <f t="shared" si="166"/>
        <v>0</v>
      </c>
      <c r="W73" s="27">
        <v>85</v>
      </c>
      <c r="X73" s="26">
        <v>4</v>
      </c>
      <c r="Y73" s="26">
        <v>85</v>
      </c>
      <c r="Z73" s="26">
        <v>4</v>
      </c>
      <c r="AA73" s="26">
        <v>85</v>
      </c>
      <c r="AB73" s="26">
        <v>4</v>
      </c>
      <c r="AC73" s="26">
        <v>85</v>
      </c>
      <c r="AD73" s="26">
        <v>4</v>
      </c>
      <c r="AE73" s="26">
        <v>85</v>
      </c>
      <c r="AF73" s="26">
        <v>4</v>
      </c>
      <c r="AG73" s="26"/>
      <c r="AH73" s="26"/>
      <c r="AI73" s="26"/>
      <c r="AJ73" s="26"/>
      <c r="AK73" s="6">
        <f t="shared" si="167"/>
        <v>85</v>
      </c>
      <c r="AL73" s="7">
        <f t="shared" si="168"/>
        <v>1700</v>
      </c>
      <c r="AM73" s="7">
        <f t="shared" si="169"/>
        <v>20</v>
      </c>
      <c r="AN73" s="47">
        <f t="shared" si="170"/>
        <v>85</v>
      </c>
      <c r="AO73" s="48">
        <f t="shared" si="145"/>
        <v>0.2</v>
      </c>
      <c r="AP73" s="48">
        <f t="shared" si="146"/>
        <v>0.2</v>
      </c>
      <c r="AQ73" s="48">
        <f t="shared" si="147"/>
        <v>0.2</v>
      </c>
      <c r="AR73" s="48">
        <f t="shared" si="148"/>
        <v>0.2</v>
      </c>
      <c r="AS73" s="48">
        <f t="shared" si="149"/>
        <v>0.2</v>
      </c>
      <c r="AT73" s="48">
        <f t="shared" si="150"/>
        <v>0</v>
      </c>
      <c r="AU73" s="48">
        <f t="shared" si="151"/>
        <v>0</v>
      </c>
    </row>
    <row r="74" spans="1:47">
      <c r="A74" s="2" t="s">
        <v>846</v>
      </c>
      <c r="B74" s="44" t="str">
        <f t="shared" si="171"/>
        <v>HIP TRUST</v>
      </c>
      <c r="C74" s="45">
        <f t="shared" ref="C74:H74" si="184">C73</f>
        <v>40</v>
      </c>
      <c r="D74" s="45">
        <f t="shared" si="184"/>
        <v>4</v>
      </c>
      <c r="E74" s="45">
        <f t="shared" si="184"/>
        <v>60</v>
      </c>
      <c r="F74" s="45">
        <f t="shared" si="184"/>
        <v>4</v>
      </c>
      <c r="G74" s="45">
        <f t="shared" si="184"/>
        <v>70</v>
      </c>
      <c r="H74" s="54">
        <f t="shared" si="184"/>
        <v>4</v>
      </c>
      <c r="I74" s="31">
        <f t="shared" si="153"/>
        <v>80</v>
      </c>
      <c r="J74" s="35">
        <f t="shared" si="154"/>
        <v>2</v>
      </c>
      <c r="K74" s="32">
        <f t="shared" si="155"/>
        <v>80</v>
      </c>
      <c r="L74" s="35">
        <f t="shared" si="156"/>
        <v>2</v>
      </c>
      <c r="M74" s="32">
        <f t="shared" si="157"/>
        <v>80</v>
      </c>
      <c r="N74" s="35">
        <f t="shared" si="158"/>
        <v>2</v>
      </c>
      <c r="O74" s="32">
        <f t="shared" si="159"/>
        <v>80</v>
      </c>
      <c r="P74" s="35">
        <f t="shared" si="160"/>
        <v>2</v>
      </c>
      <c r="Q74" s="32">
        <f t="shared" si="161"/>
        <v>80</v>
      </c>
      <c r="R74" s="35">
        <f t="shared" si="162"/>
        <v>2</v>
      </c>
      <c r="S74" s="32">
        <f t="shared" si="163"/>
        <v>80</v>
      </c>
      <c r="T74" s="35">
        <f t="shared" si="164"/>
        <v>2</v>
      </c>
      <c r="U74" s="32">
        <f t="shared" si="165"/>
        <v>0</v>
      </c>
      <c r="V74" s="36">
        <f t="shared" si="166"/>
        <v>0</v>
      </c>
      <c r="W74" s="27">
        <v>80</v>
      </c>
      <c r="X74" s="26">
        <v>2</v>
      </c>
      <c r="Y74" s="26">
        <v>80</v>
      </c>
      <c r="Z74" s="26">
        <v>2</v>
      </c>
      <c r="AA74" s="26">
        <v>80</v>
      </c>
      <c r="AB74" s="26">
        <v>2</v>
      </c>
      <c r="AC74" s="26">
        <v>80</v>
      </c>
      <c r="AD74" s="26">
        <v>2</v>
      </c>
      <c r="AE74" s="26">
        <v>80</v>
      </c>
      <c r="AF74" s="26">
        <v>2</v>
      </c>
      <c r="AG74" s="26">
        <v>80</v>
      </c>
      <c r="AH74" s="26">
        <v>2</v>
      </c>
      <c r="AI74" s="26"/>
      <c r="AJ74" s="26"/>
      <c r="AK74" s="6">
        <f t="shared" si="167"/>
        <v>80</v>
      </c>
      <c r="AL74" s="7">
        <f t="shared" si="168"/>
        <v>960</v>
      </c>
      <c r="AM74" s="7">
        <f t="shared" si="169"/>
        <v>12</v>
      </c>
      <c r="AN74" s="47">
        <f t="shared" si="170"/>
        <v>80</v>
      </c>
      <c r="AO74" s="48">
        <f t="shared" si="145"/>
        <v>0.16666666666666666</v>
      </c>
      <c r="AP74" s="48">
        <f t="shared" si="146"/>
        <v>0.16666666666666666</v>
      </c>
      <c r="AQ74" s="48">
        <f t="shared" si="147"/>
        <v>0.16666666666666666</v>
      </c>
      <c r="AR74" s="48">
        <f t="shared" si="148"/>
        <v>0.16666666666666666</v>
      </c>
      <c r="AS74" s="48">
        <f t="shared" si="149"/>
        <v>0.16666666666666666</v>
      </c>
      <c r="AT74" s="48">
        <f t="shared" si="150"/>
        <v>0.16666666666666666</v>
      </c>
      <c r="AU74" s="48">
        <f t="shared" si="151"/>
        <v>0</v>
      </c>
    </row>
    <row r="75" spans="1:47">
      <c r="A75" s="2" t="s">
        <v>847</v>
      </c>
      <c r="B75" s="44" t="str">
        <f t="shared" si="171"/>
        <v>HIP TRUST</v>
      </c>
      <c r="C75" s="45">
        <f t="shared" ref="C75:H75" si="185">C74</f>
        <v>40</v>
      </c>
      <c r="D75" s="45">
        <f t="shared" si="185"/>
        <v>4</v>
      </c>
      <c r="E75" s="45">
        <f t="shared" si="185"/>
        <v>60</v>
      </c>
      <c r="F75" s="45">
        <f t="shared" si="185"/>
        <v>4</v>
      </c>
      <c r="G75" s="45">
        <f t="shared" si="185"/>
        <v>70</v>
      </c>
      <c r="H75" s="54">
        <f t="shared" si="185"/>
        <v>4</v>
      </c>
      <c r="I75" s="31">
        <f t="shared" si="153"/>
        <v>85</v>
      </c>
      <c r="J75" s="35">
        <f t="shared" si="154"/>
        <v>5</v>
      </c>
      <c r="K75" s="32">
        <f t="shared" si="155"/>
        <v>85</v>
      </c>
      <c r="L75" s="35">
        <f t="shared" si="156"/>
        <v>5</v>
      </c>
      <c r="M75" s="32">
        <f t="shared" si="157"/>
        <v>85</v>
      </c>
      <c r="N75" s="35">
        <f t="shared" si="158"/>
        <v>5</v>
      </c>
      <c r="O75" s="32">
        <f t="shared" si="159"/>
        <v>85</v>
      </c>
      <c r="P75" s="35">
        <f t="shared" si="160"/>
        <v>5</v>
      </c>
      <c r="Q75" s="32">
        <f t="shared" si="161"/>
        <v>85</v>
      </c>
      <c r="R75" s="35">
        <f t="shared" si="162"/>
        <v>5</v>
      </c>
      <c r="S75" s="32">
        <f t="shared" si="163"/>
        <v>0</v>
      </c>
      <c r="T75" s="35">
        <f t="shared" si="164"/>
        <v>0</v>
      </c>
      <c r="U75" s="32">
        <f t="shared" si="165"/>
        <v>0</v>
      </c>
      <c r="V75" s="36">
        <f t="shared" si="166"/>
        <v>0</v>
      </c>
      <c r="W75" s="27">
        <v>85</v>
      </c>
      <c r="X75" s="26">
        <v>5</v>
      </c>
      <c r="Y75" s="26">
        <v>85</v>
      </c>
      <c r="Z75" s="26">
        <v>5</v>
      </c>
      <c r="AA75" s="26">
        <v>85</v>
      </c>
      <c r="AB75" s="26">
        <v>5</v>
      </c>
      <c r="AC75" s="26">
        <v>85</v>
      </c>
      <c r="AD75" s="26">
        <v>5</v>
      </c>
      <c r="AE75" s="26">
        <v>85</v>
      </c>
      <c r="AF75" s="26">
        <v>5</v>
      </c>
      <c r="AG75" s="26"/>
      <c r="AH75" s="26"/>
      <c r="AI75" s="26"/>
      <c r="AJ75" s="26"/>
      <c r="AK75" s="6">
        <f t="shared" si="167"/>
        <v>85</v>
      </c>
      <c r="AL75" s="7">
        <f t="shared" si="168"/>
        <v>2125</v>
      </c>
      <c r="AM75" s="7">
        <f t="shared" si="169"/>
        <v>25</v>
      </c>
      <c r="AN75" s="47">
        <f t="shared" si="170"/>
        <v>85</v>
      </c>
      <c r="AO75" s="48">
        <f t="shared" si="145"/>
        <v>0.2</v>
      </c>
      <c r="AP75" s="48">
        <f t="shared" si="146"/>
        <v>0.2</v>
      </c>
      <c r="AQ75" s="48">
        <f t="shared" si="147"/>
        <v>0.2</v>
      </c>
      <c r="AR75" s="48">
        <f t="shared" si="148"/>
        <v>0.2</v>
      </c>
      <c r="AS75" s="48">
        <f t="shared" si="149"/>
        <v>0.2</v>
      </c>
      <c r="AT75" s="48">
        <f t="shared" si="150"/>
        <v>0</v>
      </c>
      <c r="AU75" s="48">
        <f t="shared" si="151"/>
        <v>0</v>
      </c>
    </row>
    <row r="76" spans="1:47">
      <c r="A76" s="2" t="s">
        <v>848</v>
      </c>
      <c r="B76" s="44" t="str">
        <f t="shared" si="171"/>
        <v>HIP TRUST</v>
      </c>
      <c r="C76" s="45">
        <f t="shared" ref="C76:H76" si="186">C75</f>
        <v>40</v>
      </c>
      <c r="D76" s="45">
        <f t="shared" si="186"/>
        <v>4</v>
      </c>
      <c r="E76" s="45">
        <f t="shared" si="186"/>
        <v>60</v>
      </c>
      <c r="F76" s="45">
        <f t="shared" si="186"/>
        <v>4</v>
      </c>
      <c r="G76" s="45">
        <f t="shared" si="186"/>
        <v>70</v>
      </c>
      <c r="H76" s="54">
        <f t="shared" si="186"/>
        <v>4</v>
      </c>
      <c r="I76" s="31">
        <f t="shared" si="153"/>
        <v>80</v>
      </c>
      <c r="J76" s="35">
        <f t="shared" si="154"/>
        <v>2</v>
      </c>
      <c r="K76" s="32">
        <f t="shared" si="155"/>
        <v>80</v>
      </c>
      <c r="L76" s="35">
        <f t="shared" si="156"/>
        <v>2</v>
      </c>
      <c r="M76" s="32">
        <f t="shared" si="157"/>
        <v>80</v>
      </c>
      <c r="N76" s="35">
        <f t="shared" si="158"/>
        <v>2</v>
      </c>
      <c r="O76" s="32">
        <f t="shared" si="159"/>
        <v>80</v>
      </c>
      <c r="P76" s="35">
        <f t="shared" si="160"/>
        <v>2</v>
      </c>
      <c r="Q76" s="32">
        <f t="shared" si="161"/>
        <v>80</v>
      </c>
      <c r="R76" s="35">
        <f t="shared" si="162"/>
        <v>2</v>
      </c>
      <c r="S76" s="32">
        <f t="shared" si="163"/>
        <v>80</v>
      </c>
      <c r="T76" s="35">
        <f t="shared" si="164"/>
        <v>2</v>
      </c>
      <c r="U76" s="32">
        <f t="shared" si="165"/>
        <v>0</v>
      </c>
      <c r="V76" s="36">
        <f t="shared" si="166"/>
        <v>0</v>
      </c>
      <c r="W76" s="27">
        <v>80</v>
      </c>
      <c r="X76" s="26">
        <v>2</v>
      </c>
      <c r="Y76" s="26">
        <v>80</v>
      </c>
      <c r="Z76" s="26">
        <v>2</v>
      </c>
      <c r="AA76" s="26">
        <v>80</v>
      </c>
      <c r="AB76" s="26">
        <v>2</v>
      </c>
      <c r="AC76" s="26">
        <v>80</v>
      </c>
      <c r="AD76" s="26">
        <v>2</v>
      </c>
      <c r="AE76" s="26">
        <v>80</v>
      </c>
      <c r="AF76" s="26">
        <v>2</v>
      </c>
      <c r="AG76" s="26">
        <v>80</v>
      </c>
      <c r="AH76" s="26">
        <v>2</v>
      </c>
      <c r="AI76" s="26"/>
      <c r="AJ76" s="26"/>
      <c r="AK76" s="6">
        <f t="shared" si="167"/>
        <v>80</v>
      </c>
      <c r="AL76" s="7">
        <f t="shared" si="168"/>
        <v>960</v>
      </c>
      <c r="AM76" s="7">
        <f t="shared" si="169"/>
        <v>12</v>
      </c>
      <c r="AN76" s="47">
        <f t="shared" si="170"/>
        <v>80</v>
      </c>
      <c r="AO76" s="48">
        <f t="shared" si="145"/>
        <v>0.16666666666666666</v>
      </c>
      <c r="AP76" s="48">
        <f t="shared" si="146"/>
        <v>0.16666666666666666</v>
      </c>
      <c r="AQ76" s="48">
        <f t="shared" si="147"/>
        <v>0.16666666666666666</v>
      </c>
      <c r="AR76" s="48">
        <f t="shared" si="148"/>
        <v>0.16666666666666666</v>
      </c>
      <c r="AS76" s="48">
        <f t="shared" si="149"/>
        <v>0.16666666666666666</v>
      </c>
      <c r="AT76" s="48">
        <f t="shared" si="150"/>
        <v>0.16666666666666666</v>
      </c>
      <c r="AU76" s="48">
        <f t="shared" si="151"/>
        <v>0</v>
      </c>
    </row>
    <row r="77" spans="1:47">
      <c r="A77" s="2" t="s">
        <v>849</v>
      </c>
      <c r="B77" s="44" t="str">
        <f t="shared" si="171"/>
        <v>HIP TRUST</v>
      </c>
      <c r="C77" s="45">
        <f t="shared" ref="C77:H77" si="187">C76</f>
        <v>40</v>
      </c>
      <c r="D77" s="45">
        <f t="shared" si="187"/>
        <v>4</v>
      </c>
      <c r="E77" s="45">
        <f t="shared" si="187"/>
        <v>60</v>
      </c>
      <c r="F77" s="45">
        <f t="shared" si="187"/>
        <v>4</v>
      </c>
      <c r="G77" s="45">
        <f t="shared" si="187"/>
        <v>70</v>
      </c>
      <c r="H77" s="54">
        <f t="shared" si="187"/>
        <v>4</v>
      </c>
      <c r="I77" s="31">
        <f t="shared" si="153"/>
        <v>90</v>
      </c>
      <c r="J77" s="35">
        <f t="shared" si="154"/>
        <v>2</v>
      </c>
      <c r="K77" s="32">
        <f t="shared" si="155"/>
        <v>90</v>
      </c>
      <c r="L77" s="35">
        <f t="shared" si="156"/>
        <v>2</v>
      </c>
      <c r="M77" s="32">
        <f t="shared" si="157"/>
        <v>90</v>
      </c>
      <c r="N77" s="35">
        <f t="shared" si="158"/>
        <v>2</v>
      </c>
      <c r="O77" s="32">
        <f t="shared" si="159"/>
        <v>90</v>
      </c>
      <c r="P77" s="35">
        <f t="shared" si="160"/>
        <v>2</v>
      </c>
      <c r="Q77" s="32">
        <f t="shared" si="161"/>
        <v>0</v>
      </c>
      <c r="R77" s="35">
        <f t="shared" si="162"/>
        <v>0</v>
      </c>
      <c r="S77" s="32">
        <f t="shared" si="163"/>
        <v>0</v>
      </c>
      <c r="T77" s="35">
        <f t="shared" si="164"/>
        <v>0</v>
      </c>
      <c r="U77" s="32">
        <f t="shared" si="165"/>
        <v>0</v>
      </c>
      <c r="V77" s="36">
        <f t="shared" si="166"/>
        <v>0</v>
      </c>
      <c r="W77" s="27">
        <v>90</v>
      </c>
      <c r="X77" s="26">
        <v>2</v>
      </c>
      <c r="Y77" s="26">
        <v>90</v>
      </c>
      <c r="Z77" s="26">
        <v>2</v>
      </c>
      <c r="AA77" s="26">
        <v>90</v>
      </c>
      <c r="AB77" s="26">
        <v>2</v>
      </c>
      <c r="AC77" s="26">
        <v>90</v>
      </c>
      <c r="AD77" s="26">
        <v>2</v>
      </c>
      <c r="AE77" s="26"/>
      <c r="AF77" s="26"/>
      <c r="AG77" s="26"/>
      <c r="AH77" s="26"/>
      <c r="AI77" s="26"/>
      <c r="AJ77" s="26"/>
      <c r="AK77" s="6">
        <f t="shared" si="167"/>
        <v>90</v>
      </c>
      <c r="AL77" s="7">
        <f t="shared" si="168"/>
        <v>720</v>
      </c>
      <c r="AM77" s="7">
        <f t="shared" si="169"/>
        <v>8</v>
      </c>
      <c r="AN77" s="47">
        <f t="shared" si="170"/>
        <v>90</v>
      </c>
      <c r="AO77" s="48">
        <f t="shared" si="145"/>
        <v>0.25</v>
      </c>
      <c r="AP77" s="48">
        <f t="shared" si="146"/>
        <v>0.25</v>
      </c>
      <c r="AQ77" s="48">
        <f t="shared" si="147"/>
        <v>0.25</v>
      </c>
      <c r="AR77" s="48">
        <f t="shared" si="148"/>
        <v>0.25</v>
      </c>
      <c r="AS77" s="48">
        <f t="shared" si="149"/>
        <v>0</v>
      </c>
      <c r="AT77" s="48">
        <f t="shared" si="150"/>
        <v>0</v>
      </c>
      <c r="AU77" s="48">
        <f t="shared" si="151"/>
        <v>0</v>
      </c>
    </row>
    <row r="78" spans="1:47">
      <c r="A78" s="2" t="s">
        <v>850</v>
      </c>
      <c r="B78" s="44" t="str">
        <f t="shared" si="171"/>
        <v>HIP TRUST</v>
      </c>
      <c r="C78" s="45">
        <f t="shared" ref="C78:H78" si="188">C77</f>
        <v>40</v>
      </c>
      <c r="D78" s="45">
        <f t="shared" si="188"/>
        <v>4</v>
      </c>
      <c r="E78" s="45">
        <f t="shared" si="188"/>
        <v>60</v>
      </c>
      <c r="F78" s="45">
        <f t="shared" si="188"/>
        <v>4</v>
      </c>
      <c r="G78" s="45">
        <f t="shared" si="188"/>
        <v>70</v>
      </c>
      <c r="H78" s="54">
        <f t="shared" si="188"/>
        <v>4</v>
      </c>
      <c r="I78" s="31">
        <f t="shared" si="153"/>
        <v>80</v>
      </c>
      <c r="J78" s="35">
        <f t="shared" si="154"/>
        <v>2</v>
      </c>
      <c r="K78" s="32">
        <f t="shared" si="155"/>
        <v>80</v>
      </c>
      <c r="L78" s="35">
        <f t="shared" si="156"/>
        <v>2</v>
      </c>
      <c r="M78" s="32">
        <f t="shared" si="157"/>
        <v>80</v>
      </c>
      <c r="N78" s="35">
        <f t="shared" si="158"/>
        <v>2</v>
      </c>
      <c r="O78" s="32">
        <f t="shared" si="159"/>
        <v>80</v>
      </c>
      <c r="P78" s="35">
        <f t="shared" si="160"/>
        <v>2</v>
      </c>
      <c r="Q78" s="32">
        <f t="shared" si="161"/>
        <v>80</v>
      </c>
      <c r="R78" s="35">
        <f t="shared" si="162"/>
        <v>2</v>
      </c>
      <c r="S78" s="32">
        <f t="shared" si="163"/>
        <v>80</v>
      </c>
      <c r="T78" s="35">
        <f t="shared" si="164"/>
        <v>2</v>
      </c>
      <c r="U78" s="32">
        <f t="shared" si="165"/>
        <v>0</v>
      </c>
      <c r="V78" s="36">
        <f t="shared" si="166"/>
        <v>0</v>
      </c>
      <c r="W78" s="27">
        <v>80</v>
      </c>
      <c r="X78" s="26">
        <v>2</v>
      </c>
      <c r="Y78" s="26">
        <v>80</v>
      </c>
      <c r="Z78" s="26">
        <v>2</v>
      </c>
      <c r="AA78" s="26">
        <v>80</v>
      </c>
      <c r="AB78" s="26">
        <v>2</v>
      </c>
      <c r="AC78" s="26">
        <v>80</v>
      </c>
      <c r="AD78" s="26">
        <v>2</v>
      </c>
      <c r="AE78" s="26">
        <v>80</v>
      </c>
      <c r="AF78" s="26">
        <v>2</v>
      </c>
      <c r="AG78" s="26">
        <v>80</v>
      </c>
      <c r="AH78" s="26">
        <v>2</v>
      </c>
      <c r="AI78" s="26"/>
      <c r="AJ78" s="26"/>
      <c r="AK78" s="6">
        <f t="shared" si="167"/>
        <v>80</v>
      </c>
      <c r="AL78" s="7">
        <f t="shared" si="168"/>
        <v>960</v>
      </c>
      <c r="AM78" s="7">
        <f t="shared" si="169"/>
        <v>12</v>
      </c>
      <c r="AN78" s="47">
        <f t="shared" si="170"/>
        <v>80</v>
      </c>
      <c r="AO78" s="48">
        <f t="shared" si="145"/>
        <v>0.16666666666666666</v>
      </c>
      <c r="AP78" s="48">
        <f t="shared" si="146"/>
        <v>0.16666666666666666</v>
      </c>
      <c r="AQ78" s="48">
        <f t="shared" si="147"/>
        <v>0.16666666666666666</v>
      </c>
      <c r="AR78" s="48">
        <f t="shared" si="148"/>
        <v>0.16666666666666666</v>
      </c>
      <c r="AS78" s="48">
        <f t="shared" si="149"/>
        <v>0.16666666666666666</v>
      </c>
      <c r="AT78" s="48">
        <f t="shared" si="150"/>
        <v>0.16666666666666666</v>
      </c>
      <c r="AU78" s="48">
        <f t="shared" si="151"/>
        <v>0</v>
      </c>
    </row>
    <row r="79" spans="1:47">
      <c r="A79" s="2" t="s">
        <v>851</v>
      </c>
      <c r="B79" s="44" t="str">
        <f t="shared" si="171"/>
        <v>HIP TRUST</v>
      </c>
      <c r="C79" s="45">
        <f t="shared" ref="C79:H79" si="189">C78</f>
        <v>40</v>
      </c>
      <c r="D79" s="45">
        <f t="shared" si="189"/>
        <v>4</v>
      </c>
      <c r="E79" s="45">
        <f t="shared" si="189"/>
        <v>60</v>
      </c>
      <c r="F79" s="45">
        <f t="shared" si="189"/>
        <v>4</v>
      </c>
      <c r="G79" s="45">
        <f t="shared" si="189"/>
        <v>70</v>
      </c>
      <c r="H79" s="54">
        <f t="shared" si="189"/>
        <v>4</v>
      </c>
      <c r="I79" s="31">
        <f t="shared" si="153"/>
        <v>90</v>
      </c>
      <c r="J79" s="35">
        <f t="shared" si="154"/>
        <v>3</v>
      </c>
      <c r="K79" s="32">
        <f t="shared" si="155"/>
        <v>90</v>
      </c>
      <c r="L79" s="35">
        <f t="shared" si="156"/>
        <v>3</v>
      </c>
      <c r="M79" s="32">
        <f t="shared" si="157"/>
        <v>90</v>
      </c>
      <c r="N79" s="35">
        <f t="shared" si="158"/>
        <v>3</v>
      </c>
      <c r="O79" s="32">
        <f t="shared" si="159"/>
        <v>90</v>
      </c>
      <c r="P79" s="35">
        <f t="shared" si="160"/>
        <v>3</v>
      </c>
      <c r="Q79" s="32">
        <f t="shared" si="161"/>
        <v>0</v>
      </c>
      <c r="R79" s="35">
        <f t="shared" si="162"/>
        <v>0</v>
      </c>
      <c r="S79" s="32">
        <f t="shared" si="163"/>
        <v>0</v>
      </c>
      <c r="T79" s="35">
        <f t="shared" si="164"/>
        <v>0</v>
      </c>
      <c r="U79" s="32">
        <f t="shared" si="165"/>
        <v>0</v>
      </c>
      <c r="V79" s="36">
        <f t="shared" si="166"/>
        <v>0</v>
      </c>
      <c r="W79" s="27">
        <v>90</v>
      </c>
      <c r="X79" s="26">
        <v>3</v>
      </c>
      <c r="Y79" s="26">
        <v>90</v>
      </c>
      <c r="Z79" s="26">
        <v>3</v>
      </c>
      <c r="AA79" s="26">
        <v>90</v>
      </c>
      <c r="AB79" s="26">
        <v>3</v>
      </c>
      <c r="AC79" s="26">
        <v>90</v>
      </c>
      <c r="AD79" s="26">
        <v>3</v>
      </c>
      <c r="AE79" s="26"/>
      <c r="AF79" s="26"/>
      <c r="AG79" s="26"/>
      <c r="AH79" s="26"/>
      <c r="AI79" s="26"/>
      <c r="AJ79" s="26"/>
      <c r="AK79" s="6">
        <f t="shared" si="167"/>
        <v>90</v>
      </c>
      <c r="AL79" s="7">
        <f t="shared" si="168"/>
        <v>1080</v>
      </c>
      <c r="AM79" s="7">
        <f t="shared" si="169"/>
        <v>12</v>
      </c>
      <c r="AN79" s="47">
        <f t="shared" si="170"/>
        <v>90</v>
      </c>
      <c r="AO79" s="48">
        <f t="shared" si="145"/>
        <v>0.25</v>
      </c>
      <c r="AP79" s="48">
        <f t="shared" si="146"/>
        <v>0.25</v>
      </c>
      <c r="AQ79" s="48">
        <f t="shared" si="147"/>
        <v>0.25</v>
      </c>
      <c r="AR79" s="48">
        <f t="shared" si="148"/>
        <v>0.25</v>
      </c>
      <c r="AS79" s="48">
        <f t="shared" si="149"/>
        <v>0</v>
      </c>
      <c r="AT79" s="48">
        <f t="shared" si="150"/>
        <v>0</v>
      </c>
      <c r="AU79" s="48">
        <f t="shared" si="151"/>
        <v>0</v>
      </c>
    </row>
    <row r="80" spans="1:47">
      <c r="A80" s="2" t="s">
        <v>852</v>
      </c>
      <c r="B80" s="44" t="str">
        <f t="shared" si="171"/>
        <v>HIP TRUST</v>
      </c>
      <c r="C80" s="45">
        <f t="shared" ref="C80:H80" si="190">C79</f>
        <v>40</v>
      </c>
      <c r="D80" s="45">
        <f t="shared" si="190"/>
        <v>4</v>
      </c>
      <c r="E80" s="45">
        <f t="shared" si="190"/>
        <v>60</v>
      </c>
      <c r="F80" s="45">
        <f t="shared" si="190"/>
        <v>4</v>
      </c>
      <c r="G80" s="45">
        <f t="shared" si="190"/>
        <v>70</v>
      </c>
      <c r="H80" s="54">
        <f t="shared" si="190"/>
        <v>4</v>
      </c>
      <c r="I80" s="31">
        <f t="shared" si="153"/>
        <v>80</v>
      </c>
      <c r="J80" s="35">
        <f t="shared" si="154"/>
        <v>2</v>
      </c>
      <c r="K80" s="32">
        <f t="shared" si="155"/>
        <v>80</v>
      </c>
      <c r="L80" s="35">
        <f t="shared" si="156"/>
        <v>2</v>
      </c>
      <c r="M80" s="32">
        <f t="shared" si="157"/>
        <v>80</v>
      </c>
      <c r="N80" s="35">
        <f t="shared" si="158"/>
        <v>2</v>
      </c>
      <c r="O80" s="32">
        <f t="shared" si="159"/>
        <v>80</v>
      </c>
      <c r="P80" s="35">
        <f t="shared" si="160"/>
        <v>2</v>
      </c>
      <c r="Q80" s="32">
        <f t="shared" si="161"/>
        <v>80</v>
      </c>
      <c r="R80" s="35">
        <f t="shared" si="162"/>
        <v>2</v>
      </c>
      <c r="S80" s="32">
        <f t="shared" si="163"/>
        <v>80</v>
      </c>
      <c r="T80" s="35">
        <f t="shared" si="164"/>
        <v>2</v>
      </c>
      <c r="U80" s="32">
        <f t="shared" si="165"/>
        <v>0</v>
      </c>
      <c r="V80" s="36">
        <f t="shared" si="166"/>
        <v>0</v>
      </c>
      <c r="W80" s="27">
        <v>80</v>
      </c>
      <c r="X80" s="26">
        <v>2</v>
      </c>
      <c r="Y80" s="26">
        <v>80</v>
      </c>
      <c r="Z80" s="26">
        <v>2</v>
      </c>
      <c r="AA80" s="26">
        <v>80</v>
      </c>
      <c r="AB80" s="26">
        <v>2</v>
      </c>
      <c r="AC80" s="26">
        <v>80</v>
      </c>
      <c r="AD80" s="26">
        <v>2</v>
      </c>
      <c r="AE80" s="26">
        <v>80</v>
      </c>
      <c r="AF80" s="26">
        <v>2</v>
      </c>
      <c r="AG80" s="26">
        <v>80</v>
      </c>
      <c r="AH80" s="26">
        <v>2</v>
      </c>
      <c r="AI80" s="26"/>
      <c r="AJ80" s="26"/>
      <c r="AK80" s="6">
        <f t="shared" si="167"/>
        <v>80</v>
      </c>
      <c r="AL80" s="7">
        <f t="shared" si="168"/>
        <v>960</v>
      </c>
      <c r="AM80" s="7">
        <f t="shared" si="169"/>
        <v>12</v>
      </c>
      <c r="AN80" s="47">
        <f t="shared" si="170"/>
        <v>80</v>
      </c>
      <c r="AO80" s="48">
        <f t="shared" si="145"/>
        <v>0.16666666666666666</v>
      </c>
      <c r="AP80" s="48">
        <f t="shared" si="146"/>
        <v>0.16666666666666666</v>
      </c>
      <c r="AQ80" s="48">
        <f t="shared" si="147"/>
        <v>0.16666666666666666</v>
      </c>
      <c r="AR80" s="48">
        <f t="shared" si="148"/>
        <v>0.16666666666666666</v>
      </c>
      <c r="AS80" s="48">
        <f t="shared" si="149"/>
        <v>0.16666666666666666</v>
      </c>
      <c r="AT80" s="48">
        <f t="shared" si="150"/>
        <v>0.16666666666666666</v>
      </c>
      <c r="AU80" s="48">
        <f t="shared" si="151"/>
        <v>0</v>
      </c>
    </row>
    <row r="81" spans="1:47">
      <c r="A81" s="2" t="s">
        <v>853</v>
      </c>
      <c r="B81" s="44" t="str">
        <f t="shared" si="171"/>
        <v>HIP TRUST</v>
      </c>
      <c r="C81" s="45">
        <f t="shared" ref="C81:H81" si="191">C80</f>
        <v>40</v>
      </c>
      <c r="D81" s="45">
        <f t="shared" si="191"/>
        <v>4</v>
      </c>
      <c r="E81" s="45">
        <f t="shared" si="191"/>
        <v>60</v>
      </c>
      <c r="F81" s="45">
        <f t="shared" si="191"/>
        <v>4</v>
      </c>
      <c r="G81" s="45">
        <f t="shared" si="191"/>
        <v>70</v>
      </c>
      <c r="H81" s="54">
        <f t="shared" si="191"/>
        <v>4</v>
      </c>
      <c r="I81" s="31">
        <f t="shared" si="153"/>
        <v>90</v>
      </c>
      <c r="J81" s="35">
        <f t="shared" si="154"/>
        <v>4</v>
      </c>
      <c r="K81" s="32">
        <f t="shared" si="155"/>
        <v>90</v>
      </c>
      <c r="L81" s="35">
        <f t="shared" si="156"/>
        <v>4</v>
      </c>
      <c r="M81" s="32">
        <f t="shared" si="157"/>
        <v>90</v>
      </c>
      <c r="N81" s="35">
        <f t="shared" si="158"/>
        <v>4</v>
      </c>
      <c r="O81" s="32">
        <f t="shared" si="159"/>
        <v>90</v>
      </c>
      <c r="P81" s="35">
        <f t="shared" si="160"/>
        <v>4</v>
      </c>
      <c r="Q81" s="32">
        <f t="shared" si="161"/>
        <v>0</v>
      </c>
      <c r="R81" s="35">
        <f t="shared" si="162"/>
        <v>0</v>
      </c>
      <c r="S81" s="32">
        <f t="shared" si="163"/>
        <v>0</v>
      </c>
      <c r="T81" s="35">
        <f t="shared" si="164"/>
        <v>0</v>
      </c>
      <c r="U81" s="32">
        <f t="shared" si="165"/>
        <v>0</v>
      </c>
      <c r="V81" s="36">
        <f t="shared" si="166"/>
        <v>0</v>
      </c>
      <c r="W81" s="27">
        <v>90</v>
      </c>
      <c r="X81" s="26">
        <v>4</v>
      </c>
      <c r="Y81" s="26">
        <v>90</v>
      </c>
      <c r="Z81" s="26">
        <v>4</v>
      </c>
      <c r="AA81" s="26">
        <v>90</v>
      </c>
      <c r="AB81" s="26">
        <v>4</v>
      </c>
      <c r="AC81" s="26">
        <v>90</v>
      </c>
      <c r="AD81" s="26">
        <v>4</v>
      </c>
      <c r="AE81" s="26"/>
      <c r="AF81" s="26"/>
      <c r="AG81" s="26"/>
      <c r="AH81" s="26"/>
      <c r="AI81" s="26"/>
      <c r="AJ81" s="26"/>
      <c r="AK81" s="6">
        <f t="shared" si="167"/>
        <v>90</v>
      </c>
      <c r="AL81" s="7">
        <f t="shared" si="168"/>
        <v>1440</v>
      </c>
      <c r="AM81" s="7">
        <f t="shared" si="169"/>
        <v>16</v>
      </c>
      <c r="AN81" s="47">
        <f t="shared" si="170"/>
        <v>90</v>
      </c>
      <c r="AO81" s="48">
        <f t="shared" si="145"/>
        <v>0.25</v>
      </c>
      <c r="AP81" s="48">
        <f t="shared" si="146"/>
        <v>0.25</v>
      </c>
      <c r="AQ81" s="48">
        <f t="shared" si="147"/>
        <v>0.25</v>
      </c>
      <c r="AR81" s="48">
        <f t="shared" si="148"/>
        <v>0.25</v>
      </c>
      <c r="AS81" s="48">
        <f t="shared" si="149"/>
        <v>0</v>
      </c>
      <c r="AT81" s="48">
        <f t="shared" si="150"/>
        <v>0</v>
      </c>
      <c r="AU81" s="48">
        <f t="shared" si="151"/>
        <v>0</v>
      </c>
    </row>
    <row r="82" spans="1:47">
      <c r="A82" s="2" t="s">
        <v>854</v>
      </c>
      <c r="B82" s="44" t="str">
        <f t="shared" si="171"/>
        <v>HIP TRUST</v>
      </c>
      <c r="C82" s="45">
        <f t="shared" ref="C82:H82" si="192">C81</f>
        <v>40</v>
      </c>
      <c r="D82" s="45">
        <f t="shared" si="192"/>
        <v>4</v>
      </c>
      <c r="E82" s="45">
        <f t="shared" si="192"/>
        <v>60</v>
      </c>
      <c r="F82" s="45">
        <f t="shared" si="192"/>
        <v>4</v>
      </c>
      <c r="G82" s="45">
        <f t="shared" si="192"/>
        <v>70</v>
      </c>
      <c r="H82" s="54">
        <f t="shared" si="192"/>
        <v>4</v>
      </c>
      <c r="I82" s="31">
        <f t="shared" si="153"/>
        <v>80</v>
      </c>
      <c r="J82" s="35">
        <f t="shared" si="154"/>
        <v>2</v>
      </c>
      <c r="K82" s="32">
        <f t="shared" si="155"/>
        <v>80</v>
      </c>
      <c r="L82" s="35">
        <f t="shared" si="156"/>
        <v>2</v>
      </c>
      <c r="M82" s="32">
        <f t="shared" si="157"/>
        <v>80</v>
      </c>
      <c r="N82" s="35">
        <f t="shared" si="158"/>
        <v>2</v>
      </c>
      <c r="O82" s="32">
        <f t="shared" si="159"/>
        <v>80</v>
      </c>
      <c r="P82" s="35">
        <f t="shared" si="160"/>
        <v>2</v>
      </c>
      <c r="Q82" s="32">
        <f t="shared" si="161"/>
        <v>80</v>
      </c>
      <c r="R82" s="35">
        <f t="shared" si="162"/>
        <v>2</v>
      </c>
      <c r="S82" s="32">
        <f t="shared" si="163"/>
        <v>80</v>
      </c>
      <c r="T82" s="35">
        <f t="shared" si="164"/>
        <v>2</v>
      </c>
      <c r="U82" s="32">
        <f t="shared" si="165"/>
        <v>0</v>
      </c>
      <c r="V82" s="36">
        <f t="shared" si="166"/>
        <v>0</v>
      </c>
      <c r="W82" s="27">
        <v>80</v>
      </c>
      <c r="X82" s="26">
        <v>2</v>
      </c>
      <c r="Y82" s="26">
        <v>80</v>
      </c>
      <c r="Z82" s="26">
        <v>2</v>
      </c>
      <c r="AA82" s="26">
        <v>80</v>
      </c>
      <c r="AB82" s="26">
        <v>2</v>
      </c>
      <c r="AC82" s="26">
        <v>80</v>
      </c>
      <c r="AD82" s="26">
        <v>2</v>
      </c>
      <c r="AE82" s="26">
        <v>80</v>
      </c>
      <c r="AF82" s="26">
        <v>2</v>
      </c>
      <c r="AG82" s="26">
        <v>80</v>
      </c>
      <c r="AH82" s="26">
        <v>2</v>
      </c>
      <c r="AI82" s="26"/>
      <c r="AJ82" s="26"/>
      <c r="AK82" s="6">
        <f t="shared" si="167"/>
        <v>80</v>
      </c>
      <c r="AL82" s="7">
        <f t="shared" si="168"/>
        <v>960</v>
      </c>
      <c r="AM82" s="7">
        <f t="shared" si="169"/>
        <v>12</v>
      </c>
      <c r="AN82" s="47">
        <f t="shared" si="170"/>
        <v>80</v>
      </c>
      <c r="AO82" s="48">
        <f t="shared" si="145"/>
        <v>0.16666666666666666</v>
      </c>
      <c r="AP82" s="48">
        <f t="shared" si="146"/>
        <v>0.16666666666666666</v>
      </c>
      <c r="AQ82" s="48">
        <f t="shared" si="147"/>
        <v>0.16666666666666666</v>
      </c>
      <c r="AR82" s="48">
        <f t="shared" si="148"/>
        <v>0.16666666666666666</v>
      </c>
      <c r="AS82" s="48">
        <f t="shared" si="149"/>
        <v>0.16666666666666666</v>
      </c>
      <c r="AT82" s="48">
        <f t="shared" si="150"/>
        <v>0.16666666666666666</v>
      </c>
      <c r="AU82" s="48">
        <f t="shared" si="151"/>
        <v>0</v>
      </c>
    </row>
    <row r="83" spans="1:47">
      <c r="A83" s="2" t="s">
        <v>855</v>
      </c>
      <c r="B83" s="44" t="str">
        <f t="shared" si="171"/>
        <v>HIP TRUST</v>
      </c>
      <c r="C83" s="45">
        <f t="shared" ref="C83:H83" si="193">C82</f>
        <v>40</v>
      </c>
      <c r="D83" s="45">
        <f t="shared" si="193"/>
        <v>4</v>
      </c>
      <c r="E83" s="45">
        <f t="shared" si="193"/>
        <v>60</v>
      </c>
      <c r="F83" s="45">
        <f t="shared" si="193"/>
        <v>4</v>
      </c>
      <c r="G83" s="45">
        <f t="shared" si="193"/>
        <v>70</v>
      </c>
      <c r="H83" s="54">
        <f t="shared" si="193"/>
        <v>4</v>
      </c>
      <c r="I83" s="31">
        <f t="shared" si="153"/>
        <v>95</v>
      </c>
      <c r="J83" s="35">
        <f t="shared" si="154"/>
        <v>2</v>
      </c>
      <c r="K83" s="32">
        <f t="shared" si="155"/>
        <v>95</v>
      </c>
      <c r="L83" s="35">
        <f t="shared" si="156"/>
        <v>2</v>
      </c>
      <c r="M83" s="32">
        <f t="shared" si="157"/>
        <v>95</v>
      </c>
      <c r="N83" s="35">
        <f t="shared" si="158"/>
        <v>2</v>
      </c>
      <c r="O83" s="32">
        <f t="shared" si="159"/>
        <v>0</v>
      </c>
      <c r="P83" s="35">
        <f t="shared" si="160"/>
        <v>0</v>
      </c>
      <c r="Q83" s="32">
        <f t="shared" si="161"/>
        <v>0</v>
      </c>
      <c r="R83" s="35">
        <f t="shared" si="162"/>
        <v>0</v>
      </c>
      <c r="S83" s="32">
        <f t="shared" si="163"/>
        <v>0</v>
      </c>
      <c r="T83" s="35">
        <f t="shared" si="164"/>
        <v>0</v>
      </c>
      <c r="U83" s="32">
        <f t="shared" si="165"/>
        <v>0</v>
      </c>
      <c r="V83" s="36">
        <f t="shared" si="166"/>
        <v>0</v>
      </c>
      <c r="W83" s="27">
        <v>95</v>
      </c>
      <c r="X83" s="26">
        <v>2</v>
      </c>
      <c r="Y83" s="26">
        <v>95</v>
      </c>
      <c r="Z83" s="26">
        <v>2</v>
      </c>
      <c r="AA83" s="26">
        <v>95</v>
      </c>
      <c r="AB83" s="26">
        <v>2</v>
      </c>
      <c r="AC83" s="26"/>
      <c r="AD83" s="26"/>
      <c r="AE83" s="26"/>
      <c r="AF83" s="26"/>
      <c r="AG83" s="26"/>
      <c r="AH83" s="26"/>
      <c r="AI83" s="26"/>
      <c r="AJ83" s="26"/>
      <c r="AK83" s="6">
        <f t="shared" si="167"/>
        <v>95</v>
      </c>
      <c r="AL83" s="7">
        <f t="shared" si="168"/>
        <v>570</v>
      </c>
      <c r="AM83" s="7">
        <f t="shared" si="169"/>
        <v>6</v>
      </c>
      <c r="AN83" s="47">
        <f t="shared" si="170"/>
        <v>95</v>
      </c>
      <c r="AO83" s="48">
        <f t="shared" si="145"/>
        <v>0.33333333333333331</v>
      </c>
      <c r="AP83" s="48">
        <f t="shared" si="146"/>
        <v>0.33333333333333331</v>
      </c>
      <c r="AQ83" s="48">
        <f t="shared" si="147"/>
        <v>0.33333333333333331</v>
      </c>
      <c r="AR83" s="48">
        <f t="shared" si="148"/>
        <v>0</v>
      </c>
      <c r="AS83" s="48">
        <f t="shared" si="149"/>
        <v>0</v>
      </c>
      <c r="AT83" s="48">
        <f t="shared" si="150"/>
        <v>0</v>
      </c>
      <c r="AU83" s="48">
        <f t="shared" si="151"/>
        <v>0</v>
      </c>
    </row>
    <row r="84" spans="1:47">
      <c r="A84" s="2" t="s">
        <v>856</v>
      </c>
      <c r="B84" s="44" t="str">
        <f t="shared" si="171"/>
        <v>HIP TRUST</v>
      </c>
      <c r="C84" s="45">
        <f t="shared" ref="C84:H84" si="194">C83</f>
        <v>40</v>
      </c>
      <c r="D84" s="45">
        <f t="shared" si="194"/>
        <v>4</v>
      </c>
      <c r="E84" s="45">
        <f t="shared" si="194"/>
        <v>60</v>
      </c>
      <c r="F84" s="45">
        <f t="shared" si="194"/>
        <v>4</v>
      </c>
      <c r="G84" s="45">
        <f t="shared" si="194"/>
        <v>70</v>
      </c>
      <c r="H84" s="54">
        <f t="shared" si="194"/>
        <v>4</v>
      </c>
      <c r="I84" s="31">
        <f t="shared" si="153"/>
        <v>80</v>
      </c>
      <c r="J84" s="35">
        <f t="shared" si="154"/>
        <v>2</v>
      </c>
      <c r="K84" s="32">
        <f t="shared" si="155"/>
        <v>80</v>
      </c>
      <c r="L84" s="35">
        <f t="shared" si="156"/>
        <v>2</v>
      </c>
      <c r="M84" s="32">
        <f t="shared" si="157"/>
        <v>80</v>
      </c>
      <c r="N84" s="35">
        <f t="shared" si="158"/>
        <v>2</v>
      </c>
      <c r="O84" s="32">
        <f t="shared" si="159"/>
        <v>80</v>
      </c>
      <c r="P84" s="35">
        <f t="shared" si="160"/>
        <v>2</v>
      </c>
      <c r="Q84" s="32">
        <f t="shared" si="161"/>
        <v>80</v>
      </c>
      <c r="R84" s="35">
        <f t="shared" si="162"/>
        <v>2</v>
      </c>
      <c r="S84" s="32">
        <f t="shared" si="163"/>
        <v>80</v>
      </c>
      <c r="T84" s="35">
        <f t="shared" si="164"/>
        <v>2</v>
      </c>
      <c r="U84" s="32">
        <f t="shared" si="165"/>
        <v>0</v>
      </c>
      <c r="V84" s="36">
        <f t="shared" si="166"/>
        <v>0</v>
      </c>
      <c r="W84" s="27">
        <v>80</v>
      </c>
      <c r="X84" s="26">
        <v>2</v>
      </c>
      <c r="Y84" s="26">
        <v>80</v>
      </c>
      <c r="Z84" s="26">
        <v>2</v>
      </c>
      <c r="AA84" s="26">
        <v>80</v>
      </c>
      <c r="AB84" s="26">
        <v>2</v>
      </c>
      <c r="AC84" s="26">
        <v>80</v>
      </c>
      <c r="AD84" s="26">
        <v>2</v>
      </c>
      <c r="AE84" s="26">
        <v>80</v>
      </c>
      <c r="AF84" s="26">
        <v>2</v>
      </c>
      <c r="AG84" s="26">
        <v>80</v>
      </c>
      <c r="AH84" s="26">
        <v>2</v>
      </c>
      <c r="AI84" s="26"/>
      <c r="AJ84" s="26"/>
      <c r="AK84" s="6">
        <f t="shared" si="167"/>
        <v>80</v>
      </c>
      <c r="AL84" s="7">
        <f t="shared" si="168"/>
        <v>960</v>
      </c>
      <c r="AM84" s="7">
        <f t="shared" si="169"/>
        <v>12</v>
      </c>
      <c r="AN84" s="47">
        <f t="shared" si="170"/>
        <v>80</v>
      </c>
      <c r="AO84" s="48">
        <f t="shared" si="145"/>
        <v>0.16666666666666666</v>
      </c>
      <c r="AP84" s="48">
        <f t="shared" si="146"/>
        <v>0.16666666666666666</v>
      </c>
      <c r="AQ84" s="48">
        <f t="shared" si="147"/>
        <v>0.16666666666666666</v>
      </c>
      <c r="AR84" s="48">
        <f t="shared" si="148"/>
        <v>0.16666666666666666</v>
      </c>
      <c r="AS84" s="48">
        <f t="shared" si="149"/>
        <v>0.16666666666666666</v>
      </c>
      <c r="AT84" s="48">
        <f t="shared" si="150"/>
        <v>0.16666666666666666</v>
      </c>
      <c r="AU84" s="48">
        <f t="shared" si="151"/>
        <v>0</v>
      </c>
    </row>
    <row r="85" spans="1:47">
      <c r="A85" s="2" t="s">
        <v>857</v>
      </c>
      <c r="B85" s="44" t="str">
        <f t="shared" si="171"/>
        <v>HIP TRUST</v>
      </c>
      <c r="C85" s="45">
        <f t="shared" ref="C85:H85" si="195">C84</f>
        <v>40</v>
      </c>
      <c r="D85" s="45">
        <f t="shared" si="195"/>
        <v>4</v>
      </c>
      <c r="E85" s="45">
        <f t="shared" si="195"/>
        <v>60</v>
      </c>
      <c r="F85" s="45">
        <f t="shared" si="195"/>
        <v>4</v>
      </c>
      <c r="G85" s="45">
        <f t="shared" si="195"/>
        <v>70</v>
      </c>
      <c r="H85" s="54">
        <f t="shared" si="195"/>
        <v>4</v>
      </c>
      <c r="I85" s="31">
        <f t="shared" si="153"/>
        <v>95</v>
      </c>
      <c r="J85" s="35">
        <f t="shared" si="154"/>
        <v>3</v>
      </c>
      <c r="K85" s="32">
        <f t="shared" si="155"/>
        <v>95</v>
      </c>
      <c r="L85" s="35">
        <f t="shared" si="156"/>
        <v>3</v>
      </c>
      <c r="M85" s="32">
        <f t="shared" si="157"/>
        <v>95</v>
      </c>
      <c r="N85" s="35">
        <f t="shared" si="158"/>
        <v>3</v>
      </c>
      <c r="O85" s="32">
        <f t="shared" si="159"/>
        <v>0</v>
      </c>
      <c r="P85" s="35">
        <f t="shared" si="160"/>
        <v>0</v>
      </c>
      <c r="Q85" s="32">
        <f t="shared" si="161"/>
        <v>0</v>
      </c>
      <c r="R85" s="35">
        <f t="shared" si="162"/>
        <v>0</v>
      </c>
      <c r="S85" s="32">
        <f t="shared" si="163"/>
        <v>0</v>
      </c>
      <c r="T85" s="35">
        <f t="shared" si="164"/>
        <v>0</v>
      </c>
      <c r="U85" s="32">
        <f t="shared" si="165"/>
        <v>0</v>
      </c>
      <c r="V85" s="36">
        <f t="shared" si="166"/>
        <v>0</v>
      </c>
      <c r="W85" s="27">
        <v>95</v>
      </c>
      <c r="X85" s="26">
        <v>3</v>
      </c>
      <c r="Y85" s="26">
        <v>95</v>
      </c>
      <c r="Z85" s="26">
        <v>3</v>
      </c>
      <c r="AA85" s="26">
        <v>95</v>
      </c>
      <c r="AB85" s="26">
        <v>3</v>
      </c>
      <c r="AC85" s="26"/>
      <c r="AD85" s="26"/>
      <c r="AE85" s="26"/>
      <c r="AF85" s="26"/>
      <c r="AG85" s="26"/>
      <c r="AH85" s="26"/>
      <c r="AI85" s="26"/>
      <c r="AJ85" s="26"/>
      <c r="AK85" s="6">
        <f t="shared" si="167"/>
        <v>95</v>
      </c>
      <c r="AL85" s="7">
        <f t="shared" si="168"/>
        <v>855</v>
      </c>
      <c r="AM85" s="7">
        <f t="shared" si="169"/>
        <v>9</v>
      </c>
      <c r="AN85" s="47">
        <f t="shared" si="170"/>
        <v>95</v>
      </c>
      <c r="AO85" s="48">
        <f t="shared" si="145"/>
        <v>0.33333333333333331</v>
      </c>
      <c r="AP85" s="48">
        <f t="shared" si="146"/>
        <v>0.33333333333333331</v>
      </c>
      <c r="AQ85" s="48">
        <f t="shared" si="147"/>
        <v>0.33333333333333331</v>
      </c>
      <c r="AR85" s="48">
        <f t="shared" si="148"/>
        <v>0</v>
      </c>
      <c r="AS85" s="48">
        <f t="shared" si="149"/>
        <v>0</v>
      </c>
      <c r="AT85" s="48">
        <f t="shared" si="150"/>
        <v>0</v>
      </c>
      <c r="AU85" s="48">
        <f t="shared" si="151"/>
        <v>0</v>
      </c>
    </row>
    <row r="86" spans="1:47">
      <c r="A86" s="2" t="s">
        <v>858</v>
      </c>
      <c r="B86" s="44" t="str">
        <f t="shared" si="171"/>
        <v>HIP TRUST</v>
      </c>
      <c r="C86" s="45">
        <f t="shared" ref="C86:H86" si="196">C85</f>
        <v>40</v>
      </c>
      <c r="D86" s="45">
        <f t="shared" si="196"/>
        <v>4</v>
      </c>
      <c r="E86" s="45">
        <f t="shared" si="196"/>
        <v>60</v>
      </c>
      <c r="F86" s="45">
        <f t="shared" si="196"/>
        <v>4</v>
      </c>
      <c r="G86" s="45">
        <f t="shared" si="196"/>
        <v>70</v>
      </c>
      <c r="H86" s="54">
        <f t="shared" si="196"/>
        <v>4</v>
      </c>
      <c r="I86" s="31">
        <f t="shared" si="153"/>
        <v>80</v>
      </c>
      <c r="J86" s="35">
        <f t="shared" si="154"/>
        <v>2</v>
      </c>
      <c r="K86" s="32">
        <f t="shared" si="155"/>
        <v>80</v>
      </c>
      <c r="L86" s="35">
        <f t="shared" si="156"/>
        <v>2</v>
      </c>
      <c r="M86" s="32">
        <f t="shared" si="157"/>
        <v>80</v>
      </c>
      <c r="N86" s="35">
        <f t="shared" si="158"/>
        <v>2</v>
      </c>
      <c r="O86" s="32">
        <f t="shared" si="159"/>
        <v>80</v>
      </c>
      <c r="P86" s="35">
        <f t="shared" si="160"/>
        <v>2</v>
      </c>
      <c r="Q86" s="32">
        <f t="shared" si="161"/>
        <v>80</v>
      </c>
      <c r="R86" s="35">
        <f t="shared" si="162"/>
        <v>2</v>
      </c>
      <c r="S86" s="32">
        <f t="shared" si="163"/>
        <v>80</v>
      </c>
      <c r="T86" s="35">
        <f t="shared" si="164"/>
        <v>2</v>
      </c>
      <c r="U86" s="32">
        <f t="shared" si="165"/>
        <v>0</v>
      </c>
      <c r="V86" s="36">
        <f t="shared" si="166"/>
        <v>0</v>
      </c>
      <c r="W86" s="27">
        <v>80</v>
      </c>
      <c r="X86" s="26">
        <v>2</v>
      </c>
      <c r="Y86" s="26">
        <v>80</v>
      </c>
      <c r="Z86" s="26">
        <v>2</v>
      </c>
      <c r="AA86" s="26">
        <v>80</v>
      </c>
      <c r="AB86" s="26">
        <v>2</v>
      </c>
      <c r="AC86" s="26">
        <v>80</v>
      </c>
      <c r="AD86" s="26">
        <v>2</v>
      </c>
      <c r="AE86" s="26">
        <v>80</v>
      </c>
      <c r="AF86" s="26">
        <v>2</v>
      </c>
      <c r="AG86" s="26">
        <v>80</v>
      </c>
      <c r="AH86" s="26">
        <v>2</v>
      </c>
      <c r="AI86" s="26"/>
      <c r="AJ86" s="26"/>
      <c r="AK86" s="6">
        <f t="shared" si="167"/>
        <v>80</v>
      </c>
      <c r="AL86" s="7">
        <f t="shared" si="168"/>
        <v>960</v>
      </c>
      <c r="AM86" s="7">
        <f t="shared" si="169"/>
        <v>12</v>
      </c>
      <c r="AN86" s="47">
        <f t="shared" si="170"/>
        <v>80</v>
      </c>
      <c r="AO86" s="48">
        <f t="shared" si="145"/>
        <v>0.16666666666666666</v>
      </c>
      <c r="AP86" s="48">
        <f t="shared" si="146"/>
        <v>0.16666666666666666</v>
      </c>
      <c r="AQ86" s="48">
        <f t="shared" si="147"/>
        <v>0.16666666666666666</v>
      </c>
      <c r="AR86" s="48">
        <f t="shared" si="148"/>
        <v>0.16666666666666666</v>
      </c>
      <c r="AS86" s="48">
        <f t="shared" si="149"/>
        <v>0.16666666666666666</v>
      </c>
      <c r="AT86" s="48">
        <f t="shared" si="150"/>
        <v>0.16666666666666666</v>
      </c>
      <c r="AU86" s="48">
        <f t="shared" si="151"/>
        <v>0</v>
      </c>
    </row>
    <row r="87" spans="1:47" ht="12" thickBot="1">
      <c r="A87" s="2" t="s">
        <v>859</v>
      </c>
      <c r="B87" s="44" t="str">
        <f t="shared" si="171"/>
        <v>HIP TRUST</v>
      </c>
      <c r="C87" s="45">
        <f t="shared" ref="C87:H87" si="197">C86</f>
        <v>40</v>
      </c>
      <c r="D87" s="45">
        <f t="shared" si="197"/>
        <v>4</v>
      </c>
      <c r="E87" s="45">
        <f t="shared" si="197"/>
        <v>60</v>
      </c>
      <c r="F87" s="45">
        <f t="shared" si="197"/>
        <v>4</v>
      </c>
      <c r="G87" s="45">
        <f t="shared" si="197"/>
        <v>70</v>
      </c>
      <c r="H87" s="54">
        <f t="shared" si="197"/>
        <v>4</v>
      </c>
      <c r="I87" s="33">
        <f t="shared" si="153"/>
        <v>100</v>
      </c>
      <c r="J87" s="37">
        <f t="shared" si="154"/>
        <v>2</v>
      </c>
      <c r="K87" s="34">
        <f t="shared" si="155"/>
        <v>100</v>
      </c>
      <c r="L87" s="37">
        <f t="shared" si="156"/>
        <v>2</v>
      </c>
      <c r="M87" s="34">
        <f t="shared" si="157"/>
        <v>0</v>
      </c>
      <c r="N87" s="37">
        <f t="shared" si="158"/>
        <v>0</v>
      </c>
      <c r="O87" s="34">
        <f t="shared" si="159"/>
        <v>0</v>
      </c>
      <c r="P87" s="37">
        <f t="shared" si="160"/>
        <v>0</v>
      </c>
      <c r="Q87" s="34">
        <f t="shared" si="161"/>
        <v>0</v>
      </c>
      <c r="R87" s="37">
        <f t="shared" si="162"/>
        <v>0</v>
      </c>
      <c r="S87" s="34">
        <f t="shared" si="163"/>
        <v>0</v>
      </c>
      <c r="T87" s="37">
        <f t="shared" si="164"/>
        <v>0</v>
      </c>
      <c r="U87" s="34">
        <f t="shared" si="165"/>
        <v>0</v>
      </c>
      <c r="V87" s="38">
        <f t="shared" si="166"/>
        <v>0</v>
      </c>
      <c r="W87" s="27">
        <v>100</v>
      </c>
      <c r="X87" s="26">
        <v>2</v>
      </c>
      <c r="Y87" s="26">
        <v>100</v>
      </c>
      <c r="Z87" s="26">
        <v>2</v>
      </c>
      <c r="AA87" s="26"/>
      <c r="AB87" s="26"/>
      <c r="AC87" s="26"/>
      <c r="AD87" s="26"/>
      <c r="AE87" s="26"/>
      <c r="AF87" s="26"/>
      <c r="AG87" s="26"/>
      <c r="AH87" s="26"/>
      <c r="AI87" s="26"/>
      <c r="AJ87" s="26"/>
      <c r="AK87" s="6">
        <f t="shared" si="167"/>
        <v>100</v>
      </c>
      <c r="AL87" s="7">
        <f t="shared" si="168"/>
        <v>400</v>
      </c>
      <c r="AM87" s="7">
        <f t="shared" si="169"/>
        <v>4</v>
      </c>
      <c r="AN87" s="47">
        <f t="shared" si="170"/>
        <v>100</v>
      </c>
      <c r="AO87" s="48">
        <f t="shared" si="145"/>
        <v>0.5</v>
      </c>
      <c r="AP87" s="48">
        <f t="shared" si="146"/>
        <v>0.5</v>
      </c>
      <c r="AQ87" s="48">
        <f t="shared" si="147"/>
        <v>0</v>
      </c>
      <c r="AR87" s="48">
        <f t="shared" si="148"/>
        <v>0</v>
      </c>
      <c r="AS87" s="48">
        <f t="shared" si="149"/>
        <v>0</v>
      </c>
      <c r="AT87" s="48">
        <f t="shared" si="150"/>
        <v>0</v>
      </c>
      <c r="AU87" s="48">
        <f t="shared" si="151"/>
        <v>0</v>
      </c>
    </row>
    <row r="88" spans="1:47" ht="12" thickBot="1">
      <c r="A88" s="73"/>
      <c r="B88" s="71" t="s">
        <v>889</v>
      </c>
      <c r="C88" s="359" t="s">
        <v>890</v>
      </c>
      <c r="D88" s="360"/>
      <c r="E88" s="72">
        <v>8</v>
      </c>
      <c r="F88" s="359" t="s">
        <v>891</v>
      </c>
      <c r="G88" s="360"/>
      <c r="H88" s="355">
        <v>100</v>
      </c>
      <c r="I88" s="356"/>
      <c r="J88" s="359" t="s">
        <v>892</v>
      </c>
      <c r="K88" s="360"/>
      <c r="L88" s="357">
        <f>(1+0.033*E88)*H88</f>
        <v>126.4</v>
      </c>
      <c r="M88" s="358"/>
      <c r="N88" s="4"/>
      <c r="O88" s="9"/>
      <c r="P88" s="4"/>
      <c r="Q88" s="9"/>
      <c r="R88" s="4"/>
      <c r="S88" s="9"/>
      <c r="T88" s="4"/>
      <c r="U88" s="9"/>
      <c r="V88" s="4"/>
      <c r="W88" s="52"/>
      <c r="X88" s="52"/>
      <c r="Y88" s="52"/>
      <c r="Z88" s="52"/>
      <c r="AA88" s="52"/>
      <c r="AB88" s="52"/>
      <c r="AC88" s="52"/>
      <c r="AD88" s="52"/>
      <c r="AE88" s="52"/>
      <c r="AF88" s="52"/>
      <c r="AG88" s="52"/>
      <c r="AH88" s="52"/>
      <c r="AI88" s="52"/>
      <c r="AJ88" s="52"/>
      <c r="AK88" s="10"/>
      <c r="AL88" s="11"/>
      <c r="AM88" s="11"/>
      <c r="AN88" s="11"/>
      <c r="AO88" s="12"/>
      <c r="AP88" s="12"/>
      <c r="AQ88" s="12"/>
      <c r="AR88" s="12"/>
      <c r="AS88" s="12"/>
      <c r="AT88" s="12"/>
      <c r="AU88" s="12"/>
    </row>
    <row r="89" spans="1:47" ht="12" thickBot="1">
      <c r="A89" s="43" t="s">
        <v>824</v>
      </c>
      <c r="B89" s="42">
        <v>100</v>
      </c>
      <c r="C89" s="63">
        <v>40</v>
      </c>
      <c r="D89" s="64">
        <v>4</v>
      </c>
      <c r="E89" s="63">
        <v>60</v>
      </c>
      <c r="F89" s="64">
        <v>4</v>
      </c>
      <c r="G89" s="63">
        <v>70</v>
      </c>
      <c r="H89" s="64">
        <v>4</v>
      </c>
      <c r="I89" s="28">
        <v>1</v>
      </c>
      <c r="J89" s="29"/>
      <c r="K89" s="29">
        <v>2</v>
      </c>
      <c r="L89" s="29"/>
      <c r="M89" s="29">
        <v>3</v>
      </c>
      <c r="N89" s="29"/>
      <c r="O89" s="29">
        <v>4</v>
      </c>
      <c r="P89" s="29"/>
      <c r="Q89" s="29">
        <v>5</v>
      </c>
      <c r="R89" s="29"/>
      <c r="S89" s="29">
        <v>6</v>
      </c>
      <c r="T89" s="29"/>
      <c r="U89" s="29">
        <v>7</v>
      </c>
      <c r="V89" s="30"/>
      <c r="W89" s="350">
        <v>1</v>
      </c>
      <c r="X89" s="351"/>
      <c r="Y89" s="350">
        <v>2</v>
      </c>
      <c r="Z89" s="351"/>
      <c r="AA89" s="350">
        <v>3</v>
      </c>
      <c r="AB89" s="351"/>
      <c r="AC89" s="350">
        <v>4</v>
      </c>
      <c r="AD89" s="351"/>
      <c r="AE89" s="350">
        <v>5</v>
      </c>
      <c r="AF89" s="351"/>
      <c r="AG89" s="350">
        <v>6</v>
      </c>
      <c r="AH89" s="351"/>
      <c r="AI89" s="350">
        <v>7</v>
      </c>
      <c r="AJ89" s="352"/>
      <c r="AK89" s="41" t="s">
        <v>748</v>
      </c>
      <c r="AL89" s="41" t="s">
        <v>38</v>
      </c>
      <c r="AM89" s="41" t="s">
        <v>688</v>
      </c>
      <c r="AN89" s="41" t="s">
        <v>396</v>
      </c>
      <c r="AO89" s="51">
        <v>4</v>
      </c>
      <c r="AP89" s="51">
        <v>5</v>
      </c>
      <c r="AQ89" s="51">
        <v>6</v>
      </c>
      <c r="AR89" s="51">
        <v>7</v>
      </c>
      <c r="AS89" s="51">
        <v>8</v>
      </c>
      <c r="AT89" s="51">
        <v>9</v>
      </c>
      <c r="AU89" s="51">
        <v>10</v>
      </c>
    </row>
    <row r="90" spans="1:47">
      <c r="A90" s="2" t="s">
        <v>861</v>
      </c>
      <c r="B90" s="44" t="s">
        <v>888</v>
      </c>
      <c r="C90" s="45">
        <f>+$B$2*C89%</f>
        <v>40</v>
      </c>
      <c r="D90" s="45">
        <f>D89</f>
        <v>4</v>
      </c>
      <c r="E90" s="45">
        <f>+$B$2*E89%</f>
        <v>60</v>
      </c>
      <c r="F90" s="45">
        <f t="shared" ref="F90" si="198">F89</f>
        <v>4</v>
      </c>
      <c r="G90" s="45">
        <f t="shared" ref="G90" si="199">+$B$2*G89%</f>
        <v>70</v>
      </c>
      <c r="H90" s="54">
        <f>H89</f>
        <v>4</v>
      </c>
      <c r="I90" s="55">
        <f>+$B$89*W90%</f>
        <v>80</v>
      </c>
      <c r="J90" s="56">
        <f>+X90</f>
        <v>2</v>
      </c>
      <c r="K90" s="57">
        <f t="shared" ref="K90" si="200">+$B$89*Y90%</f>
        <v>80</v>
      </c>
      <c r="L90" s="56">
        <f t="shared" ref="L90" si="201">+Z90</f>
        <v>2</v>
      </c>
      <c r="M90" s="57">
        <f t="shared" ref="M90" si="202">+$B$89*AA90%</f>
        <v>80</v>
      </c>
      <c r="N90" s="56">
        <f t="shared" ref="N90" si="203">+AB90</f>
        <v>2</v>
      </c>
      <c r="O90" s="57">
        <f t="shared" ref="O90" si="204">+$B$89*AC90%</f>
        <v>80</v>
      </c>
      <c r="P90" s="56">
        <f t="shared" ref="P90" si="205">+AD90</f>
        <v>2</v>
      </c>
      <c r="Q90" s="57">
        <f t="shared" ref="Q90" si="206">+$B$89*AE90%</f>
        <v>80</v>
      </c>
      <c r="R90" s="56">
        <f t="shared" ref="R90" si="207">+AF90</f>
        <v>2</v>
      </c>
      <c r="S90" s="57">
        <f t="shared" ref="S90" si="208">+$B$89*AG90%</f>
        <v>80</v>
      </c>
      <c r="T90" s="56">
        <f t="shared" ref="T90" si="209">+AH90</f>
        <v>2</v>
      </c>
      <c r="U90" s="57">
        <f t="shared" ref="U90" si="210">+$B$89*AI90%</f>
        <v>0</v>
      </c>
      <c r="V90" s="58">
        <f t="shared" ref="V90" si="211">+AJ90</f>
        <v>0</v>
      </c>
      <c r="W90" s="27">
        <v>80</v>
      </c>
      <c r="X90" s="26">
        <v>2</v>
      </c>
      <c r="Y90" s="26">
        <v>80</v>
      </c>
      <c r="Z90" s="26">
        <v>2</v>
      </c>
      <c r="AA90" s="26">
        <v>80</v>
      </c>
      <c r="AB90" s="26">
        <v>2</v>
      </c>
      <c r="AC90" s="26">
        <v>80</v>
      </c>
      <c r="AD90" s="26">
        <v>2</v>
      </c>
      <c r="AE90" s="26">
        <v>80</v>
      </c>
      <c r="AF90" s="26">
        <v>2</v>
      </c>
      <c r="AG90" s="26">
        <v>80</v>
      </c>
      <c r="AH90" s="26">
        <v>2</v>
      </c>
      <c r="AI90" s="26"/>
      <c r="AJ90" s="26"/>
      <c r="AK90" s="39">
        <f>AN90/$B$2*100</f>
        <v>80</v>
      </c>
      <c r="AL90" s="40">
        <f>(I90*J90)+(K90*L90)+(M90*N90)+(O90*P90)+(Q90*R90)+(S90*T90)+(U90*V90)</f>
        <v>960</v>
      </c>
      <c r="AM90" s="40">
        <f>J90+R90+L90+N90+P90+T90+V90</f>
        <v>12</v>
      </c>
      <c r="AN90" s="46">
        <f>AL90/AM90</f>
        <v>80</v>
      </c>
      <c r="AO90" s="50">
        <f t="shared" ref="AO90:AO116" si="212">(J90*100%)/$AM90</f>
        <v>0.16666666666666666</v>
      </c>
      <c r="AP90" s="50">
        <f t="shared" ref="AP90:AP116" si="213">(L90*100%)/$AM90</f>
        <v>0.16666666666666666</v>
      </c>
      <c r="AQ90" s="50">
        <f t="shared" ref="AQ90:AQ116" si="214">(N90*100%)/$AM90</f>
        <v>0.16666666666666666</v>
      </c>
      <c r="AR90" s="50">
        <f t="shared" ref="AR90:AR116" si="215">(P90*100%)/$AM90</f>
        <v>0.16666666666666666</v>
      </c>
      <c r="AS90" s="50">
        <f t="shared" ref="AS90:AS116" si="216">(R90*100%)/$AM90</f>
        <v>0.16666666666666666</v>
      </c>
      <c r="AT90" s="50">
        <f t="shared" ref="AT90:AT116" si="217">(T90*100%)/$AM90</f>
        <v>0.16666666666666666</v>
      </c>
      <c r="AU90" s="50">
        <f t="shared" ref="AU90:AU116" si="218">(V90*100%)/$AM90</f>
        <v>0</v>
      </c>
    </row>
    <row r="91" spans="1:47">
      <c r="A91" s="2" t="s">
        <v>862</v>
      </c>
      <c r="B91" s="44" t="str">
        <f>$B$90</f>
        <v xml:space="preserve">DOMINADAS  </v>
      </c>
      <c r="C91" s="45">
        <f>C90</f>
        <v>40</v>
      </c>
      <c r="D91" s="45">
        <f t="shared" ref="D91:H91" si="219">D90</f>
        <v>4</v>
      </c>
      <c r="E91" s="45">
        <f t="shared" si="219"/>
        <v>60</v>
      </c>
      <c r="F91" s="45">
        <f t="shared" si="219"/>
        <v>4</v>
      </c>
      <c r="G91" s="45">
        <f t="shared" si="219"/>
        <v>70</v>
      </c>
      <c r="H91" s="54">
        <f t="shared" si="219"/>
        <v>4</v>
      </c>
      <c r="I91" s="31">
        <f>+$B$89*W91%</f>
        <v>80</v>
      </c>
      <c r="J91" s="35">
        <f t="shared" ref="J91:J116" si="220">+X91</f>
        <v>3</v>
      </c>
      <c r="K91" s="32">
        <f t="shared" ref="K91:K116" si="221">+$B$89*Y91%</f>
        <v>80</v>
      </c>
      <c r="L91" s="35">
        <f t="shared" ref="L91:L116" si="222">+Z91</f>
        <v>3</v>
      </c>
      <c r="M91" s="32">
        <f t="shared" ref="M91:M116" si="223">+$B$89*AA91%</f>
        <v>80</v>
      </c>
      <c r="N91" s="35">
        <f t="shared" ref="N91:N116" si="224">+AB91</f>
        <v>3</v>
      </c>
      <c r="O91" s="32">
        <f t="shared" ref="O91:O116" si="225">+$B$89*AC91%</f>
        <v>80</v>
      </c>
      <c r="P91" s="35">
        <f t="shared" ref="P91:P116" si="226">+AD91</f>
        <v>3</v>
      </c>
      <c r="Q91" s="32">
        <f t="shared" ref="Q91:Q116" si="227">+$B$89*AE91%</f>
        <v>80</v>
      </c>
      <c r="R91" s="35">
        <f t="shared" ref="R91:R116" si="228">+AF91</f>
        <v>3</v>
      </c>
      <c r="S91" s="32">
        <f t="shared" ref="S91:S116" si="229">+$B$89*AG91%</f>
        <v>80</v>
      </c>
      <c r="T91" s="35">
        <f t="shared" ref="T91:T116" si="230">+AH91</f>
        <v>3</v>
      </c>
      <c r="U91" s="32">
        <f t="shared" ref="U91:U116" si="231">+$B$89*AI91%</f>
        <v>0</v>
      </c>
      <c r="V91" s="36">
        <f t="shared" ref="V91:V116" si="232">+AJ91</f>
        <v>0</v>
      </c>
      <c r="W91" s="27">
        <v>80</v>
      </c>
      <c r="X91" s="26">
        <v>3</v>
      </c>
      <c r="Y91" s="26">
        <v>80</v>
      </c>
      <c r="Z91" s="26">
        <v>3</v>
      </c>
      <c r="AA91" s="26">
        <v>80</v>
      </c>
      <c r="AB91" s="26">
        <v>3</v>
      </c>
      <c r="AC91" s="26">
        <v>80</v>
      </c>
      <c r="AD91" s="26">
        <v>3</v>
      </c>
      <c r="AE91" s="26">
        <v>80</v>
      </c>
      <c r="AF91" s="26">
        <v>3</v>
      </c>
      <c r="AG91" s="26">
        <v>80</v>
      </c>
      <c r="AH91" s="26">
        <v>3</v>
      </c>
      <c r="AI91" s="26"/>
      <c r="AJ91" s="26"/>
      <c r="AK91" s="6">
        <f t="shared" ref="AK91:AK116" si="233">AN91/$B$2*100</f>
        <v>80</v>
      </c>
      <c r="AL91" s="7">
        <f t="shared" ref="AL91:AL116" si="234">(I91*J91)+(K91*L91)+(M91*N91)+(O91*P91)+(Q91*R91)+(S91*T91)+(U91*V91)</f>
        <v>1440</v>
      </c>
      <c r="AM91" s="7">
        <f t="shared" ref="AM91:AM116" si="235">J91+R91+L91+N91+P91+T91+V91</f>
        <v>18</v>
      </c>
      <c r="AN91" s="47">
        <f t="shared" ref="AN91:AN116" si="236">AL91/AM91</f>
        <v>80</v>
      </c>
      <c r="AO91" s="48">
        <f t="shared" si="212"/>
        <v>0.16666666666666666</v>
      </c>
      <c r="AP91" s="48">
        <f t="shared" si="213"/>
        <v>0.16666666666666666</v>
      </c>
      <c r="AQ91" s="48">
        <f t="shared" si="214"/>
        <v>0.16666666666666666</v>
      </c>
      <c r="AR91" s="48">
        <f t="shared" si="215"/>
        <v>0.16666666666666666</v>
      </c>
      <c r="AS91" s="48">
        <f t="shared" si="216"/>
        <v>0.16666666666666666</v>
      </c>
      <c r="AT91" s="48">
        <f t="shared" si="217"/>
        <v>0.16666666666666666</v>
      </c>
      <c r="AU91" s="48">
        <f t="shared" si="218"/>
        <v>0</v>
      </c>
    </row>
    <row r="92" spans="1:47">
      <c r="A92" s="2" t="s">
        <v>863</v>
      </c>
      <c r="B92" s="44" t="str">
        <f t="shared" ref="B92:B116" si="237">$B$90</f>
        <v xml:space="preserve">DOMINADAS  </v>
      </c>
      <c r="C92" s="45">
        <f t="shared" ref="C92:H92" si="238">C91</f>
        <v>40</v>
      </c>
      <c r="D92" s="45">
        <f t="shared" si="238"/>
        <v>4</v>
      </c>
      <c r="E92" s="45">
        <f t="shared" si="238"/>
        <v>60</v>
      </c>
      <c r="F92" s="45">
        <f t="shared" si="238"/>
        <v>4</v>
      </c>
      <c r="G92" s="45">
        <f t="shared" si="238"/>
        <v>70</v>
      </c>
      <c r="H92" s="54">
        <f t="shared" si="238"/>
        <v>4</v>
      </c>
      <c r="I92" s="31">
        <f t="shared" ref="I92:I116" si="239">+$B$89*W92%</f>
        <v>80</v>
      </c>
      <c r="J92" s="35">
        <f t="shared" si="220"/>
        <v>2</v>
      </c>
      <c r="K92" s="32">
        <f t="shared" si="221"/>
        <v>80</v>
      </c>
      <c r="L92" s="35">
        <f t="shared" si="222"/>
        <v>2</v>
      </c>
      <c r="M92" s="32">
        <f t="shared" si="223"/>
        <v>80</v>
      </c>
      <c r="N92" s="35">
        <f t="shared" si="224"/>
        <v>2</v>
      </c>
      <c r="O92" s="32">
        <f t="shared" si="225"/>
        <v>80</v>
      </c>
      <c r="P92" s="35">
        <f t="shared" si="226"/>
        <v>2</v>
      </c>
      <c r="Q92" s="32">
        <f t="shared" si="227"/>
        <v>80</v>
      </c>
      <c r="R92" s="35">
        <f t="shared" si="228"/>
        <v>2</v>
      </c>
      <c r="S92" s="32">
        <f t="shared" si="229"/>
        <v>80</v>
      </c>
      <c r="T92" s="35">
        <f t="shared" si="230"/>
        <v>2</v>
      </c>
      <c r="U92" s="32">
        <f t="shared" si="231"/>
        <v>0</v>
      </c>
      <c r="V92" s="36">
        <f t="shared" si="232"/>
        <v>0</v>
      </c>
      <c r="W92" s="27">
        <v>80</v>
      </c>
      <c r="X92" s="26">
        <v>2</v>
      </c>
      <c r="Y92" s="26">
        <v>80</v>
      </c>
      <c r="Z92" s="26">
        <v>2</v>
      </c>
      <c r="AA92" s="26">
        <v>80</v>
      </c>
      <c r="AB92" s="26">
        <v>2</v>
      </c>
      <c r="AC92" s="26">
        <v>80</v>
      </c>
      <c r="AD92" s="26">
        <v>2</v>
      </c>
      <c r="AE92" s="26">
        <v>80</v>
      </c>
      <c r="AF92" s="26">
        <v>2</v>
      </c>
      <c r="AG92" s="26">
        <v>80</v>
      </c>
      <c r="AH92" s="26">
        <v>2</v>
      </c>
      <c r="AI92" s="26"/>
      <c r="AJ92" s="26"/>
      <c r="AK92" s="6">
        <f t="shared" si="233"/>
        <v>80</v>
      </c>
      <c r="AL92" s="7">
        <f t="shared" si="234"/>
        <v>960</v>
      </c>
      <c r="AM92" s="7">
        <f t="shared" si="235"/>
        <v>12</v>
      </c>
      <c r="AN92" s="47">
        <f t="shared" si="236"/>
        <v>80</v>
      </c>
      <c r="AO92" s="48">
        <f t="shared" si="212"/>
        <v>0.16666666666666666</v>
      </c>
      <c r="AP92" s="48">
        <f t="shared" si="213"/>
        <v>0.16666666666666666</v>
      </c>
      <c r="AQ92" s="48">
        <f t="shared" si="214"/>
        <v>0.16666666666666666</v>
      </c>
      <c r="AR92" s="48">
        <f t="shared" si="215"/>
        <v>0.16666666666666666</v>
      </c>
      <c r="AS92" s="48">
        <f t="shared" si="216"/>
        <v>0.16666666666666666</v>
      </c>
      <c r="AT92" s="48">
        <f t="shared" si="217"/>
        <v>0.16666666666666666</v>
      </c>
      <c r="AU92" s="48">
        <f t="shared" si="218"/>
        <v>0</v>
      </c>
    </row>
    <row r="93" spans="1:47">
      <c r="A93" s="2" t="s">
        <v>864</v>
      </c>
      <c r="B93" s="44" t="str">
        <f t="shared" si="237"/>
        <v xml:space="preserve">DOMINADAS  </v>
      </c>
      <c r="C93" s="45">
        <f t="shared" ref="C93:H93" si="240">C92</f>
        <v>40</v>
      </c>
      <c r="D93" s="45">
        <f t="shared" si="240"/>
        <v>4</v>
      </c>
      <c r="E93" s="45">
        <f t="shared" si="240"/>
        <v>60</v>
      </c>
      <c r="F93" s="45">
        <f t="shared" si="240"/>
        <v>4</v>
      </c>
      <c r="G93" s="45">
        <f t="shared" si="240"/>
        <v>70</v>
      </c>
      <c r="H93" s="54">
        <f t="shared" si="240"/>
        <v>4</v>
      </c>
      <c r="I93" s="31">
        <f t="shared" si="239"/>
        <v>80</v>
      </c>
      <c r="J93" s="35">
        <f t="shared" si="220"/>
        <v>4</v>
      </c>
      <c r="K93" s="32">
        <f t="shared" si="221"/>
        <v>80</v>
      </c>
      <c r="L93" s="35">
        <f t="shared" si="222"/>
        <v>4</v>
      </c>
      <c r="M93" s="32">
        <f t="shared" si="223"/>
        <v>80</v>
      </c>
      <c r="N93" s="35">
        <f t="shared" si="224"/>
        <v>4</v>
      </c>
      <c r="O93" s="32">
        <f t="shared" si="225"/>
        <v>80</v>
      </c>
      <c r="P93" s="35">
        <f t="shared" si="226"/>
        <v>4</v>
      </c>
      <c r="Q93" s="32">
        <f t="shared" si="227"/>
        <v>80</v>
      </c>
      <c r="R93" s="35">
        <f t="shared" si="228"/>
        <v>4</v>
      </c>
      <c r="S93" s="32">
        <f t="shared" si="229"/>
        <v>80</v>
      </c>
      <c r="T93" s="35">
        <f t="shared" si="230"/>
        <v>4</v>
      </c>
      <c r="U93" s="32">
        <f t="shared" si="231"/>
        <v>0</v>
      </c>
      <c r="V93" s="36">
        <f t="shared" si="232"/>
        <v>0</v>
      </c>
      <c r="W93" s="27">
        <v>80</v>
      </c>
      <c r="X93" s="26">
        <v>4</v>
      </c>
      <c r="Y93" s="26">
        <v>80</v>
      </c>
      <c r="Z93" s="26">
        <v>4</v>
      </c>
      <c r="AA93" s="26">
        <v>80</v>
      </c>
      <c r="AB93" s="26">
        <v>4</v>
      </c>
      <c r="AC93" s="26">
        <v>80</v>
      </c>
      <c r="AD93" s="26">
        <v>4</v>
      </c>
      <c r="AE93" s="26">
        <v>80</v>
      </c>
      <c r="AF93" s="26">
        <v>4</v>
      </c>
      <c r="AG93" s="26">
        <v>80</v>
      </c>
      <c r="AH93" s="26">
        <v>4</v>
      </c>
      <c r="AI93" s="26"/>
      <c r="AJ93" s="26"/>
      <c r="AK93" s="6">
        <f t="shared" si="233"/>
        <v>80</v>
      </c>
      <c r="AL93" s="7">
        <f t="shared" si="234"/>
        <v>1920</v>
      </c>
      <c r="AM93" s="7">
        <f t="shared" si="235"/>
        <v>24</v>
      </c>
      <c r="AN93" s="47">
        <f t="shared" si="236"/>
        <v>80</v>
      </c>
      <c r="AO93" s="48">
        <f t="shared" si="212"/>
        <v>0.16666666666666666</v>
      </c>
      <c r="AP93" s="48">
        <f t="shared" si="213"/>
        <v>0.16666666666666666</v>
      </c>
      <c r="AQ93" s="48">
        <f t="shared" si="214"/>
        <v>0.16666666666666666</v>
      </c>
      <c r="AR93" s="48">
        <f t="shared" si="215"/>
        <v>0.16666666666666666</v>
      </c>
      <c r="AS93" s="48">
        <f t="shared" si="216"/>
        <v>0.16666666666666666</v>
      </c>
      <c r="AT93" s="48">
        <f t="shared" si="217"/>
        <v>0.16666666666666666</v>
      </c>
      <c r="AU93" s="48">
        <f t="shared" si="218"/>
        <v>0</v>
      </c>
    </row>
    <row r="94" spans="1:47">
      <c r="A94" s="2" t="s">
        <v>865</v>
      </c>
      <c r="B94" s="44" t="str">
        <f t="shared" si="237"/>
        <v xml:space="preserve">DOMINADAS  </v>
      </c>
      <c r="C94" s="45">
        <f t="shared" ref="C94:H94" si="241">C93</f>
        <v>40</v>
      </c>
      <c r="D94" s="45">
        <f t="shared" si="241"/>
        <v>4</v>
      </c>
      <c r="E94" s="45">
        <f t="shared" si="241"/>
        <v>60</v>
      </c>
      <c r="F94" s="45">
        <f t="shared" si="241"/>
        <v>4</v>
      </c>
      <c r="G94" s="45">
        <f t="shared" si="241"/>
        <v>70</v>
      </c>
      <c r="H94" s="54">
        <f t="shared" si="241"/>
        <v>4</v>
      </c>
      <c r="I94" s="31">
        <f t="shared" si="239"/>
        <v>80</v>
      </c>
      <c r="J94" s="35">
        <f t="shared" si="220"/>
        <v>2</v>
      </c>
      <c r="K94" s="32">
        <f t="shared" si="221"/>
        <v>80</v>
      </c>
      <c r="L94" s="35">
        <f t="shared" si="222"/>
        <v>2</v>
      </c>
      <c r="M94" s="32">
        <f t="shared" si="223"/>
        <v>80</v>
      </c>
      <c r="N94" s="35">
        <f t="shared" si="224"/>
        <v>2</v>
      </c>
      <c r="O94" s="32">
        <f t="shared" si="225"/>
        <v>80</v>
      </c>
      <c r="P94" s="35">
        <f t="shared" si="226"/>
        <v>2</v>
      </c>
      <c r="Q94" s="32">
        <f t="shared" si="227"/>
        <v>80</v>
      </c>
      <c r="R94" s="35">
        <f t="shared" si="228"/>
        <v>2</v>
      </c>
      <c r="S94" s="32">
        <f t="shared" si="229"/>
        <v>80</v>
      </c>
      <c r="T94" s="35">
        <f t="shared" si="230"/>
        <v>2</v>
      </c>
      <c r="U94" s="32">
        <f t="shared" si="231"/>
        <v>0</v>
      </c>
      <c r="V94" s="36">
        <f t="shared" si="232"/>
        <v>0</v>
      </c>
      <c r="W94" s="27">
        <v>80</v>
      </c>
      <c r="X94" s="26">
        <v>2</v>
      </c>
      <c r="Y94" s="26">
        <v>80</v>
      </c>
      <c r="Z94" s="26">
        <v>2</v>
      </c>
      <c r="AA94" s="26">
        <v>80</v>
      </c>
      <c r="AB94" s="26">
        <v>2</v>
      </c>
      <c r="AC94" s="26">
        <v>80</v>
      </c>
      <c r="AD94" s="26">
        <v>2</v>
      </c>
      <c r="AE94" s="26">
        <v>80</v>
      </c>
      <c r="AF94" s="26">
        <v>2</v>
      </c>
      <c r="AG94" s="26">
        <v>80</v>
      </c>
      <c r="AH94" s="26">
        <v>2</v>
      </c>
      <c r="AI94" s="26"/>
      <c r="AJ94" s="26"/>
      <c r="AK94" s="6">
        <f t="shared" si="233"/>
        <v>80</v>
      </c>
      <c r="AL94" s="7">
        <f t="shared" si="234"/>
        <v>960</v>
      </c>
      <c r="AM94" s="7">
        <f t="shared" si="235"/>
        <v>12</v>
      </c>
      <c r="AN94" s="47">
        <f t="shared" si="236"/>
        <v>80</v>
      </c>
      <c r="AO94" s="48">
        <f t="shared" si="212"/>
        <v>0.16666666666666666</v>
      </c>
      <c r="AP94" s="48">
        <f t="shared" si="213"/>
        <v>0.16666666666666666</v>
      </c>
      <c r="AQ94" s="48">
        <f t="shared" si="214"/>
        <v>0.16666666666666666</v>
      </c>
      <c r="AR94" s="48">
        <f t="shared" si="215"/>
        <v>0.16666666666666666</v>
      </c>
      <c r="AS94" s="48">
        <f t="shared" si="216"/>
        <v>0.16666666666666666</v>
      </c>
      <c r="AT94" s="48">
        <f t="shared" si="217"/>
        <v>0.16666666666666666</v>
      </c>
      <c r="AU94" s="48">
        <f t="shared" si="218"/>
        <v>0</v>
      </c>
    </row>
    <row r="95" spans="1:47">
      <c r="A95" s="2" t="s">
        <v>866</v>
      </c>
      <c r="B95" s="44" t="str">
        <f t="shared" si="237"/>
        <v xml:space="preserve">DOMINADAS  </v>
      </c>
      <c r="C95" s="45">
        <f t="shared" ref="C95:D95" si="242">C94</f>
        <v>40</v>
      </c>
      <c r="D95" s="45">
        <f t="shared" si="242"/>
        <v>4</v>
      </c>
      <c r="E95" s="45">
        <f>E94</f>
        <v>60</v>
      </c>
      <c r="F95" s="45">
        <f t="shared" ref="F95:H95" si="243">F94</f>
        <v>4</v>
      </c>
      <c r="G95" s="45">
        <f t="shared" si="243"/>
        <v>70</v>
      </c>
      <c r="H95" s="54">
        <f t="shared" si="243"/>
        <v>4</v>
      </c>
      <c r="I95" s="31">
        <f t="shared" si="239"/>
        <v>80</v>
      </c>
      <c r="J95" s="35">
        <f t="shared" si="220"/>
        <v>5</v>
      </c>
      <c r="K95" s="32">
        <f t="shared" si="221"/>
        <v>80</v>
      </c>
      <c r="L95" s="35">
        <f t="shared" si="222"/>
        <v>5</v>
      </c>
      <c r="M95" s="32">
        <f t="shared" si="223"/>
        <v>80</v>
      </c>
      <c r="N95" s="35">
        <f t="shared" si="224"/>
        <v>5</v>
      </c>
      <c r="O95" s="32">
        <f t="shared" si="225"/>
        <v>80</v>
      </c>
      <c r="P95" s="35">
        <f t="shared" si="226"/>
        <v>5</v>
      </c>
      <c r="Q95" s="32">
        <f t="shared" si="227"/>
        <v>80</v>
      </c>
      <c r="R95" s="35">
        <f t="shared" si="228"/>
        <v>5</v>
      </c>
      <c r="S95" s="32">
        <f t="shared" si="229"/>
        <v>80</v>
      </c>
      <c r="T95" s="35">
        <f t="shared" si="230"/>
        <v>5</v>
      </c>
      <c r="U95" s="32">
        <f t="shared" si="231"/>
        <v>0</v>
      </c>
      <c r="V95" s="36">
        <f t="shared" si="232"/>
        <v>0</v>
      </c>
      <c r="W95" s="27">
        <v>80</v>
      </c>
      <c r="X95" s="26">
        <v>5</v>
      </c>
      <c r="Y95" s="26">
        <v>80</v>
      </c>
      <c r="Z95" s="26">
        <v>5</v>
      </c>
      <c r="AA95" s="26">
        <v>80</v>
      </c>
      <c r="AB95" s="26">
        <v>5</v>
      </c>
      <c r="AC95" s="26">
        <v>80</v>
      </c>
      <c r="AD95" s="26">
        <v>5</v>
      </c>
      <c r="AE95" s="26">
        <v>80</v>
      </c>
      <c r="AF95" s="26">
        <v>5</v>
      </c>
      <c r="AG95" s="26">
        <v>80</v>
      </c>
      <c r="AH95" s="26">
        <v>5</v>
      </c>
      <c r="AI95" s="26"/>
      <c r="AJ95" s="26"/>
      <c r="AK95" s="6">
        <f t="shared" si="233"/>
        <v>80</v>
      </c>
      <c r="AL95" s="7">
        <f t="shared" si="234"/>
        <v>2400</v>
      </c>
      <c r="AM95" s="7">
        <f t="shared" si="235"/>
        <v>30</v>
      </c>
      <c r="AN95" s="47">
        <f t="shared" si="236"/>
        <v>80</v>
      </c>
      <c r="AO95" s="48">
        <f t="shared" si="212"/>
        <v>0.16666666666666666</v>
      </c>
      <c r="AP95" s="48">
        <f t="shared" si="213"/>
        <v>0.16666666666666666</v>
      </c>
      <c r="AQ95" s="48">
        <f t="shared" si="214"/>
        <v>0.16666666666666666</v>
      </c>
      <c r="AR95" s="48">
        <f t="shared" si="215"/>
        <v>0.16666666666666666</v>
      </c>
      <c r="AS95" s="48">
        <f t="shared" si="216"/>
        <v>0.16666666666666666</v>
      </c>
      <c r="AT95" s="48">
        <f t="shared" si="217"/>
        <v>0.16666666666666666</v>
      </c>
      <c r="AU95" s="48">
        <f t="shared" si="218"/>
        <v>0</v>
      </c>
    </row>
    <row r="96" spans="1:47">
      <c r="A96" s="2" t="s">
        <v>867</v>
      </c>
      <c r="B96" s="44" t="str">
        <f t="shared" si="237"/>
        <v xml:space="preserve">DOMINADAS  </v>
      </c>
      <c r="C96" s="45">
        <f t="shared" ref="C96:H96" si="244">C95</f>
        <v>40</v>
      </c>
      <c r="D96" s="45">
        <f t="shared" si="244"/>
        <v>4</v>
      </c>
      <c r="E96" s="45">
        <f t="shared" si="244"/>
        <v>60</v>
      </c>
      <c r="F96" s="45">
        <f t="shared" si="244"/>
        <v>4</v>
      </c>
      <c r="G96" s="45">
        <f t="shared" si="244"/>
        <v>70</v>
      </c>
      <c r="H96" s="54">
        <f t="shared" si="244"/>
        <v>4</v>
      </c>
      <c r="I96" s="31">
        <f t="shared" si="239"/>
        <v>80</v>
      </c>
      <c r="J96" s="35">
        <f t="shared" si="220"/>
        <v>2</v>
      </c>
      <c r="K96" s="32">
        <f t="shared" si="221"/>
        <v>80</v>
      </c>
      <c r="L96" s="35">
        <f t="shared" si="222"/>
        <v>2</v>
      </c>
      <c r="M96" s="32">
        <f t="shared" si="223"/>
        <v>80</v>
      </c>
      <c r="N96" s="35">
        <f t="shared" si="224"/>
        <v>2</v>
      </c>
      <c r="O96" s="32">
        <f t="shared" si="225"/>
        <v>80</v>
      </c>
      <c r="P96" s="35">
        <f t="shared" si="226"/>
        <v>2</v>
      </c>
      <c r="Q96" s="32">
        <f t="shared" si="227"/>
        <v>80</v>
      </c>
      <c r="R96" s="35">
        <f t="shared" si="228"/>
        <v>2</v>
      </c>
      <c r="S96" s="32">
        <f t="shared" si="229"/>
        <v>80</v>
      </c>
      <c r="T96" s="35">
        <f t="shared" si="230"/>
        <v>2</v>
      </c>
      <c r="U96" s="32">
        <f t="shared" si="231"/>
        <v>0</v>
      </c>
      <c r="V96" s="36">
        <f t="shared" si="232"/>
        <v>0</v>
      </c>
      <c r="W96" s="27">
        <v>80</v>
      </c>
      <c r="X96" s="26">
        <v>2</v>
      </c>
      <c r="Y96" s="26">
        <v>80</v>
      </c>
      <c r="Z96" s="26">
        <v>2</v>
      </c>
      <c r="AA96" s="26">
        <v>80</v>
      </c>
      <c r="AB96" s="26">
        <v>2</v>
      </c>
      <c r="AC96" s="26">
        <v>80</v>
      </c>
      <c r="AD96" s="26">
        <v>2</v>
      </c>
      <c r="AE96" s="26">
        <v>80</v>
      </c>
      <c r="AF96" s="26">
        <v>2</v>
      </c>
      <c r="AG96" s="26">
        <v>80</v>
      </c>
      <c r="AH96" s="26">
        <v>2</v>
      </c>
      <c r="AI96" s="26"/>
      <c r="AJ96" s="26"/>
      <c r="AK96" s="6">
        <f t="shared" si="233"/>
        <v>80</v>
      </c>
      <c r="AL96" s="7">
        <f t="shared" si="234"/>
        <v>960</v>
      </c>
      <c r="AM96" s="7">
        <f t="shared" si="235"/>
        <v>12</v>
      </c>
      <c r="AN96" s="47">
        <f t="shared" si="236"/>
        <v>80</v>
      </c>
      <c r="AO96" s="48">
        <f t="shared" si="212"/>
        <v>0.16666666666666666</v>
      </c>
      <c r="AP96" s="48">
        <f t="shared" si="213"/>
        <v>0.16666666666666666</v>
      </c>
      <c r="AQ96" s="48">
        <f t="shared" si="214"/>
        <v>0.16666666666666666</v>
      </c>
      <c r="AR96" s="48">
        <f t="shared" si="215"/>
        <v>0.16666666666666666</v>
      </c>
      <c r="AS96" s="48">
        <f t="shared" si="216"/>
        <v>0.16666666666666666</v>
      </c>
      <c r="AT96" s="48">
        <f t="shared" si="217"/>
        <v>0.16666666666666666</v>
      </c>
      <c r="AU96" s="48">
        <f t="shared" si="218"/>
        <v>0</v>
      </c>
    </row>
    <row r="97" spans="1:47">
      <c r="A97" s="2" t="s">
        <v>868</v>
      </c>
      <c r="B97" s="44" t="str">
        <f t="shared" si="237"/>
        <v xml:space="preserve">DOMINADAS  </v>
      </c>
      <c r="C97" s="45">
        <f t="shared" ref="C97:H97" si="245">C96</f>
        <v>40</v>
      </c>
      <c r="D97" s="45">
        <f t="shared" si="245"/>
        <v>4</v>
      </c>
      <c r="E97" s="45">
        <f t="shared" si="245"/>
        <v>60</v>
      </c>
      <c r="F97" s="45">
        <f t="shared" si="245"/>
        <v>4</v>
      </c>
      <c r="G97" s="45">
        <f t="shared" si="245"/>
        <v>70</v>
      </c>
      <c r="H97" s="54">
        <f t="shared" si="245"/>
        <v>4</v>
      </c>
      <c r="I97" s="31">
        <f t="shared" si="239"/>
        <v>80</v>
      </c>
      <c r="J97" s="35">
        <f t="shared" si="220"/>
        <v>6</v>
      </c>
      <c r="K97" s="32">
        <f t="shared" si="221"/>
        <v>80</v>
      </c>
      <c r="L97" s="35">
        <f t="shared" si="222"/>
        <v>6</v>
      </c>
      <c r="M97" s="32">
        <f t="shared" si="223"/>
        <v>80</v>
      </c>
      <c r="N97" s="35">
        <f t="shared" si="224"/>
        <v>6</v>
      </c>
      <c r="O97" s="32">
        <f t="shared" si="225"/>
        <v>80</v>
      </c>
      <c r="P97" s="35">
        <f t="shared" si="226"/>
        <v>6</v>
      </c>
      <c r="Q97" s="32">
        <f t="shared" si="227"/>
        <v>80</v>
      </c>
      <c r="R97" s="35">
        <f t="shared" si="228"/>
        <v>6</v>
      </c>
      <c r="S97" s="32">
        <f t="shared" si="229"/>
        <v>80</v>
      </c>
      <c r="T97" s="35">
        <f t="shared" si="230"/>
        <v>6</v>
      </c>
      <c r="U97" s="32">
        <f t="shared" si="231"/>
        <v>0</v>
      </c>
      <c r="V97" s="36">
        <f t="shared" si="232"/>
        <v>0</v>
      </c>
      <c r="W97" s="27">
        <v>80</v>
      </c>
      <c r="X97" s="26">
        <v>6</v>
      </c>
      <c r="Y97" s="26">
        <v>80</v>
      </c>
      <c r="Z97" s="26">
        <v>6</v>
      </c>
      <c r="AA97" s="26">
        <v>80</v>
      </c>
      <c r="AB97" s="26">
        <v>6</v>
      </c>
      <c r="AC97" s="26">
        <v>80</v>
      </c>
      <c r="AD97" s="26">
        <v>6</v>
      </c>
      <c r="AE97" s="26">
        <v>80</v>
      </c>
      <c r="AF97" s="26">
        <v>6</v>
      </c>
      <c r="AG97" s="26">
        <v>80</v>
      </c>
      <c r="AH97" s="26">
        <v>6</v>
      </c>
      <c r="AI97" s="26"/>
      <c r="AJ97" s="26"/>
      <c r="AK97" s="6">
        <f t="shared" si="233"/>
        <v>80</v>
      </c>
      <c r="AL97" s="7">
        <f t="shared" si="234"/>
        <v>2880</v>
      </c>
      <c r="AM97" s="7">
        <f t="shared" si="235"/>
        <v>36</v>
      </c>
      <c r="AN97" s="47">
        <f t="shared" si="236"/>
        <v>80</v>
      </c>
      <c r="AO97" s="48">
        <f t="shared" si="212"/>
        <v>0.16666666666666666</v>
      </c>
      <c r="AP97" s="48">
        <f t="shared" si="213"/>
        <v>0.16666666666666666</v>
      </c>
      <c r="AQ97" s="48">
        <f t="shared" si="214"/>
        <v>0.16666666666666666</v>
      </c>
      <c r="AR97" s="48">
        <f t="shared" si="215"/>
        <v>0.16666666666666666</v>
      </c>
      <c r="AS97" s="48">
        <f t="shared" si="216"/>
        <v>0.16666666666666666</v>
      </c>
      <c r="AT97" s="48">
        <f t="shared" si="217"/>
        <v>0.16666666666666666</v>
      </c>
      <c r="AU97" s="48">
        <f t="shared" si="218"/>
        <v>0</v>
      </c>
    </row>
    <row r="98" spans="1:47">
      <c r="A98" s="2" t="s">
        <v>869</v>
      </c>
      <c r="B98" s="44" t="str">
        <f t="shared" si="237"/>
        <v xml:space="preserve">DOMINADAS  </v>
      </c>
      <c r="C98" s="45">
        <f t="shared" ref="C98:H98" si="246">C97</f>
        <v>40</v>
      </c>
      <c r="D98" s="45">
        <f t="shared" si="246"/>
        <v>4</v>
      </c>
      <c r="E98" s="45">
        <f t="shared" si="246"/>
        <v>60</v>
      </c>
      <c r="F98" s="45">
        <f t="shared" si="246"/>
        <v>4</v>
      </c>
      <c r="G98" s="45">
        <f t="shared" si="246"/>
        <v>70</v>
      </c>
      <c r="H98" s="54">
        <f t="shared" si="246"/>
        <v>4</v>
      </c>
      <c r="I98" s="31">
        <f t="shared" si="239"/>
        <v>85</v>
      </c>
      <c r="J98" s="35">
        <f t="shared" si="220"/>
        <v>2</v>
      </c>
      <c r="K98" s="32">
        <f t="shared" si="221"/>
        <v>85</v>
      </c>
      <c r="L98" s="35">
        <f t="shared" si="222"/>
        <v>2</v>
      </c>
      <c r="M98" s="32">
        <f t="shared" si="223"/>
        <v>85</v>
      </c>
      <c r="N98" s="35">
        <f t="shared" si="224"/>
        <v>2</v>
      </c>
      <c r="O98" s="32">
        <f t="shared" si="225"/>
        <v>85</v>
      </c>
      <c r="P98" s="35">
        <f t="shared" si="226"/>
        <v>2</v>
      </c>
      <c r="Q98" s="32">
        <f t="shared" si="227"/>
        <v>85</v>
      </c>
      <c r="R98" s="35">
        <f t="shared" si="228"/>
        <v>2</v>
      </c>
      <c r="S98" s="32">
        <f t="shared" si="229"/>
        <v>0</v>
      </c>
      <c r="T98" s="35">
        <f t="shared" si="230"/>
        <v>0</v>
      </c>
      <c r="U98" s="32">
        <f t="shared" si="231"/>
        <v>0</v>
      </c>
      <c r="V98" s="36">
        <f t="shared" si="232"/>
        <v>0</v>
      </c>
      <c r="W98" s="27">
        <v>85</v>
      </c>
      <c r="X98" s="26">
        <v>2</v>
      </c>
      <c r="Y98" s="26">
        <v>85</v>
      </c>
      <c r="Z98" s="26">
        <v>2</v>
      </c>
      <c r="AA98" s="26">
        <v>85</v>
      </c>
      <c r="AB98" s="26">
        <v>2</v>
      </c>
      <c r="AC98" s="26">
        <v>85</v>
      </c>
      <c r="AD98" s="26">
        <v>2</v>
      </c>
      <c r="AE98" s="26">
        <v>85</v>
      </c>
      <c r="AF98" s="26">
        <v>2</v>
      </c>
      <c r="AG98" s="26"/>
      <c r="AH98" s="26"/>
      <c r="AI98" s="26"/>
      <c r="AJ98" s="26"/>
      <c r="AK98" s="6">
        <f t="shared" si="233"/>
        <v>85</v>
      </c>
      <c r="AL98" s="7">
        <f t="shared" si="234"/>
        <v>850</v>
      </c>
      <c r="AM98" s="7">
        <f t="shared" si="235"/>
        <v>10</v>
      </c>
      <c r="AN98" s="47">
        <f t="shared" si="236"/>
        <v>85</v>
      </c>
      <c r="AO98" s="48">
        <f t="shared" si="212"/>
        <v>0.2</v>
      </c>
      <c r="AP98" s="48">
        <f t="shared" si="213"/>
        <v>0.2</v>
      </c>
      <c r="AQ98" s="48">
        <f t="shared" si="214"/>
        <v>0.2</v>
      </c>
      <c r="AR98" s="48">
        <f t="shared" si="215"/>
        <v>0.2</v>
      </c>
      <c r="AS98" s="48">
        <f t="shared" si="216"/>
        <v>0.2</v>
      </c>
      <c r="AT98" s="48">
        <f t="shared" si="217"/>
        <v>0</v>
      </c>
      <c r="AU98" s="48">
        <f t="shared" si="218"/>
        <v>0</v>
      </c>
    </row>
    <row r="99" spans="1:47">
      <c r="A99" s="2" t="s">
        <v>870</v>
      </c>
      <c r="B99" s="44" t="str">
        <f t="shared" si="237"/>
        <v xml:space="preserve">DOMINADAS  </v>
      </c>
      <c r="C99" s="45">
        <f t="shared" ref="C99:H99" si="247">C98</f>
        <v>40</v>
      </c>
      <c r="D99" s="45">
        <f t="shared" si="247"/>
        <v>4</v>
      </c>
      <c r="E99" s="45">
        <f t="shared" si="247"/>
        <v>60</v>
      </c>
      <c r="F99" s="45">
        <f t="shared" si="247"/>
        <v>4</v>
      </c>
      <c r="G99" s="45">
        <f t="shared" si="247"/>
        <v>70</v>
      </c>
      <c r="H99" s="54">
        <f t="shared" si="247"/>
        <v>4</v>
      </c>
      <c r="I99" s="31">
        <f t="shared" si="239"/>
        <v>80</v>
      </c>
      <c r="J99" s="35">
        <f t="shared" si="220"/>
        <v>2</v>
      </c>
      <c r="K99" s="32">
        <f t="shared" si="221"/>
        <v>80</v>
      </c>
      <c r="L99" s="35">
        <f t="shared" si="222"/>
        <v>2</v>
      </c>
      <c r="M99" s="32">
        <f t="shared" si="223"/>
        <v>80</v>
      </c>
      <c r="N99" s="35">
        <f t="shared" si="224"/>
        <v>2</v>
      </c>
      <c r="O99" s="32">
        <f t="shared" si="225"/>
        <v>80</v>
      </c>
      <c r="P99" s="35">
        <f t="shared" si="226"/>
        <v>2</v>
      </c>
      <c r="Q99" s="32">
        <f t="shared" si="227"/>
        <v>80</v>
      </c>
      <c r="R99" s="35">
        <f t="shared" si="228"/>
        <v>2</v>
      </c>
      <c r="S99" s="32">
        <f t="shared" si="229"/>
        <v>80</v>
      </c>
      <c r="T99" s="35">
        <f t="shared" si="230"/>
        <v>2</v>
      </c>
      <c r="U99" s="32">
        <f t="shared" si="231"/>
        <v>0</v>
      </c>
      <c r="V99" s="36">
        <f t="shared" si="232"/>
        <v>0</v>
      </c>
      <c r="W99" s="27">
        <v>80</v>
      </c>
      <c r="X99" s="26">
        <v>2</v>
      </c>
      <c r="Y99" s="26">
        <v>80</v>
      </c>
      <c r="Z99" s="26">
        <v>2</v>
      </c>
      <c r="AA99" s="26">
        <v>80</v>
      </c>
      <c r="AB99" s="26">
        <v>2</v>
      </c>
      <c r="AC99" s="26">
        <v>80</v>
      </c>
      <c r="AD99" s="26">
        <v>2</v>
      </c>
      <c r="AE99" s="26">
        <v>80</v>
      </c>
      <c r="AF99" s="26">
        <v>2</v>
      </c>
      <c r="AG99" s="26">
        <v>80</v>
      </c>
      <c r="AH99" s="26">
        <v>2</v>
      </c>
      <c r="AI99" s="26"/>
      <c r="AJ99" s="26"/>
      <c r="AK99" s="6">
        <f t="shared" si="233"/>
        <v>80</v>
      </c>
      <c r="AL99" s="7">
        <f t="shared" si="234"/>
        <v>960</v>
      </c>
      <c r="AM99" s="7">
        <f t="shared" si="235"/>
        <v>12</v>
      </c>
      <c r="AN99" s="47">
        <f t="shared" si="236"/>
        <v>80</v>
      </c>
      <c r="AO99" s="48">
        <f t="shared" si="212"/>
        <v>0.16666666666666666</v>
      </c>
      <c r="AP99" s="48">
        <f t="shared" si="213"/>
        <v>0.16666666666666666</v>
      </c>
      <c r="AQ99" s="48">
        <f t="shared" si="214"/>
        <v>0.16666666666666666</v>
      </c>
      <c r="AR99" s="48">
        <f t="shared" si="215"/>
        <v>0.16666666666666666</v>
      </c>
      <c r="AS99" s="48">
        <f t="shared" si="216"/>
        <v>0.16666666666666666</v>
      </c>
      <c r="AT99" s="48">
        <f t="shared" si="217"/>
        <v>0.16666666666666666</v>
      </c>
      <c r="AU99" s="48">
        <f t="shared" si="218"/>
        <v>0</v>
      </c>
    </row>
    <row r="100" spans="1:47">
      <c r="A100" s="2" t="s">
        <v>871</v>
      </c>
      <c r="B100" s="44" t="str">
        <f t="shared" si="237"/>
        <v xml:space="preserve">DOMINADAS  </v>
      </c>
      <c r="C100" s="45">
        <f t="shared" ref="C100:H100" si="248">C99</f>
        <v>40</v>
      </c>
      <c r="D100" s="45">
        <f t="shared" si="248"/>
        <v>4</v>
      </c>
      <c r="E100" s="45">
        <f t="shared" si="248"/>
        <v>60</v>
      </c>
      <c r="F100" s="45">
        <f t="shared" si="248"/>
        <v>4</v>
      </c>
      <c r="G100" s="45">
        <f t="shared" si="248"/>
        <v>70</v>
      </c>
      <c r="H100" s="54">
        <f t="shared" si="248"/>
        <v>4</v>
      </c>
      <c r="I100" s="31">
        <f t="shared" si="239"/>
        <v>85</v>
      </c>
      <c r="J100" s="35">
        <f t="shared" si="220"/>
        <v>3</v>
      </c>
      <c r="K100" s="32">
        <f t="shared" si="221"/>
        <v>85</v>
      </c>
      <c r="L100" s="35">
        <f t="shared" si="222"/>
        <v>3</v>
      </c>
      <c r="M100" s="32">
        <f t="shared" si="223"/>
        <v>85</v>
      </c>
      <c r="N100" s="35">
        <f t="shared" si="224"/>
        <v>3</v>
      </c>
      <c r="O100" s="32">
        <f t="shared" si="225"/>
        <v>85</v>
      </c>
      <c r="P100" s="35">
        <f t="shared" si="226"/>
        <v>3</v>
      </c>
      <c r="Q100" s="32">
        <f t="shared" si="227"/>
        <v>85</v>
      </c>
      <c r="R100" s="35">
        <f t="shared" si="228"/>
        <v>3</v>
      </c>
      <c r="S100" s="32">
        <f t="shared" si="229"/>
        <v>0</v>
      </c>
      <c r="T100" s="35">
        <f t="shared" si="230"/>
        <v>0</v>
      </c>
      <c r="U100" s="32">
        <f t="shared" si="231"/>
        <v>0</v>
      </c>
      <c r="V100" s="36">
        <f t="shared" si="232"/>
        <v>0</v>
      </c>
      <c r="W100" s="27">
        <v>85</v>
      </c>
      <c r="X100" s="26">
        <v>3</v>
      </c>
      <c r="Y100" s="26">
        <v>85</v>
      </c>
      <c r="Z100" s="26">
        <v>3</v>
      </c>
      <c r="AA100" s="26">
        <v>85</v>
      </c>
      <c r="AB100" s="26">
        <v>3</v>
      </c>
      <c r="AC100" s="26">
        <v>85</v>
      </c>
      <c r="AD100" s="26">
        <v>3</v>
      </c>
      <c r="AE100" s="26">
        <v>85</v>
      </c>
      <c r="AF100" s="26">
        <v>3</v>
      </c>
      <c r="AG100" s="26"/>
      <c r="AH100" s="26"/>
      <c r="AI100" s="26"/>
      <c r="AJ100" s="26"/>
      <c r="AK100" s="6">
        <f t="shared" si="233"/>
        <v>85</v>
      </c>
      <c r="AL100" s="7">
        <f t="shared" si="234"/>
        <v>1275</v>
      </c>
      <c r="AM100" s="7">
        <f t="shared" si="235"/>
        <v>15</v>
      </c>
      <c r="AN100" s="47">
        <f t="shared" si="236"/>
        <v>85</v>
      </c>
      <c r="AO100" s="48">
        <f t="shared" si="212"/>
        <v>0.2</v>
      </c>
      <c r="AP100" s="48">
        <f t="shared" si="213"/>
        <v>0.2</v>
      </c>
      <c r="AQ100" s="48">
        <f t="shared" si="214"/>
        <v>0.2</v>
      </c>
      <c r="AR100" s="48">
        <f t="shared" si="215"/>
        <v>0.2</v>
      </c>
      <c r="AS100" s="48">
        <f t="shared" si="216"/>
        <v>0.2</v>
      </c>
      <c r="AT100" s="48">
        <f t="shared" si="217"/>
        <v>0</v>
      </c>
      <c r="AU100" s="48">
        <f t="shared" si="218"/>
        <v>0</v>
      </c>
    </row>
    <row r="101" spans="1:47">
      <c r="A101" s="2" t="s">
        <v>872</v>
      </c>
      <c r="B101" s="44" t="str">
        <f t="shared" si="237"/>
        <v xml:space="preserve">DOMINADAS  </v>
      </c>
      <c r="C101" s="45">
        <f t="shared" ref="C101:H101" si="249">C100</f>
        <v>40</v>
      </c>
      <c r="D101" s="45">
        <f t="shared" si="249"/>
        <v>4</v>
      </c>
      <c r="E101" s="45">
        <f t="shared" si="249"/>
        <v>60</v>
      </c>
      <c r="F101" s="45">
        <f t="shared" si="249"/>
        <v>4</v>
      </c>
      <c r="G101" s="45">
        <f t="shared" si="249"/>
        <v>70</v>
      </c>
      <c r="H101" s="54">
        <f t="shared" si="249"/>
        <v>4</v>
      </c>
      <c r="I101" s="31">
        <f t="shared" si="239"/>
        <v>80</v>
      </c>
      <c r="J101" s="35">
        <f t="shared" si="220"/>
        <v>2</v>
      </c>
      <c r="K101" s="32">
        <f t="shared" si="221"/>
        <v>80</v>
      </c>
      <c r="L101" s="35">
        <f t="shared" si="222"/>
        <v>2</v>
      </c>
      <c r="M101" s="32">
        <f t="shared" si="223"/>
        <v>80</v>
      </c>
      <c r="N101" s="35">
        <f t="shared" si="224"/>
        <v>2</v>
      </c>
      <c r="O101" s="32">
        <f t="shared" si="225"/>
        <v>80</v>
      </c>
      <c r="P101" s="35">
        <f t="shared" si="226"/>
        <v>2</v>
      </c>
      <c r="Q101" s="32">
        <f t="shared" si="227"/>
        <v>80</v>
      </c>
      <c r="R101" s="35">
        <f t="shared" si="228"/>
        <v>2</v>
      </c>
      <c r="S101" s="32">
        <f t="shared" si="229"/>
        <v>80</v>
      </c>
      <c r="T101" s="35">
        <f t="shared" si="230"/>
        <v>2</v>
      </c>
      <c r="U101" s="32">
        <f t="shared" si="231"/>
        <v>0</v>
      </c>
      <c r="V101" s="36">
        <f t="shared" si="232"/>
        <v>0</v>
      </c>
      <c r="W101" s="27">
        <v>80</v>
      </c>
      <c r="X101" s="26">
        <v>2</v>
      </c>
      <c r="Y101" s="26">
        <v>80</v>
      </c>
      <c r="Z101" s="26">
        <v>2</v>
      </c>
      <c r="AA101" s="26">
        <v>80</v>
      </c>
      <c r="AB101" s="26">
        <v>2</v>
      </c>
      <c r="AC101" s="26">
        <v>80</v>
      </c>
      <c r="AD101" s="26">
        <v>2</v>
      </c>
      <c r="AE101" s="26">
        <v>80</v>
      </c>
      <c r="AF101" s="26">
        <v>2</v>
      </c>
      <c r="AG101" s="26">
        <v>80</v>
      </c>
      <c r="AH101" s="26">
        <v>2</v>
      </c>
      <c r="AI101" s="26"/>
      <c r="AJ101" s="26"/>
      <c r="AK101" s="6">
        <f t="shared" si="233"/>
        <v>80</v>
      </c>
      <c r="AL101" s="7">
        <f t="shared" si="234"/>
        <v>960</v>
      </c>
      <c r="AM101" s="7">
        <f t="shared" si="235"/>
        <v>12</v>
      </c>
      <c r="AN101" s="47">
        <f t="shared" si="236"/>
        <v>80</v>
      </c>
      <c r="AO101" s="48">
        <f t="shared" si="212"/>
        <v>0.16666666666666666</v>
      </c>
      <c r="AP101" s="48">
        <f t="shared" si="213"/>
        <v>0.16666666666666666</v>
      </c>
      <c r="AQ101" s="48">
        <f t="shared" si="214"/>
        <v>0.16666666666666666</v>
      </c>
      <c r="AR101" s="48">
        <f t="shared" si="215"/>
        <v>0.16666666666666666</v>
      </c>
      <c r="AS101" s="48">
        <f t="shared" si="216"/>
        <v>0.16666666666666666</v>
      </c>
      <c r="AT101" s="48">
        <f t="shared" si="217"/>
        <v>0.16666666666666666</v>
      </c>
      <c r="AU101" s="48">
        <f t="shared" si="218"/>
        <v>0</v>
      </c>
    </row>
    <row r="102" spans="1:47">
      <c r="A102" s="2" t="s">
        <v>873</v>
      </c>
      <c r="B102" s="44" t="str">
        <f t="shared" si="237"/>
        <v xml:space="preserve">DOMINADAS  </v>
      </c>
      <c r="C102" s="45">
        <f t="shared" ref="C102:H102" si="250">C101</f>
        <v>40</v>
      </c>
      <c r="D102" s="45">
        <f t="shared" si="250"/>
        <v>4</v>
      </c>
      <c r="E102" s="45">
        <f t="shared" si="250"/>
        <v>60</v>
      </c>
      <c r="F102" s="45">
        <f t="shared" si="250"/>
        <v>4</v>
      </c>
      <c r="G102" s="45">
        <f t="shared" si="250"/>
        <v>70</v>
      </c>
      <c r="H102" s="54">
        <f t="shared" si="250"/>
        <v>4</v>
      </c>
      <c r="I102" s="31">
        <f t="shared" si="239"/>
        <v>85</v>
      </c>
      <c r="J102" s="35">
        <f t="shared" si="220"/>
        <v>4</v>
      </c>
      <c r="K102" s="32">
        <f t="shared" si="221"/>
        <v>85</v>
      </c>
      <c r="L102" s="35">
        <f t="shared" si="222"/>
        <v>4</v>
      </c>
      <c r="M102" s="32">
        <f t="shared" si="223"/>
        <v>85</v>
      </c>
      <c r="N102" s="35">
        <f t="shared" si="224"/>
        <v>4</v>
      </c>
      <c r="O102" s="32">
        <f t="shared" si="225"/>
        <v>85</v>
      </c>
      <c r="P102" s="35">
        <f t="shared" si="226"/>
        <v>4</v>
      </c>
      <c r="Q102" s="32">
        <f t="shared" si="227"/>
        <v>85</v>
      </c>
      <c r="R102" s="35">
        <f t="shared" si="228"/>
        <v>4</v>
      </c>
      <c r="S102" s="32">
        <f t="shared" si="229"/>
        <v>0</v>
      </c>
      <c r="T102" s="35">
        <f t="shared" si="230"/>
        <v>0</v>
      </c>
      <c r="U102" s="32">
        <f t="shared" si="231"/>
        <v>0</v>
      </c>
      <c r="V102" s="36">
        <f t="shared" si="232"/>
        <v>0</v>
      </c>
      <c r="W102" s="27">
        <v>85</v>
      </c>
      <c r="X102" s="26">
        <v>4</v>
      </c>
      <c r="Y102" s="26">
        <v>85</v>
      </c>
      <c r="Z102" s="26">
        <v>4</v>
      </c>
      <c r="AA102" s="26">
        <v>85</v>
      </c>
      <c r="AB102" s="26">
        <v>4</v>
      </c>
      <c r="AC102" s="26">
        <v>85</v>
      </c>
      <c r="AD102" s="26">
        <v>4</v>
      </c>
      <c r="AE102" s="26">
        <v>85</v>
      </c>
      <c r="AF102" s="26">
        <v>4</v>
      </c>
      <c r="AG102" s="26"/>
      <c r="AH102" s="26"/>
      <c r="AI102" s="26"/>
      <c r="AJ102" s="26"/>
      <c r="AK102" s="6">
        <f t="shared" si="233"/>
        <v>85</v>
      </c>
      <c r="AL102" s="7">
        <f t="shared" si="234"/>
        <v>1700</v>
      </c>
      <c r="AM102" s="7">
        <f t="shared" si="235"/>
        <v>20</v>
      </c>
      <c r="AN102" s="47">
        <f t="shared" si="236"/>
        <v>85</v>
      </c>
      <c r="AO102" s="48">
        <f t="shared" si="212"/>
        <v>0.2</v>
      </c>
      <c r="AP102" s="48">
        <f t="shared" si="213"/>
        <v>0.2</v>
      </c>
      <c r="AQ102" s="48">
        <f t="shared" si="214"/>
        <v>0.2</v>
      </c>
      <c r="AR102" s="48">
        <f t="shared" si="215"/>
        <v>0.2</v>
      </c>
      <c r="AS102" s="48">
        <f t="shared" si="216"/>
        <v>0.2</v>
      </c>
      <c r="AT102" s="48">
        <f t="shared" si="217"/>
        <v>0</v>
      </c>
      <c r="AU102" s="48">
        <f t="shared" si="218"/>
        <v>0</v>
      </c>
    </row>
    <row r="103" spans="1:47">
      <c r="A103" s="2" t="s">
        <v>874</v>
      </c>
      <c r="B103" s="44" t="str">
        <f t="shared" si="237"/>
        <v xml:space="preserve">DOMINADAS  </v>
      </c>
      <c r="C103" s="45">
        <f t="shared" ref="C103:H103" si="251">C102</f>
        <v>40</v>
      </c>
      <c r="D103" s="45">
        <f t="shared" si="251"/>
        <v>4</v>
      </c>
      <c r="E103" s="45">
        <f t="shared" si="251"/>
        <v>60</v>
      </c>
      <c r="F103" s="45">
        <f t="shared" si="251"/>
        <v>4</v>
      </c>
      <c r="G103" s="45">
        <f t="shared" si="251"/>
        <v>70</v>
      </c>
      <c r="H103" s="54">
        <f t="shared" si="251"/>
        <v>4</v>
      </c>
      <c r="I103" s="31">
        <f t="shared" si="239"/>
        <v>80</v>
      </c>
      <c r="J103" s="35">
        <f t="shared" si="220"/>
        <v>2</v>
      </c>
      <c r="K103" s="32">
        <f t="shared" si="221"/>
        <v>80</v>
      </c>
      <c r="L103" s="35">
        <f t="shared" si="222"/>
        <v>2</v>
      </c>
      <c r="M103" s="32">
        <f t="shared" si="223"/>
        <v>80</v>
      </c>
      <c r="N103" s="35">
        <f t="shared" si="224"/>
        <v>2</v>
      </c>
      <c r="O103" s="32">
        <f t="shared" si="225"/>
        <v>80</v>
      </c>
      <c r="P103" s="35">
        <f t="shared" si="226"/>
        <v>2</v>
      </c>
      <c r="Q103" s="32">
        <f t="shared" si="227"/>
        <v>80</v>
      </c>
      <c r="R103" s="35">
        <f t="shared" si="228"/>
        <v>2</v>
      </c>
      <c r="S103" s="32">
        <f t="shared" si="229"/>
        <v>80</v>
      </c>
      <c r="T103" s="35">
        <f t="shared" si="230"/>
        <v>2</v>
      </c>
      <c r="U103" s="32">
        <f t="shared" si="231"/>
        <v>0</v>
      </c>
      <c r="V103" s="36">
        <f t="shared" si="232"/>
        <v>0</v>
      </c>
      <c r="W103" s="27">
        <v>80</v>
      </c>
      <c r="X103" s="26">
        <v>2</v>
      </c>
      <c r="Y103" s="26">
        <v>80</v>
      </c>
      <c r="Z103" s="26">
        <v>2</v>
      </c>
      <c r="AA103" s="26">
        <v>80</v>
      </c>
      <c r="AB103" s="26">
        <v>2</v>
      </c>
      <c r="AC103" s="26">
        <v>80</v>
      </c>
      <c r="AD103" s="26">
        <v>2</v>
      </c>
      <c r="AE103" s="26">
        <v>80</v>
      </c>
      <c r="AF103" s="26">
        <v>2</v>
      </c>
      <c r="AG103" s="26">
        <v>80</v>
      </c>
      <c r="AH103" s="26">
        <v>2</v>
      </c>
      <c r="AI103" s="26"/>
      <c r="AJ103" s="26"/>
      <c r="AK103" s="6">
        <f t="shared" si="233"/>
        <v>80</v>
      </c>
      <c r="AL103" s="7">
        <f t="shared" si="234"/>
        <v>960</v>
      </c>
      <c r="AM103" s="7">
        <f t="shared" si="235"/>
        <v>12</v>
      </c>
      <c r="AN103" s="47">
        <f t="shared" si="236"/>
        <v>80</v>
      </c>
      <c r="AO103" s="48">
        <f t="shared" si="212"/>
        <v>0.16666666666666666</v>
      </c>
      <c r="AP103" s="48">
        <f t="shared" si="213"/>
        <v>0.16666666666666666</v>
      </c>
      <c r="AQ103" s="48">
        <f t="shared" si="214"/>
        <v>0.16666666666666666</v>
      </c>
      <c r="AR103" s="48">
        <f t="shared" si="215"/>
        <v>0.16666666666666666</v>
      </c>
      <c r="AS103" s="48">
        <f t="shared" si="216"/>
        <v>0.16666666666666666</v>
      </c>
      <c r="AT103" s="48">
        <f t="shared" si="217"/>
        <v>0.16666666666666666</v>
      </c>
      <c r="AU103" s="48">
        <f t="shared" si="218"/>
        <v>0</v>
      </c>
    </row>
    <row r="104" spans="1:47">
      <c r="A104" s="2" t="s">
        <v>875</v>
      </c>
      <c r="B104" s="44" t="str">
        <f t="shared" si="237"/>
        <v xml:space="preserve">DOMINADAS  </v>
      </c>
      <c r="C104" s="45">
        <f t="shared" ref="C104:H104" si="252">C103</f>
        <v>40</v>
      </c>
      <c r="D104" s="45">
        <f t="shared" si="252"/>
        <v>4</v>
      </c>
      <c r="E104" s="45">
        <f t="shared" si="252"/>
        <v>60</v>
      </c>
      <c r="F104" s="45">
        <f t="shared" si="252"/>
        <v>4</v>
      </c>
      <c r="G104" s="45">
        <f t="shared" si="252"/>
        <v>70</v>
      </c>
      <c r="H104" s="54">
        <f t="shared" si="252"/>
        <v>4</v>
      </c>
      <c r="I104" s="31">
        <f t="shared" si="239"/>
        <v>85</v>
      </c>
      <c r="J104" s="35">
        <f t="shared" si="220"/>
        <v>5</v>
      </c>
      <c r="K104" s="32">
        <f t="shared" si="221"/>
        <v>85</v>
      </c>
      <c r="L104" s="35">
        <f t="shared" si="222"/>
        <v>5</v>
      </c>
      <c r="M104" s="32">
        <f t="shared" si="223"/>
        <v>85</v>
      </c>
      <c r="N104" s="35">
        <f t="shared" si="224"/>
        <v>5</v>
      </c>
      <c r="O104" s="32">
        <f t="shared" si="225"/>
        <v>85</v>
      </c>
      <c r="P104" s="35">
        <f t="shared" si="226"/>
        <v>5</v>
      </c>
      <c r="Q104" s="32">
        <f t="shared" si="227"/>
        <v>85</v>
      </c>
      <c r="R104" s="35">
        <f t="shared" si="228"/>
        <v>5</v>
      </c>
      <c r="S104" s="32">
        <f t="shared" si="229"/>
        <v>0</v>
      </c>
      <c r="T104" s="35">
        <f t="shared" si="230"/>
        <v>0</v>
      </c>
      <c r="U104" s="32">
        <f t="shared" si="231"/>
        <v>0</v>
      </c>
      <c r="V104" s="36">
        <f t="shared" si="232"/>
        <v>0</v>
      </c>
      <c r="W104" s="27">
        <v>85</v>
      </c>
      <c r="X104" s="26">
        <v>5</v>
      </c>
      <c r="Y104" s="26">
        <v>85</v>
      </c>
      <c r="Z104" s="26">
        <v>5</v>
      </c>
      <c r="AA104" s="26">
        <v>85</v>
      </c>
      <c r="AB104" s="26">
        <v>5</v>
      </c>
      <c r="AC104" s="26">
        <v>85</v>
      </c>
      <c r="AD104" s="26">
        <v>5</v>
      </c>
      <c r="AE104" s="26">
        <v>85</v>
      </c>
      <c r="AF104" s="26">
        <v>5</v>
      </c>
      <c r="AG104" s="26"/>
      <c r="AH104" s="26"/>
      <c r="AI104" s="26"/>
      <c r="AJ104" s="26"/>
      <c r="AK104" s="6">
        <f t="shared" si="233"/>
        <v>85</v>
      </c>
      <c r="AL104" s="7">
        <f t="shared" si="234"/>
        <v>2125</v>
      </c>
      <c r="AM104" s="7">
        <f t="shared" si="235"/>
        <v>25</v>
      </c>
      <c r="AN104" s="47">
        <f t="shared" si="236"/>
        <v>85</v>
      </c>
      <c r="AO104" s="48">
        <f t="shared" si="212"/>
        <v>0.2</v>
      </c>
      <c r="AP104" s="48">
        <f t="shared" si="213"/>
        <v>0.2</v>
      </c>
      <c r="AQ104" s="48">
        <f t="shared" si="214"/>
        <v>0.2</v>
      </c>
      <c r="AR104" s="48">
        <f t="shared" si="215"/>
        <v>0.2</v>
      </c>
      <c r="AS104" s="48">
        <f t="shared" si="216"/>
        <v>0.2</v>
      </c>
      <c r="AT104" s="48">
        <f t="shared" si="217"/>
        <v>0</v>
      </c>
      <c r="AU104" s="48">
        <f t="shared" si="218"/>
        <v>0</v>
      </c>
    </row>
    <row r="105" spans="1:47">
      <c r="A105" s="2" t="s">
        <v>876</v>
      </c>
      <c r="B105" s="44" t="str">
        <f t="shared" si="237"/>
        <v xml:space="preserve">DOMINADAS  </v>
      </c>
      <c r="C105" s="45">
        <f t="shared" ref="C105:H105" si="253">C104</f>
        <v>40</v>
      </c>
      <c r="D105" s="45">
        <f t="shared" si="253"/>
        <v>4</v>
      </c>
      <c r="E105" s="45">
        <f t="shared" si="253"/>
        <v>60</v>
      </c>
      <c r="F105" s="45">
        <f t="shared" si="253"/>
        <v>4</v>
      </c>
      <c r="G105" s="45">
        <f t="shared" si="253"/>
        <v>70</v>
      </c>
      <c r="H105" s="54">
        <f t="shared" si="253"/>
        <v>4</v>
      </c>
      <c r="I105" s="31">
        <f t="shared" si="239"/>
        <v>80</v>
      </c>
      <c r="J105" s="35">
        <f t="shared" si="220"/>
        <v>2</v>
      </c>
      <c r="K105" s="32">
        <f t="shared" si="221"/>
        <v>80</v>
      </c>
      <c r="L105" s="35">
        <f t="shared" si="222"/>
        <v>2</v>
      </c>
      <c r="M105" s="32">
        <f t="shared" si="223"/>
        <v>80</v>
      </c>
      <c r="N105" s="35">
        <f t="shared" si="224"/>
        <v>2</v>
      </c>
      <c r="O105" s="32">
        <f t="shared" si="225"/>
        <v>80</v>
      </c>
      <c r="P105" s="35">
        <f t="shared" si="226"/>
        <v>2</v>
      </c>
      <c r="Q105" s="32">
        <f t="shared" si="227"/>
        <v>80</v>
      </c>
      <c r="R105" s="35">
        <f t="shared" si="228"/>
        <v>2</v>
      </c>
      <c r="S105" s="32">
        <f t="shared" si="229"/>
        <v>80</v>
      </c>
      <c r="T105" s="35">
        <f t="shared" si="230"/>
        <v>2</v>
      </c>
      <c r="U105" s="32">
        <f t="shared" si="231"/>
        <v>0</v>
      </c>
      <c r="V105" s="36">
        <f t="shared" si="232"/>
        <v>0</v>
      </c>
      <c r="W105" s="27">
        <v>80</v>
      </c>
      <c r="X105" s="26">
        <v>2</v>
      </c>
      <c r="Y105" s="26">
        <v>80</v>
      </c>
      <c r="Z105" s="26">
        <v>2</v>
      </c>
      <c r="AA105" s="26">
        <v>80</v>
      </c>
      <c r="AB105" s="26">
        <v>2</v>
      </c>
      <c r="AC105" s="26">
        <v>80</v>
      </c>
      <c r="AD105" s="26">
        <v>2</v>
      </c>
      <c r="AE105" s="26">
        <v>80</v>
      </c>
      <c r="AF105" s="26">
        <v>2</v>
      </c>
      <c r="AG105" s="26">
        <v>80</v>
      </c>
      <c r="AH105" s="26">
        <v>2</v>
      </c>
      <c r="AI105" s="26"/>
      <c r="AJ105" s="26"/>
      <c r="AK105" s="6">
        <f t="shared" si="233"/>
        <v>80</v>
      </c>
      <c r="AL105" s="7">
        <f t="shared" si="234"/>
        <v>960</v>
      </c>
      <c r="AM105" s="7">
        <f t="shared" si="235"/>
        <v>12</v>
      </c>
      <c r="AN105" s="47">
        <f t="shared" si="236"/>
        <v>80</v>
      </c>
      <c r="AO105" s="48">
        <f t="shared" si="212"/>
        <v>0.16666666666666666</v>
      </c>
      <c r="AP105" s="48">
        <f t="shared" si="213"/>
        <v>0.16666666666666666</v>
      </c>
      <c r="AQ105" s="48">
        <f t="shared" si="214"/>
        <v>0.16666666666666666</v>
      </c>
      <c r="AR105" s="48">
        <f t="shared" si="215"/>
        <v>0.16666666666666666</v>
      </c>
      <c r="AS105" s="48">
        <f t="shared" si="216"/>
        <v>0.16666666666666666</v>
      </c>
      <c r="AT105" s="48">
        <f t="shared" si="217"/>
        <v>0.16666666666666666</v>
      </c>
      <c r="AU105" s="48">
        <f t="shared" si="218"/>
        <v>0</v>
      </c>
    </row>
    <row r="106" spans="1:47">
      <c r="A106" s="2" t="s">
        <v>877</v>
      </c>
      <c r="B106" s="44" t="str">
        <f t="shared" si="237"/>
        <v xml:space="preserve">DOMINADAS  </v>
      </c>
      <c r="C106" s="45">
        <f t="shared" ref="C106:H106" si="254">C105</f>
        <v>40</v>
      </c>
      <c r="D106" s="45">
        <f t="shared" si="254"/>
        <v>4</v>
      </c>
      <c r="E106" s="45">
        <f t="shared" si="254"/>
        <v>60</v>
      </c>
      <c r="F106" s="45">
        <f t="shared" si="254"/>
        <v>4</v>
      </c>
      <c r="G106" s="45">
        <f t="shared" si="254"/>
        <v>70</v>
      </c>
      <c r="H106" s="54">
        <f t="shared" si="254"/>
        <v>4</v>
      </c>
      <c r="I106" s="31">
        <f t="shared" si="239"/>
        <v>90</v>
      </c>
      <c r="J106" s="35">
        <f t="shared" si="220"/>
        <v>2</v>
      </c>
      <c r="K106" s="32">
        <f t="shared" si="221"/>
        <v>90</v>
      </c>
      <c r="L106" s="35">
        <f t="shared" si="222"/>
        <v>2</v>
      </c>
      <c r="M106" s="32">
        <f t="shared" si="223"/>
        <v>90</v>
      </c>
      <c r="N106" s="35">
        <f t="shared" si="224"/>
        <v>2</v>
      </c>
      <c r="O106" s="32">
        <f t="shared" si="225"/>
        <v>90</v>
      </c>
      <c r="P106" s="35">
        <f t="shared" si="226"/>
        <v>2</v>
      </c>
      <c r="Q106" s="32">
        <f t="shared" si="227"/>
        <v>0</v>
      </c>
      <c r="R106" s="35">
        <f t="shared" si="228"/>
        <v>0</v>
      </c>
      <c r="S106" s="32">
        <f t="shared" si="229"/>
        <v>0</v>
      </c>
      <c r="T106" s="35">
        <f t="shared" si="230"/>
        <v>0</v>
      </c>
      <c r="U106" s="32">
        <f t="shared" si="231"/>
        <v>0</v>
      </c>
      <c r="V106" s="36">
        <f t="shared" si="232"/>
        <v>0</v>
      </c>
      <c r="W106" s="27">
        <v>90</v>
      </c>
      <c r="X106" s="26">
        <v>2</v>
      </c>
      <c r="Y106" s="26">
        <v>90</v>
      </c>
      <c r="Z106" s="26">
        <v>2</v>
      </c>
      <c r="AA106" s="26">
        <v>90</v>
      </c>
      <c r="AB106" s="26">
        <v>2</v>
      </c>
      <c r="AC106" s="26">
        <v>90</v>
      </c>
      <c r="AD106" s="26">
        <v>2</v>
      </c>
      <c r="AE106" s="26"/>
      <c r="AF106" s="26"/>
      <c r="AG106" s="26"/>
      <c r="AH106" s="26"/>
      <c r="AI106" s="26"/>
      <c r="AJ106" s="26"/>
      <c r="AK106" s="6">
        <f t="shared" si="233"/>
        <v>90</v>
      </c>
      <c r="AL106" s="7">
        <f t="shared" si="234"/>
        <v>720</v>
      </c>
      <c r="AM106" s="7">
        <f t="shared" si="235"/>
        <v>8</v>
      </c>
      <c r="AN106" s="47">
        <f t="shared" si="236"/>
        <v>90</v>
      </c>
      <c r="AO106" s="48">
        <f t="shared" si="212"/>
        <v>0.25</v>
      </c>
      <c r="AP106" s="48">
        <f t="shared" si="213"/>
        <v>0.25</v>
      </c>
      <c r="AQ106" s="48">
        <f t="shared" si="214"/>
        <v>0.25</v>
      </c>
      <c r="AR106" s="48">
        <f t="shared" si="215"/>
        <v>0.25</v>
      </c>
      <c r="AS106" s="48">
        <f t="shared" si="216"/>
        <v>0</v>
      </c>
      <c r="AT106" s="48">
        <f t="shared" si="217"/>
        <v>0</v>
      </c>
      <c r="AU106" s="48">
        <f t="shared" si="218"/>
        <v>0</v>
      </c>
    </row>
    <row r="107" spans="1:47">
      <c r="A107" s="2" t="s">
        <v>878</v>
      </c>
      <c r="B107" s="44" t="str">
        <f t="shared" si="237"/>
        <v xml:space="preserve">DOMINADAS  </v>
      </c>
      <c r="C107" s="45">
        <f t="shared" ref="C107:H107" si="255">C106</f>
        <v>40</v>
      </c>
      <c r="D107" s="45">
        <f t="shared" si="255"/>
        <v>4</v>
      </c>
      <c r="E107" s="45">
        <f t="shared" si="255"/>
        <v>60</v>
      </c>
      <c r="F107" s="45">
        <f t="shared" si="255"/>
        <v>4</v>
      </c>
      <c r="G107" s="45">
        <f t="shared" si="255"/>
        <v>70</v>
      </c>
      <c r="H107" s="54">
        <f t="shared" si="255"/>
        <v>4</v>
      </c>
      <c r="I107" s="31">
        <f t="shared" si="239"/>
        <v>80</v>
      </c>
      <c r="J107" s="35">
        <f t="shared" si="220"/>
        <v>2</v>
      </c>
      <c r="K107" s="32">
        <f t="shared" si="221"/>
        <v>80</v>
      </c>
      <c r="L107" s="35">
        <f t="shared" si="222"/>
        <v>2</v>
      </c>
      <c r="M107" s="32">
        <f t="shared" si="223"/>
        <v>80</v>
      </c>
      <c r="N107" s="35">
        <f t="shared" si="224"/>
        <v>2</v>
      </c>
      <c r="O107" s="32">
        <f t="shared" si="225"/>
        <v>80</v>
      </c>
      <c r="P107" s="35">
        <f t="shared" si="226"/>
        <v>2</v>
      </c>
      <c r="Q107" s="32">
        <f t="shared" si="227"/>
        <v>80</v>
      </c>
      <c r="R107" s="35">
        <f t="shared" si="228"/>
        <v>2</v>
      </c>
      <c r="S107" s="32">
        <f t="shared" si="229"/>
        <v>80</v>
      </c>
      <c r="T107" s="35">
        <f t="shared" si="230"/>
        <v>2</v>
      </c>
      <c r="U107" s="32">
        <f t="shared" si="231"/>
        <v>0</v>
      </c>
      <c r="V107" s="36">
        <f t="shared" si="232"/>
        <v>0</v>
      </c>
      <c r="W107" s="27">
        <v>80</v>
      </c>
      <c r="X107" s="26">
        <v>2</v>
      </c>
      <c r="Y107" s="26">
        <v>80</v>
      </c>
      <c r="Z107" s="26">
        <v>2</v>
      </c>
      <c r="AA107" s="26">
        <v>80</v>
      </c>
      <c r="AB107" s="26">
        <v>2</v>
      </c>
      <c r="AC107" s="26">
        <v>80</v>
      </c>
      <c r="AD107" s="26">
        <v>2</v>
      </c>
      <c r="AE107" s="26">
        <v>80</v>
      </c>
      <c r="AF107" s="26">
        <v>2</v>
      </c>
      <c r="AG107" s="26">
        <v>80</v>
      </c>
      <c r="AH107" s="26">
        <v>2</v>
      </c>
      <c r="AI107" s="26"/>
      <c r="AJ107" s="26"/>
      <c r="AK107" s="6">
        <f t="shared" si="233"/>
        <v>80</v>
      </c>
      <c r="AL107" s="7">
        <f t="shared" si="234"/>
        <v>960</v>
      </c>
      <c r="AM107" s="7">
        <f t="shared" si="235"/>
        <v>12</v>
      </c>
      <c r="AN107" s="47">
        <f t="shared" si="236"/>
        <v>80</v>
      </c>
      <c r="AO107" s="48">
        <f t="shared" si="212"/>
        <v>0.16666666666666666</v>
      </c>
      <c r="AP107" s="48">
        <f t="shared" si="213"/>
        <v>0.16666666666666666</v>
      </c>
      <c r="AQ107" s="48">
        <f t="shared" si="214"/>
        <v>0.16666666666666666</v>
      </c>
      <c r="AR107" s="48">
        <f t="shared" si="215"/>
        <v>0.16666666666666666</v>
      </c>
      <c r="AS107" s="48">
        <f t="shared" si="216"/>
        <v>0.16666666666666666</v>
      </c>
      <c r="AT107" s="48">
        <f t="shared" si="217"/>
        <v>0.16666666666666666</v>
      </c>
      <c r="AU107" s="48">
        <f t="shared" si="218"/>
        <v>0</v>
      </c>
    </row>
    <row r="108" spans="1:47">
      <c r="A108" s="2" t="s">
        <v>879</v>
      </c>
      <c r="B108" s="44" t="str">
        <f t="shared" si="237"/>
        <v xml:space="preserve">DOMINADAS  </v>
      </c>
      <c r="C108" s="45">
        <f t="shared" ref="C108:H108" si="256">C107</f>
        <v>40</v>
      </c>
      <c r="D108" s="45">
        <f t="shared" si="256"/>
        <v>4</v>
      </c>
      <c r="E108" s="45">
        <f t="shared" si="256"/>
        <v>60</v>
      </c>
      <c r="F108" s="45">
        <f t="shared" si="256"/>
        <v>4</v>
      </c>
      <c r="G108" s="45">
        <f t="shared" si="256"/>
        <v>70</v>
      </c>
      <c r="H108" s="54">
        <f t="shared" si="256"/>
        <v>4</v>
      </c>
      <c r="I108" s="31">
        <f t="shared" si="239"/>
        <v>90</v>
      </c>
      <c r="J108" s="35">
        <f t="shared" si="220"/>
        <v>3</v>
      </c>
      <c r="K108" s="32">
        <f t="shared" si="221"/>
        <v>90</v>
      </c>
      <c r="L108" s="35">
        <f t="shared" si="222"/>
        <v>3</v>
      </c>
      <c r="M108" s="32">
        <f t="shared" si="223"/>
        <v>90</v>
      </c>
      <c r="N108" s="35">
        <f t="shared" si="224"/>
        <v>3</v>
      </c>
      <c r="O108" s="32">
        <f t="shared" si="225"/>
        <v>90</v>
      </c>
      <c r="P108" s="35">
        <f t="shared" si="226"/>
        <v>3</v>
      </c>
      <c r="Q108" s="32">
        <f t="shared" si="227"/>
        <v>0</v>
      </c>
      <c r="R108" s="35">
        <f t="shared" si="228"/>
        <v>0</v>
      </c>
      <c r="S108" s="32">
        <f t="shared" si="229"/>
        <v>0</v>
      </c>
      <c r="T108" s="35">
        <f t="shared" si="230"/>
        <v>0</v>
      </c>
      <c r="U108" s="32">
        <f t="shared" si="231"/>
        <v>0</v>
      </c>
      <c r="V108" s="36">
        <f t="shared" si="232"/>
        <v>0</v>
      </c>
      <c r="W108" s="27">
        <v>90</v>
      </c>
      <c r="X108" s="26">
        <v>3</v>
      </c>
      <c r="Y108" s="26">
        <v>90</v>
      </c>
      <c r="Z108" s="26">
        <v>3</v>
      </c>
      <c r="AA108" s="26">
        <v>90</v>
      </c>
      <c r="AB108" s="26">
        <v>3</v>
      </c>
      <c r="AC108" s="26">
        <v>90</v>
      </c>
      <c r="AD108" s="26">
        <v>3</v>
      </c>
      <c r="AE108" s="26"/>
      <c r="AF108" s="26"/>
      <c r="AG108" s="26"/>
      <c r="AH108" s="26"/>
      <c r="AI108" s="26"/>
      <c r="AJ108" s="26"/>
      <c r="AK108" s="6">
        <f t="shared" si="233"/>
        <v>90</v>
      </c>
      <c r="AL108" s="7">
        <f t="shared" si="234"/>
        <v>1080</v>
      </c>
      <c r="AM108" s="7">
        <f t="shared" si="235"/>
        <v>12</v>
      </c>
      <c r="AN108" s="47">
        <f t="shared" si="236"/>
        <v>90</v>
      </c>
      <c r="AO108" s="48">
        <f t="shared" si="212"/>
        <v>0.25</v>
      </c>
      <c r="AP108" s="48">
        <f t="shared" si="213"/>
        <v>0.25</v>
      </c>
      <c r="AQ108" s="48">
        <f t="shared" si="214"/>
        <v>0.25</v>
      </c>
      <c r="AR108" s="48">
        <f t="shared" si="215"/>
        <v>0.25</v>
      </c>
      <c r="AS108" s="48">
        <f t="shared" si="216"/>
        <v>0</v>
      </c>
      <c r="AT108" s="48">
        <f t="shared" si="217"/>
        <v>0</v>
      </c>
      <c r="AU108" s="48">
        <f t="shared" si="218"/>
        <v>0</v>
      </c>
    </row>
    <row r="109" spans="1:47">
      <c r="A109" s="2" t="s">
        <v>880</v>
      </c>
      <c r="B109" s="44" t="str">
        <f t="shared" si="237"/>
        <v xml:space="preserve">DOMINADAS  </v>
      </c>
      <c r="C109" s="45">
        <f t="shared" ref="C109:H109" si="257">C108</f>
        <v>40</v>
      </c>
      <c r="D109" s="45">
        <f t="shared" si="257"/>
        <v>4</v>
      </c>
      <c r="E109" s="45">
        <f t="shared" si="257"/>
        <v>60</v>
      </c>
      <c r="F109" s="45">
        <f t="shared" si="257"/>
        <v>4</v>
      </c>
      <c r="G109" s="45">
        <f t="shared" si="257"/>
        <v>70</v>
      </c>
      <c r="H109" s="54">
        <f t="shared" si="257"/>
        <v>4</v>
      </c>
      <c r="I109" s="31">
        <f t="shared" si="239"/>
        <v>80</v>
      </c>
      <c r="J109" s="35">
        <f t="shared" si="220"/>
        <v>2</v>
      </c>
      <c r="K109" s="32">
        <f t="shared" si="221"/>
        <v>80</v>
      </c>
      <c r="L109" s="35">
        <f t="shared" si="222"/>
        <v>2</v>
      </c>
      <c r="M109" s="32">
        <f t="shared" si="223"/>
        <v>80</v>
      </c>
      <c r="N109" s="35">
        <f t="shared" si="224"/>
        <v>2</v>
      </c>
      <c r="O109" s="32">
        <f t="shared" si="225"/>
        <v>80</v>
      </c>
      <c r="P109" s="35">
        <f t="shared" si="226"/>
        <v>2</v>
      </c>
      <c r="Q109" s="32">
        <f t="shared" si="227"/>
        <v>80</v>
      </c>
      <c r="R109" s="35">
        <f t="shared" si="228"/>
        <v>2</v>
      </c>
      <c r="S109" s="32">
        <f t="shared" si="229"/>
        <v>80</v>
      </c>
      <c r="T109" s="35">
        <f t="shared" si="230"/>
        <v>2</v>
      </c>
      <c r="U109" s="32">
        <f t="shared" si="231"/>
        <v>0</v>
      </c>
      <c r="V109" s="36">
        <f t="shared" si="232"/>
        <v>0</v>
      </c>
      <c r="W109" s="27">
        <v>80</v>
      </c>
      <c r="X109" s="26">
        <v>2</v>
      </c>
      <c r="Y109" s="26">
        <v>80</v>
      </c>
      <c r="Z109" s="26">
        <v>2</v>
      </c>
      <c r="AA109" s="26">
        <v>80</v>
      </c>
      <c r="AB109" s="26">
        <v>2</v>
      </c>
      <c r="AC109" s="26">
        <v>80</v>
      </c>
      <c r="AD109" s="26">
        <v>2</v>
      </c>
      <c r="AE109" s="26">
        <v>80</v>
      </c>
      <c r="AF109" s="26">
        <v>2</v>
      </c>
      <c r="AG109" s="26">
        <v>80</v>
      </c>
      <c r="AH109" s="26">
        <v>2</v>
      </c>
      <c r="AI109" s="26"/>
      <c r="AJ109" s="26"/>
      <c r="AK109" s="6">
        <f t="shared" si="233"/>
        <v>80</v>
      </c>
      <c r="AL109" s="7">
        <f t="shared" si="234"/>
        <v>960</v>
      </c>
      <c r="AM109" s="7">
        <f t="shared" si="235"/>
        <v>12</v>
      </c>
      <c r="AN109" s="47">
        <f t="shared" si="236"/>
        <v>80</v>
      </c>
      <c r="AO109" s="48">
        <f t="shared" si="212"/>
        <v>0.16666666666666666</v>
      </c>
      <c r="AP109" s="48">
        <f t="shared" si="213"/>
        <v>0.16666666666666666</v>
      </c>
      <c r="AQ109" s="48">
        <f t="shared" si="214"/>
        <v>0.16666666666666666</v>
      </c>
      <c r="AR109" s="48">
        <f t="shared" si="215"/>
        <v>0.16666666666666666</v>
      </c>
      <c r="AS109" s="48">
        <f t="shared" si="216"/>
        <v>0.16666666666666666</v>
      </c>
      <c r="AT109" s="48">
        <f t="shared" si="217"/>
        <v>0.16666666666666666</v>
      </c>
      <c r="AU109" s="48">
        <f t="shared" si="218"/>
        <v>0</v>
      </c>
    </row>
    <row r="110" spans="1:47">
      <c r="A110" s="2" t="s">
        <v>881</v>
      </c>
      <c r="B110" s="44" t="str">
        <f t="shared" si="237"/>
        <v xml:space="preserve">DOMINADAS  </v>
      </c>
      <c r="C110" s="45">
        <f t="shared" ref="C110:H110" si="258">C109</f>
        <v>40</v>
      </c>
      <c r="D110" s="45">
        <f t="shared" si="258"/>
        <v>4</v>
      </c>
      <c r="E110" s="45">
        <f t="shared" si="258"/>
        <v>60</v>
      </c>
      <c r="F110" s="45">
        <f t="shared" si="258"/>
        <v>4</v>
      </c>
      <c r="G110" s="45">
        <f t="shared" si="258"/>
        <v>70</v>
      </c>
      <c r="H110" s="54">
        <f t="shared" si="258"/>
        <v>4</v>
      </c>
      <c r="I110" s="31">
        <f t="shared" si="239"/>
        <v>90</v>
      </c>
      <c r="J110" s="35">
        <f t="shared" si="220"/>
        <v>4</v>
      </c>
      <c r="K110" s="32">
        <f t="shared" si="221"/>
        <v>90</v>
      </c>
      <c r="L110" s="35">
        <f t="shared" si="222"/>
        <v>4</v>
      </c>
      <c r="M110" s="32">
        <f t="shared" si="223"/>
        <v>90</v>
      </c>
      <c r="N110" s="35">
        <f t="shared" si="224"/>
        <v>4</v>
      </c>
      <c r="O110" s="32">
        <f t="shared" si="225"/>
        <v>90</v>
      </c>
      <c r="P110" s="35">
        <f t="shared" si="226"/>
        <v>4</v>
      </c>
      <c r="Q110" s="32">
        <f t="shared" si="227"/>
        <v>0</v>
      </c>
      <c r="R110" s="35">
        <f t="shared" si="228"/>
        <v>0</v>
      </c>
      <c r="S110" s="32">
        <f t="shared" si="229"/>
        <v>0</v>
      </c>
      <c r="T110" s="35">
        <f t="shared" si="230"/>
        <v>0</v>
      </c>
      <c r="U110" s="32">
        <f t="shared" si="231"/>
        <v>0</v>
      </c>
      <c r="V110" s="36">
        <f t="shared" si="232"/>
        <v>0</v>
      </c>
      <c r="W110" s="27">
        <v>90</v>
      </c>
      <c r="X110" s="26">
        <v>4</v>
      </c>
      <c r="Y110" s="26">
        <v>90</v>
      </c>
      <c r="Z110" s="26">
        <v>4</v>
      </c>
      <c r="AA110" s="26">
        <v>90</v>
      </c>
      <c r="AB110" s="26">
        <v>4</v>
      </c>
      <c r="AC110" s="26">
        <v>90</v>
      </c>
      <c r="AD110" s="26">
        <v>4</v>
      </c>
      <c r="AE110" s="26"/>
      <c r="AF110" s="26"/>
      <c r="AG110" s="26"/>
      <c r="AH110" s="26"/>
      <c r="AI110" s="26"/>
      <c r="AJ110" s="26"/>
      <c r="AK110" s="6">
        <f t="shared" si="233"/>
        <v>90</v>
      </c>
      <c r="AL110" s="7">
        <f t="shared" si="234"/>
        <v>1440</v>
      </c>
      <c r="AM110" s="7">
        <f t="shared" si="235"/>
        <v>16</v>
      </c>
      <c r="AN110" s="47">
        <f t="shared" si="236"/>
        <v>90</v>
      </c>
      <c r="AO110" s="48">
        <f t="shared" si="212"/>
        <v>0.25</v>
      </c>
      <c r="AP110" s="48">
        <f t="shared" si="213"/>
        <v>0.25</v>
      </c>
      <c r="AQ110" s="48">
        <f t="shared" si="214"/>
        <v>0.25</v>
      </c>
      <c r="AR110" s="48">
        <f t="shared" si="215"/>
        <v>0.25</v>
      </c>
      <c r="AS110" s="48">
        <f t="shared" si="216"/>
        <v>0</v>
      </c>
      <c r="AT110" s="48">
        <f t="shared" si="217"/>
        <v>0</v>
      </c>
      <c r="AU110" s="48">
        <f t="shared" si="218"/>
        <v>0</v>
      </c>
    </row>
    <row r="111" spans="1:47">
      <c r="A111" s="2" t="s">
        <v>882</v>
      </c>
      <c r="B111" s="44" t="str">
        <f t="shared" si="237"/>
        <v xml:space="preserve">DOMINADAS  </v>
      </c>
      <c r="C111" s="45">
        <f t="shared" ref="C111:H111" si="259">C110</f>
        <v>40</v>
      </c>
      <c r="D111" s="45">
        <f t="shared" si="259"/>
        <v>4</v>
      </c>
      <c r="E111" s="45">
        <f t="shared" si="259"/>
        <v>60</v>
      </c>
      <c r="F111" s="45">
        <f t="shared" si="259"/>
        <v>4</v>
      </c>
      <c r="G111" s="45">
        <f t="shared" si="259"/>
        <v>70</v>
      </c>
      <c r="H111" s="54">
        <f t="shared" si="259"/>
        <v>4</v>
      </c>
      <c r="I111" s="31">
        <f t="shared" si="239"/>
        <v>80</v>
      </c>
      <c r="J111" s="35">
        <f t="shared" si="220"/>
        <v>2</v>
      </c>
      <c r="K111" s="32">
        <f t="shared" si="221"/>
        <v>80</v>
      </c>
      <c r="L111" s="35">
        <f t="shared" si="222"/>
        <v>2</v>
      </c>
      <c r="M111" s="32">
        <f t="shared" si="223"/>
        <v>80</v>
      </c>
      <c r="N111" s="35">
        <f t="shared" si="224"/>
        <v>2</v>
      </c>
      <c r="O111" s="32">
        <f t="shared" si="225"/>
        <v>80</v>
      </c>
      <c r="P111" s="35">
        <f t="shared" si="226"/>
        <v>2</v>
      </c>
      <c r="Q111" s="32">
        <f t="shared" si="227"/>
        <v>80</v>
      </c>
      <c r="R111" s="35">
        <f t="shared" si="228"/>
        <v>2</v>
      </c>
      <c r="S111" s="32">
        <f t="shared" si="229"/>
        <v>80</v>
      </c>
      <c r="T111" s="35">
        <f t="shared" si="230"/>
        <v>2</v>
      </c>
      <c r="U111" s="32">
        <f t="shared" si="231"/>
        <v>0</v>
      </c>
      <c r="V111" s="36">
        <f t="shared" si="232"/>
        <v>0</v>
      </c>
      <c r="W111" s="27">
        <v>80</v>
      </c>
      <c r="X111" s="26">
        <v>2</v>
      </c>
      <c r="Y111" s="26">
        <v>80</v>
      </c>
      <c r="Z111" s="26">
        <v>2</v>
      </c>
      <c r="AA111" s="26">
        <v>80</v>
      </c>
      <c r="AB111" s="26">
        <v>2</v>
      </c>
      <c r="AC111" s="26">
        <v>80</v>
      </c>
      <c r="AD111" s="26">
        <v>2</v>
      </c>
      <c r="AE111" s="26">
        <v>80</v>
      </c>
      <c r="AF111" s="26">
        <v>2</v>
      </c>
      <c r="AG111" s="26">
        <v>80</v>
      </c>
      <c r="AH111" s="26">
        <v>2</v>
      </c>
      <c r="AI111" s="26"/>
      <c r="AJ111" s="26"/>
      <c r="AK111" s="6">
        <f t="shared" si="233"/>
        <v>80</v>
      </c>
      <c r="AL111" s="7">
        <f t="shared" si="234"/>
        <v>960</v>
      </c>
      <c r="AM111" s="7">
        <f t="shared" si="235"/>
        <v>12</v>
      </c>
      <c r="AN111" s="47">
        <f t="shared" si="236"/>
        <v>80</v>
      </c>
      <c r="AO111" s="48">
        <f t="shared" si="212"/>
        <v>0.16666666666666666</v>
      </c>
      <c r="AP111" s="48">
        <f t="shared" si="213"/>
        <v>0.16666666666666666</v>
      </c>
      <c r="AQ111" s="48">
        <f t="shared" si="214"/>
        <v>0.16666666666666666</v>
      </c>
      <c r="AR111" s="48">
        <f t="shared" si="215"/>
        <v>0.16666666666666666</v>
      </c>
      <c r="AS111" s="48">
        <f t="shared" si="216"/>
        <v>0.16666666666666666</v>
      </c>
      <c r="AT111" s="48">
        <f t="shared" si="217"/>
        <v>0.16666666666666666</v>
      </c>
      <c r="AU111" s="48">
        <f t="shared" si="218"/>
        <v>0</v>
      </c>
    </row>
    <row r="112" spans="1:47">
      <c r="A112" s="2" t="s">
        <v>883</v>
      </c>
      <c r="B112" s="44" t="str">
        <f t="shared" si="237"/>
        <v xml:space="preserve">DOMINADAS  </v>
      </c>
      <c r="C112" s="45">
        <f t="shared" ref="C112:H112" si="260">C111</f>
        <v>40</v>
      </c>
      <c r="D112" s="45">
        <f t="shared" si="260"/>
        <v>4</v>
      </c>
      <c r="E112" s="45">
        <f t="shared" si="260"/>
        <v>60</v>
      </c>
      <c r="F112" s="45">
        <f t="shared" si="260"/>
        <v>4</v>
      </c>
      <c r="G112" s="45">
        <f t="shared" si="260"/>
        <v>70</v>
      </c>
      <c r="H112" s="54">
        <f t="shared" si="260"/>
        <v>4</v>
      </c>
      <c r="I112" s="31">
        <f t="shared" si="239"/>
        <v>95</v>
      </c>
      <c r="J112" s="35">
        <f t="shared" si="220"/>
        <v>2</v>
      </c>
      <c r="K112" s="32">
        <f t="shared" si="221"/>
        <v>95</v>
      </c>
      <c r="L112" s="35">
        <f t="shared" si="222"/>
        <v>2</v>
      </c>
      <c r="M112" s="32">
        <f t="shared" si="223"/>
        <v>95</v>
      </c>
      <c r="N112" s="35">
        <f t="shared" si="224"/>
        <v>2</v>
      </c>
      <c r="O112" s="32">
        <f t="shared" si="225"/>
        <v>0</v>
      </c>
      <c r="P112" s="35">
        <f t="shared" si="226"/>
        <v>0</v>
      </c>
      <c r="Q112" s="32">
        <f t="shared" si="227"/>
        <v>0</v>
      </c>
      <c r="R112" s="35">
        <f t="shared" si="228"/>
        <v>0</v>
      </c>
      <c r="S112" s="32">
        <f t="shared" si="229"/>
        <v>0</v>
      </c>
      <c r="T112" s="35">
        <f t="shared" si="230"/>
        <v>0</v>
      </c>
      <c r="U112" s="32">
        <f t="shared" si="231"/>
        <v>0</v>
      </c>
      <c r="V112" s="36">
        <f t="shared" si="232"/>
        <v>0</v>
      </c>
      <c r="W112" s="27">
        <v>95</v>
      </c>
      <c r="X112" s="26">
        <v>2</v>
      </c>
      <c r="Y112" s="26">
        <v>95</v>
      </c>
      <c r="Z112" s="26">
        <v>2</v>
      </c>
      <c r="AA112" s="26">
        <v>95</v>
      </c>
      <c r="AB112" s="26">
        <v>2</v>
      </c>
      <c r="AC112" s="26"/>
      <c r="AD112" s="26"/>
      <c r="AE112" s="26"/>
      <c r="AF112" s="26"/>
      <c r="AG112" s="26"/>
      <c r="AH112" s="26"/>
      <c r="AI112" s="26"/>
      <c r="AJ112" s="26"/>
      <c r="AK112" s="6">
        <f t="shared" si="233"/>
        <v>95</v>
      </c>
      <c r="AL112" s="7">
        <f t="shared" si="234"/>
        <v>570</v>
      </c>
      <c r="AM112" s="7">
        <f t="shared" si="235"/>
        <v>6</v>
      </c>
      <c r="AN112" s="47">
        <f t="shared" si="236"/>
        <v>95</v>
      </c>
      <c r="AO112" s="48">
        <f t="shared" si="212"/>
        <v>0.33333333333333331</v>
      </c>
      <c r="AP112" s="48">
        <f t="shared" si="213"/>
        <v>0.33333333333333331</v>
      </c>
      <c r="AQ112" s="48">
        <f t="shared" si="214"/>
        <v>0.33333333333333331</v>
      </c>
      <c r="AR112" s="48">
        <f t="shared" si="215"/>
        <v>0</v>
      </c>
      <c r="AS112" s="48">
        <f t="shared" si="216"/>
        <v>0</v>
      </c>
      <c r="AT112" s="48">
        <f t="shared" si="217"/>
        <v>0</v>
      </c>
      <c r="AU112" s="48">
        <f t="shared" si="218"/>
        <v>0</v>
      </c>
    </row>
    <row r="113" spans="1:47">
      <c r="A113" s="2" t="s">
        <v>884</v>
      </c>
      <c r="B113" s="44" t="str">
        <f t="shared" si="237"/>
        <v xml:space="preserve">DOMINADAS  </v>
      </c>
      <c r="C113" s="45">
        <f t="shared" ref="C113:H113" si="261">C112</f>
        <v>40</v>
      </c>
      <c r="D113" s="45">
        <f t="shared" si="261"/>
        <v>4</v>
      </c>
      <c r="E113" s="45">
        <f t="shared" si="261"/>
        <v>60</v>
      </c>
      <c r="F113" s="45">
        <f t="shared" si="261"/>
        <v>4</v>
      </c>
      <c r="G113" s="45">
        <f t="shared" si="261"/>
        <v>70</v>
      </c>
      <c r="H113" s="54">
        <f t="shared" si="261"/>
        <v>4</v>
      </c>
      <c r="I113" s="31">
        <f t="shared" si="239"/>
        <v>80</v>
      </c>
      <c r="J113" s="35">
        <f t="shared" si="220"/>
        <v>2</v>
      </c>
      <c r="K113" s="32">
        <f t="shared" si="221"/>
        <v>80</v>
      </c>
      <c r="L113" s="35">
        <f t="shared" si="222"/>
        <v>2</v>
      </c>
      <c r="M113" s="32">
        <f t="shared" si="223"/>
        <v>80</v>
      </c>
      <c r="N113" s="35">
        <f t="shared" si="224"/>
        <v>2</v>
      </c>
      <c r="O113" s="32">
        <f t="shared" si="225"/>
        <v>80</v>
      </c>
      <c r="P113" s="35">
        <f t="shared" si="226"/>
        <v>2</v>
      </c>
      <c r="Q113" s="32">
        <f t="shared" si="227"/>
        <v>80</v>
      </c>
      <c r="R113" s="35">
        <f t="shared" si="228"/>
        <v>2</v>
      </c>
      <c r="S113" s="32">
        <f t="shared" si="229"/>
        <v>80</v>
      </c>
      <c r="T113" s="35">
        <f t="shared" si="230"/>
        <v>2</v>
      </c>
      <c r="U113" s="32">
        <f t="shared" si="231"/>
        <v>0</v>
      </c>
      <c r="V113" s="36">
        <f t="shared" si="232"/>
        <v>0</v>
      </c>
      <c r="W113" s="27">
        <v>80</v>
      </c>
      <c r="X113" s="26">
        <v>2</v>
      </c>
      <c r="Y113" s="26">
        <v>80</v>
      </c>
      <c r="Z113" s="26">
        <v>2</v>
      </c>
      <c r="AA113" s="26">
        <v>80</v>
      </c>
      <c r="AB113" s="26">
        <v>2</v>
      </c>
      <c r="AC113" s="26">
        <v>80</v>
      </c>
      <c r="AD113" s="26">
        <v>2</v>
      </c>
      <c r="AE113" s="26">
        <v>80</v>
      </c>
      <c r="AF113" s="26">
        <v>2</v>
      </c>
      <c r="AG113" s="26">
        <v>80</v>
      </c>
      <c r="AH113" s="26">
        <v>2</v>
      </c>
      <c r="AI113" s="26"/>
      <c r="AJ113" s="26"/>
      <c r="AK113" s="6">
        <f t="shared" si="233"/>
        <v>80</v>
      </c>
      <c r="AL113" s="7">
        <f t="shared" si="234"/>
        <v>960</v>
      </c>
      <c r="AM113" s="7">
        <f t="shared" si="235"/>
        <v>12</v>
      </c>
      <c r="AN113" s="47">
        <f t="shared" si="236"/>
        <v>80</v>
      </c>
      <c r="AO113" s="48">
        <f t="shared" si="212"/>
        <v>0.16666666666666666</v>
      </c>
      <c r="AP113" s="48">
        <f t="shared" si="213"/>
        <v>0.16666666666666666</v>
      </c>
      <c r="AQ113" s="48">
        <f t="shared" si="214"/>
        <v>0.16666666666666666</v>
      </c>
      <c r="AR113" s="48">
        <f t="shared" si="215"/>
        <v>0.16666666666666666</v>
      </c>
      <c r="AS113" s="48">
        <f t="shared" si="216"/>
        <v>0.16666666666666666</v>
      </c>
      <c r="AT113" s="48">
        <f t="shared" si="217"/>
        <v>0.16666666666666666</v>
      </c>
      <c r="AU113" s="48">
        <f t="shared" si="218"/>
        <v>0</v>
      </c>
    </row>
    <row r="114" spans="1:47">
      <c r="A114" s="2" t="s">
        <v>885</v>
      </c>
      <c r="B114" s="44" t="str">
        <f t="shared" si="237"/>
        <v xml:space="preserve">DOMINADAS  </v>
      </c>
      <c r="C114" s="45">
        <f t="shared" ref="C114:H114" si="262">C113</f>
        <v>40</v>
      </c>
      <c r="D114" s="45">
        <f t="shared" si="262"/>
        <v>4</v>
      </c>
      <c r="E114" s="45">
        <f t="shared" si="262"/>
        <v>60</v>
      </c>
      <c r="F114" s="45">
        <f t="shared" si="262"/>
        <v>4</v>
      </c>
      <c r="G114" s="45">
        <f t="shared" si="262"/>
        <v>70</v>
      </c>
      <c r="H114" s="54">
        <f t="shared" si="262"/>
        <v>4</v>
      </c>
      <c r="I114" s="31">
        <f t="shared" si="239"/>
        <v>95</v>
      </c>
      <c r="J114" s="35">
        <f t="shared" si="220"/>
        <v>3</v>
      </c>
      <c r="K114" s="32">
        <f t="shared" si="221"/>
        <v>95</v>
      </c>
      <c r="L114" s="35">
        <f t="shared" si="222"/>
        <v>3</v>
      </c>
      <c r="M114" s="32">
        <f t="shared" si="223"/>
        <v>95</v>
      </c>
      <c r="N114" s="35">
        <f t="shared" si="224"/>
        <v>3</v>
      </c>
      <c r="O114" s="32">
        <f t="shared" si="225"/>
        <v>0</v>
      </c>
      <c r="P114" s="35">
        <f t="shared" si="226"/>
        <v>0</v>
      </c>
      <c r="Q114" s="32">
        <f t="shared" si="227"/>
        <v>0</v>
      </c>
      <c r="R114" s="35">
        <f t="shared" si="228"/>
        <v>0</v>
      </c>
      <c r="S114" s="32">
        <f t="shared" si="229"/>
        <v>0</v>
      </c>
      <c r="T114" s="35">
        <f t="shared" si="230"/>
        <v>0</v>
      </c>
      <c r="U114" s="32">
        <f t="shared" si="231"/>
        <v>0</v>
      </c>
      <c r="V114" s="36">
        <f t="shared" si="232"/>
        <v>0</v>
      </c>
      <c r="W114" s="27">
        <v>95</v>
      </c>
      <c r="X114" s="26">
        <v>3</v>
      </c>
      <c r="Y114" s="26">
        <v>95</v>
      </c>
      <c r="Z114" s="26">
        <v>3</v>
      </c>
      <c r="AA114" s="26">
        <v>95</v>
      </c>
      <c r="AB114" s="26">
        <v>3</v>
      </c>
      <c r="AC114" s="26"/>
      <c r="AD114" s="26"/>
      <c r="AE114" s="26"/>
      <c r="AF114" s="26"/>
      <c r="AG114" s="26"/>
      <c r="AH114" s="26"/>
      <c r="AI114" s="26"/>
      <c r="AJ114" s="26"/>
      <c r="AK114" s="6">
        <f t="shared" si="233"/>
        <v>95</v>
      </c>
      <c r="AL114" s="7">
        <f t="shared" si="234"/>
        <v>855</v>
      </c>
      <c r="AM114" s="7">
        <f t="shared" si="235"/>
        <v>9</v>
      </c>
      <c r="AN114" s="47">
        <f t="shared" si="236"/>
        <v>95</v>
      </c>
      <c r="AO114" s="48">
        <f t="shared" si="212"/>
        <v>0.33333333333333331</v>
      </c>
      <c r="AP114" s="48">
        <f t="shared" si="213"/>
        <v>0.33333333333333331</v>
      </c>
      <c r="AQ114" s="48">
        <f t="shared" si="214"/>
        <v>0.33333333333333331</v>
      </c>
      <c r="AR114" s="48">
        <f t="shared" si="215"/>
        <v>0</v>
      </c>
      <c r="AS114" s="48">
        <f t="shared" si="216"/>
        <v>0</v>
      </c>
      <c r="AT114" s="48">
        <f t="shared" si="217"/>
        <v>0</v>
      </c>
      <c r="AU114" s="48">
        <f t="shared" si="218"/>
        <v>0</v>
      </c>
    </row>
    <row r="115" spans="1:47">
      <c r="A115" s="2" t="s">
        <v>886</v>
      </c>
      <c r="B115" s="44" t="str">
        <f t="shared" si="237"/>
        <v xml:space="preserve">DOMINADAS  </v>
      </c>
      <c r="C115" s="45">
        <f t="shared" ref="C115:H115" si="263">C114</f>
        <v>40</v>
      </c>
      <c r="D115" s="45">
        <f t="shared" si="263"/>
        <v>4</v>
      </c>
      <c r="E115" s="45">
        <f t="shared" si="263"/>
        <v>60</v>
      </c>
      <c r="F115" s="45">
        <f t="shared" si="263"/>
        <v>4</v>
      </c>
      <c r="G115" s="45">
        <f t="shared" si="263"/>
        <v>70</v>
      </c>
      <c r="H115" s="54">
        <f t="shared" si="263"/>
        <v>4</v>
      </c>
      <c r="I115" s="31">
        <f t="shared" si="239"/>
        <v>80</v>
      </c>
      <c r="J115" s="35">
        <f t="shared" si="220"/>
        <v>2</v>
      </c>
      <c r="K115" s="32">
        <f t="shared" si="221"/>
        <v>80</v>
      </c>
      <c r="L115" s="35">
        <f t="shared" si="222"/>
        <v>2</v>
      </c>
      <c r="M115" s="32">
        <f t="shared" si="223"/>
        <v>80</v>
      </c>
      <c r="N115" s="35">
        <f t="shared" si="224"/>
        <v>2</v>
      </c>
      <c r="O115" s="32">
        <f t="shared" si="225"/>
        <v>80</v>
      </c>
      <c r="P115" s="35">
        <f t="shared" si="226"/>
        <v>2</v>
      </c>
      <c r="Q115" s="32">
        <f t="shared" si="227"/>
        <v>80</v>
      </c>
      <c r="R115" s="35">
        <f t="shared" si="228"/>
        <v>2</v>
      </c>
      <c r="S115" s="32">
        <f t="shared" si="229"/>
        <v>80</v>
      </c>
      <c r="T115" s="35">
        <f t="shared" si="230"/>
        <v>2</v>
      </c>
      <c r="U115" s="32">
        <f t="shared" si="231"/>
        <v>0</v>
      </c>
      <c r="V115" s="36">
        <f t="shared" si="232"/>
        <v>0</v>
      </c>
      <c r="W115" s="27">
        <v>80</v>
      </c>
      <c r="X115" s="26">
        <v>2</v>
      </c>
      <c r="Y115" s="26">
        <v>80</v>
      </c>
      <c r="Z115" s="26">
        <v>2</v>
      </c>
      <c r="AA115" s="26">
        <v>80</v>
      </c>
      <c r="AB115" s="26">
        <v>2</v>
      </c>
      <c r="AC115" s="26">
        <v>80</v>
      </c>
      <c r="AD115" s="26">
        <v>2</v>
      </c>
      <c r="AE115" s="26">
        <v>80</v>
      </c>
      <c r="AF115" s="26">
        <v>2</v>
      </c>
      <c r="AG115" s="26">
        <v>80</v>
      </c>
      <c r="AH115" s="26">
        <v>2</v>
      </c>
      <c r="AI115" s="26"/>
      <c r="AJ115" s="26"/>
      <c r="AK115" s="6">
        <f t="shared" si="233"/>
        <v>80</v>
      </c>
      <c r="AL115" s="7">
        <f t="shared" si="234"/>
        <v>960</v>
      </c>
      <c r="AM115" s="7">
        <f t="shared" si="235"/>
        <v>12</v>
      </c>
      <c r="AN115" s="47">
        <f t="shared" si="236"/>
        <v>80</v>
      </c>
      <c r="AO115" s="48">
        <f t="shared" si="212"/>
        <v>0.16666666666666666</v>
      </c>
      <c r="AP115" s="48">
        <f t="shared" si="213"/>
        <v>0.16666666666666666</v>
      </c>
      <c r="AQ115" s="48">
        <f t="shared" si="214"/>
        <v>0.16666666666666666</v>
      </c>
      <c r="AR115" s="48">
        <f t="shared" si="215"/>
        <v>0.16666666666666666</v>
      </c>
      <c r="AS115" s="48">
        <f t="shared" si="216"/>
        <v>0.16666666666666666</v>
      </c>
      <c r="AT115" s="48">
        <f t="shared" si="217"/>
        <v>0.16666666666666666</v>
      </c>
      <c r="AU115" s="48">
        <f t="shared" si="218"/>
        <v>0</v>
      </c>
    </row>
    <row r="116" spans="1:47" ht="12" thickBot="1">
      <c r="A116" s="2" t="s">
        <v>887</v>
      </c>
      <c r="B116" s="44" t="str">
        <f t="shared" si="237"/>
        <v xml:space="preserve">DOMINADAS  </v>
      </c>
      <c r="C116" s="45">
        <f t="shared" ref="C116:H116" si="264">C115</f>
        <v>40</v>
      </c>
      <c r="D116" s="45">
        <f t="shared" si="264"/>
        <v>4</v>
      </c>
      <c r="E116" s="45">
        <f t="shared" si="264"/>
        <v>60</v>
      </c>
      <c r="F116" s="45">
        <f t="shared" si="264"/>
        <v>4</v>
      </c>
      <c r="G116" s="45">
        <f t="shared" si="264"/>
        <v>70</v>
      </c>
      <c r="H116" s="54">
        <f t="shared" si="264"/>
        <v>4</v>
      </c>
      <c r="I116" s="33">
        <f t="shared" si="239"/>
        <v>100</v>
      </c>
      <c r="J116" s="37">
        <f t="shared" si="220"/>
        <v>2</v>
      </c>
      <c r="K116" s="34">
        <f t="shared" si="221"/>
        <v>100</v>
      </c>
      <c r="L116" s="37">
        <f t="shared" si="222"/>
        <v>2</v>
      </c>
      <c r="M116" s="34">
        <f t="shared" si="223"/>
        <v>0</v>
      </c>
      <c r="N116" s="37">
        <f t="shared" si="224"/>
        <v>0</v>
      </c>
      <c r="O116" s="34">
        <f t="shared" si="225"/>
        <v>0</v>
      </c>
      <c r="P116" s="37">
        <f t="shared" si="226"/>
        <v>0</v>
      </c>
      <c r="Q116" s="34">
        <f t="shared" si="227"/>
        <v>0</v>
      </c>
      <c r="R116" s="37">
        <f t="shared" si="228"/>
        <v>0</v>
      </c>
      <c r="S116" s="34">
        <f t="shared" si="229"/>
        <v>0</v>
      </c>
      <c r="T116" s="37">
        <f t="shared" si="230"/>
        <v>0</v>
      </c>
      <c r="U116" s="34">
        <f t="shared" si="231"/>
        <v>0</v>
      </c>
      <c r="V116" s="38">
        <f t="shared" si="232"/>
        <v>0</v>
      </c>
      <c r="W116" s="27">
        <v>100</v>
      </c>
      <c r="X116" s="26">
        <v>2</v>
      </c>
      <c r="Y116" s="26">
        <v>100</v>
      </c>
      <c r="Z116" s="26">
        <v>2</v>
      </c>
      <c r="AA116" s="26"/>
      <c r="AB116" s="26"/>
      <c r="AC116" s="26"/>
      <c r="AD116" s="26"/>
      <c r="AE116" s="26"/>
      <c r="AF116" s="26"/>
      <c r="AG116" s="26"/>
      <c r="AH116" s="26"/>
      <c r="AI116" s="26"/>
      <c r="AJ116" s="26"/>
      <c r="AK116" s="6">
        <f t="shared" si="233"/>
        <v>100</v>
      </c>
      <c r="AL116" s="7">
        <f t="shared" si="234"/>
        <v>400</v>
      </c>
      <c r="AM116" s="7">
        <f t="shared" si="235"/>
        <v>4</v>
      </c>
      <c r="AN116" s="47">
        <f t="shared" si="236"/>
        <v>100</v>
      </c>
      <c r="AO116" s="48">
        <f t="shared" si="212"/>
        <v>0.5</v>
      </c>
      <c r="AP116" s="48">
        <f t="shared" si="213"/>
        <v>0.5</v>
      </c>
      <c r="AQ116" s="48">
        <f t="shared" si="214"/>
        <v>0</v>
      </c>
      <c r="AR116" s="48">
        <f t="shared" si="215"/>
        <v>0</v>
      </c>
      <c r="AS116" s="48">
        <f t="shared" si="216"/>
        <v>0</v>
      </c>
      <c r="AT116" s="48">
        <f t="shared" si="217"/>
        <v>0</v>
      </c>
      <c r="AU116" s="48">
        <f t="shared" si="218"/>
        <v>0</v>
      </c>
    </row>
    <row r="117" spans="1:47" ht="12" thickBot="1">
      <c r="A117" s="73"/>
      <c r="B117" s="71" t="s">
        <v>889</v>
      </c>
      <c r="C117" s="359" t="s">
        <v>890</v>
      </c>
      <c r="D117" s="360"/>
      <c r="E117" s="72">
        <v>8</v>
      </c>
      <c r="F117" s="359" t="s">
        <v>891</v>
      </c>
      <c r="G117" s="360"/>
      <c r="H117" s="355">
        <v>100</v>
      </c>
      <c r="I117" s="356"/>
      <c r="J117" s="359" t="s">
        <v>892</v>
      </c>
      <c r="K117" s="360"/>
      <c r="L117" s="357">
        <f>(1+0.033*E117)*H117</f>
        <v>126.4</v>
      </c>
      <c r="M117" s="358"/>
      <c r="N117" s="4"/>
      <c r="O117" s="9"/>
      <c r="P117" s="4"/>
      <c r="Q117" s="9"/>
      <c r="R117" s="4"/>
      <c r="S117" s="9"/>
      <c r="T117" s="4"/>
      <c r="U117" s="9"/>
      <c r="V117" s="4"/>
      <c r="W117" s="52"/>
      <c r="X117" s="52"/>
      <c r="Y117" s="52"/>
      <c r="Z117" s="52"/>
      <c r="AA117" s="52"/>
      <c r="AB117" s="52"/>
      <c r="AC117" s="52"/>
      <c r="AD117" s="52"/>
      <c r="AE117" s="52"/>
      <c r="AF117" s="52"/>
      <c r="AG117" s="52"/>
      <c r="AH117" s="52"/>
      <c r="AI117" s="52"/>
      <c r="AJ117" s="52"/>
      <c r="AK117" s="10"/>
      <c r="AL117" s="11"/>
      <c r="AM117" s="11"/>
      <c r="AN117" s="11"/>
      <c r="AO117" s="12"/>
      <c r="AP117" s="12"/>
      <c r="AQ117" s="12"/>
      <c r="AR117" s="12"/>
      <c r="AS117" s="12"/>
      <c r="AT117" s="12"/>
      <c r="AU117" s="12"/>
    </row>
    <row r="118" spans="1:47" ht="12" thickBot="1">
      <c r="A118" s="43" t="s">
        <v>893</v>
      </c>
      <c r="B118" s="42">
        <v>100</v>
      </c>
      <c r="C118" s="63">
        <v>40</v>
      </c>
      <c r="D118" s="64">
        <v>4</v>
      </c>
      <c r="E118" s="63">
        <v>60</v>
      </c>
      <c r="F118" s="64">
        <v>4</v>
      </c>
      <c r="G118" s="63">
        <v>70</v>
      </c>
      <c r="H118" s="64">
        <v>4</v>
      </c>
      <c r="I118" s="28">
        <v>1</v>
      </c>
      <c r="J118" s="29"/>
      <c r="K118" s="29">
        <v>2</v>
      </c>
      <c r="L118" s="29"/>
      <c r="M118" s="29">
        <v>3</v>
      </c>
      <c r="N118" s="29"/>
      <c r="O118" s="29">
        <v>4</v>
      </c>
      <c r="P118" s="29"/>
      <c r="Q118" s="29">
        <v>5</v>
      </c>
      <c r="R118" s="29"/>
      <c r="S118" s="29">
        <v>6</v>
      </c>
      <c r="T118" s="29"/>
      <c r="U118" s="29">
        <v>7</v>
      </c>
      <c r="V118" s="30"/>
      <c r="W118" s="350">
        <v>1</v>
      </c>
      <c r="X118" s="351"/>
      <c r="Y118" s="350">
        <v>2</v>
      </c>
      <c r="Z118" s="351"/>
      <c r="AA118" s="350">
        <v>3</v>
      </c>
      <c r="AB118" s="351"/>
      <c r="AC118" s="350">
        <v>4</v>
      </c>
      <c r="AD118" s="351"/>
      <c r="AE118" s="350">
        <v>5</v>
      </c>
      <c r="AF118" s="351"/>
      <c r="AG118" s="350">
        <v>6</v>
      </c>
      <c r="AH118" s="351"/>
      <c r="AI118" s="350">
        <v>7</v>
      </c>
      <c r="AJ118" s="352"/>
      <c r="AK118" s="41" t="s">
        <v>748</v>
      </c>
      <c r="AL118" s="41" t="s">
        <v>38</v>
      </c>
      <c r="AM118" s="41" t="s">
        <v>688</v>
      </c>
      <c r="AN118" s="41" t="s">
        <v>396</v>
      </c>
      <c r="AO118" s="51">
        <v>4</v>
      </c>
      <c r="AP118" s="51">
        <v>5</v>
      </c>
      <c r="AQ118" s="51">
        <v>6</v>
      </c>
      <c r="AR118" s="51">
        <v>7</v>
      </c>
      <c r="AS118" s="51">
        <v>8</v>
      </c>
      <c r="AT118" s="51">
        <v>9</v>
      </c>
      <c r="AU118" s="51">
        <v>10</v>
      </c>
    </row>
    <row r="119" spans="1:47">
      <c r="A119" s="2" t="s">
        <v>895</v>
      </c>
      <c r="B119" s="44" t="s">
        <v>922</v>
      </c>
      <c r="C119" s="45">
        <f>+$B$2*C118%</f>
        <v>40</v>
      </c>
      <c r="D119" s="45">
        <f>D118</f>
        <v>4</v>
      </c>
      <c r="E119" s="45">
        <f>+$B$2*E118%</f>
        <v>60</v>
      </c>
      <c r="F119" s="45">
        <f t="shared" ref="F119" si="265">F118</f>
        <v>4</v>
      </c>
      <c r="G119" s="45">
        <f t="shared" ref="G119" si="266">+$B$2*G118%</f>
        <v>70</v>
      </c>
      <c r="H119" s="54">
        <f>H118</f>
        <v>4</v>
      </c>
      <c r="I119" s="55">
        <f>+$B$118*W119%</f>
        <v>80</v>
      </c>
      <c r="J119" s="56">
        <f>+X119</f>
        <v>2</v>
      </c>
      <c r="K119" s="57">
        <f t="shared" ref="K119" si="267">+$B$118*Y119%</f>
        <v>80</v>
      </c>
      <c r="L119" s="56">
        <f t="shared" ref="L119" si="268">+Z119</f>
        <v>2</v>
      </c>
      <c r="M119" s="57">
        <f t="shared" ref="M119" si="269">+$B$118*AA119%</f>
        <v>80</v>
      </c>
      <c r="N119" s="56">
        <f t="shared" ref="N119" si="270">+AB119</f>
        <v>2</v>
      </c>
      <c r="O119" s="57">
        <f t="shared" ref="O119" si="271">+$B$118*AC119%</f>
        <v>80</v>
      </c>
      <c r="P119" s="56">
        <f t="shared" ref="P119" si="272">+AD119</f>
        <v>2</v>
      </c>
      <c r="Q119" s="57">
        <f t="shared" ref="Q119" si="273">+$B$118*AE119%</f>
        <v>80</v>
      </c>
      <c r="R119" s="56">
        <f t="shared" ref="R119" si="274">+AF119</f>
        <v>2</v>
      </c>
      <c r="S119" s="57">
        <f t="shared" ref="S119" si="275">+$B$118*AG119%</f>
        <v>80</v>
      </c>
      <c r="T119" s="56">
        <f t="shared" ref="T119" si="276">+AH119</f>
        <v>2</v>
      </c>
      <c r="U119" s="57">
        <f t="shared" ref="U119" si="277">+$B$118*AI119%</f>
        <v>0</v>
      </c>
      <c r="V119" s="58">
        <f t="shared" ref="V119" si="278">+AJ119</f>
        <v>0</v>
      </c>
      <c r="W119" s="27">
        <v>80</v>
      </c>
      <c r="X119" s="26">
        <v>2</v>
      </c>
      <c r="Y119" s="26">
        <v>80</v>
      </c>
      <c r="Z119" s="26">
        <v>2</v>
      </c>
      <c r="AA119" s="26">
        <v>80</v>
      </c>
      <c r="AB119" s="26">
        <v>2</v>
      </c>
      <c r="AC119" s="26">
        <v>80</v>
      </c>
      <c r="AD119" s="26">
        <v>2</v>
      </c>
      <c r="AE119" s="26">
        <v>80</v>
      </c>
      <c r="AF119" s="26">
        <v>2</v>
      </c>
      <c r="AG119" s="26">
        <v>80</v>
      </c>
      <c r="AH119" s="26">
        <v>2</v>
      </c>
      <c r="AI119" s="26"/>
      <c r="AJ119" s="26"/>
      <c r="AK119" s="39">
        <f>AN119/$B$2*100</f>
        <v>80</v>
      </c>
      <c r="AL119" s="40">
        <f>(I119*J119)+(K119*L119)+(M119*N119)+(O119*P119)+(Q119*R119)+(S119*T119)+(U119*V119)</f>
        <v>960</v>
      </c>
      <c r="AM119" s="40">
        <f>J119+R119+L119+N119+P119+T119+V119</f>
        <v>12</v>
      </c>
      <c r="AN119" s="46">
        <f>AL119/AM119</f>
        <v>80</v>
      </c>
      <c r="AO119" s="50">
        <f t="shared" ref="AO119:AO145" si="279">(J119*100%)/$AM119</f>
        <v>0.16666666666666666</v>
      </c>
      <c r="AP119" s="50">
        <f t="shared" ref="AP119:AP145" si="280">(L119*100%)/$AM119</f>
        <v>0.16666666666666666</v>
      </c>
      <c r="AQ119" s="50">
        <f t="shared" ref="AQ119:AQ145" si="281">(N119*100%)/$AM119</f>
        <v>0.16666666666666666</v>
      </c>
      <c r="AR119" s="50">
        <f t="shared" ref="AR119:AR145" si="282">(P119*100%)/$AM119</f>
        <v>0.16666666666666666</v>
      </c>
      <c r="AS119" s="50">
        <f t="shared" ref="AS119:AS145" si="283">(R119*100%)/$AM119</f>
        <v>0.16666666666666666</v>
      </c>
      <c r="AT119" s="50">
        <f t="shared" ref="AT119:AT145" si="284">(T119*100%)/$AM119</f>
        <v>0.16666666666666666</v>
      </c>
      <c r="AU119" s="50">
        <f t="shared" ref="AU119:AU145" si="285">(V119*100%)/$AM119</f>
        <v>0</v>
      </c>
    </row>
    <row r="120" spans="1:47">
      <c r="A120" s="2" t="s">
        <v>896</v>
      </c>
      <c r="B120" s="44" t="str">
        <f>$B$119</f>
        <v>PESO MUERTO</v>
      </c>
      <c r="C120" s="45">
        <f>C119</f>
        <v>40</v>
      </c>
      <c r="D120" s="45">
        <f t="shared" ref="D120:H120" si="286">D119</f>
        <v>4</v>
      </c>
      <c r="E120" s="45">
        <f t="shared" si="286"/>
        <v>60</v>
      </c>
      <c r="F120" s="45">
        <f t="shared" si="286"/>
        <v>4</v>
      </c>
      <c r="G120" s="45">
        <f t="shared" si="286"/>
        <v>70</v>
      </c>
      <c r="H120" s="54">
        <f t="shared" si="286"/>
        <v>4</v>
      </c>
      <c r="I120" s="31">
        <f t="shared" ref="I120:I145" si="287">+$B$118*W120%</f>
        <v>80</v>
      </c>
      <c r="J120" s="35">
        <f t="shared" ref="J120:J145" si="288">+X120</f>
        <v>3</v>
      </c>
      <c r="K120" s="32">
        <f t="shared" ref="K120:K145" si="289">+$B$118*Y120%</f>
        <v>80</v>
      </c>
      <c r="L120" s="35">
        <f t="shared" ref="L120:L145" si="290">+Z120</f>
        <v>3</v>
      </c>
      <c r="M120" s="32">
        <f t="shared" ref="M120:M145" si="291">+$B$118*AA120%</f>
        <v>80</v>
      </c>
      <c r="N120" s="35">
        <f t="shared" ref="N120:N145" si="292">+AB120</f>
        <v>3</v>
      </c>
      <c r="O120" s="32">
        <f t="shared" ref="O120:O145" si="293">+$B$118*AC120%</f>
        <v>80</v>
      </c>
      <c r="P120" s="35">
        <f t="shared" ref="P120:P145" si="294">+AD120</f>
        <v>3</v>
      </c>
      <c r="Q120" s="32">
        <f t="shared" ref="Q120:Q145" si="295">+$B$118*AE120%</f>
        <v>80</v>
      </c>
      <c r="R120" s="35">
        <f t="shared" ref="R120:R145" si="296">+AF120</f>
        <v>3</v>
      </c>
      <c r="S120" s="32">
        <f t="shared" ref="S120:S145" si="297">+$B$118*AG120%</f>
        <v>80</v>
      </c>
      <c r="T120" s="35">
        <f t="shared" ref="T120:T145" si="298">+AH120</f>
        <v>3</v>
      </c>
      <c r="U120" s="32">
        <f t="shared" ref="U120:U145" si="299">+$B$118*AI120%</f>
        <v>0</v>
      </c>
      <c r="V120" s="36">
        <f t="shared" ref="V120:V145" si="300">+AJ120</f>
        <v>0</v>
      </c>
      <c r="W120" s="27">
        <v>80</v>
      </c>
      <c r="X120" s="26">
        <v>3</v>
      </c>
      <c r="Y120" s="26">
        <v>80</v>
      </c>
      <c r="Z120" s="26">
        <v>3</v>
      </c>
      <c r="AA120" s="26">
        <v>80</v>
      </c>
      <c r="AB120" s="26">
        <v>3</v>
      </c>
      <c r="AC120" s="26">
        <v>80</v>
      </c>
      <c r="AD120" s="26">
        <v>3</v>
      </c>
      <c r="AE120" s="26">
        <v>80</v>
      </c>
      <c r="AF120" s="26">
        <v>3</v>
      </c>
      <c r="AG120" s="26">
        <v>80</v>
      </c>
      <c r="AH120" s="26">
        <v>3</v>
      </c>
      <c r="AI120" s="26"/>
      <c r="AJ120" s="26"/>
      <c r="AK120" s="6">
        <f t="shared" ref="AK120:AK145" si="301">AN120/$B$2*100</f>
        <v>80</v>
      </c>
      <c r="AL120" s="7">
        <f t="shared" ref="AL120:AL145" si="302">(I120*J120)+(K120*L120)+(M120*N120)+(O120*P120)+(Q120*R120)+(S120*T120)+(U120*V120)</f>
        <v>1440</v>
      </c>
      <c r="AM120" s="7">
        <f t="shared" ref="AM120:AM145" si="303">J120+R120+L120+N120+P120+T120+V120</f>
        <v>18</v>
      </c>
      <c r="AN120" s="47">
        <f t="shared" ref="AN120:AN145" si="304">AL120/AM120</f>
        <v>80</v>
      </c>
      <c r="AO120" s="48">
        <f t="shared" si="279"/>
        <v>0.16666666666666666</v>
      </c>
      <c r="AP120" s="48">
        <f t="shared" si="280"/>
        <v>0.16666666666666666</v>
      </c>
      <c r="AQ120" s="48">
        <f t="shared" si="281"/>
        <v>0.16666666666666666</v>
      </c>
      <c r="AR120" s="48">
        <f t="shared" si="282"/>
        <v>0.16666666666666666</v>
      </c>
      <c r="AS120" s="48">
        <f t="shared" si="283"/>
        <v>0.16666666666666666</v>
      </c>
      <c r="AT120" s="48">
        <f t="shared" si="284"/>
        <v>0.16666666666666666</v>
      </c>
      <c r="AU120" s="48">
        <f t="shared" si="285"/>
        <v>0</v>
      </c>
    </row>
    <row r="121" spans="1:47">
      <c r="A121" s="2" t="s">
        <v>897</v>
      </c>
      <c r="B121" s="44" t="str">
        <f t="shared" ref="B121:B145" si="305">$B$119</f>
        <v>PESO MUERTO</v>
      </c>
      <c r="C121" s="45">
        <f t="shared" ref="C121:H121" si="306">C120</f>
        <v>40</v>
      </c>
      <c r="D121" s="45">
        <f t="shared" si="306"/>
        <v>4</v>
      </c>
      <c r="E121" s="45">
        <f t="shared" si="306"/>
        <v>60</v>
      </c>
      <c r="F121" s="45">
        <f t="shared" si="306"/>
        <v>4</v>
      </c>
      <c r="G121" s="45">
        <f t="shared" si="306"/>
        <v>70</v>
      </c>
      <c r="H121" s="54">
        <f t="shared" si="306"/>
        <v>4</v>
      </c>
      <c r="I121" s="31">
        <f t="shared" si="287"/>
        <v>80</v>
      </c>
      <c r="J121" s="35">
        <f t="shared" si="288"/>
        <v>2</v>
      </c>
      <c r="K121" s="32">
        <f t="shared" si="289"/>
        <v>80</v>
      </c>
      <c r="L121" s="35">
        <f t="shared" si="290"/>
        <v>2</v>
      </c>
      <c r="M121" s="32">
        <f t="shared" si="291"/>
        <v>80</v>
      </c>
      <c r="N121" s="35">
        <f t="shared" si="292"/>
        <v>2</v>
      </c>
      <c r="O121" s="32">
        <f t="shared" si="293"/>
        <v>80</v>
      </c>
      <c r="P121" s="35">
        <f t="shared" si="294"/>
        <v>2</v>
      </c>
      <c r="Q121" s="32">
        <f t="shared" si="295"/>
        <v>80</v>
      </c>
      <c r="R121" s="35">
        <f t="shared" si="296"/>
        <v>2</v>
      </c>
      <c r="S121" s="32">
        <f t="shared" si="297"/>
        <v>80</v>
      </c>
      <c r="T121" s="35">
        <f t="shared" si="298"/>
        <v>2</v>
      </c>
      <c r="U121" s="32">
        <f t="shared" si="299"/>
        <v>0</v>
      </c>
      <c r="V121" s="36">
        <f t="shared" si="300"/>
        <v>0</v>
      </c>
      <c r="W121" s="27">
        <v>80</v>
      </c>
      <c r="X121" s="26">
        <v>2</v>
      </c>
      <c r="Y121" s="26">
        <v>80</v>
      </c>
      <c r="Z121" s="26">
        <v>2</v>
      </c>
      <c r="AA121" s="26">
        <v>80</v>
      </c>
      <c r="AB121" s="26">
        <v>2</v>
      </c>
      <c r="AC121" s="26">
        <v>80</v>
      </c>
      <c r="AD121" s="26">
        <v>2</v>
      </c>
      <c r="AE121" s="26">
        <v>80</v>
      </c>
      <c r="AF121" s="26">
        <v>2</v>
      </c>
      <c r="AG121" s="26">
        <v>80</v>
      </c>
      <c r="AH121" s="26">
        <v>2</v>
      </c>
      <c r="AI121" s="26"/>
      <c r="AJ121" s="26"/>
      <c r="AK121" s="6">
        <f t="shared" si="301"/>
        <v>80</v>
      </c>
      <c r="AL121" s="7">
        <f t="shared" si="302"/>
        <v>960</v>
      </c>
      <c r="AM121" s="7">
        <f t="shared" si="303"/>
        <v>12</v>
      </c>
      <c r="AN121" s="47">
        <f t="shared" si="304"/>
        <v>80</v>
      </c>
      <c r="AO121" s="48">
        <f t="shared" si="279"/>
        <v>0.16666666666666666</v>
      </c>
      <c r="AP121" s="48">
        <f t="shared" si="280"/>
        <v>0.16666666666666666</v>
      </c>
      <c r="AQ121" s="48">
        <f t="shared" si="281"/>
        <v>0.16666666666666666</v>
      </c>
      <c r="AR121" s="48">
        <f t="shared" si="282"/>
        <v>0.16666666666666666</v>
      </c>
      <c r="AS121" s="48">
        <f t="shared" si="283"/>
        <v>0.16666666666666666</v>
      </c>
      <c r="AT121" s="48">
        <f t="shared" si="284"/>
        <v>0.16666666666666666</v>
      </c>
      <c r="AU121" s="48">
        <f t="shared" si="285"/>
        <v>0</v>
      </c>
    </row>
    <row r="122" spans="1:47">
      <c r="A122" s="2" t="s">
        <v>898</v>
      </c>
      <c r="B122" s="44" t="str">
        <f t="shared" si="305"/>
        <v>PESO MUERTO</v>
      </c>
      <c r="C122" s="45">
        <f t="shared" ref="C122:H122" si="307">C121</f>
        <v>40</v>
      </c>
      <c r="D122" s="45">
        <f t="shared" si="307"/>
        <v>4</v>
      </c>
      <c r="E122" s="45">
        <f t="shared" si="307"/>
        <v>60</v>
      </c>
      <c r="F122" s="45">
        <f t="shared" si="307"/>
        <v>4</v>
      </c>
      <c r="G122" s="45">
        <f t="shared" si="307"/>
        <v>70</v>
      </c>
      <c r="H122" s="54">
        <f t="shared" si="307"/>
        <v>4</v>
      </c>
      <c r="I122" s="31">
        <f t="shared" si="287"/>
        <v>80</v>
      </c>
      <c r="J122" s="35">
        <f t="shared" si="288"/>
        <v>4</v>
      </c>
      <c r="K122" s="32">
        <f t="shared" si="289"/>
        <v>80</v>
      </c>
      <c r="L122" s="35">
        <f t="shared" si="290"/>
        <v>4</v>
      </c>
      <c r="M122" s="32">
        <f t="shared" si="291"/>
        <v>80</v>
      </c>
      <c r="N122" s="35">
        <f t="shared" si="292"/>
        <v>4</v>
      </c>
      <c r="O122" s="32">
        <f t="shared" si="293"/>
        <v>80</v>
      </c>
      <c r="P122" s="35">
        <f t="shared" si="294"/>
        <v>4</v>
      </c>
      <c r="Q122" s="32">
        <f t="shared" si="295"/>
        <v>80</v>
      </c>
      <c r="R122" s="35">
        <f t="shared" si="296"/>
        <v>4</v>
      </c>
      <c r="S122" s="32">
        <f t="shared" si="297"/>
        <v>80</v>
      </c>
      <c r="T122" s="35">
        <f t="shared" si="298"/>
        <v>4</v>
      </c>
      <c r="U122" s="32">
        <f t="shared" si="299"/>
        <v>0</v>
      </c>
      <c r="V122" s="36">
        <f t="shared" si="300"/>
        <v>0</v>
      </c>
      <c r="W122" s="27">
        <v>80</v>
      </c>
      <c r="X122" s="26">
        <v>4</v>
      </c>
      <c r="Y122" s="26">
        <v>80</v>
      </c>
      <c r="Z122" s="26">
        <v>4</v>
      </c>
      <c r="AA122" s="26">
        <v>80</v>
      </c>
      <c r="AB122" s="26">
        <v>4</v>
      </c>
      <c r="AC122" s="26">
        <v>80</v>
      </c>
      <c r="AD122" s="26">
        <v>4</v>
      </c>
      <c r="AE122" s="26">
        <v>80</v>
      </c>
      <c r="AF122" s="26">
        <v>4</v>
      </c>
      <c r="AG122" s="26">
        <v>80</v>
      </c>
      <c r="AH122" s="26">
        <v>4</v>
      </c>
      <c r="AI122" s="26"/>
      <c r="AJ122" s="26"/>
      <c r="AK122" s="6">
        <f t="shared" si="301"/>
        <v>80</v>
      </c>
      <c r="AL122" s="7">
        <f t="shared" si="302"/>
        <v>1920</v>
      </c>
      <c r="AM122" s="7">
        <f t="shared" si="303"/>
        <v>24</v>
      </c>
      <c r="AN122" s="47">
        <f t="shared" si="304"/>
        <v>80</v>
      </c>
      <c r="AO122" s="48">
        <f t="shared" si="279"/>
        <v>0.16666666666666666</v>
      </c>
      <c r="AP122" s="48">
        <f t="shared" si="280"/>
        <v>0.16666666666666666</v>
      </c>
      <c r="AQ122" s="48">
        <f t="shared" si="281"/>
        <v>0.16666666666666666</v>
      </c>
      <c r="AR122" s="48">
        <f t="shared" si="282"/>
        <v>0.16666666666666666</v>
      </c>
      <c r="AS122" s="48">
        <f t="shared" si="283"/>
        <v>0.16666666666666666</v>
      </c>
      <c r="AT122" s="48">
        <f t="shared" si="284"/>
        <v>0.16666666666666666</v>
      </c>
      <c r="AU122" s="48">
        <f t="shared" si="285"/>
        <v>0</v>
      </c>
    </row>
    <row r="123" spans="1:47">
      <c r="A123" s="2" t="s">
        <v>899</v>
      </c>
      <c r="B123" s="44" t="str">
        <f t="shared" si="305"/>
        <v>PESO MUERTO</v>
      </c>
      <c r="C123" s="45">
        <f t="shared" ref="C123:H123" si="308">C122</f>
        <v>40</v>
      </c>
      <c r="D123" s="45">
        <f t="shared" si="308"/>
        <v>4</v>
      </c>
      <c r="E123" s="45">
        <f t="shared" si="308"/>
        <v>60</v>
      </c>
      <c r="F123" s="45">
        <f t="shared" si="308"/>
        <v>4</v>
      </c>
      <c r="G123" s="45">
        <f t="shared" si="308"/>
        <v>70</v>
      </c>
      <c r="H123" s="54">
        <f t="shared" si="308"/>
        <v>4</v>
      </c>
      <c r="I123" s="31">
        <f t="shared" si="287"/>
        <v>80</v>
      </c>
      <c r="J123" s="35">
        <f t="shared" si="288"/>
        <v>2</v>
      </c>
      <c r="K123" s="32">
        <f t="shared" si="289"/>
        <v>80</v>
      </c>
      <c r="L123" s="35">
        <f t="shared" si="290"/>
        <v>2</v>
      </c>
      <c r="M123" s="32">
        <f t="shared" si="291"/>
        <v>80</v>
      </c>
      <c r="N123" s="35">
        <f t="shared" si="292"/>
        <v>2</v>
      </c>
      <c r="O123" s="32">
        <f t="shared" si="293"/>
        <v>80</v>
      </c>
      <c r="P123" s="35">
        <f t="shared" si="294"/>
        <v>2</v>
      </c>
      <c r="Q123" s="32">
        <f t="shared" si="295"/>
        <v>80</v>
      </c>
      <c r="R123" s="35">
        <f t="shared" si="296"/>
        <v>2</v>
      </c>
      <c r="S123" s="32">
        <f t="shared" si="297"/>
        <v>80</v>
      </c>
      <c r="T123" s="35">
        <f t="shared" si="298"/>
        <v>2</v>
      </c>
      <c r="U123" s="32">
        <f t="shared" si="299"/>
        <v>0</v>
      </c>
      <c r="V123" s="36">
        <f t="shared" si="300"/>
        <v>0</v>
      </c>
      <c r="W123" s="27">
        <v>80</v>
      </c>
      <c r="X123" s="26">
        <v>2</v>
      </c>
      <c r="Y123" s="26">
        <v>80</v>
      </c>
      <c r="Z123" s="26">
        <v>2</v>
      </c>
      <c r="AA123" s="26">
        <v>80</v>
      </c>
      <c r="AB123" s="26">
        <v>2</v>
      </c>
      <c r="AC123" s="26">
        <v>80</v>
      </c>
      <c r="AD123" s="26">
        <v>2</v>
      </c>
      <c r="AE123" s="26">
        <v>80</v>
      </c>
      <c r="AF123" s="26">
        <v>2</v>
      </c>
      <c r="AG123" s="26">
        <v>80</v>
      </c>
      <c r="AH123" s="26">
        <v>2</v>
      </c>
      <c r="AI123" s="26"/>
      <c r="AJ123" s="26"/>
      <c r="AK123" s="6">
        <f t="shared" si="301"/>
        <v>80</v>
      </c>
      <c r="AL123" s="7">
        <f t="shared" si="302"/>
        <v>960</v>
      </c>
      <c r="AM123" s="7">
        <f t="shared" si="303"/>
        <v>12</v>
      </c>
      <c r="AN123" s="47">
        <f t="shared" si="304"/>
        <v>80</v>
      </c>
      <c r="AO123" s="48">
        <f t="shared" si="279"/>
        <v>0.16666666666666666</v>
      </c>
      <c r="AP123" s="48">
        <f t="shared" si="280"/>
        <v>0.16666666666666666</v>
      </c>
      <c r="AQ123" s="48">
        <f t="shared" si="281"/>
        <v>0.16666666666666666</v>
      </c>
      <c r="AR123" s="48">
        <f t="shared" si="282"/>
        <v>0.16666666666666666</v>
      </c>
      <c r="AS123" s="48">
        <f t="shared" si="283"/>
        <v>0.16666666666666666</v>
      </c>
      <c r="AT123" s="48">
        <f t="shared" si="284"/>
        <v>0.16666666666666666</v>
      </c>
      <c r="AU123" s="48">
        <f t="shared" si="285"/>
        <v>0</v>
      </c>
    </row>
    <row r="124" spans="1:47">
      <c r="A124" s="2" t="s">
        <v>900</v>
      </c>
      <c r="B124" s="44" t="str">
        <f t="shared" si="305"/>
        <v>PESO MUERTO</v>
      </c>
      <c r="C124" s="45">
        <f t="shared" ref="C124:D124" si="309">C123</f>
        <v>40</v>
      </c>
      <c r="D124" s="45">
        <f t="shared" si="309"/>
        <v>4</v>
      </c>
      <c r="E124" s="45">
        <f>E123</f>
        <v>60</v>
      </c>
      <c r="F124" s="45">
        <f t="shared" ref="F124:H124" si="310">F123</f>
        <v>4</v>
      </c>
      <c r="G124" s="45">
        <f t="shared" si="310"/>
        <v>70</v>
      </c>
      <c r="H124" s="54">
        <f t="shared" si="310"/>
        <v>4</v>
      </c>
      <c r="I124" s="31">
        <f t="shared" si="287"/>
        <v>80</v>
      </c>
      <c r="J124" s="35">
        <f t="shared" si="288"/>
        <v>5</v>
      </c>
      <c r="K124" s="32">
        <f t="shared" si="289"/>
        <v>80</v>
      </c>
      <c r="L124" s="35">
        <f t="shared" si="290"/>
        <v>5</v>
      </c>
      <c r="M124" s="32">
        <f t="shared" si="291"/>
        <v>80</v>
      </c>
      <c r="N124" s="35">
        <f t="shared" si="292"/>
        <v>5</v>
      </c>
      <c r="O124" s="32">
        <f t="shared" si="293"/>
        <v>80</v>
      </c>
      <c r="P124" s="35">
        <f t="shared" si="294"/>
        <v>5</v>
      </c>
      <c r="Q124" s="32">
        <f t="shared" si="295"/>
        <v>80</v>
      </c>
      <c r="R124" s="35">
        <f t="shared" si="296"/>
        <v>5</v>
      </c>
      <c r="S124" s="32">
        <f t="shared" si="297"/>
        <v>80</v>
      </c>
      <c r="T124" s="35">
        <f t="shared" si="298"/>
        <v>5</v>
      </c>
      <c r="U124" s="32">
        <f t="shared" si="299"/>
        <v>0</v>
      </c>
      <c r="V124" s="36">
        <f t="shared" si="300"/>
        <v>0</v>
      </c>
      <c r="W124" s="27">
        <v>80</v>
      </c>
      <c r="X124" s="26">
        <v>5</v>
      </c>
      <c r="Y124" s="26">
        <v>80</v>
      </c>
      <c r="Z124" s="26">
        <v>5</v>
      </c>
      <c r="AA124" s="26">
        <v>80</v>
      </c>
      <c r="AB124" s="26">
        <v>5</v>
      </c>
      <c r="AC124" s="26">
        <v>80</v>
      </c>
      <c r="AD124" s="26">
        <v>5</v>
      </c>
      <c r="AE124" s="26">
        <v>80</v>
      </c>
      <c r="AF124" s="26">
        <v>5</v>
      </c>
      <c r="AG124" s="26">
        <v>80</v>
      </c>
      <c r="AH124" s="26">
        <v>5</v>
      </c>
      <c r="AI124" s="26"/>
      <c r="AJ124" s="26"/>
      <c r="AK124" s="6">
        <f t="shared" si="301"/>
        <v>80</v>
      </c>
      <c r="AL124" s="7">
        <f t="shared" si="302"/>
        <v>2400</v>
      </c>
      <c r="AM124" s="7">
        <f t="shared" si="303"/>
        <v>30</v>
      </c>
      <c r="AN124" s="47">
        <f t="shared" si="304"/>
        <v>80</v>
      </c>
      <c r="AO124" s="48">
        <f t="shared" si="279"/>
        <v>0.16666666666666666</v>
      </c>
      <c r="AP124" s="48">
        <f t="shared" si="280"/>
        <v>0.16666666666666666</v>
      </c>
      <c r="AQ124" s="48">
        <f t="shared" si="281"/>
        <v>0.16666666666666666</v>
      </c>
      <c r="AR124" s="48">
        <f t="shared" si="282"/>
        <v>0.16666666666666666</v>
      </c>
      <c r="AS124" s="48">
        <f t="shared" si="283"/>
        <v>0.16666666666666666</v>
      </c>
      <c r="AT124" s="48">
        <f t="shared" si="284"/>
        <v>0.16666666666666666</v>
      </c>
      <c r="AU124" s="48">
        <f t="shared" si="285"/>
        <v>0</v>
      </c>
    </row>
    <row r="125" spans="1:47">
      <c r="A125" s="2" t="s">
        <v>901</v>
      </c>
      <c r="B125" s="44" t="str">
        <f t="shared" si="305"/>
        <v>PESO MUERTO</v>
      </c>
      <c r="C125" s="45">
        <f t="shared" ref="C125:H125" si="311">C124</f>
        <v>40</v>
      </c>
      <c r="D125" s="45">
        <f t="shared" si="311"/>
        <v>4</v>
      </c>
      <c r="E125" s="45">
        <f t="shared" si="311"/>
        <v>60</v>
      </c>
      <c r="F125" s="45">
        <f t="shared" si="311"/>
        <v>4</v>
      </c>
      <c r="G125" s="45">
        <f t="shared" si="311"/>
        <v>70</v>
      </c>
      <c r="H125" s="54">
        <f t="shared" si="311"/>
        <v>4</v>
      </c>
      <c r="I125" s="31">
        <f t="shared" si="287"/>
        <v>80</v>
      </c>
      <c r="J125" s="35">
        <f t="shared" si="288"/>
        <v>2</v>
      </c>
      <c r="K125" s="32">
        <f t="shared" si="289"/>
        <v>80</v>
      </c>
      <c r="L125" s="35">
        <f t="shared" si="290"/>
        <v>2</v>
      </c>
      <c r="M125" s="32">
        <f t="shared" si="291"/>
        <v>80</v>
      </c>
      <c r="N125" s="35">
        <f t="shared" si="292"/>
        <v>2</v>
      </c>
      <c r="O125" s="32">
        <f t="shared" si="293"/>
        <v>80</v>
      </c>
      <c r="P125" s="35">
        <f t="shared" si="294"/>
        <v>2</v>
      </c>
      <c r="Q125" s="32">
        <f t="shared" si="295"/>
        <v>80</v>
      </c>
      <c r="R125" s="35">
        <f t="shared" si="296"/>
        <v>2</v>
      </c>
      <c r="S125" s="32">
        <f t="shared" si="297"/>
        <v>80</v>
      </c>
      <c r="T125" s="35">
        <f t="shared" si="298"/>
        <v>2</v>
      </c>
      <c r="U125" s="32">
        <f t="shared" si="299"/>
        <v>0</v>
      </c>
      <c r="V125" s="36">
        <f t="shared" si="300"/>
        <v>0</v>
      </c>
      <c r="W125" s="27">
        <v>80</v>
      </c>
      <c r="X125" s="26">
        <v>2</v>
      </c>
      <c r="Y125" s="26">
        <v>80</v>
      </c>
      <c r="Z125" s="26">
        <v>2</v>
      </c>
      <c r="AA125" s="26">
        <v>80</v>
      </c>
      <c r="AB125" s="26">
        <v>2</v>
      </c>
      <c r="AC125" s="26">
        <v>80</v>
      </c>
      <c r="AD125" s="26">
        <v>2</v>
      </c>
      <c r="AE125" s="26">
        <v>80</v>
      </c>
      <c r="AF125" s="26">
        <v>2</v>
      </c>
      <c r="AG125" s="26">
        <v>80</v>
      </c>
      <c r="AH125" s="26">
        <v>2</v>
      </c>
      <c r="AI125" s="26"/>
      <c r="AJ125" s="26"/>
      <c r="AK125" s="6">
        <f t="shared" si="301"/>
        <v>80</v>
      </c>
      <c r="AL125" s="7">
        <f t="shared" si="302"/>
        <v>960</v>
      </c>
      <c r="AM125" s="7">
        <f t="shared" si="303"/>
        <v>12</v>
      </c>
      <c r="AN125" s="47">
        <f t="shared" si="304"/>
        <v>80</v>
      </c>
      <c r="AO125" s="48">
        <f t="shared" si="279"/>
        <v>0.16666666666666666</v>
      </c>
      <c r="AP125" s="48">
        <f t="shared" si="280"/>
        <v>0.16666666666666666</v>
      </c>
      <c r="AQ125" s="48">
        <f t="shared" si="281"/>
        <v>0.16666666666666666</v>
      </c>
      <c r="AR125" s="48">
        <f t="shared" si="282"/>
        <v>0.16666666666666666</v>
      </c>
      <c r="AS125" s="48">
        <f t="shared" si="283"/>
        <v>0.16666666666666666</v>
      </c>
      <c r="AT125" s="48">
        <f t="shared" si="284"/>
        <v>0.16666666666666666</v>
      </c>
      <c r="AU125" s="48">
        <f t="shared" si="285"/>
        <v>0</v>
      </c>
    </row>
    <row r="126" spans="1:47">
      <c r="A126" s="2" t="s">
        <v>902</v>
      </c>
      <c r="B126" s="44" t="str">
        <f t="shared" si="305"/>
        <v>PESO MUERTO</v>
      </c>
      <c r="C126" s="45">
        <f t="shared" ref="C126:H126" si="312">C125</f>
        <v>40</v>
      </c>
      <c r="D126" s="45">
        <f t="shared" si="312"/>
        <v>4</v>
      </c>
      <c r="E126" s="45">
        <f t="shared" si="312"/>
        <v>60</v>
      </c>
      <c r="F126" s="45">
        <f t="shared" si="312"/>
        <v>4</v>
      </c>
      <c r="G126" s="45">
        <f t="shared" si="312"/>
        <v>70</v>
      </c>
      <c r="H126" s="54">
        <f t="shared" si="312"/>
        <v>4</v>
      </c>
      <c r="I126" s="31">
        <f t="shared" si="287"/>
        <v>80</v>
      </c>
      <c r="J126" s="35">
        <f t="shared" si="288"/>
        <v>6</v>
      </c>
      <c r="K126" s="32">
        <f t="shared" si="289"/>
        <v>80</v>
      </c>
      <c r="L126" s="35">
        <f t="shared" si="290"/>
        <v>6</v>
      </c>
      <c r="M126" s="32">
        <f t="shared" si="291"/>
        <v>80</v>
      </c>
      <c r="N126" s="35">
        <f t="shared" si="292"/>
        <v>6</v>
      </c>
      <c r="O126" s="32">
        <f t="shared" si="293"/>
        <v>80</v>
      </c>
      <c r="P126" s="35">
        <f t="shared" si="294"/>
        <v>6</v>
      </c>
      <c r="Q126" s="32">
        <f t="shared" si="295"/>
        <v>80</v>
      </c>
      <c r="R126" s="35">
        <f t="shared" si="296"/>
        <v>6</v>
      </c>
      <c r="S126" s="32">
        <f t="shared" si="297"/>
        <v>80</v>
      </c>
      <c r="T126" s="35">
        <f t="shared" si="298"/>
        <v>6</v>
      </c>
      <c r="U126" s="32">
        <f t="shared" si="299"/>
        <v>0</v>
      </c>
      <c r="V126" s="36">
        <f t="shared" si="300"/>
        <v>0</v>
      </c>
      <c r="W126" s="27">
        <v>80</v>
      </c>
      <c r="X126" s="26">
        <v>6</v>
      </c>
      <c r="Y126" s="26">
        <v>80</v>
      </c>
      <c r="Z126" s="26">
        <v>6</v>
      </c>
      <c r="AA126" s="26">
        <v>80</v>
      </c>
      <c r="AB126" s="26">
        <v>6</v>
      </c>
      <c r="AC126" s="26">
        <v>80</v>
      </c>
      <c r="AD126" s="26">
        <v>6</v>
      </c>
      <c r="AE126" s="26">
        <v>80</v>
      </c>
      <c r="AF126" s="26">
        <v>6</v>
      </c>
      <c r="AG126" s="26">
        <v>80</v>
      </c>
      <c r="AH126" s="26">
        <v>6</v>
      </c>
      <c r="AI126" s="26"/>
      <c r="AJ126" s="26"/>
      <c r="AK126" s="6">
        <f t="shared" si="301"/>
        <v>80</v>
      </c>
      <c r="AL126" s="7">
        <f t="shared" si="302"/>
        <v>2880</v>
      </c>
      <c r="AM126" s="7">
        <f t="shared" si="303"/>
        <v>36</v>
      </c>
      <c r="AN126" s="47">
        <f t="shared" si="304"/>
        <v>80</v>
      </c>
      <c r="AO126" s="48">
        <f t="shared" si="279"/>
        <v>0.16666666666666666</v>
      </c>
      <c r="AP126" s="48">
        <f t="shared" si="280"/>
        <v>0.16666666666666666</v>
      </c>
      <c r="AQ126" s="48">
        <f t="shared" si="281"/>
        <v>0.16666666666666666</v>
      </c>
      <c r="AR126" s="48">
        <f t="shared" si="282"/>
        <v>0.16666666666666666</v>
      </c>
      <c r="AS126" s="48">
        <f t="shared" si="283"/>
        <v>0.16666666666666666</v>
      </c>
      <c r="AT126" s="48">
        <f t="shared" si="284"/>
        <v>0.16666666666666666</v>
      </c>
      <c r="AU126" s="48">
        <f t="shared" si="285"/>
        <v>0</v>
      </c>
    </row>
    <row r="127" spans="1:47">
      <c r="A127" s="2" t="s">
        <v>903</v>
      </c>
      <c r="B127" s="44" t="str">
        <f t="shared" si="305"/>
        <v>PESO MUERTO</v>
      </c>
      <c r="C127" s="45">
        <f t="shared" ref="C127:H127" si="313">C126</f>
        <v>40</v>
      </c>
      <c r="D127" s="45">
        <f t="shared" si="313"/>
        <v>4</v>
      </c>
      <c r="E127" s="45">
        <f t="shared" si="313"/>
        <v>60</v>
      </c>
      <c r="F127" s="45">
        <f t="shared" si="313"/>
        <v>4</v>
      </c>
      <c r="G127" s="45">
        <f t="shared" si="313"/>
        <v>70</v>
      </c>
      <c r="H127" s="54">
        <f t="shared" si="313"/>
        <v>4</v>
      </c>
      <c r="I127" s="31">
        <f t="shared" si="287"/>
        <v>85</v>
      </c>
      <c r="J127" s="35">
        <f t="shared" si="288"/>
        <v>2</v>
      </c>
      <c r="K127" s="32">
        <f t="shared" si="289"/>
        <v>85</v>
      </c>
      <c r="L127" s="35">
        <f t="shared" si="290"/>
        <v>2</v>
      </c>
      <c r="M127" s="32">
        <f t="shared" si="291"/>
        <v>85</v>
      </c>
      <c r="N127" s="35">
        <f t="shared" si="292"/>
        <v>2</v>
      </c>
      <c r="O127" s="32">
        <f t="shared" si="293"/>
        <v>85</v>
      </c>
      <c r="P127" s="35">
        <f t="shared" si="294"/>
        <v>2</v>
      </c>
      <c r="Q127" s="32">
        <f t="shared" si="295"/>
        <v>85</v>
      </c>
      <c r="R127" s="35">
        <f t="shared" si="296"/>
        <v>2</v>
      </c>
      <c r="S127" s="32">
        <f t="shared" si="297"/>
        <v>0</v>
      </c>
      <c r="T127" s="35">
        <f t="shared" si="298"/>
        <v>0</v>
      </c>
      <c r="U127" s="32">
        <f t="shared" si="299"/>
        <v>0</v>
      </c>
      <c r="V127" s="36">
        <f t="shared" si="300"/>
        <v>0</v>
      </c>
      <c r="W127" s="27">
        <v>85</v>
      </c>
      <c r="X127" s="26">
        <v>2</v>
      </c>
      <c r="Y127" s="26">
        <v>85</v>
      </c>
      <c r="Z127" s="26">
        <v>2</v>
      </c>
      <c r="AA127" s="26">
        <v>85</v>
      </c>
      <c r="AB127" s="26">
        <v>2</v>
      </c>
      <c r="AC127" s="26">
        <v>85</v>
      </c>
      <c r="AD127" s="26">
        <v>2</v>
      </c>
      <c r="AE127" s="26">
        <v>85</v>
      </c>
      <c r="AF127" s="26">
        <v>2</v>
      </c>
      <c r="AG127" s="26"/>
      <c r="AH127" s="26"/>
      <c r="AI127" s="26"/>
      <c r="AJ127" s="26"/>
      <c r="AK127" s="6">
        <f t="shared" si="301"/>
        <v>85</v>
      </c>
      <c r="AL127" s="7">
        <f t="shared" si="302"/>
        <v>850</v>
      </c>
      <c r="AM127" s="7">
        <f t="shared" si="303"/>
        <v>10</v>
      </c>
      <c r="AN127" s="47">
        <f t="shared" si="304"/>
        <v>85</v>
      </c>
      <c r="AO127" s="48">
        <f t="shared" si="279"/>
        <v>0.2</v>
      </c>
      <c r="AP127" s="48">
        <f t="shared" si="280"/>
        <v>0.2</v>
      </c>
      <c r="AQ127" s="48">
        <f t="shared" si="281"/>
        <v>0.2</v>
      </c>
      <c r="AR127" s="48">
        <f t="shared" si="282"/>
        <v>0.2</v>
      </c>
      <c r="AS127" s="48">
        <f t="shared" si="283"/>
        <v>0.2</v>
      </c>
      <c r="AT127" s="48">
        <f t="shared" si="284"/>
        <v>0</v>
      </c>
      <c r="AU127" s="48">
        <f t="shared" si="285"/>
        <v>0</v>
      </c>
    </row>
    <row r="128" spans="1:47">
      <c r="A128" s="2" t="s">
        <v>904</v>
      </c>
      <c r="B128" s="44" t="str">
        <f t="shared" si="305"/>
        <v>PESO MUERTO</v>
      </c>
      <c r="C128" s="45">
        <f t="shared" ref="C128:H128" si="314">C127</f>
        <v>40</v>
      </c>
      <c r="D128" s="45">
        <f t="shared" si="314"/>
        <v>4</v>
      </c>
      <c r="E128" s="45">
        <f t="shared" si="314"/>
        <v>60</v>
      </c>
      <c r="F128" s="45">
        <f t="shared" si="314"/>
        <v>4</v>
      </c>
      <c r="G128" s="45">
        <f t="shared" si="314"/>
        <v>70</v>
      </c>
      <c r="H128" s="54">
        <f t="shared" si="314"/>
        <v>4</v>
      </c>
      <c r="I128" s="31">
        <f t="shared" si="287"/>
        <v>80</v>
      </c>
      <c r="J128" s="35">
        <f t="shared" si="288"/>
        <v>2</v>
      </c>
      <c r="K128" s="32">
        <f t="shared" si="289"/>
        <v>80</v>
      </c>
      <c r="L128" s="35">
        <f t="shared" si="290"/>
        <v>2</v>
      </c>
      <c r="M128" s="32">
        <f t="shared" si="291"/>
        <v>80</v>
      </c>
      <c r="N128" s="35">
        <f t="shared" si="292"/>
        <v>2</v>
      </c>
      <c r="O128" s="32">
        <f t="shared" si="293"/>
        <v>80</v>
      </c>
      <c r="P128" s="35">
        <f t="shared" si="294"/>
        <v>2</v>
      </c>
      <c r="Q128" s="32">
        <f t="shared" si="295"/>
        <v>80</v>
      </c>
      <c r="R128" s="35">
        <f t="shared" si="296"/>
        <v>2</v>
      </c>
      <c r="S128" s="32">
        <f t="shared" si="297"/>
        <v>80</v>
      </c>
      <c r="T128" s="35">
        <f t="shared" si="298"/>
        <v>2</v>
      </c>
      <c r="U128" s="32">
        <f t="shared" si="299"/>
        <v>0</v>
      </c>
      <c r="V128" s="36">
        <f t="shared" si="300"/>
        <v>0</v>
      </c>
      <c r="W128" s="27">
        <v>80</v>
      </c>
      <c r="X128" s="26">
        <v>2</v>
      </c>
      <c r="Y128" s="26">
        <v>80</v>
      </c>
      <c r="Z128" s="26">
        <v>2</v>
      </c>
      <c r="AA128" s="26">
        <v>80</v>
      </c>
      <c r="AB128" s="26">
        <v>2</v>
      </c>
      <c r="AC128" s="26">
        <v>80</v>
      </c>
      <c r="AD128" s="26">
        <v>2</v>
      </c>
      <c r="AE128" s="26">
        <v>80</v>
      </c>
      <c r="AF128" s="26">
        <v>2</v>
      </c>
      <c r="AG128" s="26">
        <v>80</v>
      </c>
      <c r="AH128" s="26">
        <v>2</v>
      </c>
      <c r="AI128" s="26"/>
      <c r="AJ128" s="26"/>
      <c r="AK128" s="6">
        <f t="shared" si="301"/>
        <v>80</v>
      </c>
      <c r="AL128" s="7">
        <f t="shared" si="302"/>
        <v>960</v>
      </c>
      <c r="AM128" s="7">
        <f t="shared" si="303"/>
        <v>12</v>
      </c>
      <c r="AN128" s="47">
        <f t="shared" si="304"/>
        <v>80</v>
      </c>
      <c r="AO128" s="48">
        <f t="shared" si="279"/>
        <v>0.16666666666666666</v>
      </c>
      <c r="AP128" s="48">
        <f t="shared" si="280"/>
        <v>0.16666666666666666</v>
      </c>
      <c r="AQ128" s="48">
        <f t="shared" si="281"/>
        <v>0.16666666666666666</v>
      </c>
      <c r="AR128" s="48">
        <f t="shared" si="282"/>
        <v>0.16666666666666666</v>
      </c>
      <c r="AS128" s="48">
        <f t="shared" si="283"/>
        <v>0.16666666666666666</v>
      </c>
      <c r="AT128" s="48">
        <f t="shared" si="284"/>
        <v>0.16666666666666666</v>
      </c>
      <c r="AU128" s="48">
        <f t="shared" si="285"/>
        <v>0</v>
      </c>
    </row>
    <row r="129" spans="1:47">
      <c r="A129" s="2" t="s">
        <v>905</v>
      </c>
      <c r="B129" s="44" t="str">
        <f t="shared" si="305"/>
        <v>PESO MUERTO</v>
      </c>
      <c r="C129" s="45">
        <f t="shared" ref="C129:H129" si="315">C128</f>
        <v>40</v>
      </c>
      <c r="D129" s="45">
        <f t="shared" si="315"/>
        <v>4</v>
      </c>
      <c r="E129" s="45">
        <f t="shared" si="315"/>
        <v>60</v>
      </c>
      <c r="F129" s="45">
        <f t="shared" si="315"/>
        <v>4</v>
      </c>
      <c r="G129" s="45">
        <f t="shared" si="315"/>
        <v>70</v>
      </c>
      <c r="H129" s="54">
        <f t="shared" si="315"/>
        <v>4</v>
      </c>
      <c r="I129" s="31">
        <f t="shared" si="287"/>
        <v>85</v>
      </c>
      <c r="J129" s="35">
        <f t="shared" si="288"/>
        <v>3</v>
      </c>
      <c r="K129" s="32">
        <f t="shared" si="289"/>
        <v>85</v>
      </c>
      <c r="L129" s="35">
        <f t="shared" si="290"/>
        <v>3</v>
      </c>
      <c r="M129" s="32">
        <f t="shared" si="291"/>
        <v>85</v>
      </c>
      <c r="N129" s="35">
        <f t="shared" si="292"/>
        <v>3</v>
      </c>
      <c r="O129" s="32">
        <f t="shared" si="293"/>
        <v>85</v>
      </c>
      <c r="P129" s="35">
        <f t="shared" si="294"/>
        <v>3</v>
      </c>
      <c r="Q129" s="32">
        <f t="shared" si="295"/>
        <v>85</v>
      </c>
      <c r="R129" s="35">
        <f t="shared" si="296"/>
        <v>3</v>
      </c>
      <c r="S129" s="32">
        <f t="shared" si="297"/>
        <v>0</v>
      </c>
      <c r="T129" s="35">
        <f t="shared" si="298"/>
        <v>0</v>
      </c>
      <c r="U129" s="32">
        <f t="shared" si="299"/>
        <v>0</v>
      </c>
      <c r="V129" s="36">
        <f t="shared" si="300"/>
        <v>0</v>
      </c>
      <c r="W129" s="27">
        <v>85</v>
      </c>
      <c r="X129" s="26">
        <v>3</v>
      </c>
      <c r="Y129" s="26">
        <v>85</v>
      </c>
      <c r="Z129" s="26">
        <v>3</v>
      </c>
      <c r="AA129" s="26">
        <v>85</v>
      </c>
      <c r="AB129" s="26">
        <v>3</v>
      </c>
      <c r="AC129" s="26">
        <v>85</v>
      </c>
      <c r="AD129" s="26">
        <v>3</v>
      </c>
      <c r="AE129" s="26">
        <v>85</v>
      </c>
      <c r="AF129" s="26">
        <v>3</v>
      </c>
      <c r="AG129" s="26"/>
      <c r="AH129" s="26"/>
      <c r="AI129" s="26"/>
      <c r="AJ129" s="26"/>
      <c r="AK129" s="6">
        <f t="shared" si="301"/>
        <v>85</v>
      </c>
      <c r="AL129" s="7">
        <f t="shared" si="302"/>
        <v>1275</v>
      </c>
      <c r="AM129" s="7">
        <f t="shared" si="303"/>
        <v>15</v>
      </c>
      <c r="AN129" s="47">
        <f t="shared" si="304"/>
        <v>85</v>
      </c>
      <c r="AO129" s="48">
        <f t="shared" si="279"/>
        <v>0.2</v>
      </c>
      <c r="AP129" s="48">
        <f t="shared" si="280"/>
        <v>0.2</v>
      </c>
      <c r="AQ129" s="48">
        <f t="shared" si="281"/>
        <v>0.2</v>
      </c>
      <c r="AR129" s="48">
        <f t="shared" si="282"/>
        <v>0.2</v>
      </c>
      <c r="AS129" s="48">
        <f t="shared" si="283"/>
        <v>0.2</v>
      </c>
      <c r="AT129" s="48">
        <f t="shared" si="284"/>
        <v>0</v>
      </c>
      <c r="AU129" s="48">
        <f t="shared" si="285"/>
        <v>0</v>
      </c>
    </row>
    <row r="130" spans="1:47">
      <c r="A130" s="2" t="s">
        <v>906</v>
      </c>
      <c r="B130" s="44" t="str">
        <f t="shared" si="305"/>
        <v>PESO MUERTO</v>
      </c>
      <c r="C130" s="45">
        <f t="shared" ref="C130:H130" si="316">C129</f>
        <v>40</v>
      </c>
      <c r="D130" s="45">
        <f t="shared" si="316"/>
        <v>4</v>
      </c>
      <c r="E130" s="45">
        <f t="shared" si="316"/>
        <v>60</v>
      </c>
      <c r="F130" s="45">
        <f t="shared" si="316"/>
        <v>4</v>
      </c>
      <c r="G130" s="45">
        <f t="shared" si="316"/>
        <v>70</v>
      </c>
      <c r="H130" s="54">
        <f t="shared" si="316"/>
        <v>4</v>
      </c>
      <c r="I130" s="31">
        <f t="shared" si="287"/>
        <v>80</v>
      </c>
      <c r="J130" s="35">
        <f t="shared" si="288"/>
        <v>2</v>
      </c>
      <c r="K130" s="32">
        <f t="shared" si="289"/>
        <v>80</v>
      </c>
      <c r="L130" s="35">
        <f t="shared" si="290"/>
        <v>2</v>
      </c>
      <c r="M130" s="32">
        <f t="shared" si="291"/>
        <v>80</v>
      </c>
      <c r="N130" s="35">
        <f t="shared" si="292"/>
        <v>2</v>
      </c>
      <c r="O130" s="32">
        <f t="shared" si="293"/>
        <v>80</v>
      </c>
      <c r="P130" s="35">
        <f t="shared" si="294"/>
        <v>2</v>
      </c>
      <c r="Q130" s="32">
        <f t="shared" si="295"/>
        <v>80</v>
      </c>
      <c r="R130" s="35">
        <f t="shared" si="296"/>
        <v>2</v>
      </c>
      <c r="S130" s="32">
        <f>+$B$118*AG130%</f>
        <v>80</v>
      </c>
      <c r="T130" s="35">
        <f t="shared" si="298"/>
        <v>2</v>
      </c>
      <c r="U130" s="32">
        <f t="shared" si="299"/>
        <v>0</v>
      </c>
      <c r="V130" s="36">
        <f t="shared" si="300"/>
        <v>0</v>
      </c>
      <c r="W130" s="27">
        <v>80</v>
      </c>
      <c r="X130" s="26">
        <v>2</v>
      </c>
      <c r="Y130" s="26">
        <v>80</v>
      </c>
      <c r="Z130" s="26">
        <v>2</v>
      </c>
      <c r="AA130" s="26">
        <v>80</v>
      </c>
      <c r="AB130" s="26">
        <v>2</v>
      </c>
      <c r="AC130" s="26">
        <v>80</v>
      </c>
      <c r="AD130" s="26">
        <v>2</v>
      </c>
      <c r="AE130" s="26">
        <v>80</v>
      </c>
      <c r="AF130" s="26">
        <v>2</v>
      </c>
      <c r="AG130" s="26">
        <v>80</v>
      </c>
      <c r="AH130" s="26">
        <v>2</v>
      </c>
      <c r="AI130" s="26"/>
      <c r="AJ130" s="26"/>
      <c r="AK130" s="6">
        <f t="shared" si="301"/>
        <v>80</v>
      </c>
      <c r="AL130" s="7">
        <f t="shared" si="302"/>
        <v>960</v>
      </c>
      <c r="AM130" s="7">
        <f t="shared" si="303"/>
        <v>12</v>
      </c>
      <c r="AN130" s="47">
        <f t="shared" si="304"/>
        <v>80</v>
      </c>
      <c r="AO130" s="48">
        <f t="shared" si="279"/>
        <v>0.16666666666666666</v>
      </c>
      <c r="AP130" s="48">
        <f t="shared" si="280"/>
        <v>0.16666666666666666</v>
      </c>
      <c r="AQ130" s="48">
        <f t="shared" si="281"/>
        <v>0.16666666666666666</v>
      </c>
      <c r="AR130" s="48">
        <f t="shared" si="282"/>
        <v>0.16666666666666666</v>
      </c>
      <c r="AS130" s="48">
        <f t="shared" si="283"/>
        <v>0.16666666666666666</v>
      </c>
      <c r="AT130" s="48">
        <f t="shared" si="284"/>
        <v>0.16666666666666666</v>
      </c>
      <c r="AU130" s="48">
        <f t="shared" si="285"/>
        <v>0</v>
      </c>
    </row>
    <row r="131" spans="1:47">
      <c r="A131" s="2" t="s">
        <v>907</v>
      </c>
      <c r="B131" s="44" t="str">
        <f t="shared" si="305"/>
        <v>PESO MUERTO</v>
      </c>
      <c r="C131" s="45">
        <f t="shared" ref="C131:H131" si="317">C130</f>
        <v>40</v>
      </c>
      <c r="D131" s="45">
        <f t="shared" si="317"/>
        <v>4</v>
      </c>
      <c r="E131" s="45">
        <f t="shared" si="317"/>
        <v>60</v>
      </c>
      <c r="F131" s="45">
        <f t="shared" si="317"/>
        <v>4</v>
      </c>
      <c r="G131" s="45">
        <f t="shared" si="317"/>
        <v>70</v>
      </c>
      <c r="H131" s="54">
        <f t="shared" si="317"/>
        <v>4</v>
      </c>
      <c r="I131" s="31">
        <f t="shared" si="287"/>
        <v>85</v>
      </c>
      <c r="J131" s="35">
        <f t="shared" si="288"/>
        <v>4</v>
      </c>
      <c r="K131" s="32">
        <f t="shared" si="289"/>
        <v>85</v>
      </c>
      <c r="L131" s="35">
        <f t="shared" si="290"/>
        <v>4</v>
      </c>
      <c r="M131" s="32">
        <f t="shared" si="291"/>
        <v>85</v>
      </c>
      <c r="N131" s="35">
        <f t="shared" si="292"/>
        <v>4</v>
      </c>
      <c r="O131" s="32">
        <f t="shared" si="293"/>
        <v>85</v>
      </c>
      <c r="P131" s="35">
        <f t="shared" si="294"/>
        <v>4</v>
      </c>
      <c r="Q131" s="32">
        <f t="shared" si="295"/>
        <v>85</v>
      </c>
      <c r="R131" s="35">
        <f t="shared" si="296"/>
        <v>4</v>
      </c>
      <c r="S131" s="32">
        <f t="shared" si="297"/>
        <v>0</v>
      </c>
      <c r="T131" s="35">
        <f t="shared" si="298"/>
        <v>0</v>
      </c>
      <c r="U131" s="32">
        <f t="shared" si="299"/>
        <v>0</v>
      </c>
      <c r="V131" s="36">
        <f t="shared" si="300"/>
        <v>0</v>
      </c>
      <c r="W131" s="27">
        <v>85</v>
      </c>
      <c r="X131" s="26">
        <v>4</v>
      </c>
      <c r="Y131" s="26">
        <v>85</v>
      </c>
      <c r="Z131" s="26">
        <v>4</v>
      </c>
      <c r="AA131" s="26">
        <v>85</v>
      </c>
      <c r="AB131" s="26">
        <v>4</v>
      </c>
      <c r="AC131" s="26">
        <v>85</v>
      </c>
      <c r="AD131" s="26">
        <v>4</v>
      </c>
      <c r="AE131" s="26">
        <v>85</v>
      </c>
      <c r="AF131" s="26">
        <v>4</v>
      </c>
      <c r="AG131" s="26"/>
      <c r="AH131" s="26"/>
      <c r="AI131" s="26"/>
      <c r="AJ131" s="26"/>
      <c r="AK131" s="6">
        <f t="shared" si="301"/>
        <v>85</v>
      </c>
      <c r="AL131" s="7">
        <f t="shared" si="302"/>
        <v>1700</v>
      </c>
      <c r="AM131" s="7">
        <f t="shared" si="303"/>
        <v>20</v>
      </c>
      <c r="AN131" s="47">
        <f t="shared" si="304"/>
        <v>85</v>
      </c>
      <c r="AO131" s="48">
        <f t="shared" si="279"/>
        <v>0.2</v>
      </c>
      <c r="AP131" s="48">
        <f t="shared" si="280"/>
        <v>0.2</v>
      </c>
      <c r="AQ131" s="48">
        <f t="shared" si="281"/>
        <v>0.2</v>
      </c>
      <c r="AR131" s="48">
        <f t="shared" si="282"/>
        <v>0.2</v>
      </c>
      <c r="AS131" s="48">
        <f t="shared" si="283"/>
        <v>0.2</v>
      </c>
      <c r="AT131" s="48">
        <f t="shared" si="284"/>
        <v>0</v>
      </c>
      <c r="AU131" s="48">
        <f t="shared" si="285"/>
        <v>0</v>
      </c>
    </row>
    <row r="132" spans="1:47">
      <c r="A132" s="2" t="s">
        <v>908</v>
      </c>
      <c r="B132" s="44" t="str">
        <f t="shared" si="305"/>
        <v>PESO MUERTO</v>
      </c>
      <c r="C132" s="45">
        <f t="shared" ref="C132:H132" si="318">C131</f>
        <v>40</v>
      </c>
      <c r="D132" s="45">
        <f t="shared" si="318"/>
        <v>4</v>
      </c>
      <c r="E132" s="45">
        <f t="shared" si="318"/>
        <v>60</v>
      </c>
      <c r="F132" s="45">
        <f t="shared" si="318"/>
        <v>4</v>
      </c>
      <c r="G132" s="45">
        <f t="shared" si="318"/>
        <v>70</v>
      </c>
      <c r="H132" s="54">
        <f t="shared" si="318"/>
        <v>4</v>
      </c>
      <c r="I132" s="31">
        <f t="shared" si="287"/>
        <v>80</v>
      </c>
      <c r="J132" s="35">
        <f t="shared" si="288"/>
        <v>2</v>
      </c>
      <c r="K132" s="32">
        <f t="shared" si="289"/>
        <v>80</v>
      </c>
      <c r="L132" s="35">
        <f t="shared" si="290"/>
        <v>2</v>
      </c>
      <c r="M132" s="32">
        <f t="shared" si="291"/>
        <v>80</v>
      </c>
      <c r="N132" s="35">
        <f t="shared" si="292"/>
        <v>2</v>
      </c>
      <c r="O132" s="32">
        <f t="shared" si="293"/>
        <v>80</v>
      </c>
      <c r="P132" s="35">
        <f t="shared" si="294"/>
        <v>2</v>
      </c>
      <c r="Q132" s="32">
        <f t="shared" si="295"/>
        <v>80</v>
      </c>
      <c r="R132" s="35">
        <f t="shared" si="296"/>
        <v>2</v>
      </c>
      <c r="S132" s="32">
        <f t="shared" si="297"/>
        <v>80</v>
      </c>
      <c r="T132" s="35">
        <f t="shared" si="298"/>
        <v>2</v>
      </c>
      <c r="U132" s="32">
        <f t="shared" si="299"/>
        <v>0</v>
      </c>
      <c r="V132" s="36">
        <f t="shared" si="300"/>
        <v>0</v>
      </c>
      <c r="W132" s="27">
        <v>80</v>
      </c>
      <c r="X132" s="26">
        <v>2</v>
      </c>
      <c r="Y132" s="26">
        <v>80</v>
      </c>
      <c r="Z132" s="26">
        <v>2</v>
      </c>
      <c r="AA132" s="26">
        <v>80</v>
      </c>
      <c r="AB132" s="26">
        <v>2</v>
      </c>
      <c r="AC132" s="26">
        <v>80</v>
      </c>
      <c r="AD132" s="26">
        <v>2</v>
      </c>
      <c r="AE132" s="26">
        <v>80</v>
      </c>
      <c r="AF132" s="26">
        <v>2</v>
      </c>
      <c r="AG132" s="26">
        <v>80</v>
      </c>
      <c r="AH132" s="26">
        <v>2</v>
      </c>
      <c r="AI132" s="26"/>
      <c r="AJ132" s="26"/>
      <c r="AK132" s="6">
        <f t="shared" si="301"/>
        <v>80</v>
      </c>
      <c r="AL132" s="7">
        <f t="shared" si="302"/>
        <v>960</v>
      </c>
      <c r="AM132" s="7">
        <f t="shared" si="303"/>
        <v>12</v>
      </c>
      <c r="AN132" s="47">
        <f t="shared" si="304"/>
        <v>80</v>
      </c>
      <c r="AO132" s="48">
        <f t="shared" si="279"/>
        <v>0.16666666666666666</v>
      </c>
      <c r="AP132" s="48">
        <f t="shared" si="280"/>
        <v>0.16666666666666666</v>
      </c>
      <c r="AQ132" s="48">
        <f t="shared" si="281"/>
        <v>0.16666666666666666</v>
      </c>
      <c r="AR132" s="48">
        <f t="shared" si="282"/>
        <v>0.16666666666666666</v>
      </c>
      <c r="AS132" s="48">
        <f t="shared" si="283"/>
        <v>0.16666666666666666</v>
      </c>
      <c r="AT132" s="48">
        <f t="shared" si="284"/>
        <v>0.16666666666666666</v>
      </c>
      <c r="AU132" s="48">
        <f t="shared" si="285"/>
        <v>0</v>
      </c>
    </row>
    <row r="133" spans="1:47">
      <c r="A133" s="2" t="s">
        <v>909</v>
      </c>
      <c r="B133" s="44" t="str">
        <f t="shared" si="305"/>
        <v>PESO MUERTO</v>
      </c>
      <c r="C133" s="45">
        <f t="shared" ref="C133:H133" si="319">C132</f>
        <v>40</v>
      </c>
      <c r="D133" s="45">
        <f t="shared" si="319"/>
        <v>4</v>
      </c>
      <c r="E133" s="45">
        <f t="shared" si="319"/>
        <v>60</v>
      </c>
      <c r="F133" s="45">
        <f t="shared" si="319"/>
        <v>4</v>
      </c>
      <c r="G133" s="45">
        <f t="shared" si="319"/>
        <v>70</v>
      </c>
      <c r="H133" s="54">
        <f t="shared" si="319"/>
        <v>4</v>
      </c>
      <c r="I133" s="31">
        <f t="shared" si="287"/>
        <v>85</v>
      </c>
      <c r="J133" s="35">
        <f t="shared" si="288"/>
        <v>5</v>
      </c>
      <c r="K133" s="32">
        <f t="shared" si="289"/>
        <v>85</v>
      </c>
      <c r="L133" s="35">
        <f t="shared" si="290"/>
        <v>5</v>
      </c>
      <c r="M133" s="32">
        <f t="shared" si="291"/>
        <v>85</v>
      </c>
      <c r="N133" s="35">
        <f t="shared" si="292"/>
        <v>5</v>
      </c>
      <c r="O133" s="32">
        <f t="shared" si="293"/>
        <v>85</v>
      </c>
      <c r="P133" s="35">
        <f t="shared" si="294"/>
        <v>5</v>
      </c>
      <c r="Q133" s="32">
        <f t="shared" si="295"/>
        <v>85</v>
      </c>
      <c r="R133" s="35">
        <f t="shared" si="296"/>
        <v>5</v>
      </c>
      <c r="S133" s="32">
        <f t="shared" si="297"/>
        <v>0</v>
      </c>
      <c r="T133" s="35">
        <f t="shared" si="298"/>
        <v>0</v>
      </c>
      <c r="U133" s="32">
        <f t="shared" si="299"/>
        <v>0</v>
      </c>
      <c r="V133" s="36">
        <f t="shared" si="300"/>
        <v>0</v>
      </c>
      <c r="W133" s="27">
        <v>85</v>
      </c>
      <c r="X133" s="26">
        <v>5</v>
      </c>
      <c r="Y133" s="26">
        <v>85</v>
      </c>
      <c r="Z133" s="26">
        <v>5</v>
      </c>
      <c r="AA133" s="26">
        <v>85</v>
      </c>
      <c r="AB133" s="26">
        <v>5</v>
      </c>
      <c r="AC133" s="26">
        <v>85</v>
      </c>
      <c r="AD133" s="26">
        <v>5</v>
      </c>
      <c r="AE133" s="26">
        <v>85</v>
      </c>
      <c r="AF133" s="26">
        <v>5</v>
      </c>
      <c r="AG133" s="26"/>
      <c r="AH133" s="26"/>
      <c r="AI133" s="26"/>
      <c r="AJ133" s="26"/>
      <c r="AK133" s="6">
        <f t="shared" si="301"/>
        <v>85</v>
      </c>
      <c r="AL133" s="7">
        <f t="shared" si="302"/>
        <v>2125</v>
      </c>
      <c r="AM133" s="7">
        <f t="shared" si="303"/>
        <v>25</v>
      </c>
      <c r="AN133" s="47">
        <f t="shared" si="304"/>
        <v>85</v>
      </c>
      <c r="AO133" s="48">
        <f t="shared" si="279"/>
        <v>0.2</v>
      </c>
      <c r="AP133" s="48">
        <f t="shared" si="280"/>
        <v>0.2</v>
      </c>
      <c r="AQ133" s="48">
        <f t="shared" si="281"/>
        <v>0.2</v>
      </c>
      <c r="AR133" s="48">
        <f t="shared" si="282"/>
        <v>0.2</v>
      </c>
      <c r="AS133" s="48">
        <f t="shared" si="283"/>
        <v>0.2</v>
      </c>
      <c r="AT133" s="48">
        <f t="shared" si="284"/>
        <v>0</v>
      </c>
      <c r="AU133" s="48">
        <f t="shared" si="285"/>
        <v>0</v>
      </c>
    </row>
    <row r="134" spans="1:47">
      <c r="A134" s="2" t="s">
        <v>910</v>
      </c>
      <c r="B134" s="44" t="str">
        <f t="shared" si="305"/>
        <v>PESO MUERTO</v>
      </c>
      <c r="C134" s="45">
        <f t="shared" ref="C134:H134" si="320">C133</f>
        <v>40</v>
      </c>
      <c r="D134" s="45">
        <f t="shared" si="320"/>
        <v>4</v>
      </c>
      <c r="E134" s="45">
        <f t="shared" si="320"/>
        <v>60</v>
      </c>
      <c r="F134" s="45">
        <f t="shared" si="320"/>
        <v>4</v>
      </c>
      <c r="G134" s="45">
        <f t="shared" si="320"/>
        <v>70</v>
      </c>
      <c r="H134" s="54">
        <f t="shared" si="320"/>
        <v>4</v>
      </c>
      <c r="I134" s="31">
        <f t="shared" si="287"/>
        <v>80</v>
      </c>
      <c r="J134" s="35">
        <f t="shared" si="288"/>
        <v>2</v>
      </c>
      <c r="K134" s="32">
        <f t="shared" si="289"/>
        <v>80</v>
      </c>
      <c r="L134" s="35">
        <f t="shared" si="290"/>
        <v>2</v>
      </c>
      <c r="M134" s="32">
        <f t="shared" si="291"/>
        <v>80</v>
      </c>
      <c r="N134" s="35">
        <f t="shared" si="292"/>
        <v>2</v>
      </c>
      <c r="O134" s="32">
        <f t="shared" si="293"/>
        <v>80</v>
      </c>
      <c r="P134" s="35">
        <f t="shared" si="294"/>
        <v>2</v>
      </c>
      <c r="Q134" s="32">
        <f t="shared" si="295"/>
        <v>80</v>
      </c>
      <c r="R134" s="35">
        <f t="shared" si="296"/>
        <v>2</v>
      </c>
      <c r="S134" s="32">
        <f t="shared" si="297"/>
        <v>80</v>
      </c>
      <c r="T134" s="35">
        <f t="shared" si="298"/>
        <v>2</v>
      </c>
      <c r="U134" s="32">
        <f t="shared" si="299"/>
        <v>0</v>
      </c>
      <c r="V134" s="36">
        <f t="shared" si="300"/>
        <v>0</v>
      </c>
      <c r="W134" s="27">
        <v>80</v>
      </c>
      <c r="X134" s="26">
        <v>2</v>
      </c>
      <c r="Y134" s="26">
        <v>80</v>
      </c>
      <c r="Z134" s="26">
        <v>2</v>
      </c>
      <c r="AA134" s="26">
        <v>80</v>
      </c>
      <c r="AB134" s="26">
        <v>2</v>
      </c>
      <c r="AC134" s="26">
        <v>80</v>
      </c>
      <c r="AD134" s="26">
        <v>2</v>
      </c>
      <c r="AE134" s="26">
        <v>80</v>
      </c>
      <c r="AF134" s="26">
        <v>2</v>
      </c>
      <c r="AG134" s="26">
        <v>80</v>
      </c>
      <c r="AH134" s="26">
        <v>2</v>
      </c>
      <c r="AI134" s="26"/>
      <c r="AJ134" s="26"/>
      <c r="AK134" s="6">
        <f t="shared" si="301"/>
        <v>80</v>
      </c>
      <c r="AL134" s="7">
        <f t="shared" si="302"/>
        <v>960</v>
      </c>
      <c r="AM134" s="7">
        <f t="shared" si="303"/>
        <v>12</v>
      </c>
      <c r="AN134" s="47">
        <f t="shared" si="304"/>
        <v>80</v>
      </c>
      <c r="AO134" s="48">
        <f t="shared" si="279"/>
        <v>0.16666666666666666</v>
      </c>
      <c r="AP134" s="48">
        <f t="shared" si="280"/>
        <v>0.16666666666666666</v>
      </c>
      <c r="AQ134" s="48">
        <f t="shared" si="281"/>
        <v>0.16666666666666666</v>
      </c>
      <c r="AR134" s="48">
        <f t="shared" si="282"/>
        <v>0.16666666666666666</v>
      </c>
      <c r="AS134" s="48">
        <f t="shared" si="283"/>
        <v>0.16666666666666666</v>
      </c>
      <c r="AT134" s="48">
        <f t="shared" si="284"/>
        <v>0.16666666666666666</v>
      </c>
      <c r="AU134" s="48">
        <f t="shared" si="285"/>
        <v>0</v>
      </c>
    </row>
    <row r="135" spans="1:47">
      <c r="A135" s="2" t="s">
        <v>911</v>
      </c>
      <c r="B135" s="44" t="str">
        <f t="shared" si="305"/>
        <v>PESO MUERTO</v>
      </c>
      <c r="C135" s="45">
        <f t="shared" ref="C135:H135" si="321">C134</f>
        <v>40</v>
      </c>
      <c r="D135" s="45">
        <f t="shared" si="321"/>
        <v>4</v>
      </c>
      <c r="E135" s="45">
        <f t="shared" si="321"/>
        <v>60</v>
      </c>
      <c r="F135" s="45">
        <f t="shared" si="321"/>
        <v>4</v>
      </c>
      <c r="G135" s="45">
        <f t="shared" si="321"/>
        <v>70</v>
      </c>
      <c r="H135" s="54">
        <f t="shared" si="321"/>
        <v>4</v>
      </c>
      <c r="I135" s="31">
        <f t="shared" si="287"/>
        <v>90</v>
      </c>
      <c r="J135" s="35">
        <f t="shared" si="288"/>
        <v>2</v>
      </c>
      <c r="K135" s="32">
        <f t="shared" si="289"/>
        <v>90</v>
      </c>
      <c r="L135" s="35">
        <f t="shared" si="290"/>
        <v>2</v>
      </c>
      <c r="M135" s="32">
        <f t="shared" si="291"/>
        <v>90</v>
      </c>
      <c r="N135" s="35">
        <f t="shared" si="292"/>
        <v>2</v>
      </c>
      <c r="O135" s="32">
        <f t="shared" si="293"/>
        <v>90</v>
      </c>
      <c r="P135" s="35">
        <f t="shared" si="294"/>
        <v>2</v>
      </c>
      <c r="Q135" s="32">
        <f t="shared" si="295"/>
        <v>0</v>
      </c>
      <c r="R135" s="35">
        <f t="shared" si="296"/>
        <v>0</v>
      </c>
      <c r="S135" s="32">
        <f t="shared" si="297"/>
        <v>0</v>
      </c>
      <c r="T135" s="35">
        <f t="shared" si="298"/>
        <v>0</v>
      </c>
      <c r="U135" s="32">
        <f t="shared" si="299"/>
        <v>0</v>
      </c>
      <c r="V135" s="36">
        <f t="shared" si="300"/>
        <v>0</v>
      </c>
      <c r="W135" s="27">
        <v>90</v>
      </c>
      <c r="X135" s="26">
        <v>2</v>
      </c>
      <c r="Y135" s="26">
        <v>90</v>
      </c>
      <c r="Z135" s="26">
        <v>2</v>
      </c>
      <c r="AA135" s="26">
        <v>90</v>
      </c>
      <c r="AB135" s="26">
        <v>2</v>
      </c>
      <c r="AC135" s="26">
        <v>90</v>
      </c>
      <c r="AD135" s="26">
        <v>2</v>
      </c>
      <c r="AE135" s="26"/>
      <c r="AF135" s="26"/>
      <c r="AG135" s="26"/>
      <c r="AH135" s="26"/>
      <c r="AI135" s="26"/>
      <c r="AJ135" s="26"/>
      <c r="AK135" s="6">
        <f t="shared" si="301"/>
        <v>90</v>
      </c>
      <c r="AL135" s="7">
        <f t="shared" si="302"/>
        <v>720</v>
      </c>
      <c r="AM135" s="7">
        <f t="shared" si="303"/>
        <v>8</v>
      </c>
      <c r="AN135" s="47">
        <f t="shared" si="304"/>
        <v>90</v>
      </c>
      <c r="AO135" s="48">
        <f t="shared" si="279"/>
        <v>0.25</v>
      </c>
      <c r="AP135" s="48">
        <f t="shared" si="280"/>
        <v>0.25</v>
      </c>
      <c r="AQ135" s="48">
        <f t="shared" si="281"/>
        <v>0.25</v>
      </c>
      <c r="AR135" s="48">
        <f t="shared" si="282"/>
        <v>0.25</v>
      </c>
      <c r="AS135" s="48">
        <f t="shared" si="283"/>
        <v>0</v>
      </c>
      <c r="AT135" s="48">
        <f t="shared" si="284"/>
        <v>0</v>
      </c>
      <c r="AU135" s="48">
        <f t="shared" si="285"/>
        <v>0</v>
      </c>
    </row>
    <row r="136" spans="1:47">
      <c r="A136" s="2" t="s">
        <v>912</v>
      </c>
      <c r="B136" s="44" t="str">
        <f t="shared" si="305"/>
        <v>PESO MUERTO</v>
      </c>
      <c r="C136" s="45">
        <f t="shared" ref="C136:H136" si="322">C135</f>
        <v>40</v>
      </c>
      <c r="D136" s="45">
        <f t="shared" si="322"/>
        <v>4</v>
      </c>
      <c r="E136" s="45">
        <f t="shared" si="322"/>
        <v>60</v>
      </c>
      <c r="F136" s="45">
        <f t="shared" si="322"/>
        <v>4</v>
      </c>
      <c r="G136" s="45">
        <f t="shared" si="322"/>
        <v>70</v>
      </c>
      <c r="H136" s="54">
        <f t="shared" si="322"/>
        <v>4</v>
      </c>
      <c r="I136" s="31">
        <f t="shared" si="287"/>
        <v>80</v>
      </c>
      <c r="J136" s="35">
        <f t="shared" si="288"/>
        <v>2</v>
      </c>
      <c r="K136" s="32">
        <f t="shared" si="289"/>
        <v>80</v>
      </c>
      <c r="L136" s="35">
        <f t="shared" si="290"/>
        <v>2</v>
      </c>
      <c r="M136" s="32">
        <f t="shared" si="291"/>
        <v>80</v>
      </c>
      <c r="N136" s="35">
        <f t="shared" si="292"/>
        <v>2</v>
      </c>
      <c r="O136" s="32">
        <f t="shared" si="293"/>
        <v>80</v>
      </c>
      <c r="P136" s="35">
        <f t="shared" si="294"/>
        <v>2</v>
      </c>
      <c r="Q136" s="32">
        <f t="shared" si="295"/>
        <v>80</v>
      </c>
      <c r="R136" s="35">
        <f t="shared" si="296"/>
        <v>2</v>
      </c>
      <c r="S136" s="32">
        <f t="shared" si="297"/>
        <v>80</v>
      </c>
      <c r="T136" s="35">
        <f t="shared" si="298"/>
        <v>2</v>
      </c>
      <c r="U136" s="32">
        <f t="shared" si="299"/>
        <v>0</v>
      </c>
      <c r="V136" s="36">
        <f t="shared" si="300"/>
        <v>0</v>
      </c>
      <c r="W136" s="27">
        <v>80</v>
      </c>
      <c r="X136" s="26">
        <v>2</v>
      </c>
      <c r="Y136" s="26">
        <v>80</v>
      </c>
      <c r="Z136" s="26">
        <v>2</v>
      </c>
      <c r="AA136" s="26">
        <v>80</v>
      </c>
      <c r="AB136" s="26">
        <v>2</v>
      </c>
      <c r="AC136" s="26">
        <v>80</v>
      </c>
      <c r="AD136" s="26">
        <v>2</v>
      </c>
      <c r="AE136" s="26">
        <v>80</v>
      </c>
      <c r="AF136" s="26">
        <v>2</v>
      </c>
      <c r="AG136" s="26">
        <v>80</v>
      </c>
      <c r="AH136" s="26">
        <v>2</v>
      </c>
      <c r="AI136" s="26"/>
      <c r="AJ136" s="26"/>
      <c r="AK136" s="6">
        <f t="shared" si="301"/>
        <v>80</v>
      </c>
      <c r="AL136" s="7">
        <f t="shared" si="302"/>
        <v>960</v>
      </c>
      <c r="AM136" s="7">
        <f t="shared" si="303"/>
        <v>12</v>
      </c>
      <c r="AN136" s="47">
        <f t="shared" si="304"/>
        <v>80</v>
      </c>
      <c r="AO136" s="48">
        <f t="shared" si="279"/>
        <v>0.16666666666666666</v>
      </c>
      <c r="AP136" s="48">
        <f t="shared" si="280"/>
        <v>0.16666666666666666</v>
      </c>
      <c r="AQ136" s="48">
        <f t="shared" si="281"/>
        <v>0.16666666666666666</v>
      </c>
      <c r="AR136" s="48">
        <f t="shared" si="282"/>
        <v>0.16666666666666666</v>
      </c>
      <c r="AS136" s="48">
        <f t="shared" si="283"/>
        <v>0.16666666666666666</v>
      </c>
      <c r="AT136" s="48">
        <f t="shared" si="284"/>
        <v>0.16666666666666666</v>
      </c>
      <c r="AU136" s="48">
        <f t="shared" si="285"/>
        <v>0</v>
      </c>
    </row>
    <row r="137" spans="1:47">
      <c r="A137" s="2" t="s">
        <v>913</v>
      </c>
      <c r="B137" s="44" t="str">
        <f t="shared" si="305"/>
        <v>PESO MUERTO</v>
      </c>
      <c r="C137" s="45">
        <f t="shared" ref="C137:H137" si="323">C136</f>
        <v>40</v>
      </c>
      <c r="D137" s="45">
        <f t="shared" si="323"/>
        <v>4</v>
      </c>
      <c r="E137" s="45">
        <f t="shared" si="323"/>
        <v>60</v>
      </c>
      <c r="F137" s="45">
        <f t="shared" si="323"/>
        <v>4</v>
      </c>
      <c r="G137" s="45">
        <f t="shared" si="323"/>
        <v>70</v>
      </c>
      <c r="H137" s="54">
        <f t="shared" si="323"/>
        <v>4</v>
      </c>
      <c r="I137" s="31">
        <f t="shared" si="287"/>
        <v>90</v>
      </c>
      <c r="J137" s="35">
        <f t="shared" si="288"/>
        <v>3</v>
      </c>
      <c r="K137" s="32">
        <f t="shared" si="289"/>
        <v>90</v>
      </c>
      <c r="L137" s="35">
        <f t="shared" si="290"/>
        <v>3</v>
      </c>
      <c r="M137" s="32">
        <f t="shared" si="291"/>
        <v>90</v>
      </c>
      <c r="N137" s="35">
        <f t="shared" si="292"/>
        <v>3</v>
      </c>
      <c r="O137" s="32">
        <f t="shared" si="293"/>
        <v>90</v>
      </c>
      <c r="P137" s="35">
        <f t="shared" si="294"/>
        <v>3</v>
      </c>
      <c r="Q137" s="32">
        <f t="shared" si="295"/>
        <v>0</v>
      </c>
      <c r="R137" s="35">
        <f t="shared" si="296"/>
        <v>0</v>
      </c>
      <c r="S137" s="32">
        <f t="shared" si="297"/>
        <v>0</v>
      </c>
      <c r="T137" s="35">
        <f t="shared" si="298"/>
        <v>0</v>
      </c>
      <c r="U137" s="32">
        <f t="shared" si="299"/>
        <v>0</v>
      </c>
      <c r="V137" s="36">
        <f t="shared" si="300"/>
        <v>0</v>
      </c>
      <c r="W137" s="27">
        <v>90</v>
      </c>
      <c r="X137" s="26">
        <v>3</v>
      </c>
      <c r="Y137" s="26">
        <v>90</v>
      </c>
      <c r="Z137" s="26">
        <v>3</v>
      </c>
      <c r="AA137" s="26">
        <v>90</v>
      </c>
      <c r="AB137" s="26">
        <v>3</v>
      </c>
      <c r="AC137" s="26">
        <v>90</v>
      </c>
      <c r="AD137" s="26">
        <v>3</v>
      </c>
      <c r="AE137" s="26"/>
      <c r="AF137" s="26"/>
      <c r="AG137" s="26"/>
      <c r="AH137" s="26"/>
      <c r="AI137" s="26"/>
      <c r="AJ137" s="26"/>
      <c r="AK137" s="6">
        <f t="shared" si="301"/>
        <v>90</v>
      </c>
      <c r="AL137" s="7">
        <f t="shared" si="302"/>
        <v>1080</v>
      </c>
      <c r="AM137" s="7">
        <f t="shared" si="303"/>
        <v>12</v>
      </c>
      <c r="AN137" s="47">
        <f t="shared" si="304"/>
        <v>90</v>
      </c>
      <c r="AO137" s="48">
        <f t="shared" si="279"/>
        <v>0.25</v>
      </c>
      <c r="AP137" s="48">
        <f t="shared" si="280"/>
        <v>0.25</v>
      </c>
      <c r="AQ137" s="48">
        <f t="shared" si="281"/>
        <v>0.25</v>
      </c>
      <c r="AR137" s="48">
        <f t="shared" si="282"/>
        <v>0.25</v>
      </c>
      <c r="AS137" s="48">
        <f t="shared" si="283"/>
        <v>0</v>
      </c>
      <c r="AT137" s="48">
        <f t="shared" si="284"/>
        <v>0</v>
      </c>
      <c r="AU137" s="48">
        <f t="shared" si="285"/>
        <v>0</v>
      </c>
    </row>
    <row r="138" spans="1:47">
      <c r="A138" s="2" t="s">
        <v>914</v>
      </c>
      <c r="B138" s="44" t="str">
        <f t="shared" si="305"/>
        <v>PESO MUERTO</v>
      </c>
      <c r="C138" s="45">
        <f t="shared" ref="C138:H138" si="324">C137</f>
        <v>40</v>
      </c>
      <c r="D138" s="45">
        <f t="shared" si="324"/>
        <v>4</v>
      </c>
      <c r="E138" s="45">
        <f t="shared" si="324"/>
        <v>60</v>
      </c>
      <c r="F138" s="45">
        <f t="shared" si="324"/>
        <v>4</v>
      </c>
      <c r="G138" s="45">
        <f t="shared" si="324"/>
        <v>70</v>
      </c>
      <c r="H138" s="54">
        <f t="shared" si="324"/>
        <v>4</v>
      </c>
      <c r="I138" s="31">
        <f t="shared" si="287"/>
        <v>80</v>
      </c>
      <c r="J138" s="35">
        <f t="shared" si="288"/>
        <v>2</v>
      </c>
      <c r="K138" s="32">
        <f t="shared" si="289"/>
        <v>80</v>
      </c>
      <c r="L138" s="35">
        <f t="shared" si="290"/>
        <v>2</v>
      </c>
      <c r="M138" s="32">
        <f t="shared" si="291"/>
        <v>80</v>
      </c>
      <c r="N138" s="35">
        <f t="shared" si="292"/>
        <v>2</v>
      </c>
      <c r="O138" s="32">
        <f t="shared" si="293"/>
        <v>80</v>
      </c>
      <c r="P138" s="35">
        <f t="shared" si="294"/>
        <v>2</v>
      </c>
      <c r="Q138" s="32">
        <f t="shared" si="295"/>
        <v>80</v>
      </c>
      <c r="R138" s="35">
        <f t="shared" si="296"/>
        <v>2</v>
      </c>
      <c r="S138" s="32">
        <f t="shared" si="297"/>
        <v>80</v>
      </c>
      <c r="T138" s="35">
        <f t="shared" si="298"/>
        <v>2</v>
      </c>
      <c r="U138" s="32">
        <f t="shared" si="299"/>
        <v>0</v>
      </c>
      <c r="V138" s="36">
        <f t="shared" si="300"/>
        <v>0</v>
      </c>
      <c r="W138" s="27">
        <v>80</v>
      </c>
      <c r="X138" s="26">
        <v>2</v>
      </c>
      <c r="Y138" s="26">
        <v>80</v>
      </c>
      <c r="Z138" s="26">
        <v>2</v>
      </c>
      <c r="AA138" s="26">
        <v>80</v>
      </c>
      <c r="AB138" s="26">
        <v>2</v>
      </c>
      <c r="AC138" s="26">
        <v>80</v>
      </c>
      <c r="AD138" s="26">
        <v>2</v>
      </c>
      <c r="AE138" s="26">
        <v>80</v>
      </c>
      <c r="AF138" s="26">
        <v>2</v>
      </c>
      <c r="AG138" s="26">
        <v>80</v>
      </c>
      <c r="AH138" s="26">
        <v>2</v>
      </c>
      <c r="AI138" s="26"/>
      <c r="AJ138" s="26"/>
      <c r="AK138" s="6">
        <f t="shared" si="301"/>
        <v>80</v>
      </c>
      <c r="AL138" s="7">
        <f t="shared" si="302"/>
        <v>960</v>
      </c>
      <c r="AM138" s="7">
        <f t="shared" si="303"/>
        <v>12</v>
      </c>
      <c r="AN138" s="47">
        <f t="shared" si="304"/>
        <v>80</v>
      </c>
      <c r="AO138" s="48">
        <f t="shared" si="279"/>
        <v>0.16666666666666666</v>
      </c>
      <c r="AP138" s="48">
        <f t="shared" si="280"/>
        <v>0.16666666666666666</v>
      </c>
      <c r="AQ138" s="48">
        <f t="shared" si="281"/>
        <v>0.16666666666666666</v>
      </c>
      <c r="AR138" s="48">
        <f t="shared" si="282"/>
        <v>0.16666666666666666</v>
      </c>
      <c r="AS138" s="48">
        <f t="shared" si="283"/>
        <v>0.16666666666666666</v>
      </c>
      <c r="AT138" s="48">
        <f t="shared" si="284"/>
        <v>0.16666666666666666</v>
      </c>
      <c r="AU138" s="48">
        <f t="shared" si="285"/>
        <v>0</v>
      </c>
    </row>
    <row r="139" spans="1:47">
      <c r="A139" s="2" t="s">
        <v>915</v>
      </c>
      <c r="B139" s="44" t="str">
        <f t="shared" si="305"/>
        <v>PESO MUERTO</v>
      </c>
      <c r="C139" s="45">
        <f t="shared" ref="C139:H139" si="325">C138</f>
        <v>40</v>
      </c>
      <c r="D139" s="45">
        <f t="shared" si="325"/>
        <v>4</v>
      </c>
      <c r="E139" s="45">
        <f t="shared" si="325"/>
        <v>60</v>
      </c>
      <c r="F139" s="45">
        <f t="shared" si="325"/>
        <v>4</v>
      </c>
      <c r="G139" s="45">
        <f t="shared" si="325"/>
        <v>70</v>
      </c>
      <c r="H139" s="54">
        <f t="shared" si="325"/>
        <v>4</v>
      </c>
      <c r="I139" s="31">
        <f t="shared" si="287"/>
        <v>90</v>
      </c>
      <c r="J139" s="35">
        <f t="shared" si="288"/>
        <v>4</v>
      </c>
      <c r="K139" s="32">
        <f t="shared" si="289"/>
        <v>90</v>
      </c>
      <c r="L139" s="35">
        <f t="shared" si="290"/>
        <v>4</v>
      </c>
      <c r="M139" s="32">
        <f t="shared" si="291"/>
        <v>90</v>
      </c>
      <c r="N139" s="35">
        <f t="shared" si="292"/>
        <v>4</v>
      </c>
      <c r="O139" s="32">
        <f t="shared" si="293"/>
        <v>90</v>
      </c>
      <c r="P139" s="35">
        <f t="shared" si="294"/>
        <v>4</v>
      </c>
      <c r="Q139" s="32">
        <f t="shared" si="295"/>
        <v>0</v>
      </c>
      <c r="R139" s="35">
        <f t="shared" si="296"/>
        <v>0</v>
      </c>
      <c r="S139" s="32">
        <f t="shared" si="297"/>
        <v>0</v>
      </c>
      <c r="T139" s="35">
        <f t="shared" si="298"/>
        <v>0</v>
      </c>
      <c r="U139" s="32">
        <f t="shared" si="299"/>
        <v>0</v>
      </c>
      <c r="V139" s="36">
        <f t="shared" si="300"/>
        <v>0</v>
      </c>
      <c r="W139" s="27">
        <v>90</v>
      </c>
      <c r="X139" s="26">
        <v>4</v>
      </c>
      <c r="Y139" s="26">
        <v>90</v>
      </c>
      <c r="Z139" s="26">
        <v>4</v>
      </c>
      <c r="AA139" s="26">
        <v>90</v>
      </c>
      <c r="AB139" s="26">
        <v>4</v>
      </c>
      <c r="AC139" s="26">
        <v>90</v>
      </c>
      <c r="AD139" s="26">
        <v>4</v>
      </c>
      <c r="AE139" s="26"/>
      <c r="AF139" s="26"/>
      <c r="AG139" s="26"/>
      <c r="AH139" s="26"/>
      <c r="AI139" s="26"/>
      <c r="AJ139" s="26"/>
      <c r="AK139" s="6">
        <f t="shared" si="301"/>
        <v>90</v>
      </c>
      <c r="AL139" s="7">
        <f t="shared" si="302"/>
        <v>1440</v>
      </c>
      <c r="AM139" s="7">
        <f t="shared" si="303"/>
        <v>16</v>
      </c>
      <c r="AN139" s="47">
        <f t="shared" si="304"/>
        <v>90</v>
      </c>
      <c r="AO139" s="48">
        <f t="shared" si="279"/>
        <v>0.25</v>
      </c>
      <c r="AP139" s="48">
        <f t="shared" si="280"/>
        <v>0.25</v>
      </c>
      <c r="AQ139" s="48">
        <f t="shared" si="281"/>
        <v>0.25</v>
      </c>
      <c r="AR139" s="48">
        <f t="shared" si="282"/>
        <v>0.25</v>
      </c>
      <c r="AS139" s="48">
        <f t="shared" si="283"/>
        <v>0</v>
      </c>
      <c r="AT139" s="48">
        <f t="shared" si="284"/>
        <v>0</v>
      </c>
      <c r="AU139" s="48">
        <f t="shared" si="285"/>
        <v>0</v>
      </c>
    </row>
    <row r="140" spans="1:47">
      <c r="A140" s="2" t="s">
        <v>916</v>
      </c>
      <c r="B140" s="44" t="str">
        <f t="shared" si="305"/>
        <v>PESO MUERTO</v>
      </c>
      <c r="C140" s="45">
        <f t="shared" ref="C140:H140" si="326">C139</f>
        <v>40</v>
      </c>
      <c r="D140" s="45">
        <f t="shared" si="326"/>
        <v>4</v>
      </c>
      <c r="E140" s="45">
        <f t="shared" si="326"/>
        <v>60</v>
      </c>
      <c r="F140" s="45">
        <f t="shared" si="326"/>
        <v>4</v>
      </c>
      <c r="G140" s="45">
        <f t="shared" si="326"/>
        <v>70</v>
      </c>
      <c r="H140" s="54">
        <f t="shared" si="326"/>
        <v>4</v>
      </c>
      <c r="I140" s="31">
        <f t="shared" si="287"/>
        <v>80</v>
      </c>
      <c r="J140" s="35">
        <f t="shared" si="288"/>
        <v>2</v>
      </c>
      <c r="K140" s="32">
        <f t="shared" si="289"/>
        <v>80</v>
      </c>
      <c r="L140" s="35">
        <f t="shared" si="290"/>
        <v>2</v>
      </c>
      <c r="M140" s="32">
        <f t="shared" si="291"/>
        <v>80</v>
      </c>
      <c r="N140" s="35">
        <f t="shared" si="292"/>
        <v>2</v>
      </c>
      <c r="O140" s="32">
        <f t="shared" si="293"/>
        <v>80</v>
      </c>
      <c r="P140" s="35">
        <f t="shared" si="294"/>
        <v>2</v>
      </c>
      <c r="Q140" s="32">
        <f t="shared" si="295"/>
        <v>80</v>
      </c>
      <c r="R140" s="35">
        <f t="shared" si="296"/>
        <v>2</v>
      </c>
      <c r="S140" s="32">
        <f t="shared" si="297"/>
        <v>80</v>
      </c>
      <c r="T140" s="35">
        <f t="shared" si="298"/>
        <v>2</v>
      </c>
      <c r="U140" s="32">
        <f t="shared" si="299"/>
        <v>0</v>
      </c>
      <c r="V140" s="36">
        <f t="shared" si="300"/>
        <v>0</v>
      </c>
      <c r="W140" s="27">
        <v>80</v>
      </c>
      <c r="X140" s="26">
        <v>2</v>
      </c>
      <c r="Y140" s="26">
        <v>80</v>
      </c>
      <c r="Z140" s="26">
        <v>2</v>
      </c>
      <c r="AA140" s="26">
        <v>80</v>
      </c>
      <c r="AB140" s="26">
        <v>2</v>
      </c>
      <c r="AC140" s="26">
        <v>80</v>
      </c>
      <c r="AD140" s="26">
        <v>2</v>
      </c>
      <c r="AE140" s="26">
        <v>80</v>
      </c>
      <c r="AF140" s="26">
        <v>2</v>
      </c>
      <c r="AG140" s="26">
        <v>80</v>
      </c>
      <c r="AH140" s="26">
        <v>2</v>
      </c>
      <c r="AI140" s="26"/>
      <c r="AJ140" s="26"/>
      <c r="AK140" s="6">
        <f t="shared" si="301"/>
        <v>80</v>
      </c>
      <c r="AL140" s="7">
        <f t="shared" si="302"/>
        <v>960</v>
      </c>
      <c r="AM140" s="7">
        <f t="shared" si="303"/>
        <v>12</v>
      </c>
      <c r="AN140" s="47">
        <f t="shared" si="304"/>
        <v>80</v>
      </c>
      <c r="AO140" s="48">
        <f t="shared" si="279"/>
        <v>0.16666666666666666</v>
      </c>
      <c r="AP140" s="48">
        <f t="shared" si="280"/>
        <v>0.16666666666666666</v>
      </c>
      <c r="AQ140" s="48">
        <f t="shared" si="281"/>
        <v>0.16666666666666666</v>
      </c>
      <c r="AR140" s="48">
        <f t="shared" si="282"/>
        <v>0.16666666666666666</v>
      </c>
      <c r="AS140" s="48">
        <f t="shared" si="283"/>
        <v>0.16666666666666666</v>
      </c>
      <c r="AT140" s="48">
        <f t="shared" si="284"/>
        <v>0.16666666666666666</v>
      </c>
      <c r="AU140" s="48">
        <f t="shared" si="285"/>
        <v>0</v>
      </c>
    </row>
    <row r="141" spans="1:47">
      <c r="A141" s="2" t="s">
        <v>917</v>
      </c>
      <c r="B141" s="44" t="str">
        <f t="shared" si="305"/>
        <v>PESO MUERTO</v>
      </c>
      <c r="C141" s="45">
        <f t="shared" ref="C141:H141" si="327">C140</f>
        <v>40</v>
      </c>
      <c r="D141" s="45">
        <f t="shared" si="327"/>
        <v>4</v>
      </c>
      <c r="E141" s="45">
        <f t="shared" si="327"/>
        <v>60</v>
      </c>
      <c r="F141" s="45">
        <f t="shared" si="327"/>
        <v>4</v>
      </c>
      <c r="G141" s="45">
        <f t="shared" si="327"/>
        <v>70</v>
      </c>
      <c r="H141" s="54">
        <f t="shared" si="327"/>
        <v>4</v>
      </c>
      <c r="I141" s="31">
        <f t="shared" si="287"/>
        <v>95</v>
      </c>
      <c r="J141" s="35">
        <f t="shared" si="288"/>
        <v>2</v>
      </c>
      <c r="K141" s="32">
        <f t="shared" si="289"/>
        <v>95</v>
      </c>
      <c r="L141" s="35">
        <f t="shared" si="290"/>
        <v>2</v>
      </c>
      <c r="M141" s="32">
        <f t="shared" si="291"/>
        <v>95</v>
      </c>
      <c r="N141" s="35">
        <f t="shared" si="292"/>
        <v>2</v>
      </c>
      <c r="O141" s="32">
        <f t="shared" si="293"/>
        <v>0</v>
      </c>
      <c r="P141" s="35">
        <f t="shared" si="294"/>
        <v>0</v>
      </c>
      <c r="Q141" s="32">
        <f t="shared" si="295"/>
        <v>0</v>
      </c>
      <c r="R141" s="35">
        <f t="shared" si="296"/>
        <v>0</v>
      </c>
      <c r="S141" s="32">
        <f t="shared" si="297"/>
        <v>0</v>
      </c>
      <c r="T141" s="35">
        <f t="shared" si="298"/>
        <v>0</v>
      </c>
      <c r="U141" s="32">
        <f t="shared" si="299"/>
        <v>0</v>
      </c>
      <c r="V141" s="36">
        <f t="shared" si="300"/>
        <v>0</v>
      </c>
      <c r="W141" s="27">
        <v>95</v>
      </c>
      <c r="X141" s="26">
        <v>2</v>
      </c>
      <c r="Y141" s="26">
        <v>95</v>
      </c>
      <c r="Z141" s="26">
        <v>2</v>
      </c>
      <c r="AA141" s="26">
        <v>95</v>
      </c>
      <c r="AB141" s="26">
        <v>2</v>
      </c>
      <c r="AC141" s="26"/>
      <c r="AD141" s="26"/>
      <c r="AE141" s="26"/>
      <c r="AF141" s="26"/>
      <c r="AG141" s="26"/>
      <c r="AH141" s="26"/>
      <c r="AI141" s="26"/>
      <c r="AJ141" s="26"/>
      <c r="AK141" s="6">
        <f t="shared" si="301"/>
        <v>95</v>
      </c>
      <c r="AL141" s="7">
        <f t="shared" si="302"/>
        <v>570</v>
      </c>
      <c r="AM141" s="7">
        <f t="shared" si="303"/>
        <v>6</v>
      </c>
      <c r="AN141" s="47">
        <f t="shared" si="304"/>
        <v>95</v>
      </c>
      <c r="AO141" s="48">
        <f t="shared" si="279"/>
        <v>0.33333333333333331</v>
      </c>
      <c r="AP141" s="48">
        <f t="shared" si="280"/>
        <v>0.33333333333333331</v>
      </c>
      <c r="AQ141" s="48">
        <f t="shared" si="281"/>
        <v>0.33333333333333331</v>
      </c>
      <c r="AR141" s="48">
        <f t="shared" si="282"/>
        <v>0</v>
      </c>
      <c r="AS141" s="48">
        <f t="shared" si="283"/>
        <v>0</v>
      </c>
      <c r="AT141" s="48">
        <f t="shared" si="284"/>
        <v>0</v>
      </c>
      <c r="AU141" s="48">
        <f t="shared" si="285"/>
        <v>0</v>
      </c>
    </row>
    <row r="142" spans="1:47">
      <c r="A142" s="2" t="s">
        <v>918</v>
      </c>
      <c r="B142" s="44" t="str">
        <f t="shared" si="305"/>
        <v>PESO MUERTO</v>
      </c>
      <c r="C142" s="45">
        <f t="shared" ref="C142:H142" si="328">C141</f>
        <v>40</v>
      </c>
      <c r="D142" s="45">
        <f t="shared" si="328"/>
        <v>4</v>
      </c>
      <c r="E142" s="45">
        <f t="shared" si="328"/>
        <v>60</v>
      </c>
      <c r="F142" s="45">
        <f t="shared" si="328"/>
        <v>4</v>
      </c>
      <c r="G142" s="45">
        <f t="shared" si="328"/>
        <v>70</v>
      </c>
      <c r="H142" s="54">
        <f t="shared" si="328"/>
        <v>4</v>
      </c>
      <c r="I142" s="31">
        <f t="shared" si="287"/>
        <v>80</v>
      </c>
      <c r="J142" s="35">
        <f t="shared" si="288"/>
        <v>2</v>
      </c>
      <c r="K142" s="32">
        <f t="shared" si="289"/>
        <v>80</v>
      </c>
      <c r="L142" s="35">
        <f t="shared" si="290"/>
        <v>2</v>
      </c>
      <c r="M142" s="32">
        <f t="shared" si="291"/>
        <v>80</v>
      </c>
      <c r="N142" s="35">
        <f t="shared" si="292"/>
        <v>2</v>
      </c>
      <c r="O142" s="32">
        <f t="shared" si="293"/>
        <v>80</v>
      </c>
      <c r="P142" s="35">
        <f t="shared" si="294"/>
        <v>2</v>
      </c>
      <c r="Q142" s="32">
        <f t="shared" si="295"/>
        <v>80</v>
      </c>
      <c r="R142" s="35">
        <f t="shared" si="296"/>
        <v>2</v>
      </c>
      <c r="S142" s="32">
        <f t="shared" si="297"/>
        <v>80</v>
      </c>
      <c r="T142" s="35">
        <f t="shared" si="298"/>
        <v>2</v>
      </c>
      <c r="U142" s="32">
        <f t="shared" si="299"/>
        <v>0</v>
      </c>
      <c r="V142" s="36">
        <f t="shared" si="300"/>
        <v>0</v>
      </c>
      <c r="W142" s="27">
        <v>80</v>
      </c>
      <c r="X142" s="26">
        <v>2</v>
      </c>
      <c r="Y142" s="26">
        <v>80</v>
      </c>
      <c r="Z142" s="26">
        <v>2</v>
      </c>
      <c r="AA142" s="26">
        <v>80</v>
      </c>
      <c r="AB142" s="26">
        <v>2</v>
      </c>
      <c r="AC142" s="26">
        <v>80</v>
      </c>
      <c r="AD142" s="26">
        <v>2</v>
      </c>
      <c r="AE142" s="26">
        <v>80</v>
      </c>
      <c r="AF142" s="26">
        <v>2</v>
      </c>
      <c r="AG142" s="26">
        <v>80</v>
      </c>
      <c r="AH142" s="26">
        <v>2</v>
      </c>
      <c r="AI142" s="26"/>
      <c r="AJ142" s="26"/>
      <c r="AK142" s="6">
        <f t="shared" si="301"/>
        <v>80</v>
      </c>
      <c r="AL142" s="7">
        <f t="shared" si="302"/>
        <v>960</v>
      </c>
      <c r="AM142" s="7">
        <f t="shared" si="303"/>
        <v>12</v>
      </c>
      <c r="AN142" s="47">
        <f t="shared" si="304"/>
        <v>80</v>
      </c>
      <c r="AO142" s="48">
        <f t="shared" si="279"/>
        <v>0.16666666666666666</v>
      </c>
      <c r="AP142" s="48">
        <f t="shared" si="280"/>
        <v>0.16666666666666666</v>
      </c>
      <c r="AQ142" s="48">
        <f t="shared" si="281"/>
        <v>0.16666666666666666</v>
      </c>
      <c r="AR142" s="48">
        <f t="shared" si="282"/>
        <v>0.16666666666666666</v>
      </c>
      <c r="AS142" s="48">
        <f t="shared" si="283"/>
        <v>0.16666666666666666</v>
      </c>
      <c r="AT142" s="48">
        <f t="shared" si="284"/>
        <v>0.16666666666666666</v>
      </c>
      <c r="AU142" s="48">
        <f t="shared" si="285"/>
        <v>0</v>
      </c>
    </row>
    <row r="143" spans="1:47">
      <c r="A143" s="2" t="s">
        <v>919</v>
      </c>
      <c r="B143" s="44" t="str">
        <f t="shared" si="305"/>
        <v>PESO MUERTO</v>
      </c>
      <c r="C143" s="45">
        <f t="shared" ref="C143:H143" si="329">C142</f>
        <v>40</v>
      </c>
      <c r="D143" s="45">
        <f t="shared" si="329"/>
        <v>4</v>
      </c>
      <c r="E143" s="45">
        <f t="shared" si="329"/>
        <v>60</v>
      </c>
      <c r="F143" s="45">
        <f t="shared" si="329"/>
        <v>4</v>
      </c>
      <c r="G143" s="45">
        <f t="shared" si="329"/>
        <v>70</v>
      </c>
      <c r="H143" s="54">
        <f t="shared" si="329"/>
        <v>4</v>
      </c>
      <c r="I143" s="31">
        <f t="shared" si="287"/>
        <v>95</v>
      </c>
      <c r="J143" s="35">
        <f t="shared" si="288"/>
        <v>3</v>
      </c>
      <c r="K143" s="32">
        <f t="shared" si="289"/>
        <v>95</v>
      </c>
      <c r="L143" s="35">
        <f t="shared" si="290"/>
        <v>3</v>
      </c>
      <c r="M143" s="32">
        <f t="shared" si="291"/>
        <v>95</v>
      </c>
      <c r="N143" s="35">
        <f t="shared" si="292"/>
        <v>3</v>
      </c>
      <c r="O143" s="32">
        <f t="shared" si="293"/>
        <v>0</v>
      </c>
      <c r="P143" s="35">
        <f t="shared" si="294"/>
        <v>0</v>
      </c>
      <c r="Q143" s="32">
        <f t="shared" si="295"/>
        <v>0</v>
      </c>
      <c r="R143" s="35">
        <f t="shared" si="296"/>
        <v>0</v>
      </c>
      <c r="S143" s="32">
        <f t="shared" si="297"/>
        <v>0</v>
      </c>
      <c r="T143" s="35">
        <f t="shared" si="298"/>
        <v>0</v>
      </c>
      <c r="U143" s="32">
        <f t="shared" si="299"/>
        <v>0</v>
      </c>
      <c r="V143" s="36">
        <f t="shared" si="300"/>
        <v>0</v>
      </c>
      <c r="W143" s="27">
        <v>95</v>
      </c>
      <c r="X143" s="26">
        <v>3</v>
      </c>
      <c r="Y143" s="26">
        <v>95</v>
      </c>
      <c r="Z143" s="26">
        <v>3</v>
      </c>
      <c r="AA143" s="26">
        <v>95</v>
      </c>
      <c r="AB143" s="26">
        <v>3</v>
      </c>
      <c r="AC143" s="26"/>
      <c r="AD143" s="26"/>
      <c r="AE143" s="26"/>
      <c r="AF143" s="26"/>
      <c r="AG143" s="26"/>
      <c r="AH143" s="26"/>
      <c r="AI143" s="26"/>
      <c r="AJ143" s="26"/>
      <c r="AK143" s="6">
        <f t="shared" si="301"/>
        <v>95</v>
      </c>
      <c r="AL143" s="7">
        <f t="shared" si="302"/>
        <v>855</v>
      </c>
      <c r="AM143" s="7">
        <f t="shared" si="303"/>
        <v>9</v>
      </c>
      <c r="AN143" s="47">
        <f t="shared" si="304"/>
        <v>95</v>
      </c>
      <c r="AO143" s="48">
        <f t="shared" si="279"/>
        <v>0.33333333333333331</v>
      </c>
      <c r="AP143" s="48">
        <f t="shared" si="280"/>
        <v>0.33333333333333331</v>
      </c>
      <c r="AQ143" s="48">
        <f t="shared" si="281"/>
        <v>0.33333333333333331</v>
      </c>
      <c r="AR143" s="48">
        <f t="shared" si="282"/>
        <v>0</v>
      </c>
      <c r="AS143" s="48">
        <f t="shared" si="283"/>
        <v>0</v>
      </c>
      <c r="AT143" s="48">
        <f t="shared" si="284"/>
        <v>0</v>
      </c>
      <c r="AU143" s="48">
        <f t="shared" si="285"/>
        <v>0</v>
      </c>
    </row>
    <row r="144" spans="1:47">
      <c r="A144" s="2" t="s">
        <v>920</v>
      </c>
      <c r="B144" s="44" t="str">
        <f t="shared" si="305"/>
        <v>PESO MUERTO</v>
      </c>
      <c r="C144" s="45">
        <f t="shared" ref="C144:H144" si="330">C143</f>
        <v>40</v>
      </c>
      <c r="D144" s="45">
        <f t="shared" si="330"/>
        <v>4</v>
      </c>
      <c r="E144" s="45">
        <f t="shared" si="330"/>
        <v>60</v>
      </c>
      <c r="F144" s="45">
        <f t="shared" si="330"/>
        <v>4</v>
      </c>
      <c r="G144" s="45">
        <f t="shared" si="330"/>
        <v>70</v>
      </c>
      <c r="H144" s="54">
        <f t="shared" si="330"/>
        <v>4</v>
      </c>
      <c r="I144" s="31">
        <f t="shared" si="287"/>
        <v>80</v>
      </c>
      <c r="J144" s="35">
        <f t="shared" si="288"/>
        <v>2</v>
      </c>
      <c r="K144" s="32">
        <f t="shared" si="289"/>
        <v>80</v>
      </c>
      <c r="L144" s="35">
        <f t="shared" si="290"/>
        <v>2</v>
      </c>
      <c r="M144" s="32">
        <f t="shared" si="291"/>
        <v>80</v>
      </c>
      <c r="N144" s="35">
        <f t="shared" si="292"/>
        <v>2</v>
      </c>
      <c r="O144" s="32">
        <f t="shared" si="293"/>
        <v>80</v>
      </c>
      <c r="P144" s="35">
        <f t="shared" si="294"/>
        <v>2</v>
      </c>
      <c r="Q144" s="32">
        <f t="shared" si="295"/>
        <v>80</v>
      </c>
      <c r="R144" s="35">
        <f t="shared" si="296"/>
        <v>2</v>
      </c>
      <c r="S144" s="32">
        <f t="shared" si="297"/>
        <v>80</v>
      </c>
      <c r="T144" s="35">
        <f t="shared" si="298"/>
        <v>2</v>
      </c>
      <c r="U144" s="32">
        <f t="shared" si="299"/>
        <v>0</v>
      </c>
      <c r="V144" s="36">
        <f t="shared" si="300"/>
        <v>0</v>
      </c>
      <c r="W144" s="27">
        <v>80</v>
      </c>
      <c r="X144" s="26">
        <v>2</v>
      </c>
      <c r="Y144" s="26">
        <v>80</v>
      </c>
      <c r="Z144" s="26">
        <v>2</v>
      </c>
      <c r="AA144" s="26">
        <v>80</v>
      </c>
      <c r="AB144" s="26">
        <v>2</v>
      </c>
      <c r="AC144" s="26">
        <v>80</v>
      </c>
      <c r="AD144" s="26">
        <v>2</v>
      </c>
      <c r="AE144" s="26">
        <v>80</v>
      </c>
      <c r="AF144" s="26">
        <v>2</v>
      </c>
      <c r="AG144" s="26">
        <v>80</v>
      </c>
      <c r="AH144" s="26">
        <v>2</v>
      </c>
      <c r="AI144" s="26"/>
      <c r="AJ144" s="26"/>
      <c r="AK144" s="6">
        <f t="shared" si="301"/>
        <v>80</v>
      </c>
      <c r="AL144" s="7">
        <f t="shared" si="302"/>
        <v>960</v>
      </c>
      <c r="AM144" s="7">
        <f t="shared" si="303"/>
        <v>12</v>
      </c>
      <c r="AN144" s="47">
        <f t="shared" si="304"/>
        <v>80</v>
      </c>
      <c r="AO144" s="48">
        <f t="shared" si="279"/>
        <v>0.16666666666666666</v>
      </c>
      <c r="AP144" s="48">
        <f t="shared" si="280"/>
        <v>0.16666666666666666</v>
      </c>
      <c r="AQ144" s="48">
        <f t="shared" si="281"/>
        <v>0.16666666666666666</v>
      </c>
      <c r="AR144" s="48">
        <f t="shared" si="282"/>
        <v>0.16666666666666666</v>
      </c>
      <c r="AS144" s="48">
        <f t="shared" si="283"/>
        <v>0.16666666666666666</v>
      </c>
      <c r="AT144" s="48">
        <f t="shared" si="284"/>
        <v>0.16666666666666666</v>
      </c>
      <c r="AU144" s="48">
        <f t="shared" si="285"/>
        <v>0</v>
      </c>
    </row>
    <row r="145" spans="1:48" ht="12" thickBot="1">
      <c r="A145" s="2" t="s">
        <v>921</v>
      </c>
      <c r="B145" s="44" t="str">
        <f t="shared" si="305"/>
        <v>PESO MUERTO</v>
      </c>
      <c r="C145" s="45">
        <f t="shared" ref="C145:H145" si="331">C144</f>
        <v>40</v>
      </c>
      <c r="D145" s="45">
        <f t="shared" si="331"/>
        <v>4</v>
      </c>
      <c r="E145" s="45">
        <f t="shared" si="331"/>
        <v>60</v>
      </c>
      <c r="F145" s="45">
        <f t="shared" si="331"/>
        <v>4</v>
      </c>
      <c r="G145" s="45">
        <f t="shared" si="331"/>
        <v>70</v>
      </c>
      <c r="H145" s="54">
        <f t="shared" si="331"/>
        <v>4</v>
      </c>
      <c r="I145" s="33">
        <f t="shared" si="287"/>
        <v>100</v>
      </c>
      <c r="J145" s="37">
        <f t="shared" si="288"/>
        <v>2</v>
      </c>
      <c r="K145" s="34">
        <f t="shared" si="289"/>
        <v>100</v>
      </c>
      <c r="L145" s="37">
        <f t="shared" si="290"/>
        <v>2</v>
      </c>
      <c r="M145" s="34">
        <f t="shared" si="291"/>
        <v>0</v>
      </c>
      <c r="N145" s="37">
        <f t="shared" si="292"/>
        <v>0</v>
      </c>
      <c r="O145" s="34">
        <f t="shared" si="293"/>
        <v>0</v>
      </c>
      <c r="P145" s="37">
        <f t="shared" si="294"/>
        <v>0</v>
      </c>
      <c r="Q145" s="34">
        <f t="shared" si="295"/>
        <v>0</v>
      </c>
      <c r="R145" s="37">
        <f t="shared" si="296"/>
        <v>0</v>
      </c>
      <c r="S145" s="34">
        <f t="shared" si="297"/>
        <v>0</v>
      </c>
      <c r="T145" s="37">
        <f t="shared" si="298"/>
        <v>0</v>
      </c>
      <c r="U145" s="34">
        <f t="shared" si="299"/>
        <v>0</v>
      </c>
      <c r="V145" s="38">
        <f t="shared" si="300"/>
        <v>0</v>
      </c>
      <c r="W145" s="27">
        <v>100</v>
      </c>
      <c r="X145" s="26">
        <v>2</v>
      </c>
      <c r="Y145" s="26">
        <v>100</v>
      </c>
      <c r="Z145" s="26">
        <v>2</v>
      </c>
      <c r="AA145" s="26"/>
      <c r="AB145" s="26"/>
      <c r="AC145" s="26"/>
      <c r="AD145" s="26"/>
      <c r="AE145" s="26"/>
      <c r="AF145" s="26"/>
      <c r="AG145" s="26"/>
      <c r="AH145" s="26"/>
      <c r="AI145" s="26"/>
      <c r="AJ145" s="26"/>
      <c r="AK145" s="6">
        <f t="shared" si="301"/>
        <v>100</v>
      </c>
      <c r="AL145" s="7">
        <f t="shared" si="302"/>
        <v>400</v>
      </c>
      <c r="AM145" s="7">
        <f t="shared" si="303"/>
        <v>4</v>
      </c>
      <c r="AN145" s="47">
        <f t="shared" si="304"/>
        <v>100</v>
      </c>
      <c r="AO145" s="48">
        <f t="shared" si="279"/>
        <v>0.5</v>
      </c>
      <c r="AP145" s="48">
        <f t="shared" si="280"/>
        <v>0.5</v>
      </c>
      <c r="AQ145" s="48">
        <f t="shared" si="281"/>
        <v>0</v>
      </c>
      <c r="AR145" s="48">
        <f t="shared" si="282"/>
        <v>0</v>
      </c>
      <c r="AS145" s="48">
        <f t="shared" si="283"/>
        <v>0</v>
      </c>
      <c r="AT145" s="48">
        <f t="shared" si="284"/>
        <v>0</v>
      </c>
      <c r="AU145" s="48">
        <f t="shared" si="285"/>
        <v>0</v>
      </c>
    </row>
    <row r="146" spans="1:48" ht="12" thickBot="1">
      <c r="A146" s="73"/>
      <c r="B146" s="71" t="s">
        <v>889</v>
      </c>
      <c r="C146" s="353" t="s">
        <v>890</v>
      </c>
      <c r="D146" s="354"/>
      <c r="E146" s="72">
        <v>8</v>
      </c>
      <c r="F146" s="353" t="s">
        <v>891</v>
      </c>
      <c r="G146" s="354"/>
      <c r="H146" s="355">
        <v>100</v>
      </c>
      <c r="I146" s="356"/>
      <c r="J146" s="353" t="s">
        <v>892</v>
      </c>
      <c r="K146" s="354"/>
      <c r="L146" s="357">
        <f>(1+0.033*E146)*H146</f>
        <v>126.4</v>
      </c>
      <c r="M146" s="358"/>
      <c r="N146" s="4"/>
      <c r="O146" s="9"/>
      <c r="P146" s="4"/>
      <c r="Q146" s="9"/>
      <c r="R146" s="4"/>
      <c r="S146" s="9"/>
      <c r="T146" s="4"/>
      <c r="U146" s="9"/>
      <c r="V146" s="4"/>
      <c r="W146" s="52"/>
      <c r="X146" s="52"/>
      <c r="Y146" s="52"/>
      <c r="Z146" s="52"/>
      <c r="AA146" s="52"/>
      <c r="AB146" s="52"/>
      <c r="AC146" s="52"/>
      <c r="AD146" s="52"/>
      <c r="AE146" s="52"/>
      <c r="AF146" s="52"/>
      <c r="AG146" s="52"/>
      <c r="AH146" s="52"/>
      <c r="AI146" s="52"/>
      <c r="AJ146" s="52"/>
      <c r="AK146" s="10"/>
      <c r="AL146" s="11"/>
      <c r="AM146" s="11"/>
      <c r="AN146" s="11"/>
      <c r="AO146" s="12"/>
      <c r="AP146" s="12"/>
      <c r="AQ146" s="12"/>
      <c r="AR146" s="12"/>
      <c r="AS146" s="12"/>
      <c r="AT146" s="12"/>
      <c r="AU146" s="12"/>
    </row>
    <row r="147" spans="1:48" ht="12" thickBot="1">
      <c r="A147" s="43" t="s">
        <v>893</v>
      </c>
      <c r="B147" s="42">
        <v>100</v>
      </c>
      <c r="C147" s="63">
        <v>40</v>
      </c>
      <c r="D147" s="64">
        <v>4</v>
      </c>
      <c r="E147" s="63">
        <v>60</v>
      </c>
      <c r="F147" s="64">
        <v>4</v>
      </c>
      <c r="G147" s="63">
        <v>70</v>
      </c>
      <c r="H147" s="64">
        <v>4</v>
      </c>
      <c r="I147" s="28">
        <v>1</v>
      </c>
      <c r="J147" s="29"/>
      <c r="K147" s="29">
        <v>2</v>
      </c>
      <c r="L147" s="29"/>
      <c r="M147" s="29">
        <v>3</v>
      </c>
      <c r="N147" s="29"/>
      <c r="O147" s="29">
        <v>4</v>
      </c>
      <c r="P147" s="29"/>
      <c r="Q147" s="29">
        <v>5</v>
      </c>
      <c r="R147" s="29"/>
      <c r="S147" s="29">
        <v>6</v>
      </c>
      <c r="T147" s="29"/>
      <c r="U147" s="29">
        <v>7</v>
      </c>
      <c r="V147" s="30"/>
      <c r="W147" s="364">
        <v>1</v>
      </c>
      <c r="X147" s="351"/>
      <c r="Y147" s="350">
        <v>2</v>
      </c>
      <c r="Z147" s="351"/>
      <c r="AA147" s="350">
        <v>3</v>
      </c>
      <c r="AB147" s="351"/>
      <c r="AC147" s="350">
        <v>4</v>
      </c>
      <c r="AD147" s="351"/>
      <c r="AE147" s="350">
        <v>5</v>
      </c>
      <c r="AF147" s="351"/>
      <c r="AG147" s="350">
        <v>6</v>
      </c>
      <c r="AH147" s="351"/>
      <c r="AI147" s="350">
        <v>7</v>
      </c>
      <c r="AJ147" s="352"/>
      <c r="AK147" s="41" t="s">
        <v>748</v>
      </c>
      <c r="AL147" s="41" t="s">
        <v>38</v>
      </c>
      <c r="AM147" s="41" t="s">
        <v>688</v>
      </c>
      <c r="AN147" s="41" t="s">
        <v>396</v>
      </c>
      <c r="AO147" s="51">
        <v>4</v>
      </c>
      <c r="AP147" s="51">
        <v>5</v>
      </c>
      <c r="AQ147" s="51">
        <v>6</v>
      </c>
      <c r="AR147" s="51">
        <v>7</v>
      </c>
      <c r="AS147" s="51">
        <v>8</v>
      </c>
      <c r="AT147" s="51">
        <v>9</v>
      </c>
      <c r="AU147" s="51">
        <v>10</v>
      </c>
      <c r="AV147" s="53"/>
    </row>
    <row r="148" spans="1:48">
      <c r="A148" s="2" t="s">
        <v>895</v>
      </c>
      <c r="B148" s="44" t="s">
        <v>922</v>
      </c>
      <c r="C148" s="45">
        <f>+$B$2*C147%</f>
        <v>40</v>
      </c>
      <c r="D148" s="45">
        <f>D147</f>
        <v>4</v>
      </c>
      <c r="E148" s="45">
        <f>+$B$2*E147%</f>
        <v>60</v>
      </c>
      <c r="F148" s="45">
        <f t="shared" ref="F148" si="332">F147</f>
        <v>4</v>
      </c>
      <c r="G148" s="45">
        <f t="shared" ref="G148" si="333">+$B$2*G147%</f>
        <v>70</v>
      </c>
      <c r="H148" s="54">
        <f>H147</f>
        <v>4</v>
      </c>
      <c r="I148" s="55">
        <f>+$B$118*W148%</f>
        <v>80</v>
      </c>
      <c r="J148" s="56">
        <f>+X148</f>
        <v>2</v>
      </c>
      <c r="K148" s="57">
        <f t="shared" ref="K148:K174" si="334">+$B$118*Y148%</f>
        <v>80</v>
      </c>
      <c r="L148" s="56">
        <f t="shared" ref="L148:L174" si="335">+Z148</f>
        <v>2</v>
      </c>
      <c r="M148" s="57">
        <f t="shared" ref="M148:M174" si="336">+$B$118*AA148%</f>
        <v>80</v>
      </c>
      <c r="N148" s="56">
        <f t="shared" ref="N148:N174" si="337">+AB148</f>
        <v>2</v>
      </c>
      <c r="O148" s="57">
        <f t="shared" ref="O148:O174" si="338">+$B$118*AC148%</f>
        <v>80</v>
      </c>
      <c r="P148" s="56">
        <f t="shared" ref="P148:P174" si="339">+AD148</f>
        <v>2</v>
      </c>
      <c r="Q148" s="57">
        <f t="shared" ref="Q148:Q174" si="340">+$B$118*AE148%</f>
        <v>80</v>
      </c>
      <c r="R148" s="56">
        <f t="shared" ref="R148:R174" si="341">+AF148</f>
        <v>2</v>
      </c>
      <c r="S148" s="57">
        <f t="shared" ref="S148:S158" si="342">+$B$118*AG148%</f>
        <v>80</v>
      </c>
      <c r="T148" s="56">
        <f t="shared" ref="T148:T174" si="343">+AH148</f>
        <v>2</v>
      </c>
      <c r="U148" s="57">
        <f t="shared" ref="U148:U174" si="344">+$B$118*AI148%</f>
        <v>0</v>
      </c>
      <c r="V148" s="58">
        <f t="shared" ref="V148:V174" si="345">+AJ148</f>
        <v>0</v>
      </c>
      <c r="W148" s="27">
        <v>80</v>
      </c>
      <c r="X148" s="26">
        <v>2</v>
      </c>
      <c r="Y148" s="26">
        <v>80</v>
      </c>
      <c r="Z148" s="26">
        <v>2</v>
      </c>
      <c r="AA148" s="26">
        <v>80</v>
      </c>
      <c r="AB148" s="26">
        <v>2</v>
      </c>
      <c r="AC148" s="26">
        <v>80</v>
      </c>
      <c r="AD148" s="26">
        <v>2</v>
      </c>
      <c r="AE148" s="26">
        <v>80</v>
      </c>
      <c r="AF148" s="26">
        <v>2</v>
      </c>
      <c r="AG148" s="26">
        <v>80</v>
      </c>
      <c r="AH148" s="26">
        <v>2</v>
      </c>
      <c r="AI148" s="26"/>
      <c r="AJ148" s="26"/>
      <c r="AK148" s="39">
        <f>AN148/$B$2*100</f>
        <v>80</v>
      </c>
      <c r="AL148" s="40">
        <f>(I148*J148)+(K148*L148)+(M148*N148)+(O148*P148)+(Q148*R148)+(S148*T148)+(U148*V148)</f>
        <v>960</v>
      </c>
      <c r="AM148" s="40">
        <f>J148+R148+L148+N148+P148+T148+V148</f>
        <v>12</v>
      </c>
      <c r="AN148" s="46">
        <f>AL148/AM148</f>
        <v>80</v>
      </c>
      <c r="AO148" s="50">
        <f t="shared" ref="AO148:AO174" si="346">(J148*100%)/$AM148</f>
        <v>0.16666666666666666</v>
      </c>
      <c r="AP148" s="50">
        <f t="shared" ref="AP148:AP174" si="347">(L148*100%)/$AM148</f>
        <v>0.16666666666666666</v>
      </c>
      <c r="AQ148" s="50">
        <f t="shared" ref="AQ148:AQ174" si="348">(N148*100%)/$AM148</f>
        <v>0.16666666666666666</v>
      </c>
      <c r="AR148" s="50">
        <f t="shared" ref="AR148:AR174" si="349">(P148*100%)/$AM148</f>
        <v>0.16666666666666666</v>
      </c>
      <c r="AS148" s="50">
        <f t="shared" ref="AS148:AS174" si="350">(R148*100%)/$AM148</f>
        <v>0.16666666666666666</v>
      </c>
      <c r="AT148" s="50">
        <f t="shared" ref="AT148:AT174" si="351">(T148*100%)/$AM148</f>
        <v>0.16666666666666666</v>
      </c>
      <c r="AU148" s="50">
        <f t="shared" ref="AU148:AU174" si="352">(V148*100%)/$AM148</f>
        <v>0</v>
      </c>
      <c r="AV148" s="53"/>
    </row>
    <row r="149" spans="1:48">
      <c r="A149" s="2" t="s">
        <v>896</v>
      </c>
      <c r="B149" s="44" t="str">
        <f>$B$119</f>
        <v>PESO MUERTO</v>
      </c>
      <c r="C149" s="45">
        <f>C148</f>
        <v>40</v>
      </c>
      <c r="D149" s="45">
        <f t="shared" ref="D149:H149" si="353">D148</f>
        <v>4</v>
      </c>
      <c r="E149" s="45">
        <f t="shared" si="353"/>
        <v>60</v>
      </c>
      <c r="F149" s="45">
        <f t="shared" si="353"/>
        <v>4</v>
      </c>
      <c r="G149" s="45">
        <f t="shared" si="353"/>
        <v>70</v>
      </c>
      <c r="H149" s="54">
        <f t="shared" si="353"/>
        <v>4</v>
      </c>
      <c r="I149" s="31">
        <f t="shared" ref="I149:I174" si="354">+$B$118*W149%</f>
        <v>80</v>
      </c>
      <c r="J149" s="35">
        <f t="shared" ref="J149:J174" si="355">+X149</f>
        <v>3</v>
      </c>
      <c r="K149" s="32">
        <f t="shared" si="334"/>
        <v>80</v>
      </c>
      <c r="L149" s="35">
        <f t="shared" si="335"/>
        <v>3</v>
      </c>
      <c r="M149" s="32">
        <f t="shared" si="336"/>
        <v>80</v>
      </c>
      <c r="N149" s="35">
        <f t="shared" si="337"/>
        <v>3</v>
      </c>
      <c r="O149" s="32">
        <f t="shared" si="338"/>
        <v>80</v>
      </c>
      <c r="P149" s="35">
        <f t="shared" si="339"/>
        <v>3</v>
      </c>
      <c r="Q149" s="32">
        <f t="shared" si="340"/>
        <v>80</v>
      </c>
      <c r="R149" s="35">
        <f t="shared" si="341"/>
        <v>3</v>
      </c>
      <c r="S149" s="32">
        <f t="shared" si="342"/>
        <v>80</v>
      </c>
      <c r="T149" s="35">
        <f t="shared" si="343"/>
        <v>3</v>
      </c>
      <c r="U149" s="32">
        <f t="shared" si="344"/>
        <v>0</v>
      </c>
      <c r="V149" s="36">
        <f t="shared" si="345"/>
        <v>0</v>
      </c>
      <c r="W149" s="27">
        <v>80</v>
      </c>
      <c r="X149" s="26">
        <v>3</v>
      </c>
      <c r="Y149" s="26">
        <v>80</v>
      </c>
      <c r="Z149" s="26">
        <v>3</v>
      </c>
      <c r="AA149" s="26">
        <v>80</v>
      </c>
      <c r="AB149" s="26">
        <v>3</v>
      </c>
      <c r="AC149" s="26">
        <v>80</v>
      </c>
      <c r="AD149" s="26">
        <v>3</v>
      </c>
      <c r="AE149" s="26">
        <v>80</v>
      </c>
      <c r="AF149" s="26">
        <v>3</v>
      </c>
      <c r="AG149" s="26">
        <v>80</v>
      </c>
      <c r="AH149" s="26">
        <v>3</v>
      </c>
      <c r="AI149" s="26"/>
      <c r="AJ149" s="26"/>
      <c r="AK149" s="6">
        <f t="shared" ref="AK149:AK174" si="356">AN149/$B$2*100</f>
        <v>80</v>
      </c>
      <c r="AL149" s="7">
        <f t="shared" ref="AL149:AL174" si="357">(I149*J149)+(K149*L149)+(M149*N149)+(O149*P149)+(Q149*R149)+(S149*T149)+(U149*V149)</f>
        <v>1440</v>
      </c>
      <c r="AM149" s="7">
        <f t="shared" ref="AM149:AM174" si="358">J149+R149+L149+N149+P149+T149+V149</f>
        <v>18</v>
      </c>
      <c r="AN149" s="47">
        <f t="shared" ref="AN149:AN174" si="359">AL149/AM149</f>
        <v>80</v>
      </c>
      <c r="AO149" s="48">
        <f t="shared" si="346"/>
        <v>0.16666666666666666</v>
      </c>
      <c r="AP149" s="48">
        <f t="shared" si="347"/>
        <v>0.16666666666666666</v>
      </c>
      <c r="AQ149" s="48">
        <f t="shared" si="348"/>
        <v>0.16666666666666666</v>
      </c>
      <c r="AR149" s="48">
        <f t="shared" si="349"/>
        <v>0.16666666666666666</v>
      </c>
      <c r="AS149" s="48">
        <f t="shared" si="350"/>
        <v>0.16666666666666666</v>
      </c>
      <c r="AT149" s="48">
        <f t="shared" si="351"/>
        <v>0.16666666666666666</v>
      </c>
      <c r="AU149" s="48">
        <f t="shared" si="352"/>
        <v>0</v>
      </c>
      <c r="AV149" s="53"/>
    </row>
    <row r="150" spans="1:48">
      <c r="A150" s="2" t="s">
        <v>897</v>
      </c>
      <c r="B150" s="44" t="str">
        <f t="shared" ref="B150:B174" si="360">$B$119</f>
        <v>PESO MUERTO</v>
      </c>
      <c r="C150" s="45">
        <f t="shared" ref="C150:H150" si="361">C149</f>
        <v>40</v>
      </c>
      <c r="D150" s="45">
        <f t="shared" si="361"/>
        <v>4</v>
      </c>
      <c r="E150" s="45">
        <f t="shared" si="361"/>
        <v>60</v>
      </c>
      <c r="F150" s="45">
        <f t="shared" si="361"/>
        <v>4</v>
      </c>
      <c r="G150" s="45">
        <f t="shared" si="361"/>
        <v>70</v>
      </c>
      <c r="H150" s="54">
        <f t="shared" si="361"/>
        <v>4</v>
      </c>
      <c r="I150" s="31">
        <f t="shared" si="354"/>
        <v>80</v>
      </c>
      <c r="J150" s="35">
        <f t="shared" si="355"/>
        <v>2</v>
      </c>
      <c r="K150" s="32">
        <f t="shared" si="334"/>
        <v>80</v>
      </c>
      <c r="L150" s="35">
        <f t="shared" si="335"/>
        <v>2</v>
      </c>
      <c r="M150" s="32">
        <f t="shared" si="336"/>
        <v>80</v>
      </c>
      <c r="N150" s="35">
        <f t="shared" si="337"/>
        <v>2</v>
      </c>
      <c r="O150" s="32">
        <f t="shared" si="338"/>
        <v>80</v>
      </c>
      <c r="P150" s="35">
        <f t="shared" si="339"/>
        <v>2</v>
      </c>
      <c r="Q150" s="32">
        <f t="shared" si="340"/>
        <v>80</v>
      </c>
      <c r="R150" s="35">
        <f t="shared" si="341"/>
        <v>2</v>
      </c>
      <c r="S150" s="32">
        <f t="shared" si="342"/>
        <v>80</v>
      </c>
      <c r="T150" s="35">
        <f t="shared" si="343"/>
        <v>2</v>
      </c>
      <c r="U150" s="32">
        <f t="shared" si="344"/>
        <v>0</v>
      </c>
      <c r="V150" s="36">
        <f t="shared" si="345"/>
        <v>0</v>
      </c>
      <c r="W150" s="27">
        <v>80</v>
      </c>
      <c r="X150" s="26">
        <v>2</v>
      </c>
      <c r="Y150" s="26">
        <v>80</v>
      </c>
      <c r="Z150" s="26">
        <v>2</v>
      </c>
      <c r="AA150" s="26">
        <v>80</v>
      </c>
      <c r="AB150" s="26">
        <v>2</v>
      </c>
      <c r="AC150" s="26">
        <v>80</v>
      </c>
      <c r="AD150" s="26">
        <v>2</v>
      </c>
      <c r="AE150" s="26">
        <v>80</v>
      </c>
      <c r="AF150" s="26">
        <v>2</v>
      </c>
      <c r="AG150" s="26">
        <v>80</v>
      </c>
      <c r="AH150" s="26">
        <v>2</v>
      </c>
      <c r="AI150" s="26"/>
      <c r="AJ150" s="26"/>
      <c r="AK150" s="6">
        <f t="shared" si="356"/>
        <v>80</v>
      </c>
      <c r="AL150" s="7">
        <f t="shared" si="357"/>
        <v>960</v>
      </c>
      <c r="AM150" s="7">
        <f t="shared" si="358"/>
        <v>12</v>
      </c>
      <c r="AN150" s="47">
        <f t="shared" si="359"/>
        <v>80</v>
      </c>
      <c r="AO150" s="48">
        <f t="shared" si="346"/>
        <v>0.16666666666666666</v>
      </c>
      <c r="AP150" s="48">
        <f t="shared" si="347"/>
        <v>0.16666666666666666</v>
      </c>
      <c r="AQ150" s="48">
        <f t="shared" si="348"/>
        <v>0.16666666666666666</v>
      </c>
      <c r="AR150" s="48">
        <f t="shared" si="349"/>
        <v>0.16666666666666666</v>
      </c>
      <c r="AS150" s="48">
        <f t="shared" si="350"/>
        <v>0.16666666666666666</v>
      </c>
      <c r="AT150" s="48">
        <f t="shared" si="351"/>
        <v>0.16666666666666666</v>
      </c>
      <c r="AU150" s="48">
        <f t="shared" si="352"/>
        <v>0</v>
      </c>
      <c r="AV150" s="53"/>
    </row>
    <row r="151" spans="1:48">
      <c r="A151" s="2" t="s">
        <v>898</v>
      </c>
      <c r="B151" s="44" t="str">
        <f t="shared" si="360"/>
        <v>PESO MUERTO</v>
      </c>
      <c r="C151" s="45">
        <f t="shared" ref="C151:H151" si="362">C150</f>
        <v>40</v>
      </c>
      <c r="D151" s="45">
        <f t="shared" si="362"/>
        <v>4</v>
      </c>
      <c r="E151" s="45">
        <f t="shared" si="362"/>
        <v>60</v>
      </c>
      <c r="F151" s="45">
        <f t="shared" si="362"/>
        <v>4</v>
      </c>
      <c r="G151" s="45">
        <f t="shared" si="362"/>
        <v>70</v>
      </c>
      <c r="H151" s="54">
        <f t="shared" si="362"/>
        <v>4</v>
      </c>
      <c r="I151" s="31">
        <f t="shared" si="354"/>
        <v>80</v>
      </c>
      <c r="J151" s="35">
        <f t="shared" si="355"/>
        <v>4</v>
      </c>
      <c r="K151" s="32">
        <f t="shared" si="334"/>
        <v>80</v>
      </c>
      <c r="L151" s="35">
        <f t="shared" si="335"/>
        <v>4</v>
      </c>
      <c r="M151" s="32">
        <f t="shared" si="336"/>
        <v>80</v>
      </c>
      <c r="N151" s="35">
        <f t="shared" si="337"/>
        <v>4</v>
      </c>
      <c r="O151" s="32">
        <f t="shared" si="338"/>
        <v>80</v>
      </c>
      <c r="P151" s="35">
        <f t="shared" si="339"/>
        <v>4</v>
      </c>
      <c r="Q151" s="32">
        <f t="shared" si="340"/>
        <v>80</v>
      </c>
      <c r="R151" s="35">
        <f t="shared" si="341"/>
        <v>4</v>
      </c>
      <c r="S151" s="32">
        <f t="shared" si="342"/>
        <v>80</v>
      </c>
      <c r="T151" s="35">
        <f t="shared" si="343"/>
        <v>4</v>
      </c>
      <c r="U151" s="32">
        <f t="shared" si="344"/>
        <v>0</v>
      </c>
      <c r="V151" s="36">
        <f t="shared" si="345"/>
        <v>0</v>
      </c>
      <c r="W151" s="27">
        <v>80</v>
      </c>
      <c r="X151" s="26">
        <v>4</v>
      </c>
      <c r="Y151" s="26">
        <v>80</v>
      </c>
      <c r="Z151" s="26">
        <v>4</v>
      </c>
      <c r="AA151" s="26">
        <v>80</v>
      </c>
      <c r="AB151" s="26">
        <v>4</v>
      </c>
      <c r="AC151" s="26">
        <v>80</v>
      </c>
      <c r="AD151" s="26">
        <v>4</v>
      </c>
      <c r="AE151" s="26">
        <v>80</v>
      </c>
      <c r="AF151" s="26">
        <v>4</v>
      </c>
      <c r="AG151" s="26">
        <v>80</v>
      </c>
      <c r="AH151" s="26">
        <v>4</v>
      </c>
      <c r="AI151" s="26"/>
      <c r="AJ151" s="26"/>
      <c r="AK151" s="6">
        <f t="shared" si="356"/>
        <v>80</v>
      </c>
      <c r="AL151" s="7">
        <f t="shared" si="357"/>
        <v>1920</v>
      </c>
      <c r="AM151" s="7">
        <f t="shared" si="358"/>
        <v>24</v>
      </c>
      <c r="AN151" s="47">
        <f t="shared" si="359"/>
        <v>80</v>
      </c>
      <c r="AO151" s="48">
        <f t="shared" si="346"/>
        <v>0.16666666666666666</v>
      </c>
      <c r="AP151" s="48">
        <f t="shared" si="347"/>
        <v>0.16666666666666666</v>
      </c>
      <c r="AQ151" s="48">
        <f t="shared" si="348"/>
        <v>0.16666666666666666</v>
      </c>
      <c r="AR151" s="48">
        <f t="shared" si="349"/>
        <v>0.16666666666666666</v>
      </c>
      <c r="AS151" s="48">
        <f t="shared" si="350"/>
        <v>0.16666666666666666</v>
      </c>
      <c r="AT151" s="48">
        <f t="shared" si="351"/>
        <v>0.16666666666666666</v>
      </c>
      <c r="AU151" s="48">
        <f t="shared" si="352"/>
        <v>0</v>
      </c>
      <c r="AV151" s="53"/>
    </row>
    <row r="152" spans="1:48">
      <c r="A152" s="2" t="s">
        <v>899</v>
      </c>
      <c r="B152" s="44" t="str">
        <f t="shared" si="360"/>
        <v>PESO MUERTO</v>
      </c>
      <c r="C152" s="45">
        <f t="shared" ref="C152:H152" si="363">C151</f>
        <v>40</v>
      </c>
      <c r="D152" s="45">
        <f t="shared" si="363"/>
        <v>4</v>
      </c>
      <c r="E152" s="45">
        <f t="shared" si="363"/>
        <v>60</v>
      </c>
      <c r="F152" s="45">
        <f t="shared" si="363"/>
        <v>4</v>
      </c>
      <c r="G152" s="45">
        <f t="shared" si="363"/>
        <v>70</v>
      </c>
      <c r="H152" s="54">
        <f t="shared" si="363"/>
        <v>4</v>
      </c>
      <c r="I152" s="31">
        <f t="shared" si="354"/>
        <v>80</v>
      </c>
      <c r="J152" s="35">
        <f t="shared" si="355"/>
        <v>2</v>
      </c>
      <c r="K152" s="32">
        <f t="shared" si="334"/>
        <v>80</v>
      </c>
      <c r="L152" s="35">
        <f t="shared" si="335"/>
        <v>2</v>
      </c>
      <c r="M152" s="32">
        <f t="shared" si="336"/>
        <v>80</v>
      </c>
      <c r="N152" s="35">
        <f t="shared" si="337"/>
        <v>2</v>
      </c>
      <c r="O152" s="32">
        <f t="shared" si="338"/>
        <v>80</v>
      </c>
      <c r="P152" s="35">
        <f t="shared" si="339"/>
        <v>2</v>
      </c>
      <c r="Q152" s="32">
        <f t="shared" si="340"/>
        <v>80</v>
      </c>
      <c r="R152" s="35">
        <f t="shared" si="341"/>
        <v>2</v>
      </c>
      <c r="S152" s="32">
        <f t="shared" si="342"/>
        <v>80</v>
      </c>
      <c r="T152" s="35">
        <f t="shared" si="343"/>
        <v>2</v>
      </c>
      <c r="U152" s="32">
        <f t="shared" si="344"/>
        <v>0</v>
      </c>
      <c r="V152" s="36">
        <f t="shared" si="345"/>
        <v>0</v>
      </c>
      <c r="W152" s="27">
        <v>80</v>
      </c>
      <c r="X152" s="26">
        <v>2</v>
      </c>
      <c r="Y152" s="26">
        <v>80</v>
      </c>
      <c r="Z152" s="26">
        <v>2</v>
      </c>
      <c r="AA152" s="26">
        <v>80</v>
      </c>
      <c r="AB152" s="26">
        <v>2</v>
      </c>
      <c r="AC152" s="26">
        <v>80</v>
      </c>
      <c r="AD152" s="26">
        <v>2</v>
      </c>
      <c r="AE152" s="26">
        <v>80</v>
      </c>
      <c r="AF152" s="26">
        <v>2</v>
      </c>
      <c r="AG152" s="26">
        <v>80</v>
      </c>
      <c r="AH152" s="26">
        <v>2</v>
      </c>
      <c r="AI152" s="26"/>
      <c r="AJ152" s="26"/>
      <c r="AK152" s="6">
        <f t="shared" si="356"/>
        <v>80</v>
      </c>
      <c r="AL152" s="7">
        <f t="shared" si="357"/>
        <v>960</v>
      </c>
      <c r="AM152" s="7">
        <f t="shared" si="358"/>
        <v>12</v>
      </c>
      <c r="AN152" s="47">
        <f t="shared" si="359"/>
        <v>80</v>
      </c>
      <c r="AO152" s="48">
        <f t="shared" si="346"/>
        <v>0.16666666666666666</v>
      </c>
      <c r="AP152" s="48">
        <f t="shared" si="347"/>
        <v>0.16666666666666666</v>
      </c>
      <c r="AQ152" s="48">
        <f t="shared" si="348"/>
        <v>0.16666666666666666</v>
      </c>
      <c r="AR152" s="48">
        <f t="shared" si="349"/>
        <v>0.16666666666666666</v>
      </c>
      <c r="AS152" s="48">
        <f t="shared" si="350"/>
        <v>0.16666666666666666</v>
      </c>
      <c r="AT152" s="48">
        <f t="shared" si="351"/>
        <v>0.16666666666666666</v>
      </c>
      <c r="AU152" s="48">
        <f t="shared" si="352"/>
        <v>0</v>
      </c>
      <c r="AV152" s="53"/>
    </row>
    <row r="153" spans="1:48">
      <c r="A153" s="2" t="s">
        <v>900</v>
      </c>
      <c r="B153" s="44" t="str">
        <f t="shared" si="360"/>
        <v>PESO MUERTO</v>
      </c>
      <c r="C153" s="45">
        <f t="shared" ref="C153:D153" si="364">C152</f>
        <v>40</v>
      </c>
      <c r="D153" s="45">
        <f t="shared" si="364"/>
        <v>4</v>
      </c>
      <c r="E153" s="45">
        <f>E152</f>
        <v>60</v>
      </c>
      <c r="F153" s="45">
        <f t="shared" ref="F153:H153" si="365">F152</f>
        <v>4</v>
      </c>
      <c r="G153" s="45">
        <f t="shared" si="365"/>
        <v>70</v>
      </c>
      <c r="H153" s="54">
        <f t="shared" si="365"/>
        <v>4</v>
      </c>
      <c r="I153" s="31">
        <f t="shared" si="354"/>
        <v>80</v>
      </c>
      <c r="J153" s="35">
        <f t="shared" si="355"/>
        <v>5</v>
      </c>
      <c r="K153" s="32">
        <f t="shared" si="334"/>
        <v>80</v>
      </c>
      <c r="L153" s="35">
        <f t="shared" si="335"/>
        <v>5</v>
      </c>
      <c r="M153" s="32">
        <f t="shared" si="336"/>
        <v>80</v>
      </c>
      <c r="N153" s="35">
        <f t="shared" si="337"/>
        <v>5</v>
      </c>
      <c r="O153" s="32">
        <f t="shared" si="338"/>
        <v>80</v>
      </c>
      <c r="P153" s="35">
        <f t="shared" si="339"/>
        <v>5</v>
      </c>
      <c r="Q153" s="32">
        <f t="shared" si="340"/>
        <v>80</v>
      </c>
      <c r="R153" s="35">
        <f t="shared" si="341"/>
        <v>5</v>
      </c>
      <c r="S153" s="32">
        <f t="shared" si="342"/>
        <v>80</v>
      </c>
      <c r="T153" s="35">
        <f t="shared" si="343"/>
        <v>5</v>
      </c>
      <c r="U153" s="32">
        <f t="shared" si="344"/>
        <v>0</v>
      </c>
      <c r="V153" s="36">
        <f t="shared" si="345"/>
        <v>0</v>
      </c>
      <c r="W153" s="27">
        <v>80</v>
      </c>
      <c r="X153" s="26">
        <v>5</v>
      </c>
      <c r="Y153" s="26">
        <v>80</v>
      </c>
      <c r="Z153" s="26">
        <v>5</v>
      </c>
      <c r="AA153" s="26">
        <v>80</v>
      </c>
      <c r="AB153" s="26">
        <v>5</v>
      </c>
      <c r="AC153" s="26">
        <v>80</v>
      </c>
      <c r="AD153" s="26">
        <v>5</v>
      </c>
      <c r="AE153" s="26">
        <v>80</v>
      </c>
      <c r="AF153" s="26">
        <v>5</v>
      </c>
      <c r="AG153" s="26">
        <v>80</v>
      </c>
      <c r="AH153" s="26">
        <v>5</v>
      </c>
      <c r="AI153" s="26"/>
      <c r="AJ153" s="26"/>
      <c r="AK153" s="6">
        <f t="shared" si="356"/>
        <v>80</v>
      </c>
      <c r="AL153" s="7">
        <f t="shared" si="357"/>
        <v>2400</v>
      </c>
      <c r="AM153" s="7">
        <f t="shared" si="358"/>
        <v>30</v>
      </c>
      <c r="AN153" s="47">
        <f t="shared" si="359"/>
        <v>80</v>
      </c>
      <c r="AO153" s="48">
        <f t="shared" si="346"/>
        <v>0.16666666666666666</v>
      </c>
      <c r="AP153" s="48">
        <f t="shared" si="347"/>
        <v>0.16666666666666666</v>
      </c>
      <c r="AQ153" s="48">
        <f t="shared" si="348"/>
        <v>0.16666666666666666</v>
      </c>
      <c r="AR153" s="48">
        <f t="shared" si="349"/>
        <v>0.16666666666666666</v>
      </c>
      <c r="AS153" s="48">
        <f t="shared" si="350"/>
        <v>0.16666666666666666</v>
      </c>
      <c r="AT153" s="48">
        <f t="shared" si="351"/>
        <v>0.16666666666666666</v>
      </c>
      <c r="AU153" s="48">
        <f t="shared" si="352"/>
        <v>0</v>
      </c>
      <c r="AV153" s="53"/>
    </row>
    <row r="154" spans="1:48">
      <c r="A154" s="2" t="s">
        <v>901</v>
      </c>
      <c r="B154" s="44" t="str">
        <f t="shared" si="360"/>
        <v>PESO MUERTO</v>
      </c>
      <c r="C154" s="45">
        <f t="shared" ref="C154:H154" si="366">C153</f>
        <v>40</v>
      </c>
      <c r="D154" s="45">
        <f t="shared" si="366"/>
        <v>4</v>
      </c>
      <c r="E154" s="45">
        <f t="shared" si="366"/>
        <v>60</v>
      </c>
      <c r="F154" s="45">
        <f t="shared" si="366"/>
        <v>4</v>
      </c>
      <c r="G154" s="45">
        <f t="shared" si="366"/>
        <v>70</v>
      </c>
      <c r="H154" s="54">
        <f t="shared" si="366"/>
        <v>4</v>
      </c>
      <c r="I154" s="31">
        <f t="shared" si="354"/>
        <v>80</v>
      </c>
      <c r="J154" s="35">
        <f t="shared" si="355"/>
        <v>2</v>
      </c>
      <c r="K154" s="32">
        <f t="shared" si="334"/>
        <v>80</v>
      </c>
      <c r="L154" s="35">
        <f t="shared" si="335"/>
        <v>2</v>
      </c>
      <c r="M154" s="32">
        <f t="shared" si="336"/>
        <v>80</v>
      </c>
      <c r="N154" s="35">
        <f t="shared" si="337"/>
        <v>2</v>
      </c>
      <c r="O154" s="32">
        <f t="shared" si="338"/>
        <v>80</v>
      </c>
      <c r="P154" s="35">
        <f t="shared" si="339"/>
        <v>2</v>
      </c>
      <c r="Q154" s="32">
        <f t="shared" si="340"/>
        <v>80</v>
      </c>
      <c r="R154" s="35">
        <f t="shared" si="341"/>
        <v>2</v>
      </c>
      <c r="S154" s="32">
        <f t="shared" si="342"/>
        <v>80</v>
      </c>
      <c r="T154" s="35">
        <f t="shared" si="343"/>
        <v>2</v>
      </c>
      <c r="U154" s="32">
        <f t="shared" si="344"/>
        <v>0</v>
      </c>
      <c r="V154" s="36">
        <f t="shared" si="345"/>
        <v>0</v>
      </c>
      <c r="W154" s="27">
        <v>80</v>
      </c>
      <c r="X154" s="26">
        <v>2</v>
      </c>
      <c r="Y154" s="26">
        <v>80</v>
      </c>
      <c r="Z154" s="26">
        <v>2</v>
      </c>
      <c r="AA154" s="26">
        <v>80</v>
      </c>
      <c r="AB154" s="26">
        <v>2</v>
      </c>
      <c r="AC154" s="26">
        <v>80</v>
      </c>
      <c r="AD154" s="26">
        <v>2</v>
      </c>
      <c r="AE154" s="26">
        <v>80</v>
      </c>
      <c r="AF154" s="26">
        <v>2</v>
      </c>
      <c r="AG154" s="26">
        <v>80</v>
      </c>
      <c r="AH154" s="26">
        <v>2</v>
      </c>
      <c r="AI154" s="26"/>
      <c r="AJ154" s="26"/>
      <c r="AK154" s="6">
        <f t="shared" si="356"/>
        <v>80</v>
      </c>
      <c r="AL154" s="7">
        <f t="shared" si="357"/>
        <v>960</v>
      </c>
      <c r="AM154" s="7">
        <f t="shared" si="358"/>
        <v>12</v>
      </c>
      <c r="AN154" s="47">
        <f t="shared" si="359"/>
        <v>80</v>
      </c>
      <c r="AO154" s="48">
        <f t="shared" si="346"/>
        <v>0.16666666666666666</v>
      </c>
      <c r="AP154" s="48">
        <f t="shared" si="347"/>
        <v>0.16666666666666666</v>
      </c>
      <c r="AQ154" s="48">
        <f t="shared" si="348"/>
        <v>0.16666666666666666</v>
      </c>
      <c r="AR154" s="48">
        <f t="shared" si="349"/>
        <v>0.16666666666666666</v>
      </c>
      <c r="AS154" s="48">
        <f t="shared" si="350"/>
        <v>0.16666666666666666</v>
      </c>
      <c r="AT154" s="48">
        <f t="shared" si="351"/>
        <v>0.16666666666666666</v>
      </c>
      <c r="AU154" s="48">
        <f t="shared" si="352"/>
        <v>0</v>
      </c>
      <c r="AV154" s="53"/>
    </row>
    <row r="155" spans="1:48">
      <c r="A155" s="2" t="s">
        <v>902</v>
      </c>
      <c r="B155" s="44" t="str">
        <f t="shared" si="360"/>
        <v>PESO MUERTO</v>
      </c>
      <c r="C155" s="45">
        <f t="shared" ref="C155:H155" si="367">C154</f>
        <v>40</v>
      </c>
      <c r="D155" s="45">
        <f t="shared" si="367"/>
        <v>4</v>
      </c>
      <c r="E155" s="45">
        <f t="shared" si="367"/>
        <v>60</v>
      </c>
      <c r="F155" s="45">
        <f t="shared" si="367"/>
        <v>4</v>
      </c>
      <c r="G155" s="45">
        <f t="shared" si="367"/>
        <v>70</v>
      </c>
      <c r="H155" s="54">
        <f t="shared" si="367"/>
        <v>4</v>
      </c>
      <c r="I155" s="31">
        <f t="shared" si="354"/>
        <v>80</v>
      </c>
      <c r="J155" s="35">
        <f t="shared" si="355"/>
        <v>6</v>
      </c>
      <c r="K155" s="32">
        <f t="shared" si="334"/>
        <v>80</v>
      </c>
      <c r="L155" s="35">
        <f t="shared" si="335"/>
        <v>6</v>
      </c>
      <c r="M155" s="32">
        <f t="shared" si="336"/>
        <v>80</v>
      </c>
      <c r="N155" s="35">
        <f t="shared" si="337"/>
        <v>6</v>
      </c>
      <c r="O155" s="32">
        <f t="shared" si="338"/>
        <v>80</v>
      </c>
      <c r="P155" s="35">
        <f t="shared" si="339"/>
        <v>6</v>
      </c>
      <c r="Q155" s="32">
        <f t="shared" si="340"/>
        <v>80</v>
      </c>
      <c r="R155" s="35">
        <f t="shared" si="341"/>
        <v>6</v>
      </c>
      <c r="S155" s="32">
        <f t="shared" si="342"/>
        <v>80</v>
      </c>
      <c r="T155" s="35">
        <f t="shared" si="343"/>
        <v>6</v>
      </c>
      <c r="U155" s="32">
        <f t="shared" si="344"/>
        <v>0</v>
      </c>
      <c r="V155" s="36">
        <f t="shared" si="345"/>
        <v>0</v>
      </c>
      <c r="W155" s="27">
        <v>80</v>
      </c>
      <c r="X155" s="26">
        <v>6</v>
      </c>
      <c r="Y155" s="26">
        <v>80</v>
      </c>
      <c r="Z155" s="26">
        <v>6</v>
      </c>
      <c r="AA155" s="26">
        <v>80</v>
      </c>
      <c r="AB155" s="26">
        <v>6</v>
      </c>
      <c r="AC155" s="26">
        <v>80</v>
      </c>
      <c r="AD155" s="26">
        <v>6</v>
      </c>
      <c r="AE155" s="26">
        <v>80</v>
      </c>
      <c r="AF155" s="26">
        <v>6</v>
      </c>
      <c r="AG155" s="26">
        <v>80</v>
      </c>
      <c r="AH155" s="26">
        <v>6</v>
      </c>
      <c r="AI155" s="26"/>
      <c r="AJ155" s="26"/>
      <c r="AK155" s="6">
        <f t="shared" si="356"/>
        <v>80</v>
      </c>
      <c r="AL155" s="7">
        <f t="shared" si="357"/>
        <v>2880</v>
      </c>
      <c r="AM155" s="7">
        <f t="shared" si="358"/>
        <v>36</v>
      </c>
      <c r="AN155" s="47">
        <f t="shared" si="359"/>
        <v>80</v>
      </c>
      <c r="AO155" s="48">
        <f t="shared" si="346"/>
        <v>0.16666666666666666</v>
      </c>
      <c r="AP155" s="48">
        <f t="shared" si="347"/>
        <v>0.16666666666666666</v>
      </c>
      <c r="AQ155" s="48">
        <f t="shared" si="348"/>
        <v>0.16666666666666666</v>
      </c>
      <c r="AR155" s="48">
        <f t="shared" si="349"/>
        <v>0.16666666666666666</v>
      </c>
      <c r="AS155" s="48">
        <f t="shared" si="350"/>
        <v>0.16666666666666666</v>
      </c>
      <c r="AT155" s="48">
        <f t="shared" si="351"/>
        <v>0.16666666666666666</v>
      </c>
      <c r="AU155" s="48">
        <f t="shared" si="352"/>
        <v>0</v>
      </c>
      <c r="AV155" s="53"/>
    </row>
    <row r="156" spans="1:48">
      <c r="A156" s="2" t="s">
        <v>903</v>
      </c>
      <c r="B156" s="44" t="str">
        <f t="shared" si="360"/>
        <v>PESO MUERTO</v>
      </c>
      <c r="C156" s="45">
        <f t="shared" ref="C156:H156" si="368">C155</f>
        <v>40</v>
      </c>
      <c r="D156" s="45">
        <f t="shared" si="368"/>
        <v>4</v>
      </c>
      <c r="E156" s="45">
        <f t="shared" si="368"/>
        <v>60</v>
      </c>
      <c r="F156" s="45">
        <f t="shared" si="368"/>
        <v>4</v>
      </c>
      <c r="G156" s="45">
        <f t="shared" si="368"/>
        <v>70</v>
      </c>
      <c r="H156" s="54">
        <f t="shared" si="368"/>
        <v>4</v>
      </c>
      <c r="I156" s="31">
        <f t="shared" si="354"/>
        <v>85</v>
      </c>
      <c r="J156" s="35">
        <f t="shared" si="355"/>
        <v>2</v>
      </c>
      <c r="K156" s="32">
        <f t="shared" si="334"/>
        <v>85</v>
      </c>
      <c r="L156" s="35">
        <f t="shared" si="335"/>
        <v>2</v>
      </c>
      <c r="M156" s="32">
        <f t="shared" si="336"/>
        <v>85</v>
      </c>
      <c r="N156" s="35">
        <f t="shared" si="337"/>
        <v>2</v>
      </c>
      <c r="O156" s="32">
        <f t="shared" si="338"/>
        <v>85</v>
      </c>
      <c r="P156" s="35">
        <f t="shared" si="339"/>
        <v>2</v>
      </c>
      <c r="Q156" s="32">
        <f t="shared" si="340"/>
        <v>85</v>
      </c>
      <c r="R156" s="35">
        <f t="shared" si="341"/>
        <v>2</v>
      </c>
      <c r="S156" s="32">
        <f t="shared" si="342"/>
        <v>0</v>
      </c>
      <c r="T156" s="35">
        <f t="shared" si="343"/>
        <v>0</v>
      </c>
      <c r="U156" s="32">
        <f t="shared" si="344"/>
        <v>0</v>
      </c>
      <c r="V156" s="36">
        <f t="shared" si="345"/>
        <v>0</v>
      </c>
      <c r="W156" s="27">
        <v>85</v>
      </c>
      <c r="X156" s="26">
        <v>2</v>
      </c>
      <c r="Y156" s="26">
        <v>85</v>
      </c>
      <c r="Z156" s="26">
        <v>2</v>
      </c>
      <c r="AA156" s="26">
        <v>85</v>
      </c>
      <c r="AB156" s="26">
        <v>2</v>
      </c>
      <c r="AC156" s="26">
        <v>85</v>
      </c>
      <c r="AD156" s="26">
        <v>2</v>
      </c>
      <c r="AE156" s="26">
        <v>85</v>
      </c>
      <c r="AF156" s="26">
        <v>2</v>
      </c>
      <c r="AG156" s="26"/>
      <c r="AH156" s="26"/>
      <c r="AI156" s="26"/>
      <c r="AJ156" s="26"/>
      <c r="AK156" s="6">
        <f t="shared" si="356"/>
        <v>85</v>
      </c>
      <c r="AL156" s="7">
        <f t="shared" si="357"/>
        <v>850</v>
      </c>
      <c r="AM156" s="7">
        <f t="shared" si="358"/>
        <v>10</v>
      </c>
      <c r="AN156" s="47">
        <f t="shared" si="359"/>
        <v>85</v>
      </c>
      <c r="AO156" s="48">
        <f t="shared" si="346"/>
        <v>0.2</v>
      </c>
      <c r="AP156" s="48">
        <f t="shared" si="347"/>
        <v>0.2</v>
      </c>
      <c r="AQ156" s="48">
        <f t="shared" si="348"/>
        <v>0.2</v>
      </c>
      <c r="AR156" s="48">
        <f t="shared" si="349"/>
        <v>0.2</v>
      </c>
      <c r="AS156" s="48">
        <f t="shared" si="350"/>
        <v>0.2</v>
      </c>
      <c r="AT156" s="48">
        <f t="shared" si="351"/>
        <v>0</v>
      </c>
      <c r="AU156" s="48">
        <f t="shared" si="352"/>
        <v>0</v>
      </c>
      <c r="AV156" s="53"/>
    </row>
    <row r="157" spans="1:48">
      <c r="A157" s="2" t="s">
        <v>904</v>
      </c>
      <c r="B157" s="44" t="str">
        <f t="shared" si="360"/>
        <v>PESO MUERTO</v>
      </c>
      <c r="C157" s="45">
        <f t="shared" ref="C157:H157" si="369">C156</f>
        <v>40</v>
      </c>
      <c r="D157" s="45">
        <f t="shared" si="369"/>
        <v>4</v>
      </c>
      <c r="E157" s="45">
        <f t="shared" si="369"/>
        <v>60</v>
      </c>
      <c r="F157" s="45">
        <f t="shared" si="369"/>
        <v>4</v>
      </c>
      <c r="G157" s="45">
        <f t="shared" si="369"/>
        <v>70</v>
      </c>
      <c r="H157" s="54">
        <f t="shared" si="369"/>
        <v>4</v>
      </c>
      <c r="I157" s="31">
        <f t="shared" si="354"/>
        <v>80</v>
      </c>
      <c r="J157" s="35">
        <f t="shared" si="355"/>
        <v>2</v>
      </c>
      <c r="K157" s="32">
        <f t="shared" si="334"/>
        <v>80</v>
      </c>
      <c r="L157" s="35">
        <f t="shared" si="335"/>
        <v>2</v>
      </c>
      <c r="M157" s="32">
        <f t="shared" si="336"/>
        <v>80</v>
      </c>
      <c r="N157" s="35">
        <f t="shared" si="337"/>
        <v>2</v>
      </c>
      <c r="O157" s="32">
        <f t="shared" si="338"/>
        <v>80</v>
      </c>
      <c r="P157" s="35">
        <f t="shared" si="339"/>
        <v>2</v>
      </c>
      <c r="Q157" s="32">
        <f t="shared" si="340"/>
        <v>80</v>
      </c>
      <c r="R157" s="35">
        <f t="shared" si="341"/>
        <v>2</v>
      </c>
      <c r="S157" s="32">
        <f t="shared" si="342"/>
        <v>80</v>
      </c>
      <c r="T157" s="35">
        <f t="shared" si="343"/>
        <v>2</v>
      </c>
      <c r="U157" s="32">
        <f t="shared" si="344"/>
        <v>0</v>
      </c>
      <c r="V157" s="36">
        <f t="shared" si="345"/>
        <v>0</v>
      </c>
      <c r="W157" s="27">
        <v>80</v>
      </c>
      <c r="X157" s="26">
        <v>2</v>
      </c>
      <c r="Y157" s="26">
        <v>80</v>
      </c>
      <c r="Z157" s="26">
        <v>2</v>
      </c>
      <c r="AA157" s="26">
        <v>80</v>
      </c>
      <c r="AB157" s="26">
        <v>2</v>
      </c>
      <c r="AC157" s="26">
        <v>80</v>
      </c>
      <c r="AD157" s="26">
        <v>2</v>
      </c>
      <c r="AE157" s="26">
        <v>80</v>
      </c>
      <c r="AF157" s="26">
        <v>2</v>
      </c>
      <c r="AG157" s="26">
        <v>80</v>
      </c>
      <c r="AH157" s="26">
        <v>2</v>
      </c>
      <c r="AI157" s="26"/>
      <c r="AJ157" s="26"/>
      <c r="AK157" s="6">
        <f t="shared" si="356"/>
        <v>80</v>
      </c>
      <c r="AL157" s="7">
        <f t="shared" si="357"/>
        <v>960</v>
      </c>
      <c r="AM157" s="7">
        <f t="shared" si="358"/>
        <v>12</v>
      </c>
      <c r="AN157" s="47">
        <f t="shared" si="359"/>
        <v>80</v>
      </c>
      <c r="AO157" s="48">
        <f t="shared" si="346"/>
        <v>0.16666666666666666</v>
      </c>
      <c r="AP157" s="48">
        <f t="shared" si="347"/>
        <v>0.16666666666666666</v>
      </c>
      <c r="AQ157" s="48">
        <f t="shared" si="348"/>
        <v>0.16666666666666666</v>
      </c>
      <c r="AR157" s="48">
        <f t="shared" si="349"/>
        <v>0.16666666666666666</v>
      </c>
      <c r="AS157" s="48">
        <f t="shared" si="350"/>
        <v>0.16666666666666666</v>
      </c>
      <c r="AT157" s="48">
        <f t="shared" si="351"/>
        <v>0.16666666666666666</v>
      </c>
      <c r="AU157" s="48">
        <f t="shared" si="352"/>
        <v>0</v>
      </c>
      <c r="AV157" s="53"/>
    </row>
    <row r="158" spans="1:48">
      <c r="A158" s="2" t="s">
        <v>905</v>
      </c>
      <c r="B158" s="44" t="str">
        <f t="shared" si="360"/>
        <v>PESO MUERTO</v>
      </c>
      <c r="C158" s="45">
        <f t="shared" ref="C158:H158" si="370">C157</f>
        <v>40</v>
      </c>
      <c r="D158" s="45">
        <f t="shared" si="370"/>
        <v>4</v>
      </c>
      <c r="E158" s="45">
        <f t="shared" si="370"/>
        <v>60</v>
      </c>
      <c r="F158" s="45">
        <f t="shared" si="370"/>
        <v>4</v>
      </c>
      <c r="G158" s="45">
        <f t="shared" si="370"/>
        <v>70</v>
      </c>
      <c r="H158" s="54">
        <f t="shared" si="370"/>
        <v>4</v>
      </c>
      <c r="I158" s="31">
        <f t="shared" si="354"/>
        <v>85</v>
      </c>
      <c r="J158" s="35">
        <f t="shared" si="355"/>
        <v>3</v>
      </c>
      <c r="K158" s="32">
        <f t="shared" si="334"/>
        <v>85</v>
      </c>
      <c r="L158" s="35">
        <f t="shared" si="335"/>
        <v>3</v>
      </c>
      <c r="M158" s="32">
        <f t="shared" si="336"/>
        <v>85</v>
      </c>
      <c r="N158" s="35">
        <f t="shared" si="337"/>
        <v>3</v>
      </c>
      <c r="O158" s="32">
        <f t="shared" si="338"/>
        <v>85</v>
      </c>
      <c r="P158" s="35">
        <f t="shared" si="339"/>
        <v>3</v>
      </c>
      <c r="Q158" s="32">
        <f t="shared" si="340"/>
        <v>85</v>
      </c>
      <c r="R158" s="35">
        <f t="shared" si="341"/>
        <v>3</v>
      </c>
      <c r="S158" s="32">
        <f t="shared" si="342"/>
        <v>0</v>
      </c>
      <c r="T158" s="35">
        <f t="shared" si="343"/>
        <v>0</v>
      </c>
      <c r="U158" s="32">
        <f t="shared" si="344"/>
        <v>0</v>
      </c>
      <c r="V158" s="36">
        <f t="shared" si="345"/>
        <v>0</v>
      </c>
      <c r="W158" s="27">
        <v>85</v>
      </c>
      <c r="X158" s="26">
        <v>3</v>
      </c>
      <c r="Y158" s="26">
        <v>85</v>
      </c>
      <c r="Z158" s="26">
        <v>3</v>
      </c>
      <c r="AA158" s="26">
        <v>85</v>
      </c>
      <c r="AB158" s="26">
        <v>3</v>
      </c>
      <c r="AC158" s="26">
        <v>85</v>
      </c>
      <c r="AD158" s="26">
        <v>3</v>
      </c>
      <c r="AE158" s="26">
        <v>85</v>
      </c>
      <c r="AF158" s="26">
        <v>3</v>
      </c>
      <c r="AG158" s="26"/>
      <c r="AH158" s="26"/>
      <c r="AI158" s="26"/>
      <c r="AJ158" s="26"/>
      <c r="AK158" s="6">
        <f t="shared" si="356"/>
        <v>85</v>
      </c>
      <c r="AL158" s="7">
        <f t="shared" si="357"/>
        <v>1275</v>
      </c>
      <c r="AM158" s="7">
        <f t="shared" si="358"/>
        <v>15</v>
      </c>
      <c r="AN158" s="47">
        <f t="shared" si="359"/>
        <v>85</v>
      </c>
      <c r="AO158" s="48">
        <f t="shared" si="346"/>
        <v>0.2</v>
      </c>
      <c r="AP158" s="48">
        <f t="shared" si="347"/>
        <v>0.2</v>
      </c>
      <c r="AQ158" s="48">
        <f t="shared" si="348"/>
        <v>0.2</v>
      </c>
      <c r="AR158" s="48">
        <f t="shared" si="349"/>
        <v>0.2</v>
      </c>
      <c r="AS158" s="48">
        <f t="shared" si="350"/>
        <v>0.2</v>
      </c>
      <c r="AT158" s="48">
        <f t="shared" si="351"/>
        <v>0</v>
      </c>
      <c r="AU158" s="48">
        <f t="shared" si="352"/>
        <v>0</v>
      </c>
      <c r="AV158" s="53"/>
    </row>
    <row r="159" spans="1:48">
      <c r="A159" s="2" t="s">
        <v>906</v>
      </c>
      <c r="B159" s="44" t="str">
        <f t="shared" si="360"/>
        <v>PESO MUERTO</v>
      </c>
      <c r="C159" s="45">
        <f t="shared" ref="C159:H159" si="371">C158</f>
        <v>40</v>
      </c>
      <c r="D159" s="45">
        <f t="shared" si="371"/>
        <v>4</v>
      </c>
      <c r="E159" s="45">
        <f t="shared" si="371"/>
        <v>60</v>
      </c>
      <c r="F159" s="45">
        <f t="shared" si="371"/>
        <v>4</v>
      </c>
      <c r="G159" s="45">
        <f t="shared" si="371"/>
        <v>70</v>
      </c>
      <c r="H159" s="54">
        <f t="shared" si="371"/>
        <v>4</v>
      </c>
      <c r="I159" s="31">
        <f t="shared" si="354"/>
        <v>80</v>
      </c>
      <c r="J159" s="35">
        <f t="shared" si="355"/>
        <v>2</v>
      </c>
      <c r="K159" s="32">
        <f t="shared" si="334"/>
        <v>80</v>
      </c>
      <c r="L159" s="35">
        <f t="shared" si="335"/>
        <v>2</v>
      </c>
      <c r="M159" s="32">
        <f t="shared" si="336"/>
        <v>80</v>
      </c>
      <c r="N159" s="35">
        <f t="shared" si="337"/>
        <v>2</v>
      </c>
      <c r="O159" s="32">
        <f t="shared" si="338"/>
        <v>80</v>
      </c>
      <c r="P159" s="35">
        <f t="shared" si="339"/>
        <v>2</v>
      </c>
      <c r="Q159" s="32">
        <f t="shared" si="340"/>
        <v>80</v>
      </c>
      <c r="R159" s="35">
        <f t="shared" si="341"/>
        <v>2</v>
      </c>
      <c r="S159" s="32">
        <f>+$B$118*AG159%</f>
        <v>80</v>
      </c>
      <c r="T159" s="35">
        <f t="shared" si="343"/>
        <v>2</v>
      </c>
      <c r="U159" s="32">
        <f t="shared" si="344"/>
        <v>0</v>
      </c>
      <c r="V159" s="36">
        <f t="shared" si="345"/>
        <v>0</v>
      </c>
      <c r="W159" s="27">
        <v>80</v>
      </c>
      <c r="X159" s="26">
        <v>2</v>
      </c>
      <c r="Y159" s="26">
        <v>80</v>
      </c>
      <c r="Z159" s="26">
        <v>2</v>
      </c>
      <c r="AA159" s="26">
        <v>80</v>
      </c>
      <c r="AB159" s="26">
        <v>2</v>
      </c>
      <c r="AC159" s="26">
        <v>80</v>
      </c>
      <c r="AD159" s="26">
        <v>2</v>
      </c>
      <c r="AE159" s="26">
        <v>80</v>
      </c>
      <c r="AF159" s="26">
        <v>2</v>
      </c>
      <c r="AG159" s="26">
        <v>80</v>
      </c>
      <c r="AH159" s="26">
        <v>2</v>
      </c>
      <c r="AI159" s="26"/>
      <c r="AJ159" s="26"/>
      <c r="AK159" s="6">
        <f t="shared" si="356"/>
        <v>80</v>
      </c>
      <c r="AL159" s="7">
        <f t="shared" si="357"/>
        <v>960</v>
      </c>
      <c r="AM159" s="7">
        <f t="shared" si="358"/>
        <v>12</v>
      </c>
      <c r="AN159" s="47">
        <f t="shared" si="359"/>
        <v>80</v>
      </c>
      <c r="AO159" s="48">
        <f t="shared" si="346"/>
        <v>0.16666666666666666</v>
      </c>
      <c r="AP159" s="48">
        <f t="shared" si="347"/>
        <v>0.16666666666666666</v>
      </c>
      <c r="AQ159" s="48">
        <f t="shared" si="348"/>
        <v>0.16666666666666666</v>
      </c>
      <c r="AR159" s="48">
        <f t="shared" si="349"/>
        <v>0.16666666666666666</v>
      </c>
      <c r="AS159" s="48">
        <f t="shared" si="350"/>
        <v>0.16666666666666666</v>
      </c>
      <c r="AT159" s="48">
        <f t="shared" si="351"/>
        <v>0.16666666666666666</v>
      </c>
      <c r="AU159" s="48">
        <f t="shared" si="352"/>
        <v>0</v>
      </c>
      <c r="AV159" s="53"/>
    </row>
    <row r="160" spans="1:48">
      <c r="A160" s="2" t="s">
        <v>907</v>
      </c>
      <c r="B160" s="44" t="str">
        <f t="shared" si="360"/>
        <v>PESO MUERTO</v>
      </c>
      <c r="C160" s="45">
        <f t="shared" ref="C160:H160" si="372">C159</f>
        <v>40</v>
      </c>
      <c r="D160" s="45">
        <f t="shared" si="372"/>
        <v>4</v>
      </c>
      <c r="E160" s="45">
        <f t="shared" si="372"/>
        <v>60</v>
      </c>
      <c r="F160" s="45">
        <f t="shared" si="372"/>
        <v>4</v>
      </c>
      <c r="G160" s="45">
        <f t="shared" si="372"/>
        <v>70</v>
      </c>
      <c r="H160" s="54">
        <f t="shared" si="372"/>
        <v>4</v>
      </c>
      <c r="I160" s="31">
        <f t="shared" si="354"/>
        <v>85</v>
      </c>
      <c r="J160" s="35">
        <f t="shared" si="355"/>
        <v>4</v>
      </c>
      <c r="K160" s="32">
        <f t="shared" si="334"/>
        <v>85</v>
      </c>
      <c r="L160" s="35">
        <f t="shared" si="335"/>
        <v>4</v>
      </c>
      <c r="M160" s="32">
        <f t="shared" si="336"/>
        <v>85</v>
      </c>
      <c r="N160" s="35">
        <f t="shared" si="337"/>
        <v>4</v>
      </c>
      <c r="O160" s="32">
        <f t="shared" si="338"/>
        <v>85</v>
      </c>
      <c r="P160" s="35">
        <f t="shared" si="339"/>
        <v>4</v>
      </c>
      <c r="Q160" s="32">
        <f t="shared" si="340"/>
        <v>85</v>
      </c>
      <c r="R160" s="35">
        <f t="shared" si="341"/>
        <v>4</v>
      </c>
      <c r="S160" s="32">
        <f t="shared" ref="S160:S174" si="373">+$B$118*AG160%</f>
        <v>0</v>
      </c>
      <c r="T160" s="35">
        <f t="shared" si="343"/>
        <v>0</v>
      </c>
      <c r="U160" s="32">
        <f t="shared" si="344"/>
        <v>0</v>
      </c>
      <c r="V160" s="36">
        <f t="shared" si="345"/>
        <v>0</v>
      </c>
      <c r="W160" s="27">
        <v>85</v>
      </c>
      <c r="X160" s="26">
        <v>4</v>
      </c>
      <c r="Y160" s="26">
        <v>85</v>
      </c>
      <c r="Z160" s="26">
        <v>4</v>
      </c>
      <c r="AA160" s="26">
        <v>85</v>
      </c>
      <c r="AB160" s="26">
        <v>4</v>
      </c>
      <c r="AC160" s="26">
        <v>85</v>
      </c>
      <c r="AD160" s="26">
        <v>4</v>
      </c>
      <c r="AE160" s="26">
        <v>85</v>
      </c>
      <c r="AF160" s="26">
        <v>4</v>
      </c>
      <c r="AG160" s="26"/>
      <c r="AH160" s="26"/>
      <c r="AI160" s="26"/>
      <c r="AJ160" s="26"/>
      <c r="AK160" s="6">
        <f t="shared" si="356"/>
        <v>85</v>
      </c>
      <c r="AL160" s="7">
        <f t="shared" si="357"/>
        <v>1700</v>
      </c>
      <c r="AM160" s="7">
        <f t="shared" si="358"/>
        <v>20</v>
      </c>
      <c r="AN160" s="47">
        <f t="shared" si="359"/>
        <v>85</v>
      </c>
      <c r="AO160" s="48">
        <f t="shared" si="346"/>
        <v>0.2</v>
      </c>
      <c r="AP160" s="48">
        <f t="shared" si="347"/>
        <v>0.2</v>
      </c>
      <c r="AQ160" s="48">
        <f t="shared" si="348"/>
        <v>0.2</v>
      </c>
      <c r="AR160" s="48">
        <f t="shared" si="349"/>
        <v>0.2</v>
      </c>
      <c r="AS160" s="48">
        <f t="shared" si="350"/>
        <v>0.2</v>
      </c>
      <c r="AT160" s="48">
        <f t="shared" si="351"/>
        <v>0</v>
      </c>
      <c r="AU160" s="48">
        <f t="shared" si="352"/>
        <v>0</v>
      </c>
      <c r="AV160" s="53"/>
    </row>
    <row r="161" spans="1:48">
      <c r="A161" s="2" t="s">
        <v>908</v>
      </c>
      <c r="B161" s="44" t="str">
        <f t="shared" si="360"/>
        <v>PESO MUERTO</v>
      </c>
      <c r="C161" s="45">
        <f t="shared" ref="C161:H161" si="374">C160</f>
        <v>40</v>
      </c>
      <c r="D161" s="45">
        <f t="shared" si="374"/>
        <v>4</v>
      </c>
      <c r="E161" s="45">
        <f t="shared" si="374"/>
        <v>60</v>
      </c>
      <c r="F161" s="45">
        <f t="shared" si="374"/>
        <v>4</v>
      </c>
      <c r="G161" s="45">
        <f t="shared" si="374"/>
        <v>70</v>
      </c>
      <c r="H161" s="54">
        <f t="shared" si="374"/>
        <v>4</v>
      </c>
      <c r="I161" s="31">
        <f t="shared" si="354"/>
        <v>80</v>
      </c>
      <c r="J161" s="35">
        <f t="shared" si="355"/>
        <v>2</v>
      </c>
      <c r="K161" s="32">
        <f t="shared" si="334"/>
        <v>80</v>
      </c>
      <c r="L161" s="35">
        <f t="shared" si="335"/>
        <v>2</v>
      </c>
      <c r="M161" s="32">
        <f t="shared" si="336"/>
        <v>80</v>
      </c>
      <c r="N161" s="35">
        <f t="shared" si="337"/>
        <v>2</v>
      </c>
      <c r="O161" s="32">
        <f t="shared" si="338"/>
        <v>80</v>
      </c>
      <c r="P161" s="35">
        <f t="shared" si="339"/>
        <v>2</v>
      </c>
      <c r="Q161" s="32">
        <f t="shared" si="340"/>
        <v>80</v>
      </c>
      <c r="R161" s="35">
        <f t="shared" si="341"/>
        <v>2</v>
      </c>
      <c r="S161" s="32">
        <f t="shared" si="373"/>
        <v>80</v>
      </c>
      <c r="T161" s="35">
        <f t="shared" si="343"/>
        <v>2</v>
      </c>
      <c r="U161" s="32">
        <f t="shared" si="344"/>
        <v>0</v>
      </c>
      <c r="V161" s="36">
        <f t="shared" si="345"/>
        <v>0</v>
      </c>
      <c r="W161" s="27">
        <v>80</v>
      </c>
      <c r="X161" s="26">
        <v>2</v>
      </c>
      <c r="Y161" s="26">
        <v>80</v>
      </c>
      <c r="Z161" s="26">
        <v>2</v>
      </c>
      <c r="AA161" s="26">
        <v>80</v>
      </c>
      <c r="AB161" s="26">
        <v>2</v>
      </c>
      <c r="AC161" s="26">
        <v>80</v>
      </c>
      <c r="AD161" s="26">
        <v>2</v>
      </c>
      <c r="AE161" s="26">
        <v>80</v>
      </c>
      <c r="AF161" s="26">
        <v>2</v>
      </c>
      <c r="AG161" s="26">
        <v>80</v>
      </c>
      <c r="AH161" s="26">
        <v>2</v>
      </c>
      <c r="AI161" s="26"/>
      <c r="AJ161" s="26"/>
      <c r="AK161" s="6">
        <f t="shared" si="356"/>
        <v>80</v>
      </c>
      <c r="AL161" s="7">
        <f t="shared" si="357"/>
        <v>960</v>
      </c>
      <c r="AM161" s="7">
        <f t="shared" si="358"/>
        <v>12</v>
      </c>
      <c r="AN161" s="47">
        <f t="shared" si="359"/>
        <v>80</v>
      </c>
      <c r="AO161" s="48">
        <f t="shared" si="346"/>
        <v>0.16666666666666666</v>
      </c>
      <c r="AP161" s="48">
        <f t="shared" si="347"/>
        <v>0.16666666666666666</v>
      </c>
      <c r="AQ161" s="48">
        <f t="shared" si="348"/>
        <v>0.16666666666666666</v>
      </c>
      <c r="AR161" s="48">
        <f t="shared" si="349"/>
        <v>0.16666666666666666</v>
      </c>
      <c r="AS161" s="48">
        <f t="shared" si="350"/>
        <v>0.16666666666666666</v>
      </c>
      <c r="AT161" s="48">
        <f t="shared" si="351"/>
        <v>0.16666666666666666</v>
      </c>
      <c r="AU161" s="48">
        <f t="shared" si="352"/>
        <v>0</v>
      </c>
      <c r="AV161" s="53"/>
    </row>
    <row r="162" spans="1:48">
      <c r="A162" s="2" t="s">
        <v>909</v>
      </c>
      <c r="B162" s="44" t="str">
        <f t="shared" si="360"/>
        <v>PESO MUERTO</v>
      </c>
      <c r="C162" s="45">
        <f t="shared" ref="C162:H162" si="375">C161</f>
        <v>40</v>
      </c>
      <c r="D162" s="45">
        <f t="shared" si="375"/>
        <v>4</v>
      </c>
      <c r="E162" s="45">
        <f t="shared" si="375"/>
        <v>60</v>
      </c>
      <c r="F162" s="45">
        <f t="shared" si="375"/>
        <v>4</v>
      </c>
      <c r="G162" s="45">
        <f t="shared" si="375"/>
        <v>70</v>
      </c>
      <c r="H162" s="54">
        <f t="shared" si="375"/>
        <v>4</v>
      </c>
      <c r="I162" s="31">
        <f t="shared" si="354"/>
        <v>85</v>
      </c>
      <c r="J162" s="35">
        <f t="shared" si="355"/>
        <v>5</v>
      </c>
      <c r="K162" s="32">
        <f t="shared" si="334"/>
        <v>85</v>
      </c>
      <c r="L162" s="35">
        <f t="shared" si="335"/>
        <v>5</v>
      </c>
      <c r="M162" s="32">
        <f t="shared" si="336"/>
        <v>85</v>
      </c>
      <c r="N162" s="35">
        <f t="shared" si="337"/>
        <v>5</v>
      </c>
      <c r="O162" s="32">
        <f t="shared" si="338"/>
        <v>85</v>
      </c>
      <c r="P162" s="35">
        <f t="shared" si="339"/>
        <v>5</v>
      </c>
      <c r="Q162" s="32">
        <f t="shared" si="340"/>
        <v>85</v>
      </c>
      <c r="R162" s="35">
        <f t="shared" si="341"/>
        <v>5</v>
      </c>
      <c r="S162" s="32">
        <f t="shared" si="373"/>
        <v>0</v>
      </c>
      <c r="T162" s="35">
        <f t="shared" si="343"/>
        <v>0</v>
      </c>
      <c r="U162" s="32">
        <f t="shared" si="344"/>
        <v>0</v>
      </c>
      <c r="V162" s="36">
        <f t="shared" si="345"/>
        <v>0</v>
      </c>
      <c r="W162" s="27">
        <v>85</v>
      </c>
      <c r="X162" s="26">
        <v>5</v>
      </c>
      <c r="Y162" s="26">
        <v>85</v>
      </c>
      <c r="Z162" s="26">
        <v>5</v>
      </c>
      <c r="AA162" s="26">
        <v>85</v>
      </c>
      <c r="AB162" s="26">
        <v>5</v>
      </c>
      <c r="AC162" s="26">
        <v>85</v>
      </c>
      <c r="AD162" s="26">
        <v>5</v>
      </c>
      <c r="AE162" s="26">
        <v>85</v>
      </c>
      <c r="AF162" s="26">
        <v>5</v>
      </c>
      <c r="AG162" s="26"/>
      <c r="AH162" s="26"/>
      <c r="AI162" s="26"/>
      <c r="AJ162" s="26"/>
      <c r="AK162" s="6">
        <f t="shared" si="356"/>
        <v>85</v>
      </c>
      <c r="AL162" s="7">
        <f t="shared" si="357"/>
        <v>2125</v>
      </c>
      <c r="AM162" s="7">
        <f t="shared" si="358"/>
        <v>25</v>
      </c>
      <c r="AN162" s="47">
        <f t="shared" si="359"/>
        <v>85</v>
      </c>
      <c r="AO162" s="48">
        <f t="shared" si="346"/>
        <v>0.2</v>
      </c>
      <c r="AP162" s="48">
        <f t="shared" si="347"/>
        <v>0.2</v>
      </c>
      <c r="AQ162" s="48">
        <f t="shared" si="348"/>
        <v>0.2</v>
      </c>
      <c r="AR162" s="48">
        <f t="shared" si="349"/>
        <v>0.2</v>
      </c>
      <c r="AS162" s="48">
        <f t="shared" si="350"/>
        <v>0.2</v>
      </c>
      <c r="AT162" s="48">
        <f t="shared" si="351"/>
        <v>0</v>
      </c>
      <c r="AU162" s="48">
        <f t="shared" si="352"/>
        <v>0</v>
      </c>
      <c r="AV162" s="53"/>
    </row>
    <row r="163" spans="1:48">
      <c r="A163" s="2" t="s">
        <v>910</v>
      </c>
      <c r="B163" s="44" t="str">
        <f t="shared" si="360"/>
        <v>PESO MUERTO</v>
      </c>
      <c r="C163" s="45">
        <f t="shared" ref="C163:H163" si="376">C162</f>
        <v>40</v>
      </c>
      <c r="D163" s="45">
        <f t="shared" si="376"/>
        <v>4</v>
      </c>
      <c r="E163" s="45">
        <f t="shared" si="376"/>
        <v>60</v>
      </c>
      <c r="F163" s="45">
        <f t="shared" si="376"/>
        <v>4</v>
      </c>
      <c r="G163" s="45">
        <f t="shared" si="376"/>
        <v>70</v>
      </c>
      <c r="H163" s="54">
        <f t="shared" si="376"/>
        <v>4</v>
      </c>
      <c r="I163" s="31">
        <f t="shared" si="354"/>
        <v>80</v>
      </c>
      <c r="J163" s="35">
        <f t="shared" si="355"/>
        <v>2</v>
      </c>
      <c r="K163" s="32">
        <f t="shared" si="334"/>
        <v>80</v>
      </c>
      <c r="L163" s="35">
        <f t="shared" si="335"/>
        <v>2</v>
      </c>
      <c r="M163" s="32">
        <f t="shared" si="336"/>
        <v>80</v>
      </c>
      <c r="N163" s="35">
        <f t="shared" si="337"/>
        <v>2</v>
      </c>
      <c r="O163" s="32">
        <f t="shared" si="338"/>
        <v>80</v>
      </c>
      <c r="P163" s="35">
        <f t="shared" si="339"/>
        <v>2</v>
      </c>
      <c r="Q163" s="32">
        <f t="shared" si="340"/>
        <v>80</v>
      </c>
      <c r="R163" s="35">
        <f t="shared" si="341"/>
        <v>2</v>
      </c>
      <c r="S163" s="32">
        <f t="shared" si="373"/>
        <v>80</v>
      </c>
      <c r="T163" s="35">
        <f t="shared" si="343"/>
        <v>2</v>
      </c>
      <c r="U163" s="32">
        <f t="shared" si="344"/>
        <v>0</v>
      </c>
      <c r="V163" s="36">
        <f t="shared" si="345"/>
        <v>0</v>
      </c>
      <c r="W163" s="27">
        <v>80</v>
      </c>
      <c r="X163" s="26">
        <v>2</v>
      </c>
      <c r="Y163" s="26">
        <v>80</v>
      </c>
      <c r="Z163" s="26">
        <v>2</v>
      </c>
      <c r="AA163" s="26">
        <v>80</v>
      </c>
      <c r="AB163" s="26">
        <v>2</v>
      </c>
      <c r="AC163" s="26">
        <v>80</v>
      </c>
      <c r="AD163" s="26">
        <v>2</v>
      </c>
      <c r="AE163" s="26">
        <v>80</v>
      </c>
      <c r="AF163" s="26">
        <v>2</v>
      </c>
      <c r="AG163" s="26">
        <v>80</v>
      </c>
      <c r="AH163" s="26">
        <v>2</v>
      </c>
      <c r="AI163" s="26"/>
      <c r="AJ163" s="26"/>
      <c r="AK163" s="6">
        <f t="shared" si="356"/>
        <v>80</v>
      </c>
      <c r="AL163" s="7">
        <f t="shared" si="357"/>
        <v>960</v>
      </c>
      <c r="AM163" s="7">
        <f t="shared" si="358"/>
        <v>12</v>
      </c>
      <c r="AN163" s="47">
        <f t="shared" si="359"/>
        <v>80</v>
      </c>
      <c r="AO163" s="48">
        <f t="shared" si="346"/>
        <v>0.16666666666666666</v>
      </c>
      <c r="AP163" s="48">
        <f t="shared" si="347"/>
        <v>0.16666666666666666</v>
      </c>
      <c r="AQ163" s="48">
        <f t="shared" si="348"/>
        <v>0.16666666666666666</v>
      </c>
      <c r="AR163" s="48">
        <f t="shared" si="349"/>
        <v>0.16666666666666666</v>
      </c>
      <c r="AS163" s="48">
        <f t="shared" si="350"/>
        <v>0.16666666666666666</v>
      </c>
      <c r="AT163" s="48">
        <f t="shared" si="351"/>
        <v>0.16666666666666666</v>
      </c>
      <c r="AU163" s="48">
        <f t="shared" si="352"/>
        <v>0</v>
      </c>
      <c r="AV163" s="53"/>
    </row>
    <row r="164" spans="1:48">
      <c r="A164" s="2" t="s">
        <v>911</v>
      </c>
      <c r="B164" s="44" t="str">
        <f t="shared" si="360"/>
        <v>PESO MUERTO</v>
      </c>
      <c r="C164" s="45">
        <f t="shared" ref="C164:H164" si="377">C163</f>
        <v>40</v>
      </c>
      <c r="D164" s="45">
        <f t="shared" si="377"/>
        <v>4</v>
      </c>
      <c r="E164" s="45">
        <f t="shared" si="377"/>
        <v>60</v>
      </c>
      <c r="F164" s="45">
        <f t="shared" si="377"/>
        <v>4</v>
      </c>
      <c r="G164" s="45">
        <f t="shared" si="377"/>
        <v>70</v>
      </c>
      <c r="H164" s="54">
        <f t="shared" si="377"/>
        <v>4</v>
      </c>
      <c r="I164" s="31">
        <f t="shared" si="354"/>
        <v>90</v>
      </c>
      <c r="J164" s="35">
        <f t="shared" si="355"/>
        <v>2</v>
      </c>
      <c r="K164" s="32">
        <f t="shared" si="334"/>
        <v>90</v>
      </c>
      <c r="L164" s="35">
        <f t="shared" si="335"/>
        <v>2</v>
      </c>
      <c r="M164" s="32">
        <f t="shared" si="336"/>
        <v>90</v>
      </c>
      <c r="N164" s="35">
        <f t="shared" si="337"/>
        <v>2</v>
      </c>
      <c r="O164" s="32">
        <f t="shared" si="338"/>
        <v>90</v>
      </c>
      <c r="P164" s="35">
        <f t="shared" si="339"/>
        <v>2</v>
      </c>
      <c r="Q164" s="32">
        <f t="shared" si="340"/>
        <v>0</v>
      </c>
      <c r="R164" s="35">
        <f t="shared" si="341"/>
        <v>0</v>
      </c>
      <c r="S164" s="32">
        <f t="shared" si="373"/>
        <v>0</v>
      </c>
      <c r="T164" s="35">
        <f t="shared" si="343"/>
        <v>0</v>
      </c>
      <c r="U164" s="32">
        <f t="shared" si="344"/>
        <v>0</v>
      </c>
      <c r="V164" s="36">
        <f t="shared" si="345"/>
        <v>0</v>
      </c>
      <c r="W164" s="27">
        <v>90</v>
      </c>
      <c r="X164" s="26">
        <v>2</v>
      </c>
      <c r="Y164" s="26">
        <v>90</v>
      </c>
      <c r="Z164" s="26">
        <v>2</v>
      </c>
      <c r="AA164" s="26">
        <v>90</v>
      </c>
      <c r="AB164" s="26">
        <v>2</v>
      </c>
      <c r="AC164" s="26">
        <v>90</v>
      </c>
      <c r="AD164" s="26">
        <v>2</v>
      </c>
      <c r="AE164" s="26"/>
      <c r="AF164" s="26"/>
      <c r="AG164" s="26"/>
      <c r="AH164" s="26"/>
      <c r="AI164" s="26"/>
      <c r="AJ164" s="26"/>
      <c r="AK164" s="6">
        <f t="shared" si="356"/>
        <v>90</v>
      </c>
      <c r="AL164" s="7">
        <f t="shared" si="357"/>
        <v>720</v>
      </c>
      <c r="AM164" s="7">
        <f t="shared" si="358"/>
        <v>8</v>
      </c>
      <c r="AN164" s="47">
        <f t="shared" si="359"/>
        <v>90</v>
      </c>
      <c r="AO164" s="48">
        <f t="shared" si="346"/>
        <v>0.25</v>
      </c>
      <c r="AP164" s="48">
        <f t="shared" si="347"/>
        <v>0.25</v>
      </c>
      <c r="AQ164" s="48">
        <f t="shared" si="348"/>
        <v>0.25</v>
      </c>
      <c r="AR164" s="48">
        <f t="shared" si="349"/>
        <v>0.25</v>
      </c>
      <c r="AS164" s="48">
        <f t="shared" si="350"/>
        <v>0</v>
      </c>
      <c r="AT164" s="48">
        <f t="shared" si="351"/>
        <v>0</v>
      </c>
      <c r="AU164" s="48">
        <f t="shared" si="352"/>
        <v>0</v>
      </c>
      <c r="AV164" s="53"/>
    </row>
    <row r="165" spans="1:48">
      <c r="A165" s="2" t="s">
        <v>912</v>
      </c>
      <c r="B165" s="44" t="str">
        <f t="shared" si="360"/>
        <v>PESO MUERTO</v>
      </c>
      <c r="C165" s="45">
        <f t="shared" ref="C165:H165" si="378">C164</f>
        <v>40</v>
      </c>
      <c r="D165" s="45">
        <f t="shared" si="378"/>
        <v>4</v>
      </c>
      <c r="E165" s="45">
        <f t="shared" si="378"/>
        <v>60</v>
      </c>
      <c r="F165" s="45">
        <f t="shared" si="378"/>
        <v>4</v>
      </c>
      <c r="G165" s="45">
        <f t="shared" si="378"/>
        <v>70</v>
      </c>
      <c r="H165" s="54">
        <f t="shared" si="378"/>
        <v>4</v>
      </c>
      <c r="I165" s="31">
        <f t="shared" si="354"/>
        <v>80</v>
      </c>
      <c r="J165" s="35">
        <f t="shared" si="355"/>
        <v>2</v>
      </c>
      <c r="K165" s="32">
        <f t="shared" si="334"/>
        <v>80</v>
      </c>
      <c r="L165" s="35">
        <f t="shared" si="335"/>
        <v>2</v>
      </c>
      <c r="M165" s="32">
        <f t="shared" si="336"/>
        <v>80</v>
      </c>
      <c r="N165" s="35">
        <f t="shared" si="337"/>
        <v>2</v>
      </c>
      <c r="O165" s="32">
        <f t="shared" si="338"/>
        <v>80</v>
      </c>
      <c r="P165" s="35">
        <f t="shared" si="339"/>
        <v>2</v>
      </c>
      <c r="Q165" s="32">
        <f t="shared" si="340"/>
        <v>80</v>
      </c>
      <c r="R165" s="35">
        <f t="shared" si="341"/>
        <v>2</v>
      </c>
      <c r="S165" s="32">
        <f t="shared" si="373"/>
        <v>80</v>
      </c>
      <c r="T165" s="35">
        <f t="shared" si="343"/>
        <v>2</v>
      </c>
      <c r="U165" s="32">
        <f t="shared" si="344"/>
        <v>0</v>
      </c>
      <c r="V165" s="36">
        <f t="shared" si="345"/>
        <v>0</v>
      </c>
      <c r="W165" s="27">
        <v>80</v>
      </c>
      <c r="X165" s="26">
        <v>2</v>
      </c>
      <c r="Y165" s="26">
        <v>80</v>
      </c>
      <c r="Z165" s="26">
        <v>2</v>
      </c>
      <c r="AA165" s="26">
        <v>80</v>
      </c>
      <c r="AB165" s="26">
        <v>2</v>
      </c>
      <c r="AC165" s="26">
        <v>80</v>
      </c>
      <c r="AD165" s="26">
        <v>2</v>
      </c>
      <c r="AE165" s="26">
        <v>80</v>
      </c>
      <c r="AF165" s="26">
        <v>2</v>
      </c>
      <c r="AG165" s="26">
        <v>80</v>
      </c>
      <c r="AH165" s="26">
        <v>2</v>
      </c>
      <c r="AI165" s="26"/>
      <c r="AJ165" s="26"/>
      <c r="AK165" s="6">
        <f t="shared" si="356"/>
        <v>80</v>
      </c>
      <c r="AL165" s="7">
        <f t="shared" si="357"/>
        <v>960</v>
      </c>
      <c r="AM165" s="7">
        <f t="shared" si="358"/>
        <v>12</v>
      </c>
      <c r="AN165" s="47">
        <f t="shared" si="359"/>
        <v>80</v>
      </c>
      <c r="AO165" s="48">
        <f t="shared" si="346"/>
        <v>0.16666666666666666</v>
      </c>
      <c r="AP165" s="48">
        <f t="shared" si="347"/>
        <v>0.16666666666666666</v>
      </c>
      <c r="AQ165" s="48">
        <f t="shared" si="348"/>
        <v>0.16666666666666666</v>
      </c>
      <c r="AR165" s="48">
        <f t="shared" si="349"/>
        <v>0.16666666666666666</v>
      </c>
      <c r="AS165" s="48">
        <f t="shared" si="350"/>
        <v>0.16666666666666666</v>
      </c>
      <c r="AT165" s="48">
        <f t="shared" si="351"/>
        <v>0.16666666666666666</v>
      </c>
      <c r="AU165" s="48">
        <f t="shared" si="352"/>
        <v>0</v>
      </c>
      <c r="AV165" s="53"/>
    </row>
    <row r="166" spans="1:48">
      <c r="A166" s="2" t="s">
        <v>913</v>
      </c>
      <c r="B166" s="44" t="str">
        <f t="shared" si="360"/>
        <v>PESO MUERTO</v>
      </c>
      <c r="C166" s="45">
        <f t="shared" ref="C166:H166" si="379">C165</f>
        <v>40</v>
      </c>
      <c r="D166" s="45">
        <f t="shared" si="379"/>
        <v>4</v>
      </c>
      <c r="E166" s="45">
        <f t="shared" si="379"/>
        <v>60</v>
      </c>
      <c r="F166" s="45">
        <f t="shared" si="379"/>
        <v>4</v>
      </c>
      <c r="G166" s="45">
        <f t="shared" si="379"/>
        <v>70</v>
      </c>
      <c r="H166" s="54">
        <f t="shared" si="379"/>
        <v>4</v>
      </c>
      <c r="I166" s="31">
        <f t="shared" si="354"/>
        <v>90</v>
      </c>
      <c r="J166" s="35">
        <f t="shared" si="355"/>
        <v>3</v>
      </c>
      <c r="K166" s="32">
        <f t="shared" si="334"/>
        <v>90</v>
      </c>
      <c r="L166" s="35">
        <f t="shared" si="335"/>
        <v>3</v>
      </c>
      <c r="M166" s="32">
        <f t="shared" si="336"/>
        <v>90</v>
      </c>
      <c r="N166" s="35">
        <f t="shared" si="337"/>
        <v>3</v>
      </c>
      <c r="O166" s="32">
        <f t="shared" si="338"/>
        <v>90</v>
      </c>
      <c r="P166" s="35">
        <f t="shared" si="339"/>
        <v>3</v>
      </c>
      <c r="Q166" s="32">
        <f t="shared" si="340"/>
        <v>0</v>
      </c>
      <c r="R166" s="35">
        <f t="shared" si="341"/>
        <v>0</v>
      </c>
      <c r="S166" s="32">
        <f t="shared" si="373"/>
        <v>0</v>
      </c>
      <c r="T166" s="35">
        <f t="shared" si="343"/>
        <v>0</v>
      </c>
      <c r="U166" s="32">
        <f t="shared" si="344"/>
        <v>0</v>
      </c>
      <c r="V166" s="36">
        <f t="shared" si="345"/>
        <v>0</v>
      </c>
      <c r="W166" s="27">
        <v>90</v>
      </c>
      <c r="X166" s="26">
        <v>3</v>
      </c>
      <c r="Y166" s="26">
        <v>90</v>
      </c>
      <c r="Z166" s="26">
        <v>3</v>
      </c>
      <c r="AA166" s="26">
        <v>90</v>
      </c>
      <c r="AB166" s="26">
        <v>3</v>
      </c>
      <c r="AC166" s="26">
        <v>90</v>
      </c>
      <c r="AD166" s="26">
        <v>3</v>
      </c>
      <c r="AE166" s="26"/>
      <c r="AF166" s="26"/>
      <c r="AG166" s="26"/>
      <c r="AH166" s="26"/>
      <c r="AI166" s="26"/>
      <c r="AJ166" s="26"/>
      <c r="AK166" s="6">
        <f t="shared" si="356"/>
        <v>90</v>
      </c>
      <c r="AL166" s="7">
        <f t="shared" si="357"/>
        <v>1080</v>
      </c>
      <c r="AM166" s="7">
        <f t="shared" si="358"/>
        <v>12</v>
      </c>
      <c r="AN166" s="47">
        <f t="shared" si="359"/>
        <v>90</v>
      </c>
      <c r="AO166" s="48">
        <f t="shared" si="346"/>
        <v>0.25</v>
      </c>
      <c r="AP166" s="48">
        <f t="shared" si="347"/>
        <v>0.25</v>
      </c>
      <c r="AQ166" s="48">
        <f t="shared" si="348"/>
        <v>0.25</v>
      </c>
      <c r="AR166" s="48">
        <f t="shared" si="349"/>
        <v>0.25</v>
      </c>
      <c r="AS166" s="48">
        <f t="shared" si="350"/>
        <v>0</v>
      </c>
      <c r="AT166" s="48">
        <f t="shared" si="351"/>
        <v>0</v>
      </c>
      <c r="AU166" s="48">
        <f t="shared" si="352"/>
        <v>0</v>
      </c>
      <c r="AV166" s="53"/>
    </row>
    <row r="167" spans="1:48">
      <c r="A167" s="2" t="s">
        <v>914</v>
      </c>
      <c r="B167" s="44" t="str">
        <f t="shared" si="360"/>
        <v>PESO MUERTO</v>
      </c>
      <c r="C167" s="45">
        <f t="shared" ref="C167:H167" si="380">C166</f>
        <v>40</v>
      </c>
      <c r="D167" s="45">
        <f t="shared" si="380"/>
        <v>4</v>
      </c>
      <c r="E167" s="45">
        <f t="shared" si="380"/>
        <v>60</v>
      </c>
      <c r="F167" s="45">
        <f t="shared" si="380"/>
        <v>4</v>
      </c>
      <c r="G167" s="45">
        <f t="shared" si="380"/>
        <v>70</v>
      </c>
      <c r="H167" s="54">
        <f t="shared" si="380"/>
        <v>4</v>
      </c>
      <c r="I167" s="31">
        <f t="shared" si="354"/>
        <v>80</v>
      </c>
      <c r="J167" s="35">
        <f t="shared" si="355"/>
        <v>2</v>
      </c>
      <c r="K167" s="32">
        <f t="shared" si="334"/>
        <v>80</v>
      </c>
      <c r="L167" s="35">
        <f t="shared" si="335"/>
        <v>2</v>
      </c>
      <c r="M167" s="32">
        <f t="shared" si="336"/>
        <v>80</v>
      </c>
      <c r="N167" s="35">
        <f t="shared" si="337"/>
        <v>2</v>
      </c>
      <c r="O167" s="32">
        <f t="shared" si="338"/>
        <v>80</v>
      </c>
      <c r="P167" s="35">
        <f t="shared" si="339"/>
        <v>2</v>
      </c>
      <c r="Q167" s="32">
        <f t="shared" si="340"/>
        <v>80</v>
      </c>
      <c r="R167" s="35">
        <f t="shared" si="341"/>
        <v>2</v>
      </c>
      <c r="S167" s="32">
        <f t="shared" si="373"/>
        <v>80</v>
      </c>
      <c r="T167" s="35">
        <f t="shared" si="343"/>
        <v>2</v>
      </c>
      <c r="U167" s="32">
        <f t="shared" si="344"/>
        <v>0</v>
      </c>
      <c r="V167" s="36">
        <f t="shared" si="345"/>
        <v>0</v>
      </c>
      <c r="W167" s="27">
        <v>80</v>
      </c>
      <c r="X167" s="26">
        <v>2</v>
      </c>
      <c r="Y167" s="26">
        <v>80</v>
      </c>
      <c r="Z167" s="26">
        <v>2</v>
      </c>
      <c r="AA167" s="26">
        <v>80</v>
      </c>
      <c r="AB167" s="26">
        <v>2</v>
      </c>
      <c r="AC167" s="26">
        <v>80</v>
      </c>
      <c r="AD167" s="26">
        <v>2</v>
      </c>
      <c r="AE167" s="26">
        <v>80</v>
      </c>
      <c r="AF167" s="26">
        <v>2</v>
      </c>
      <c r="AG167" s="26">
        <v>80</v>
      </c>
      <c r="AH167" s="26">
        <v>2</v>
      </c>
      <c r="AI167" s="26"/>
      <c r="AJ167" s="26"/>
      <c r="AK167" s="6">
        <f t="shared" si="356"/>
        <v>80</v>
      </c>
      <c r="AL167" s="7">
        <f t="shared" si="357"/>
        <v>960</v>
      </c>
      <c r="AM167" s="7">
        <f t="shared" si="358"/>
        <v>12</v>
      </c>
      <c r="AN167" s="47">
        <f t="shared" si="359"/>
        <v>80</v>
      </c>
      <c r="AO167" s="48">
        <f t="shared" si="346"/>
        <v>0.16666666666666666</v>
      </c>
      <c r="AP167" s="48">
        <f t="shared" si="347"/>
        <v>0.16666666666666666</v>
      </c>
      <c r="AQ167" s="48">
        <f t="shared" si="348"/>
        <v>0.16666666666666666</v>
      </c>
      <c r="AR167" s="48">
        <f t="shared" si="349"/>
        <v>0.16666666666666666</v>
      </c>
      <c r="AS167" s="48">
        <f t="shared" si="350"/>
        <v>0.16666666666666666</v>
      </c>
      <c r="AT167" s="48">
        <f t="shared" si="351"/>
        <v>0.16666666666666666</v>
      </c>
      <c r="AU167" s="48">
        <f t="shared" si="352"/>
        <v>0</v>
      </c>
      <c r="AV167" s="53"/>
    </row>
    <row r="168" spans="1:48">
      <c r="A168" s="2" t="s">
        <v>915</v>
      </c>
      <c r="B168" s="44" t="str">
        <f t="shared" si="360"/>
        <v>PESO MUERTO</v>
      </c>
      <c r="C168" s="45">
        <f t="shared" ref="C168:H168" si="381">C167</f>
        <v>40</v>
      </c>
      <c r="D168" s="45">
        <f t="shared" si="381"/>
        <v>4</v>
      </c>
      <c r="E168" s="45">
        <f t="shared" si="381"/>
        <v>60</v>
      </c>
      <c r="F168" s="45">
        <f t="shared" si="381"/>
        <v>4</v>
      </c>
      <c r="G168" s="45">
        <f t="shared" si="381"/>
        <v>70</v>
      </c>
      <c r="H168" s="54">
        <f t="shared" si="381"/>
        <v>4</v>
      </c>
      <c r="I168" s="31">
        <f t="shared" si="354"/>
        <v>90</v>
      </c>
      <c r="J168" s="35">
        <f t="shared" si="355"/>
        <v>4</v>
      </c>
      <c r="K168" s="32">
        <f t="shared" si="334"/>
        <v>90</v>
      </c>
      <c r="L168" s="35">
        <f t="shared" si="335"/>
        <v>4</v>
      </c>
      <c r="M168" s="32">
        <f t="shared" si="336"/>
        <v>90</v>
      </c>
      <c r="N168" s="35">
        <f t="shared" si="337"/>
        <v>4</v>
      </c>
      <c r="O168" s="32">
        <f t="shared" si="338"/>
        <v>90</v>
      </c>
      <c r="P168" s="35">
        <f t="shared" si="339"/>
        <v>4</v>
      </c>
      <c r="Q168" s="32">
        <f t="shared" si="340"/>
        <v>0</v>
      </c>
      <c r="R168" s="35">
        <f t="shared" si="341"/>
        <v>0</v>
      </c>
      <c r="S168" s="32">
        <f t="shared" si="373"/>
        <v>0</v>
      </c>
      <c r="T168" s="35">
        <f t="shared" si="343"/>
        <v>0</v>
      </c>
      <c r="U168" s="32">
        <f t="shared" si="344"/>
        <v>0</v>
      </c>
      <c r="V168" s="36">
        <f t="shared" si="345"/>
        <v>0</v>
      </c>
      <c r="W168" s="27">
        <v>90</v>
      </c>
      <c r="X168" s="26">
        <v>4</v>
      </c>
      <c r="Y168" s="26">
        <v>90</v>
      </c>
      <c r="Z168" s="26">
        <v>4</v>
      </c>
      <c r="AA168" s="26">
        <v>90</v>
      </c>
      <c r="AB168" s="26">
        <v>4</v>
      </c>
      <c r="AC168" s="26">
        <v>90</v>
      </c>
      <c r="AD168" s="26">
        <v>4</v>
      </c>
      <c r="AE168" s="26"/>
      <c r="AF168" s="26"/>
      <c r="AG168" s="26"/>
      <c r="AH168" s="26"/>
      <c r="AI168" s="26"/>
      <c r="AJ168" s="26"/>
      <c r="AK168" s="6">
        <f t="shared" si="356"/>
        <v>90</v>
      </c>
      <c r="AL168" s="7">
        <f t="shared" si="357"/>
        <v>1440</v>
      </c>
      <c r="AM168" s="7">
        <f t="shared" si="358"/>
        <v>16</v>
      </c>
      <c r="AN168" s="47">
        <f t="shared" si="359"/>
        <v>90</v>
      </c>
      <c r="AO168" s="48">
        <f t="shared" si="346"/>
        <v>0.25</v>
      </c>
      <c r="AP168" s="48">
        <f t="shared" si="347"/>
        <v>0.25</v>
      </c>
      <c r="AQ168" s="48">
        <f t="shared" si="348"/>
        <v>0.25</v>
      </c>
      <c r="AR168" s="48">
        <f t="shared" si="349"/>
        <v>0.25</v>
      </c>
      <c r="AS168" s="48">
        <f t="shared" si="350"/>
        <v>0</v>
      </c>
      <c r="AT168" s="48">
        <f t="shared" si="351"/>
        <v>0</v>
      </c>
      <c r="AU168" s="48">
        <f t="shared" si="352"/>
        <v>0</v>
      </c>
      <c r="AV168" s="53"/>
    </row>
    <row r="169" spans="1:48">
      <c r="A169" s="2" t="s">
        <v>916</v>
      </c>
      <c r="B169" s="44" t="str">
        <f t="shared" si="360"/>
        <v>PESO MUERTO</v>
      </c>
      <c r="C169" s="45">
        <f t="shared" ref="C169:H169" si="382">C168</f>
        <v>40</v>
      </c>
      <c r="D169" s="45">
        <f t="shared" si="382"/>
        <v>4</v>
      </c>
      <c r="E169" s="45">
        <f t="shared" si="382"/>
        <v>60</v>
      </c>
      <c r="F169" s="45">
        <f t="shared" si="382"/>
        <v>4</v>
      </c>
      <c r="G169" s="45">
        <f t="shared" si="382"/>
        <v>70</v>
      </c>
      <c r="H169" s="54">
        <f t="shared" si="382"/>
        <v>4</v>
      </c>
      <c r="I169" s="31">
        <f t="shared" si="354"/>
        <v>80</v>
      </c>
      <c r="J169" s="35">
        <f t="shared" si="355"/>
        <v>2</v>
      </c>
      <c r="K169" s="32">
        <f t="shared" si="334"/>
        <v>80</v>
      </c>
      <c r="L169" s="35">
        <f t="shared" si="335"/>
        <v>2</v>
      </c>
      <c r="M169" s="32">
        <f t="shared" si="336"/>
        <v>80</v>
      </c>
      <c r="N169" s="35">
        <f t="shared" si="337"/>
        <v>2</v>
      </c>
      <c r="O169" s="32">
        <f t="shared" si="338"/>
        <v>80</v>
      </c>
      <c r="P169" s="35">
        <f t="shared" si="339"/>
        <v>2</v>
      </c>
      <c r="Q169" s="32">
        <f t="shared" si="340"/>
        <v>80</v>
      </c>
      <c r="R169" s="35">
        <f t="shared" si="341"/>
        <v>2</v>
      </c>
      <c r="S169" s="32">
        <f t="shared" si="373"/>
        <v>80</v>
      </c>
      <c r="T169" s="35">
        <f t="shared" si="343"/>
        <v>2</v>
      </c>
      <c r="U169" s="32">
        <f t="shared" si="344"/>
        <v>0</v>
      </c>
      <c r="V169" s="36">
        <f t="shared" si="345"/>
        <v>0</v>
      </c>
      <c r="W169" s="27">
        <v>80</v>
      </c>
      <c r="X169" s="26">
        <v>2</v>
      </c>
      <c r="Y169" s="26">
        <v>80</v>
      </c>
      <c r="Z169" s="26">
        <v>2</v>
      </c>
      <c r="AA169" s="26">
        <v>80</v>
      </c>
      <c r="AB169" s="26">
        <v>2</v>
      </c>
      <c r="AC169" s="26">
        <v>80</v>
      </c>
      <c r="AD169" s="26">
        <v>2</v>
      </c>
      <c r="AE169" s="26">
        <v>80</v>
      </c>
      <c r="AF169" s="26">
        <v>2</v>
      </c>
      <c r="AG169" s="26">
        <v>80</v>
      </c>
      <c r="AH169" s="26">
        <v>2</v>
      </c>
      <c r="AI169" s="26"/>
      <c r="AJ169" s="26"/>
      <c r="AK169" s="6">
        <f t="shared" si="356"/>
        <v>80</v>
      </c>
      <c r="AL169" s="7">
        <f t="shared" si="357"/>
        <v>960</v>
      </c>
      <c r="AM169" s="7">
        <f t="shared" si="358"/>
        <v>12</v>
      </c>
      <c r="AN169" s="47">
        <f t="shared" si="359"/>
        <v>80</v>
      </c>
      <c r="AO169" s="48">
        <f t="shared" si="346"/>
        <v>0.16666666666666666</v>
      </c>
      <c r="AP169" s="48">
        <f t="shared" si="347"/>
        <v>0.16666666666666666</v>
      </c>
      <c r="AQ169" s="48">
        <f t="shared" si="348"/>
        <v>0.16666666666666666</v>
      </c>
      <c r="AR169" s="48">
        <f t="shared" si="349"/>
        <v>0.16666666666666666</v>
      </c>
      <c r="AS169" s="48">
        <f t="shared" si="350"/>
        <v>0.16666666666666666</v>
      </c>
      <c r="AT169" s="48">
        <f t="shared" si="351"/>
        <v>0.16666666666666666</v>
      </c>
      <c r="AU169" s="48">
        <f t="shared" si="352"/>
        <v>0</v>
      </c>
      <c r="AV169" s="53"/>
    </row>
    <row r="170" spans="1:48">
      <c r="A170" s="2" t="s">
        <v>917</v>
      </c>
      <c r="B170" s="44" t="str">
        <f t="shared" si="360"/>
        <v>PESO MUERTO</v>
      </c>
      <c r="C170" s="45">
        <f t="shared" ref="C170:H170" si="383">C169</f>
        <v>40</v>
      </c>
      <c r="D170" s="45">
        <f t="shared" si="383"/>
        <v>4</v>
      </c>
      <c r="E170" s="45">
        <f t="shared" si="383"/>
        <v>60</v>
      </c>
      <c r="F170" s="45">
        <f t="shared" si="383"/>
        <v>4</v>
      </c>
      <c r="G170" s="45">
        <f t="shared" si="383"/>
        <v>70</v>
      </c>
      <c r="H170" s="54">
        <f t="shared" si="383"/>
        <v>4</v>
      </c>
      <c r="I170" s="31">
        <f t="shared" si="354"/>
        <v>95</v>
      </c>
      <c r="J170" s="35">
        <f t="shared" si="355"/>
        <v>2</v>
      </c>
      <c r="K170" s="32">
        <f t="shared" si="334"/>
        <v>95</v>
      </c>
      <c r="L170" s="35">
        <f t="shared" si="335"/>
        <v>2</v>
      </c>
      <c r="M170" s="32">
        <f t="shared" si="336"/>
        <v>95</v>
      </c>
      <c r="N170" s="35">
        <f t="shared" si="337"/>
        <v>2</v>
      </c>
      <c r="O170" s="32">
        <f t="shared" si="338"/>
        <v>0</v>
      </c>
      <c r="P170" s="35">
        <f t="shared" si="339"/>
        <v>0</v>
      </c>
      <c r="Q170" s="32">
        <f t="shared" si="340"/>
        <v>0</v>
      </c>
      <c r="R170" s="35">
        <f t="shared" si="341"/>
        <v>0</v>
      </c>
      <c r="S170" s="32">
        <f t="shared" si="373"/>
        <v>0</v>
      </c>
      <c r="T170" s="35">
        <f t="shared" si="343"/>
        <v>0</v>
      </c>
      <c r="U170" s="32">
        <f t="shared" si="344"/>
        <v>0</v>
      </c>
      <c r="V170" s="36">
        <f t="shared" si="345"/>
        <v>0</v>
      </c>
      <c r="W170" s="27">
        <v>95</v>
      </c>
      <c r="X170" s="26">
        <v>2</v>
      </c>
      <c r="Y170" s="26">
        <v>95</v>
      </c>
      <c r="Z170" s="26">
        <v>2</v>
      </c>
      <c r="AA170" s="26">
        <v>95</v>
      </c>
      <c r="AB170" s="26">
        <v>2</v>
      </c>
      <c r="AC170" s="26"/>
      <c r="AD170" s="26"/>
      <c r="AE170" s="26"/>
      <c r="AF170" s="26"/>
      <c r="AG170" s="26"/>
      <c r="AH170" s="26"/>
      <c r="AI170" s="26"/>
      <c r="AJ170" s="26"/>
      <c r="AK170" s="6">
        <f t="shared" si="356"/>
        <v>95</v>
      </c>
      <c r="AL170" s="7">
        <f t="shared" si="357"/>
        <v>570</v>
      </c>
      <c r="AM170" s="7">
        <f t="shared" si="358"/>
        <v>6</v>
      </c>
      <c r="AN170" s="47">
        <f t="shared" si="359"/>
        <v>95</v>
      </c>
      <c r="AO170" s="48">
        <f t="shared" si="346"/>
        <v>0.33333333333333331</v>
      </c>
      <c r="AP170" s="48">
        <f t="shared" si="347"/>
        <v>0.33333333333333331</v>
      </c>
      <c r="AQ170" s="48">
        <f t="shared" si="348"/>
        <v>0.33333333333333331</v>
      </c>
      <c r="AR170" s="48">
        <f t="shared" si="349"/>
        <v>0</v>
      </c>
      <c r="AS170" s="48">
        <f t="shared" si="350"/>
        <v>0</v>
      </c>
      <c r="AT170" s="48">
        <f t="shared" si="351"/>
        <v>0</v>
      </c>
      <c r="AU170" s="48">
        <f t="shared" si="352"/>
        <v>0</v>
      </c>
      <c r="AV170" s="53"/>
    </row>
    <row r="171" spans="1:48">
      <c r="A171" s="2" t="s">
        <v>918</v>
      </c>
      <c r="B171" s="44" t="str">
        <f t="shared" si="360"/>
        <v>PESO MUERTO</v>
      </c>
      <c r="C171" s="45">
        <f t="shared" ref="C171:H171" si="384">C170</f>
        <v>40</v>
      </c>
      <c r="D171" s="45">
        <f t="shared" si="384"/>
        <v>4</v>
      </c>
      <c r="E171" s="45">
        <f t="shared" si="384"/>
        <v>60</v>
      </c>
      <c r="F171" s="45">
        <f t="shared" si="384"/>
        <v>4</v>
      </c>
      <c r="G171" s="45">
        <f t="shared" si="384"/>
        <v>70</v>
      </c>
      <c r="H171" s="54">
        <f t="shared" si="384"/>
        <v>4</v>
      </c>
      <c r="I171" s="31">
        <f t="shared" si="354"/>
        <v>80</v>
      </c>
      <c r="J171" s="35">
        <f t="shared" si="355"/>
        <v>2</v>
      </c>
      <c r="K171" s="32">
        <f t="shared" si="334"/>
        <v>80</v>
      </c>
      <c r="L171" s="35">
        <f t="shared" si="335"/>
        <v>2</v>
      </c>
      <c r="M171" s="32">
        <f t="shared" si="336"/>
        <v>80</v>
      </c>
      <c r="N171" s="35">
        <f t="shared" si="337"/>
        <v>2</v>
      </c>
      <c r="O171" s="32">
        <f t="shared" si="338"/>
        <v>80</v>
      </c>
      <c r="P171" s="35">
        <f t="shared" si="339"/>
        <v>2</v>
      </c>
      <c r="Q171" s="32">
        <f t="shared" si="340"/>
        <v>80</v>
      </c>
      <c r="R171" s="35">
        <f t="shared" si="341"/>
        <v>2</v>
      </c>
      <c r="S171" s="32">
        <f t="shared" si="373"/>
        <v>80</v>
      </c>
      <c r="T171" s="35">
        <f t="shared" si="343"/>
        <v>2</v>
      </c>
      <c r="U171" s="32">
        <f t="shared" si="344"/>
        <v>0</v>
      </c>
      <c r="V171" s="36">
        <f t="shared" si="345"/>
        <v>0</v>
      </c>
      <c r="W171" s="27">
        <v>80</v>
      </c>
      <c r="X171" s="26">
        <v>2</v>
      </c>
      <c r="Y171" s="26">
        <v>80</v>
      </c>
      <c r="Z171" s="26">
        <v>2</v>
      </c>
      <c r="AA171" s="26">
        <v>80</v>
      </c>
      <c r="AB171" s="26">
        <v>2</v>
      </c>
      <c r="AC171" s="26">
        <v>80</v>
      </c>
      <c r="AD171" s="26">
        <v>2</v>
      </c>
      <c r="AE171" s="26">
        <v>80</v>
      </c>
      <c r="AF171" s="26">
        <v>2</v>
      </c>
      <c r="AG171" s="26">
        <v>80</v>
      </c>
      <c r="AH171" s="26">
        <v>2</v>
      </c>
      <c r="AI171" s="26"/>
      <c r="AJ171" s="26"/>
      <c r="AK171" s="6">
        <f t="shared" si="356"/>
        <v>80</v>
      </c>
      <c r="AL171" s="7">
        <f t="shared" si="357"/>
        <v>960</v>
      </c>
      <c r="AM171" s="7">
        <f t="shared" si="358"/>
        <v>12</v>
      </c>
      <c r="AN171" s="47">
        <f t="shared" si="359"/>
        <v>80</v>
      </c>
      <c r="AO171" s="48">
        <f t="shared" si="346"/>
        <v>0.16666666666666666</v>
      </c>
      <c r="AP171" s="48">
        <f t="shared" si="347"/>
        <v>0.16666666666666666</v>
      </c>
      <c r="AQ171" s="48">
        <f t="shared" si="348"/>
        <v>0.16666666666666666</v>
      </c>
      <c r="AR171" s="48">
        <f t="shared" si="349"/>
        <v>0.16666666666666666</v>
      </c>
      <c r="AS171" s="48">
        <f t="shared" si="350"/>
        <v>0.16666666666666666</v>
      </c>
      <c r="AT171" s="48">
        <f t="shared" si="351"/>
        <v>0.16666666666666666</v>
      </c>
      <c r="AU171" s="48">
        <f t="shared" si="352"/>
        <v>0</v>
      </c>
      <c r="AV171" s="53"/>
    </row>
    <row r="172" spans="1:48">
      <c r="A172" s="2" t="s">
        <v>919</v>
      </c>
      <c r="B172" s="44" t="str">
        <f t="shared" si="360"/>
        <v>PESO MUERTO</v>
      </c>
      <c r="C172" s="45">
        <f t="shared" ref="C172:H172" si="385">C171</f>
        <v>40</v>
      </c>
      <c r="D172" s="45">
        <f t="shared" si="385"/>
        <v>4</v>
      </c>
      <c r="E172" s="45">
        <f t="shared" si="385"/>
        <v>60</v>
      </c>
      <c r="F172" s="45">
        <f t="shared" si="385"/>
        <v>4</v>
      </c>
      <c r="G172" s="45">
        <f t="shared" si="385"/>
        <v>70</v>
      </c>
      <c r="H172" s="54">
        <f t="shared" si="385"/>
        <v>4</v>
      </c>
      <c r="I172" s="31">
        <f t="shared" si="354"/>
        <v>95</v>
      </c>
      <c r="J172" s="35">
        <f t="shared" si="355"/>
        <v>3</v>
      </c>
      <c r="K172" s="32">
        <f t="shared" si="334"/>
        <v>95</v>
      </c>
      <c r="L172" s="35">
        <f t="shared" si="335"/>
        <v>3</v>
      </c>
      <c r="M172" s="32">
        <f t="shared" si="336"/>
        <v>95</v>
      </c>
      <c r="N172" s="35">
        <f t="shared" si="337"/>
        <v>3</v>
      </c>
      <c r="O172" s="32">
        <f t="shared" si="338"/>
        <v>0</v>
      </c>
      <c r="P172" s="35">
        <f t="shared" si="339"/>
        <v>0</v>
      </c>
      <c r="Q172" s="32">
        <f t="shared" si="340"/>
        <v>0</v>
      </c>
      <c r="R172" s="35">
        <f t="shared" si="341"/>
        <v>0</v>
      </c>
      <c r="S172" s="32">
        <f t="shared" si="373"/>
        <v>0</v>
      </c>
      <c r="T172" s="35">
        <f t="shared" si="343"/>
        <v>0</v>
      </c>
      <c r="U172" s="32">
        <f t="shared" si="344"/>
        <v>0</v>
      </c>
      <c r="V172" s="36">
        <f t="shared" si="345"/>
        <v>0</v>
      </c>
      <c r="W172" s="27">
        <v>95</v>
      </c>
      <c r="X172" s="26">
        <v>3</v>
      </c>
      <c r="Y172" s="26">
        <v>95</v>
      </c>
      <c r="Z172" s="26">
        <v>3</v>
      </c>
      <c r="AA172" s="26">
        <v>95</v>
      </c>
      <c r="AB172" s="26">
        <v>3</v>
      </c>
      <c r="AC172" s="26"/>
      <c r="AD172" s="26"/>
      <c r="AE172" s="26"/>
      <c r="AF172" s="26"/>
      <c r="AG172" s="26"/>
      <c r="AH172" s="26"/>
      <c r="AI172" s="26"/>
      <c r="AJ172" s="26"/>
      <c r="AK172" s="6">
        <f t="shared" si="356"/>
        <v>95</v>
      </c>
      <c r="AL172" s="7">
        <f t="shared" si="357"/>
        <v>855</v>
      </c>
      <c r="AM172" s="7">
        <f t="shared" si="358"/>
        <v>9</v>
      </c>
      <c r="AN172" s="47">
        <f t="shared" si="359"/>
        <v>95</v>
      </c>
      <c r="AO172" s="48">
        <f t="shared" si="346"/>
        <v>0.33333333333333331</v>
      </c>
      <c r="AP172" s="48">
        <f t="shared" si="347"/>
        <v>0.33333333333333331</v>
      </c>
      <c r="AQ172" s="48">
        <f t="shared" si="348"/>
        <v>0.33333333333333331</v>
      </c>
      <c r="AR172" s="48">
        <f t="shared" si="349"/>
        <v>0</v>
      </c>
      <c r="AS172" s="48">
        <f t="shared" si="350"/>
        <v>0</v>
      </c>
      <c r="AT172" s="48">
        <f t="shared" si="351"/>
        <v>0</v>
      </c>
      <c r="AU172" s="48">
        <f t="shared" si="352"/>
        <v>0</v>
      </c>
      <c r="AV172" s="53"/>
    </row>
    <row r="173" spans="1:48">
      <c r="A173" s="2" t="s">
        <v>920</v>
      </c>
      <c r="B173" s="44" t="str">
        <f t="shared" si="360"/>
        <v>PESO MUERTO</v>
      </c>
      <c r="C173" s="45">
        <f t="shared" ref="C173:H173" si="386">C172</f>
        <v>40</v>
      </c>
      <c r="D173" s="45">
        <f t="shared" si="386"/>
        <v>4</v>
      </c>
      <c r="E173" s="45">
        <f t="shared" si="386"/>
        <v>60</v>
      </c>
      <c r="F173" s="45">
        <f t="shared" si="386"/>
        <v>4</v>
      </c>
      <c r="G173" s="45">
        <f t="shared" si="386"/>
        <v>70</v>
      </c>
      <c r="H173" s="54">
        <f t="shared" si="386"/>
        <v>4</v>
      </c>
      <c r="I173" s="31">
        <f t="shared" si="354"/>
        <v>80</v>
      </c>
      <c r="J173" s="35">
        <f t="shared" si="355"/>
        <v>2</v>
      </c>
      <c r="K173" s="32">
        <f t="shared" si="334"/>
        <v>80</v>
      </c>
      <c r="L173" s="35">
        <f t="shared" si="335"/>
        <v>2</v>
      </c>
      <c r="M173" s="32">
        <f t="shared" si="336"/>
        <v>80</v>
      </c>
      <c r="N173" s="35">
        <f t="shared" si="337"/>
        <v>2</v>
      </c>
      <c r="O173" s="32">
        <f t="shared" si="338"/>
        <v>80</v>
      </c>
      <c r="P173" s="35">
        <f t="shared" si="339"/>
        <v>2</v>
      </c>
      <c r="Q173" s="32">
        <f t="shared" si="340"/>
        <v>80</v>
      </c>
      <c r="R173" s="35">
        <f t="shared" si="341"/>
        <v>2</v>
      </c>
      <c r="S173" s="32">
        <f t="shared" si="373"/>
        <v>80</v>
      </c>
      <c r="T173" s="35">
        <f t="shared" si="343"/>
        <v>2</v>
      </c>
      <c r="U173" s="32">
        <f t="shared" si="344"/>
        <v>0</v>
      </c>
      <c r="V173" s="36">
        <f t="shared" si="345"/>
        <v>0</v>
      </c>
      <c r="W173" s="27">
        <v>80</v>
      </c>
      <c r="X173" s="26">
        <v>2</v>
      </c>
      <c r="Y173" s="26">
        <v>80</v>
      </c>
      <c r="Z173" s="26">
        <v>2</v>
      </c>
      <c r="AA173" s="26">
        <v>80</v>
      </c>
      <c r="AB173" s="26">
        <v>2</v>
      </c>
      <c r="AC173" s="26">
        <v>80</v>
      </c>
      <c r="AD173" s="26">
        <v>2</v>
      </c>
      <c r="AE173" s="26">
        <v>80</v>
      </c>
      <c r="AF173" s="26">
        <v>2</v>
      </c>
      <c r="AG173" s="26">
        <v>80</v>
      </c>
      <c r="AH173" s="26">
        <v>2</v>
      </c>
      <c r="AI173" s="26"/>
      <c r="AJ173" s="26"/>
      <c r="AK173" s="6">
        <f t="shared" si="356"/>
        <v>80</v>
      </c>
      <c r="AL173" s="7">
        <f t="shared" si="357"/>
        <v>960</v>
      </c>
      <c r="AM173" s="7">
        <f t="shared" si="358"/>
        <v>12</v>
      </c>
      <c r="AN173" s="47">
        <f t="shared" si="359"/>
        <v>80</v>
      </c>
      <c r="AO173" s="48">
        <f t="shared" si="346"/>
        <v>0.16666666666666666</v>
      </c>
      <c r="AP173" s="48">
        <f t="shared" si="347"/>
        <v>0.16666666666666666</v>
      </c>
      <c r="AQ173" s="48">
        <f t="shared" si="348"/>
        <v>0.16666666666666666</v>
      </c>
      <c r="AR173" s="48">
        <f t="shared" si="349"/>
        <v>0.16666666666666666</v>
      </c>
      <c r="AS173" s="48">
        <f t="shared" si="350"/>
        <v>0.16666666666666666</v>
      </c>
      <c r="AT173" s="48">
        <f t="shared" si="351"/>
        <v>0.16666666666666666</v>
      </c>
      <c r="AU173" s="48">
        <f t="shared" si="352"/>
        <v>0</v>
      </c>
      <c r="AV173" s="53"/>
    </row>
    <row r="174" spans="1:48" ht="12" thickBot="1">
      <c r="A174" s="2" t="s">
        <v>921</v>
      </c>
      <c r="B174" s="44" t="str">
        <f t="shared" si="360"/>
        <v>PESO MUERTO</v>
      </c>
      <c r="C174" s="45">
        <f t="shared" ref="C174:H174" si="387">C173</f>
        <v>40</v>
      </c>
      <c r="D174" s="45">
        <f t="shared" si="387"/>
        <v>4</v>
      </c>
      <c r="E174" s="45">
        <f t="shared" si="387"/>
        <v>60</v>
      </c>
      <c r="F174" s="45">
        <f t="shared" si="387"/>
        <v>4</v>
      </c>
      <c r="G174" s="45">
        <f t="shared" si="387"/>
        <v>70</v>
      </c>
      <c r="H174" s="54">
        <f t="shared" si="387"/>
        <v>4</v>
      </c>
      <c r="I174" s="33">
        <f t="shared" si="354"/>
        <v>100</v>
      </c>
      <c r="J174" s="37">
        <f t="shared" si="355"/>
        <v>2</v>
      </c>
      <c r="K174" s="34">
        <f t="shared" si="334"/>
        <v>100</v>
      </c>
      <c r="L174" s="37">
        <f t="shared" si="335"/>
        <v>2</v>
      </c>
      <c r="M174" s="34">
        <f t="shared" si="336"/>
        <v>0</v>
      </c>
      <c r="N174" s="37">
        <f t="shared" si="337"/>
        <v>0</v>
      </c>
      <c r="O174" s="34">
        <f t="shared" si="338"/>
        <v>0</v>
      </c>
      <c r="P174" s="37">
        <f t="shared" si="339"/>
        <v>0</v>
      </c>
      <c r="Q174" s="34">
        <f t="shared" si="340"/>
        <v>0</v>
      </c>
      <c r="R174" s="37">
        <f t="shared" si="341"/>
        <v>0</v>
      </c>
      <c r="S174" s="34">
        <f t="shared" si="373"/>
        <v>0</v>
      </c>
      <c r="T174" s="37">
        <f t="shared" si="343"/>
        <v>0</v>
      </c>
      <c r="U174" s="34">
        <f t="shared" si="344"/>
        <v>0</v>
      </c>
      <c r="V174" s="38">
        <f t="shared" si="345"/>
        <v>0</v>
      </c>
      <c r="W174" s="27">
        <v>100</v>
      </c>
      <c r="X174" s="26">
        <v>2</v>
      </c>
      <c r="Y174" s="26">
        <v>100</v>
      </c>
      <c r="Z174" s="26">
        <v>2</v>
      </c>
      <c r="AA174" s="26"/>
      <c r="AB174" s="26"/>
      <c r="AC174" s="26"/>
      <c r="AD174" s="26"/>
      <c r="AE174" s="26"/>
      <c r="AF174" s="26"/>
      <c r="AG174" s="26"/>
      <c r="AH174" s="26"/>
      <c r="AI174" s="26"/>
      <c r="AJ174" s="26"/>
      <c r="AK174" s="6">
        <f t="shared" si="356"/>
        <v>100</v>
      </c>
      <c r="AL174" s="7">
        <f t="shared" si="357"/>
        <v>400</v>
      </c>
      <c r="AM174" s="7">
        <f t="shared" si="358"/>
        <v>4</v>
      </c>
      <c r="AN174" s="47">
        <f t="shared" si="359"/>
        <v>100</v>
      </c>
      <c r="AO174" s="48">
        <f t="shared" si="346"/>
        <v>0.5</v>
      </c>
      <c r="AP174" s="48">
        <f t="shared" si="347"/>
        <v>0.5</v>
      </c>
      <c r="AQ174" s="48">
        <f t="shared" si="348"/>
        <v>0</v>
      </c>
      <c r="AR174" s="48">
        <f t="shared" si="349"/>
        <v>0</v>
      </c>
      <c r="AS174" s="48">
        <f t="shared" si="350"/>
        <v>0</v>
      </c>
      <c r="AT174" s="48">
        <f t="shared" si="351"/>
        <v>0</v>
      </c>
      <c r="AU174" s="48">
        <f t="shared" si="352"/>
        <v>0</v>
      </c>
      <c r="AV174" s="53"/>
    </row>
    <row r="175" spans="1:48" ht="12" thickBot="1">
      <c r="A175" s="43" t="s">
        <v>894</v>
      </c>
      <c r="B175" s="42">
        <v>100</v>
      </c>
      <c r="C175" s="63">
        <v>40</v>
      </c>
      <c r="D175" s="64">
        <v>4</v>
      </c>
      <c r="E175" s="63">
        <v>60</v>
      </c>
      <c r="F175" s="64">
        <v>4</v>
      </c>
      <c r="G175" s="63">
        <v>70</v>
      </c>
      <c r="H175" s="64">
        <v>4</v>
      </c>
      <c r="I175" s="28">
        <v>1</v>
      </c>
      <c r="J175" s="29"/>
      <c r="K175" s="29">
        <v>2</v>
      </c>
      <c r="L175" s="29"/>
      <c r="M175" s="29">
        <v>3</v>
      </c>
      <c r="N175" s="29"/>
      <c r="O175" s="29">
        <v>4</v>
      </c>
      <c r="P175" s="29"/>
      <c r="Q175" s="29">
        <v>5</v>
      </c>
      <c r="R175" s="29"/>
      <c r="S175" s="29">
        <v>6</v>
      </c>
      <c r="T175" s="29"/>
      <c r="U175" s="29">
        <v>7</v>
      </c>
      <c r="V175" s="30"/>
      <c r="W175" s="350">
        <v>1</v>
      </c>
      <c r="X175" s="351"/>
      <c r="Y175" s="350">
        <v>2</v>
      </c>
      <c r="Z175" s="351"/>
      <c r="AA175" s="350">
        <v>3</v>
      </c>
      <c r="AB175" s="351"/>
      <c r="AC175" s="350">
        <v>4</v>
      </c>
      <c r="AD175" s="351"/>
      <c r="AE175" s="350">
        <v>5</v>
      </c>
      <c r="AF175" s="351"/>
      <c r="AG175" s="350">
        <v>6</v>
      </c>
      <c r="AH175" s="351"/>
      <c r="AI175" s="350">
        <v>7</v>
      </c>
      <c r="AJ175" s="352"/>
      <c r="AK175" s="41" t="s">
        <v>748</v>
      </c>
      <c r="AL175" s="41" t="s">
        <v>38</v>
      </c>
      <c r="AM175" s="41" t="s">
        <v>688</v>
      </c>
      <c r="AN175" s="41" t="s">
        <v>396</v>
      </c>
      <c r="AO175" s="51">
        <v>4</v>
      </c>
      <c r="AP175" s="51">
        <v>5</v>
      </c>
      <c r="AQ175" s="51">
        <v>6</v>
      </c>
      <c r="AR175" s="51">
        <v>7</v>
      </c>
      <c r="AS175" s="51">
        <v>8</v>
      </c>
      <c r="AT175" s="51">
        <v>9</v>
      </c>
      <c r="AU175" s="51">
        <v>10</v>
      </c>
    </row>
    <row r="176" spans="1:48">
      <c r="A176" s="2" t="s">
        <v>1161</v>
      </c>
      <c r="B176" s="44" t="s">
        <v>1160</v>
      </c>
      <c r="C176" s="45">
        <f>+$B$2*C175%</f>
        <v>40</v>
      </c>
      <c r="D176" s="45">
        <f>D175</f>
        <v>4</v>
      </c>
      <c r="E176" s="45">
        <f>+$B$2*E175%</f>
        <v>60</v>
      </c>
      <c r="F176" s="45">
        <f t="shared" ref="F176" si="388">F175</f>
        <v>4</v>
      </c>
      <c r="G176" s="45">
        <f t="shared" ref="G176" si="389">+$B$2*G175%</f>
        <v>70</v>
      </c>
      <c r="H176" s="54">
        <f>H175</f>
        <v>4</v>
      </c>
      <c r="I176" s="55">
        <f>+$B$175*W176%</f>
        <v>80</v>
      </c>
      <c r="J176" s="56">
        <f>+X176</f>
        <v>2</v>
      </c>
      <c r="K176" s="57">
        <f t="shared" ref="K176" si="390">+$B$175*Y176%</f>
        <v>80</v>
      </c>
      <c r="L176" s="56">
        <f t="shared" ref="L176" si="391">+Z176</f>
        <v>2</v>
      </c>
      <c r="M176" s="57">
        <f t="shared" ref="M176" si="392">+$B$175*AA176%</f>
        <v>80</v>
      </c>
      <c r="N176" s="56">
        <f t="shared" ref="N176" si="393">+AB176</f>
        <v>2</v>
      </c>
      <c r="O176" s="57">
        <f t="shared" ref="O176" si="394">+$B$175*AC176%</f>
        <v>80</v>
      </c>
      <c r="P176" s="56">
        <f t="shared" ref="P176" si="395">+AD176</f>
        <v>2</v>
      </c>
      <c r="Q176" s="57">
        <f t="shared" ref="Q176" si="396">+$B$175*AE176%</f>
        <v>80</v>
      </c>
      <c r="R176" s="56">
        <f t="shared" ref="R176" si="397">+AF176</f>
        <v>2</v>
      </c>
      <c r="S176" s="57">
        <f t="shared" ref="S176" si="398">+$B$175*AG176%</f>
        <v>80</v>
      </c>
      <c r="T176" s="56">
        <f t="shared" ref="T176" si="399">+AH176</f>
        <v>2</v>
      </c>
      <c r="U176" s="57">
        <f t="shared" ref="U176" si="400">+$B$175*AI176%</f>
        <v>0</v>
      </c>
      <c r="V176" s="58">
        <f t="shared" ref="V176" si="401">+AJ176</f>
        <v>0</v>
      </c>
      <c r="W176" s="27">
        <v>80</v>
      </c>
      <c r="X176" s="26">
        <v>2</v>
      </c>
      <c r="Y176" s="26">
        <v>80</v>
      </c>
      <c r="Z176" s="26">
        <v>2</v>
      </c>
      <c r="AA176" s="26">
        <v>80</v>
      </c>
      <c r="AB176" s="26">
        <v>2</v>
      </c>
      <c r="AC176" s="26">
        <v>80</v>
      </c>
      <c r="AD176" s="26">
        <v>2</v>
      </c>
      <c r="AE176" s="26">
        <v>80</v>
      </c>
      <c r="AF176" s="26">
        <v>2</v>
      </c>
      <c r="AG176" s="26">
        <v>80</v>
      </c>
      <c r="AH176" s="26">
        <v>2</v>
      </c>
      <c r="AI176" s="26"/>
      <c r="AJ176" s="26"/>
      <c r="AK176" s="39">
        <f>AN176/$B$2*100</f>
        <v>80</v>
      </c>
      <c r="AL176" s="40">
        <f>(I176*J176)+(K176*L176)+(M176*N176)+(O176*P176)+(Q176*R176)+(S176*T176)+(U176*V176)</f>
        <v>960</v>
      </c>
      <c r="AM176" s="40">
        <f>J176+R176+L176+N176+P176+T176+V176</f>
        <v>12</v>
      </c>
      <c r="AN176" s="46">
        <f>AL176/AM176</f>
        <v>80</v>
      </c>
      <c r="AO176" s="50">
        <f t="shared" ref="AO176:AO202" si="402">(J176*100%)/$AM176</f>
        <v>0.16666666666666666</v>
      </c>
      <c r="AP176" s="50">
        <f t="shared" ref="AP176:AP202" si="403">(L176*100%)/$AM176</f>
        <v>0.16666666666666666</v>
      </c>
      <c r="AQ176" s="50">
        <f t="shared" ref="AQ176:AQ202" si="404">(N176*100%)/$AM176</f>
        <v>0.16666666666666666</v>
      </c>
      <c r="AR176" s="50">
        <f t="shared" ref="AR176:AR202" si="405">(P176*100%)/$AM176</f>
        <v>0.16666666666666666</v>
      </c>
      <c r="AS176" s="50">
        <f t="shared" ref="AS176:AS202" si="406">(R176*100%)/$AM176</f>
        <v>0.16666666666666666</v>
      </c>
      <c r="AT176" s="50">
        <f t="shared" ref="AT176:AT202" si="407">(T176*100%)/$AM176</f>
        <v>0.16666666666666666</v>
      </c>
      <c r="AU176" s="50">
        <f t="shared" ref="AU176:AU202" si="408">(V176*100%)/$AM176</f>
        <v>0</v>
      </c>
    </row>
    <row r="177" spans="1:47">
      <c r="A177" s="2" t="s">
        <v>1162</v>
      </c>
      <c r="B177" s="44" t="str">
        <f>$B$176</f>
        <v>SEAL ROW</v>
      </c>
      <c r="C177" s="45">
        <f>C176</f>
        <v>40</v>
      </c>
      <c r="D177" s="45">
        <f t="shared" ref="D177:H177" si="409">D176</f>
        <v>4</v>
      </c>
      <c r="E177" s="45">
        <f t="shared" si="409"/>
        <v>60</v>
      </c>
      <c r="F177" s="45">
        <f t="shared" si="409"/>
        <v>4</v>
      </c>
      <c r="G177" s="45">
        <f t="shared" si="409"/>
        <v>70</v>
      </c>
      <c r="H177" s="54">
        <f t="shared" si="409"/>
        <v>4</v>
      </c>
      <c r="I177" s="31">
        <f t="shared" ref="I177:I202" si="410">+$B$175*W177%</f>
        <v>80</v>
      </c>
      <c r="J177" s="35">
        <f t="shared" ref="J177:J202" si="411">+X177</f>
        <v>3</v>
      </c>
      <c r="K177" s="32">
        <f t="shared" ref="K177:K202" si="412">+$B$175*Y177%</f>
        <v>80</v>
      </c>
      <c r="L177" s="35">
        <f t="shared" ref="L177:L202" si="413">+Z177</f>
        <v>3</v>
      </c>
      <c r="M177" s="32">
        <f t="shared" ref="M177:M202" si="414">+$B$175*AA177%</f>
        <v>80</v>
      </c>
      <c r="N177" s="35">
        <f t="shared" ref="N177:N202" si="415">+AB177</f>
        <v>3</v>
      </c>
      <c r="O177" s="32">
        <f t="shared" ref="O177:O202" si="416">+$B$175*AC177%</f>
        <v>80</v>
      </c>
      <c r="P177" s="35">
        <f t="shared" ref="P177:P202" si="417">+AD177</f>
        <v>3</v>
      </c>
      <c r="Q177" s="32">
        <f t="shared" ref="Q177:Q202" si="418">+$B$175*AE177%</f>
        <v>80</v>
      </c>
      <c r="R177" s="35">
        <f t="shared" ref="R177:R202" si="419">+AF177</f>
        <v>3</v>
      </c>
      <c r="S177" s="32">
        <f t="shared" ref="S177:S202" si="420">+$B$175*AG177%</f>
        <v>80</v>
      </c>
      <c r="T177" s="35">
        <f t="shared" ref="T177:T202" si="421">+AH177</f>
        <v>3</v>
      </c>
      <c r="U177" s="32">
        <f t="shared" ref="U177:U202" si="422">+$B$175*AI177%</f>
        <v>0</v>
      </c>
      <c r="V177" s="36">
        <f t="shared" ref="V177:V202" si="423">+AJ177</f>
        <v>0</v>
      </c>
      <c r="W177" s="27">
        <v>80</v>
      </c>
      <c r="X177" s="26">
        <v>3</v>
      </c>
      <c r="Y177" s="26">
        <v>80</v>
      </c>
      <c r="Z177" s="26">
        <v>3</v>
      </c>
      <c r="AA177" s="26">
        <v>80</v>
      </c>
      <c r="AB177" s="26">
        <v>3</v>
      </c>
      <c r="AC177" s="26">
        <v>80</v>
      </c>
      <c r="AD177" s="26">
        <v>3</v>
      </c>
      <c r="AE177" s="26">
        <v>80</v>
      </c>
      <c r="AF177" s="26">
        <v>3</v>
      </c>
      <c r="AG177" s="26">
        <v>80</v>
      </c>
      <c r="AH177" s="26">
        <v>3</v>
      </c>
      <c r="AI177" s="26"/>
      <c r="AJ177" s="26"/>
      <c r="AK177" s="6">
        <f t="shared" ref="AK177:AK202" si="424">AN177/$B$2*100</f>
        <v>80</v>
      </c>
      <c r="AL177" s="7">
        <f t="shared" ref="AL177:AL202" si="425">(I177*J177)+(K177*L177)+(M177*N177)+(O177*P177)+(Q177*R177)+(S177*T177)+(U177*V177)</f>
        <v>1440</v>
      </c>
      <c r="AM177" s="7">
        <f t="shared" ref="AM177:AM202" si="426">J177+R177+L177+N177+P177+T177+V177</f>
        <v>18</v>
      </c>
      <c r="AN177" s="47">
        <f t="shared" ref="AN177:AN202" si="427">AL177/AM177</f>
        <v>80</v>
      </c>
      <c r="AO177" s="48">
        <f t="shared" si="402"/>
        <v>0.16666666666666666</v>
      </c>
      <c r="AP177" s="48">
        <f t="shared" si="403"/>
        <v>0.16666666666666666</v>
      </c>
      <c r="AQ177" s="48">
        <f t="shared" si="404"/>
        <v>0.16666666666666666</v>
      </c>
      <c r="AR177" s="48">
        <f t="shared" si="405"/>
        <v>0.16666666666666666</v>
      </c>
      <c r="AS177" s="48">
        <f t="shared" si="406"/>
        <v>0.16666666666666666</v>
      </c>
      <c r="AT177" s="48">
        <f t="shared" si="407"/>
        <v>0.16666666666666666</v>
      </c>
      <c r="AU177" s="48">
        <f t="shared" si="408"/>
        <v>0</v>
      </c>
    </row>
    <row r="178" spans="1:47">
      <c r="A178" s="2" t="s">
        <v>1163</v>
      </c>
      <c r="B178" s="44" t="str">
        <f t="shared" ref="B178:B202" si="428">$B$176</f>
        <v>SEAL ROW</v>
      </c>
      <c r="C178" s="45">
        <f t="shared" ref="C178:H178" si="429">C177</f>
        <v>40</v>
      </c>
      <c r="D178" s="45">
        <f t="shared" si="429"/>
        <v>4</v>
      </c>
      <c r="E178" s="45">
        <f t="shared" si="429"/>
        <v>60</v>
      </c>
      <c r="F178" s="45">
        <f t="shared" si="429"/>
        <v>4</v>
      </c>
      <c r="G178" s="45">
        <f t="shared" si="429"/>
        <v>70</v>
      </c>
      <c r="H178" s="54">
        <f t="shared" si="429"/>
        <v>4</v>
      </c>
      <c r="I178" s="31">
        <f t="shared" si="410"/>
        <v>80</v>
      </c>
      <c r="J178" s="35">
        <f t="shared" si="411"/>
        <v>2</v>
      </c>
      <c r="K178" s="32">
        <f t="shared" si="412"/>
        <v>80</v>
      </c>
      <c r="L178" s="35">
        <f t="shared" si="413"/>
        <v>2</v>
      </c>
      <c r="M178" s="32">
        <f t="shared" si="414"/>
        <v>80</v>
      </c>
      <c r="N178" s="35">
        <f t="shared" si="415"/>
        <v>2</v>
      </c>
      <c r="O178" s="32">
        <f t="shared" si="416"/>
        <v>80</v>
      </c>
      <c r="P178" s="35">
        <f t="shared" si="417"/>
        <v>2</v>
      </c>
      <c r="Q178" s="32">
        <f t="shared" si="418"/>
        <v>80</v>
      </c>
      <c r="R178" s="35">
        <f t="shared" si="419"/>
        <v>2</v>
      </c>
      <c r="S178" s="32">
        <f t="shared" si="420"/>
        <v>80</v>
      </c>
      <c r="T178" s="35">
        <f t="shared" si="421"/>
        <v>2</v>
      </c>
      <c r="U178" s="32">
        <f t="shared" si="422"/>
        <v>0</v>
      </c>
      <c r="V178" s="36">
        <f t="shared" si="423"/>
        <v>0</v>
      </c>
      <c r="W178" s="27">
        <v>80</v>
      </c>
      <c r="X178" s="26">
        <v>2</v>
      </c>
      <c r="Y178" s="26">
        <v>80</v>
      </c>
      <c r="Z178" s="26">
        <v>2</v>
      </c>
      <c r="AA178" s="26">
        <v>80</v>
      </c>
      <c r="AB178" s="26">
        <v>2</v>
      </c>
      <c r="AC178" s="26">
        <v>80</v>
      </c>
      <c r="AD178" s="26">
        <v>2</v>
      </c>
      <c r="AE178" s="26">
        <v>80</v>
      </c>
      <c r="AF178" s="26">
        <v>2</v>
      </c>
      <c r="AG178" s="26">
        <v>80</v>
      </c>
      <c r="AH178" s="26">
        <v>2</v>
      </c>
      <c r="AI178" s="26"/>
      <c r="AJ178" s="26"/>
      <c r="AK178" s="6">
        <f t="shared" si="424"/>
        <v>80</v>
      </c>
      <c r="AL178" s="7">
        <f t="shared" si="425"/>
        <v>960</v>
      </c>
      <c r="AM178" s="7">
        <f t="shared" si="426"/>
        <v>12</v>
      </c>
      <c r="AN178" s="47">
        <f t="shared" si="427"/>
        <v>80</v>
      </c>
      <c r="AO178" s="48">
        <f t="shared" si="402"/>
        <v>0.16666666666666666</v>
      </c>
      <c r="AP178" s="48">
        <f t="shared" si="403"/>
        <v>0.16666666666666666</v>
      </c>
      <c r="AQ178" s="48">
        <f t="shared" si="404"/>
        <v>0.16666666666666666</v>
      </c>
      <c r="AR178" s="48">
        <f t="shared" si="405"/>
        <v>0.16666666666666666</v>
      </c>
      <c r="AS178" s="48">
        <f t="shared" si="406"/>
        <v>0.16666666666666666</v>
      </c>
      <c r="AT178" s="48">
        <f t="shared" si="407"/>
        <v>0.16666666666666666</v>
      </c>
      <c r="AU178" s="48">
        <f t="shared" si="408"/>
        <v>0</v>
      </c>
    </row>
    <row r="179" spans="1:47">
      <c r="A179" s="2" t="s">
        <v>1164</v>
      </c>
      <c r="B179" s="44" t="str">
        <f t="shared" si="428"/>
        <v>SEAL ROW</v>
      </c>
      <c r="C179" s="45">
        <f t="shared" ref="C179:H179" si="430">C178</f>
        <v>40</v>
      </c>
      <c r="D179" s="45">
        <f t="shared" si="430"/>
        <v>4</v>
      </c>
      <c r="E179" s="45">
        <f t="shared" si="430"/>
        <v>60</v>
      </c>
      <c r="F179" s="45">
        <f t="shared" si="430"/>
        <v>4</v>
      </c>
      <c r="G179" s="45">
        <f t="shared" si="430"/>
        <v>70</v>
      </c>
      <c r="H179" s="54">
        <f t="shared" si="430"/>
        <v>4</v>
      </c>
      <c r="I179" s="31">
        <f t="shared" si="410"/>
        <v>80</v>
      </c>
      <c r="J179" s="35">
        <f t="shared" si="411"/>
        <v>4</v>
      </c>
      <c r="K179" s="32">
        <f t="shared" si="412"/>
        <v>80</v>
      </c>
      <c r="L179" s="35">
        <f t="shared" si="413"/>
        <v>4</v>
      </c>
      <c r="M179" s="32">
        <f t="shared" si="414"/>
        <v>80</v>
      </c>
      <c r="N179" s="35">
        <f t="shared" si="415"/>
        <v>4</v>
      </c>
      <c r="O179" s="32">
        <f t="shared" si="416"/>
        <v>80</v>
      </c>
      <c r="P179" s="35">
        <f t="shared" si="417"/>
        <v>4</v>
      </c>
      <c r="Q179" s="32">
        <f t="shared" si="418"/>
        <v>80</v>
      </c>
      <c r="R179" s="35">
        <f t="shared" si="419"/>
        <v>4</v>
      </c>
      <c r="S179" s="32">
        <f t="shared" si="420"/>
        <v>80</v>
      </c>
      <c r="T179" s="35">
        <f t="shared" si="421"/>
        <v>4</v>
      </c>
      <c r="U179" s="32">
        <f t="shared" si="422"/>
        <v>0</v>
      </c>
      <c r="V179" s="36">
        <f t="shared" si="423"/>
        <v>0</v>
      </c>
      <c r="W179" s="27">
        <v>80</v>
      </c>
      <c r="X179" s="26">
        <v>4</v>
      </c>
      <c r="Y179" s="26">
        <v>80</v>
      </c>
      <c r="Z179" s="26">
        <v>4</v>
      </c>
      <c r="AA179" s="26">
        <v>80</v>
      </c>
      <c r="AB179" s="26">
        <v>4</v>
      </c>
      <c r="AC179" s="26">
        <v>80</v>
      </c>
      <c r="AD179" s="26">
        <v>4</v>
      </c>
      <c r="AE179" s="26">
        <v>80</v>
      </c>
      <c r="AF179" s="26">
        <v>4</v>
      </c>
      <c r="AG179" s="26">
        <v>80</v>
      </c>
      <c r="AH179" s="26">
        <v>4</v>
      </c>
      <c r="AI179" s="26"/>
      <c r="AJ179" s="26"/>
      <c r="AK179" s="6">
        <f t="shared" si="424"/>
        <v>80</v>
      </c>
      <c r="AL179" s="7">
        <f t="shared" si="425"/>
        <v>1920</v>
      </c>
      <c r="AM179" s="7">
        <f t="shared" si="426"/>
        <v>24</v>
      </c>
      <c r="AN179" s="47">
        <f t="shared" si="427"/>
        <v>80</v>
      </c>
      <c r="AO179" s="48">
        <f t="shared" si="402"/>
        <v>0.16666666666666666</v>
      </c>
      <c r="AP179" s="48">
        <f t="shared" si="403"/>
        <v>0.16666666666666666</v>
      </c>
      <c r="AQ179" s="48">
        <f t="shared" si="404"/>
        <v>0.16666666666666666</v>
      </c>
      <c r="AR179" s="48">
        <f t="shared" si="405"/>
        <v>0.16666666666666666</v>
      </c>
      <c r="AS179" s="48">
        <f t="shared" si="406"/>
        <v>0.16666666666666666</v>
      </c>
      <c r="AT179" s="48">
        <f t="shared" si="407"/>
        <v>0.16666666666666666</v>
      </c>
      <c r="AU179" s="48">
        <f t="shared" si="408"/>
        <v>0</v>
      </c>
    </row>
    <row r="180" spans="1:47">
      <c r="A180" s="2" t="s">
        <v>1165</v>
      </c>
      <c r="B180" s="44" t="str">
        <f t="shared" si="428"/>
        <v>SEAL ROW</v>
      </c>
      <c r="C180" s="45">
        <f t="shared" ref="C180:H180" si="431">C179</f>
        <v>40</v>
      </c>
      <c r="D180" s="45">
        <f t="shared" si="431"/>
        <v>4</v>
      </c>
      <c r="E180" s="45">
        <f t="shared" si="431"/>
        <v>60</v>
      </c>
      <c r="F180" s="45">
        <f t="shared" si="431"/>
        <v>4</v>
      </c>
      <c r="G180" s="45">
        <f t="shared" si="431"/>
        <v>70</v>
      </c>
      <c r="H180" s="54">
        <f t="shared" si="431"/>
        <v>4</v>
      </c>
      <c r="I180" s="31">
        <f t="shared" si="410"/>
        <v>80</v>
      </c>
      <c r="J180" s="35">
        <f t="shared" si="411"/>
        <v>2</v>
      </c>
      <c r="K180" s="32">
        <f t="shared" si="412"/>
        <v>80</v>
      </c>
      <c r="L180" s="35">
        <f t="shared" si="413"/>
        <v>2</v>
      </c>
      <c r="M180" s="32">
        <f t="shared" si="414"/>
        <v>80</v>
      </c>
      <c r="N180" s="35">
        <f t="shared" si="415"/>
        <v>2</v>
      </c>
      <c r="O180" s="32">
        <f t="shared" si="416"/>
        <v>80</v>
      </c>
      <c r="P180" s="35">
        <f t="shared" si="417"/>
        <v>2</v>
      </c>
      <c r="Q180" s="32">
        <f t="shared" si="418"/>
        <v>80</v>
      </c>
      <c r="R180" s="35">
        <f t="shared" si="419"/>
        <v>2</v>
      </c>
      <c r="S180" s="32">
        <f t="shared" si="420"/>
        <v>80</v>
      </c>
      <c r="T180" s="35">
        <f t="shared" si="421"/>
        <v>2</v>
      </c>
      <c r="U180" s="32">
        <f t="shared" si="422"/>
        <v>0</v>
      </c>
      <c r="V180" s="36">
        <f t="shared" si="423"/>
        <v>0</v>
      </c>
      <c r="W180" s="27">
        <v>80</v>
      </c>
      <c r="X180" s="26">
        <v>2</v>
      </c>
      <c r="Y180" s="26">
        <v>80</v>
      </c>
      <c r="Z180" s="26">
        <v>2</v>
      </c>
      <c r="AA180" s="26">
        <v>80</v>
      </c>
      <c r="AB180" s="26">
        <v>2</v>
      </c>
      <c r="AC180" s="26">
        <v>80</v>
      </c>
      <c r="AD180" s="26">
        <v>2</v>
      </c>
      <c r="AE180" s="26">
        <v>80</v>
      </c>
      <c r="AF180" s="26">
        <v>2</v>
      </c>
      <c r="AG180" s="26">
        <v>80</v>
      </c>
      <c r="AH180" s="26">
        <v>2</v>
      </c>
      <c r="AI180" s="26"/>
      <c r="AJ180" s="26"/>
      <c r="AK180" s="6">
        <f t="shared" si="424"/>
        <v>80</v>
      </c>
      <c r="AL180" s="7">
        <f t="shared" si="425"/>
        <v>960</v>
      </c>
      <c r="AM180" s="7">
        <f t="shared" si="426"/>
        <v>12</v>
      </c>
      <c r="AN180" s="47">
        <f t="shared" si="427"/>
        <v>80</v>
      </c>
      <c r="AO180" s="48">
        <f t="shared" si="402"/>
        <v>0.16666666666666666</v>
      </c>
      <c r="AP180" s="48">
        <f t="shared" si="403"/>
        <v>0.16666666666666666</v>
      </c>
      <c r="AQ180" s="48">
        <f t="shared" si="404"/>
        <v>0.16666666666666666</v>
      </c>
      <c r="AR180" s="48">
        <f t="shared" si="405"/>
        <v>0.16666666666666666</v>
      </c>
      <c r="AS180" s="48">
        <f t="shared" si="406"/>
        <v>0.16666666666666666</v>
      </c>
      <c r="AT180" s="48">
        <f t="shared" si="407"/>
        <v>0.16666666666666666</v>
      </c>
      <c r="AU180" s="48">
        <f t="shared" si="408"/>
        <v>0</v>
      </c>
    </row>
    <row r="181" spans="1:47">
      <c r="A181" s="2" t="s">
        <v>1166</v>
      </c>
      <c r="B181" s="44" t="str">
        <f t="shared" si="428"/>
        <v>SEAL ROW</v>
      </c>
      <c r="C181" s="45">
        <f t="shared" ref="C181:D181" si="432">C180</f>
        <v>40</v>
      </c>
      <c r="D181" s="45">
        <f t="shared" si="432"/>
        <v>4</v>
      </c>
      <c r="E181" s="45">
        <f>E180</f>
        <v>60</v>
      </c>
      <c r="F181" s="45">
        <f t="shared" ref="F181:H181" si="433">F180</f>
        <v>4</v>
      </c>
      <c r="G181" s="45">
        <f t="shared" si="433"/>
        <v>70</v>
      </c>
      <c r="H181" s="54">
        <f t="shared" si="433"/>
        <v>4</v>
      </c>
      <c r="I181" s="31">
        <f t="shared" si="410"/>
        <v>80</v>
      </c>
      <c r="J181" s="35">
        <f t="shared" si="411"/>
        <v>5</v>
      </c>
      <c r="K181" s="32">
        <f t="shared" si="412"/>
        <v>80</v>
      </c>
      <c r="L181" s="35">
        <f t="shared" si="413"/>
        <v>5</v>
      </c>
      <c r="M181" s="32">
        <f t="shared" si="414"/>
        <v>80</v>
      </c>
      <c r="N181" s="35">
        <f t="shared" si="415"/>
        <v>5</v>
      </c>
      <c r="O181" s="32">
        <f t="shared" si="416"/>
        <v>80</v>
      </c>
      <c r="P181" s="35">
        <f t="shared" si="417"/>
        <v>5</v>
      </c>
      <c r="Q181" s="32">
        <f t="shared" si="418"/>
        <v>80</v>
      </c>
      <c r="R181" s="35">
        <f t="shared" si="419"/>
        <v>5</v>
      </c>
      <c r="S181" s="32">
        <f t="shared" si="420"/>
        <v>80</v>
      </c>
      <c r="T181" s="35">
        <f t="shared" si="421"/>
        <v>5</v>
      </c>
      <c r="U181" s="32">
        <f t="shared" si="422"/>
        <v>0</v>
      </c>
      <c r="V181" s="36">
        <f t="shared" si="423"/>
        <v>0</v>
      </c>
      <c r="W181" s="27">
        <v>80</v>
      </c>
      <c r="X181" s="26">
        <v>5</v>
      </c>
      <c r="Y181" s="26">
        <v>80</v>
      </c>
      <c r="Z181" s="26">
        <v>5</v>
      </c>
      <c r="AA181" s="26">
        <v>80</v>
      </c>
      <c r="AB181" s="26">
        <v>5</v>
      </c>
      <c r="AC181" s="26">
        <v>80</v>
      </c>
      <c r="AD181" s="26">
        <v>5</v>
      </c>
      <c r="AE181" s="26">
        <v>80</v>
      </c>
      <c r="AF181" s="26">
        <v>5</v>
      </c>
      <c r="AG181" s="26">
        <v>80</v>
      </c>
      <c r="AH181" s="26">
        <v>5</v>
      </c>
      <c r="AI181" s="26"/>
      <c r="AJ181" s="26"/>
      <c r="AK181" s="6">
        <f t="shared" si="424"/>
        <v>80</v>
      </c>
      <c r="AL181" s="7">
        <f t="shared" si="425"/>
        <v>2400</v>
      </c>
      <c r="AM181" s="7">
        <f t="shared" si="426"/>
        <v>30</v>
      </c>
      <c r="AN181" s="47">
        <f t="shared" si="427"/>
        <v>80</v>
      </c>
      <c r="AO181" s="48">
        <f t="shared" si="402"/>
        <v>0.16666666666666666</v>
      </c>
      <c r="AP181" s="48">
        <f t="shared" si="403"/>
        <v>0.16666666666666666</v>
      </c>
      <c r="AQ181" s="48">
        <f t="shared" si="404"/>
        <v>0.16666666666666666</v>
      </c>
      <c r="AR181" s="48">
        <f t="shared" si="405"/>
        <v>0.16666666666666666</v>
      </c>
      <c r="AS181" s="48">
        <f t="shared" si="406"/>
        <v>0.16666666666666666</v>
      </c>
      <c r="AT181" s="48">
        <f t="shared" si="407"/>
        <v>0.16666666666666666</v>
      </c>
      <c r="AU181" s="48">
        <f t="shared" si="408"/>
        <v>0</v>
      </c>
    </row>
    <row r="182" spans="1:47">
      <c r="A182" s="2" t="s">
        <v>1167</v>
      </c>
      <c r="B182" s="44" t="str">
        <f t="shared" si="428"/>
        <v>SEAL ROW</v>
      </c>
      <c r="C182" s="45">
        <f t="shared" ref="C182:H182" si="434">C181</f>
        <v>40</v>
      </c>
      <c r="D182" s="45">
        <f t="shared" si="434"/>
        <v>4</v>
      </c>
      <c r="E182" s="45">
        <f t="shared" si="434"/>
        <v>60</v>
      </c>
      <c r="F182" s="45">
        <f t="shared" si="434"/>
        <v>4</v>
      </c>
      <c r="G182" s="45">
        <f t="shared" si="434"/>
        <v>70</v>
      </c>
      <c r="H182" s="54">
        <f t="shared" si="434"/>
        <v>4</v>
      </c>
      <c r="I182" s="31">
        <f t="shared" si="410"/>
        <v>80</v>
      </c>
      <c r="J182" s="35">
        <f t="shared" si="411"/>
        <v>2</v>
      </c>
      <c r="K182" s="32">
        <f t="shared" si="412"/>
        <v>80</v>
      </c>
      <c r="L182" s="35">
        <f t="shared" si="413"/>
        <v>2</v>
      </c>
      <c r="M182" s="32">
        <f t="shared" si="414"/>
        <v>80</v>
      </c>
      <c r="N182" s="35">
        <f t="shared" si="415"/>
        <v>2</v>
      </c>
      <c r="O182" s="32">
        <f t="shared" si="416"/>
        <v>80</v>
      </c>
      <c r="P182" s="35">
        <f t="shared" si="417"/>
        <v>2</v>
      </c>
      <c r="Q182" s="32">
        <f t="shared" si="418"/>
        <v>80</v>
      </c>
      <c r="R182" s="35">
        <f t="shared" si="419"/>
        <v>2</v>
      </c>
      <c r="S182" s="32">
        <f t="shared" si="420"/>
        <v>80</v>
      </c>
      <c r="T182" s="35">
        <f t="shared" si="421"/>
        <v>2</v>
      </c>
      <c r="U182" s="32">
        <f t="shared" si="422"/>
        <v>0</v>
      </c>
      <c r="V182" s="36">
        <f t="shared" si="423"/>
        <v>0</v>
      </c>
      <c r="W182" s="27">
        <v>80</v>
      </c>
      <c r="X182" s="26">
        <v>2</v>
      </c>
      <c r="Y182" s="26">
        <v>80</v>
      </c>
      <c r="Z182" s="26">
        <v>2</v>
      </c>
      <c r="AA182" s="26">
        <v>80</v>
      </c>
      <c r="AB182" s="26">
        <v>2</v>
      </c>
      <c r="AC182" s="26">
        <v>80</v>
      </c>
      <c r="AD182" s="26">
        <v>2</v>
      </c>
      <c r="AE182" s="26">
        <v>80</v>
      </c>
      <c r="AF182" s="26">
        <v>2</v>
      </c>
      <c r="AG182" s="26">
        <v>80</v>
      </c>
      <c r="AH182" s="26">
        <v>2</v>
      </c>
      <c r="AI182" s="26"/>
      <c r="AJ182" s="26"/>
      <c r="AK182" s="6">
        <f t="shared" si="424"/>
        <v>80</v>
      </c>
      <c r="AL182" s="7">
        <f t="shared" si="425"/>
        <v>960</v>
      </c>
      <c r="AM182" s="7">
        <f t="shared" si="426"/>
        <v>12</v>
      </c>
      <c r="AN182" s="47">
        <f t="shared" si="427"/>
        <v>80</v>
      </c>
      <c r="AO182" s="48">
        <f t="shared" si="402"/>
        <v>0.16666666666666666</v>
      </c>
      <c r="AP182" s="48">
        <f t="shared" si="403"/>
        <v>0.16666666666666666</v>
      </c>
      <c r="AQ182" s="48">
        <f t="shared" si="404"/>
        <v>0.16666666666666666</v>
      </c>
      <c r="AR182" s="48">
        <f t="shared" si="405"/>
        <v>0.16666666666666666</v>
      </c>
      <c r="AS182" s="48">
        <f t="shared" si="406"/>
        <v>0.16666666666666666</v>
      </c>
      <c r="AT182" s="48">
        <f t="shared" si="407"/>
        <v>0.16666666666666666</v>
      </c>
      <c r="AU182" s="48">
        <f t="shared" si="408"/>
        <v>0</v>
      </c>
    </row>
    <row r="183" spans="1:47">
      <c r="A183" s="2" t="s">
        <v>1168</v>
      </c>
      <c r="B183" s="44" t="str">
        <f t="shared" si="428"/>
        <v>SEAL ROW</v>
      </c>
      <c r="C183" s="45">
        <f t="shared" ref="C183:H183" si="435">C182</f>
        <v>40</v>
      </c>
      <c r="D183" s="45">
        <f t="shared" si="435"/>
        <v>4</v>
      </c>
      <c r="E183" s="45">
        <f t="shared" si="435"/>
        <v>60</v>
      </c>
      <c r="F183" s="45">
        <f t="shared" si="435"/>
        <v>4</v>
      </c>
      <c r="G183" s="45">
        <f t="shared" si="435"/>
        <v>70</v>
      </c>
      <c r="H183" s="54">
        <f t="shared" si="435"/>
        <v>4</v>
      </c>
      <c r="I183" s="31">
        <f t="shared" si="410"/>
        <v>80</v>
      </c>
      <c r="J183" s="35">
        <f t="shared" si="411"/>
        <v>6</v>
      </c>
      <c r="K183" s="32">
        <f t="shared" si="412"/>
        <v>80</v>
      </c>
      <c r="L183" s="35">
        <f t="shared" si="413"/>
        <v>6</v>
      </c>
      <c r="M183" s="32">
        <f t="shared" si="414"/>
        <v>80</v>
      </c>
      <c r="N183" s="35">
        <f t="shared" si="415"/>
        <v>6</v>
      </c>
      <c r="O183" s="32">
        <f t="shared" si="416"/>
        <v>80</v>
      </c>
      <c r="P183" s="35">
        <f t="shared" si="417"/>
        <v>6</v>
      </c>
      <c r="Q183" s="32">
        <f t="shared" si="418"/>
        <v>80</v>
      </c>
      <c r="R183" s="35">
        <f t="shared" si="419"/>
        <v>6</v>
      </c>
      <c r="S183" s="32">
        <f t="shared" si="420"/>
        <v>80</v>
      </c>
      <c r="T183" s="35">
        <f t="shared" si="421"/>
        <v>6</v>
      </c>
      <c r="U183" s="32">
        <f t="shared" si="422"/>
        <v>0</v>
      </c>
      <c r="V183" s="36">
        <f t="shared" si="423"/>
        <v>0</v>
      </c>
      <c r="W183" s="27">
        <v>80</v>
      </c>
      <c r="X183" s="26">
        <v>6</v>
      </c>
      <c r="Y183" s="26">
        <v>80</v>
      </c>
      <c r="Z183" s="26">
        <v>6</v>
      </c>
      <c r="AA183" s="26">
        <v>80</v>
      </c>
      <c r="AB183" s="26">
        <v>6</v>
      </c>
      <c r="AC183" s="26">
        <v>80</v>
      </c>
      <c r="AD183" s="26">
        <v>6</v>
      </c>
      <c r="AE183" s="26">
        <v>80</v>
      </c>
      <c r="AF183" s="26">
        <v>6</v>
      </c>
      <c r="AG183" s="26">
        <v>80</v>
      </c>
      <c r="AH183" s="26">
        <v>6</v>
      </c>
      <c r="AI183" s="26"/>
      <c r="AJ183" s="26"/>
      <c r="AK183" s="6">
        <f t="shared" si="424"/>
        <v>80</v>
      </c>
      <c r="AL183" s="7">
        <f t="shared" si="425"/>
        <v>2880</v>
      </c>
      <c r="AM183" s="7">
        <f t="shared" si="426"/>
        <v>36</v>
      </c>
      <c r="AN183" s="47">
        <f t="shared" si="427"/>
        <v>80</v>
      </c>
      <c r="AO183" s="48">
        <f t="shared" si="402"/>
        <v>0.16666666666666666</v>
      </c>
      <c r="AP183" s="48">
        <f t="shared" si="403"/>
        <v>0.16666666666666666</v>
      </c>
      <c r="AQ183" s="48">
        <f t="shared" si="404"/>
        <v>0.16666666666666666</v>
      </c>
      <c r="AR183" s="48">
        <f t="shared" si="405"/>
        <v>0.16666666666666666</v>
      </c>
      <c r="AS183" s="48">
        <f t="shared" si="406"/>
        <v>0.16666666666666666</v>
      </c>
      <c r="AT183" s="48">
        <f t="shared" si="407"/>
        <v>0.16666666666666666</v>
      </c>
      <c r="AU183" s="48">
        <f t="shared" si="408"/>
        <v>0</v>
      </c>
    </row>
    <row r="184" spans="1:47">
      <c r="A184" s="2" t="s">
        <v>1169</v>
      </c>
      <c r="B184" s="44" t="str">
        <f t="shared" si="428"/>
        <v>SEAL ROW</v>
      </c>
      <c r="C184" s="45">
        <f t="shared" ref="C184:H184" si="436">C183</f>
        <v>40</v>
      </c>
      <c r="D184" s="45">
        <f t="shared" si="436"/>
        <v>4</v>
      </c>
      <c r="E184" s="45">
        <f t="shared" si="436"/>
        <v>60</v>
      </c>
      <c r="F184" s="45">
        <f t="shared" si="436"/>
        <v>4</v>
      </c>
      <c r="G184" s="45">
        <f t="shared" si="436"/>
        <v>70</v>
      </c>
      <c r="H184" s="54">
        <f t="shared" si="436"/>
        <v>4</v>
      </c>
      <c r="I184" s="31">
        <f t="shared" si="410"/>
        <v>85</v>
      </c>
      <c r="J184" s="35">
        <f t="shared" si="411"/>
        <v>2</v>
      </c>
      <c r="K184" s="32">
        <f t="shared" si="412"/>
        <v>85</v>
      </c>
      <c r="L184" s="35">
        <f t="shared" si="413"/>
        <v>2</v>
      </c>
      <c r="M184" s="32">
        <f t="shared" si="414"/>
        <v>85</v>
      </c>
      <c r="N184" s="35">
        <f t="shared" si="415"/>
        <v>2</v>
      </c>
      <c r="O184" s="32">
        <f t="shared" si="416"/>
        <v>85</v>
      </c>
      <c r="P184" s="35">
        <f t="shared" si="417"/>
        <v>2</v>
      </c>
      <c r="Q184" s="32">
        <f t="shared" si="418"/>
        <v>85</v>
      </c>
      <c r="R184" s="35">
        <f t="shared" si="419"/>
        <v>2</v>
      </c>
      <c r="S184" s="32">
        <f t="shared" si="420"/>
        <v>0</v>
      </c>
      <c r="T184" s="35">
        <f t="shared" si="421"/>
        <v>0</v>
      </c>
      <c r="U184" s="32">
        <f t="shared" si="422"/>
        <v>0</v>
      </c>
      <c r="V184" s="36">
        <f t="shared" si="423"/>
        <v>0</v>
      </c>
      <c r="W184" s="27">
        <v>85</v>
      </c>
      <c r="X184" s="26">
        <v>2</v>
      </c>
      <c r="Y184" s="26">
        <v>85</v>
      </c>
      <c r="Z184" s="26">
        <v>2</v>
      </c>
      <c r="AA184" s="26">
        <v>85</v>
      </c>
      <c r="AB184" s="26">
        <v>2</v>
      </c>
      <c r="AC184" s="26">
        <v>85</v>
      </c>
      <c r="AD184" s="26">
        <v>2</v>
      </c>
      <c r="AE184" s="26">
        <v>85</v>
      </c>
      <c r="AF184" s="26">
        <v>2</v>
      </c>
      <c r="AG184" s="26"/>
      <c r="AH184" s="26"/>
      <c r="AI184" s="26"/>
      <c r="AJ184" s="26"/>
      <c r="AK184" s="6">
        <f t="shared" si="424"/>
        <v>85</v>
      </c>
      <c r="AL184" s="7">
        <f t="shared" si="425"/>
        <v>850</v>
      </c>
      <c r="AM184" s="7">
        <f t="shared" si="426"/>
        <v>10</v>
      </c>
      <c r="AN184" s="47">
        <f t="shared" si="427"/>
        <v>85</v>
      </c>
      <c r="AO184" s="48">
        <f t="shared" si="402"/>
        <v>0.2</v>
      </c>
      <c r="AP184" s="48">
        <f t="shared" si="403"/>
        <v>0.2</v>
      </c>
      <c r="AQ184" s="48">
        <f t="shared" si="404"/>
        <v>0.2</v>
      </c>
      <c r="AR184" s="48">
        <f t="shared" si="405"/>
        <v>0.2</v>
      </c>
      <c r="AS184" s="48">
        <f t="shared" si="406"/>
        <v>0.2</v>
      </c>
      <c r="AT184" s="48">
        <f t="shared" si="407"/>
        <v>0</v>
      </c>
      <c r="AU184" s="48">
        <f t="shared" si="408"/>
        <v>0</v>
      </c>
    </row>
    <row r="185" spans="1:47">
      <c r="A185" s="2" t="s">
        <v>1170</v>
      </c>
      <c r="B185" s="44" t="str">
        <f t="shared" si="428"/>
        <v>SEAL ROW</v>
      </c>
      <c r="C185" s="45">
        <f t="shared" ref="C185:H185" si="437">C184</f>
        <v>40</v>
      </c>
      <c r="D185" s="45">
        <f t="shared" si="437"/>
        <v>4</v>
      </c>
      <c r="E185" s="45">
        <f t="shared" si="437"/>
        <v>60</v>
      </c>
      <c r="F185" s="45">
        <f t="shared" si="437"/>
        <v>4</v>
      </c>
      <c r="G185" s="45">
        <f t="shared" si="437"/>
        <v>70</v>
      </c>
      <c r="H185" s="54">
        <f t="shared" si="437"/>
        <v>4</v>
      </c>
      <c r="I185" s="31">
        <f t="shared" si="410"/>
        <v>80</v>
      </c>
      <c r="J185" s="35">
        <f t="shared" si="411"/>
        <v>2</v>
      </c>
      <c r="K185" s="32">
        <f t="shared" si="412"/>
        <v>80</v>
      </c>
      <c r="L185" s="35">
        <f t="shared" si="413"/>
        <v>2</v>
      </c>
      <c r="M185" s="32">
        <f t="shared" si="414"/>
        <v>80</v>
      </c>
      <c r="N185" s="35">
        <f t="shared" si="415"/>
        <v>2</v>
      </c>
      <c r="O185" s="32">
        <f t="shared" si="416"/>
        <v>80</v>
      </c>
      <c r="P185" s="35">
        <f t="shared" si="417"/>
        <v>2</v>
      </c>
      <c r="Q185" s="32">
        <f t="shared" si="418"/>
        <v>80</v>
      </c>
      <c r="R185" s="35">
        <f t="shared" si="419"/>
        <v>2</v>
      </c>
      <c r="S185" s="32">
        <f t="shared" si="420"/>
        <v>80</v>
      </c>
      <c r="T185" s="35">
        <f t="shared" si="421"/>
        <v>2</v>
      </c>
      <c r="U185" s="32">
        <f t="shared" si="422"/>
        <v>0</v>
      </c>
      <c r="V185" s="36">
        <f t="shared" si="423"/>
        <v>0</v>
      </c>
      <c r="W185" s="27">
        <v>80</v>
      </c>
      <c r="X185" s="26">
        <v>2</v>
      </c>
      <c r="Y185" s="26">
        <v>80</v>
      </c>
      <c r="Z185" s="26">
        <v>2</v>
      </c>
      <c r="AA185" s="26">
        <v>80</v>
      </c>
      <c r="AB185" s="26">
        <v>2</v>
      </c>
      <c r="AC185" s="26">
        <v>80</v>
      </c>
      <c r="AD185" s="26">
        <v>2</v>
      </c>
      <c r="AE185" s="26">
        <v>80</v>
      </c>
      <c r="AF185" s="26">
        <v>2</v>
      </c>
      <c r="AG185" s="26">
        <v>80</v>
      </c>
      <c r="AH185" s="26">
        <v>2</v>
      </c>
      <c r="AI185" s="26"/>
      <c r="AJ185" s="26"/>
      <c r="AK185" s="6">
        <f t="shared" si="424"/>
        <v>80</v>
      </c>
      <c r="AL185" s="7">
        <f t="shared" si="425"/>
        <v>960</v>
      </c>
      <c r="AM185" s="7">
        <f t="shared" si="426"/>
        <v>12</v>
      </c>
      <c r="AN185" s="47">
        <f t="shared" si="427"/>
        <v>80</v>
      </c>
      <c r="AO185" s="48">
        <f t="shared" si="402"/>
        <v>0.16666666666666666</v>
      </c>
      <c r="AP185" s="48">
        <f t="shared" si="403"/>
        <v>0.16666666666666666</v>
      </c>
      <c r="AQ185" s="48">
        <f t="shared" si="404"/>
        <v>0.16666666666666666</v>
      </c>
      <c r="AR185" s="48">
        <f t="shared" si="405"/>
        <v>0.16666666666666666</v>
      </c>
      <c r="AS185" s="48">
        <f t="shared" si="406"/>
        <v>0.16666666666666666</v>
      </c>
      <c r="AT185" s="48">
        <f t="shared" si="407"/>
        <v>0.16666666666666666</v>
      </c>
      <c r="AU185" s="48">
        <f t="shared" si="408"/>
        <v>0</v>
      </c>
    </row>
    <row r="186" spans="1:47">
      <c r="A186" s="2" t="s">
        <v>1171</v>
      </c>
      <c r="B186" s="44" t="str">
        <f t="shared" si="428"/>
        <v>SEAL ROW</v>
      </c>
      <c r="C186" s="45">
        <f t="shared" ref="C186:H186" si="438">C185</f>
        <v>40</v>
      </c>
      <c r="D186" s="45">
        <f t="shared" si="438"/>
        <v>4</v>
      </c>
      <c r="E186" s="45">
        <f t="shared" si="438"/>
        <v>60</v>
      </c>
      <c r="F186" s="45">
        <f t="shared" si="438"/>
        <v>4</v>
      </c>
      <c r="G186" s="45">
        <f t="shared" si="438"/>
        <v>70</v>
      </c>
      <c r="H186" s="54">
        <f t="shared" si="438"/>
        <v>4</v>
      </c>
      <c r="I186" s="31">
        <f t="shared" si="410"/>
        <v>85</v>
      </c>
      <c r="J186" s="35">
        <f t="shared" si="411"/>
        <v>3</v>
      </c>
      <c r="K186" s="32">
        <f t="shared" si="412"/>
        <v>85</v>
      </c>
      <c r="L186" s="35">
        <f t="shared" si="413"/>
        <v>3</v>
      </c>
      <c r="M186" s="32">
        <f t="shared" si="414"/>
        <v>85</v>
      </c>
      <c r="N186" s="35">
        <f t="shared" si="415"/>
        <v>3</v>
      </c>
      <c r="O186" s="32">
        <f t="shared" si="416"/>
        <v>85</v>
      </c>
      <c r="P186" s="35">
        <f t="shared" si="417"/>
        <v>3</v>
      </c>
      <c r="Q186" s="32">
        <f t="shared" si="418"/>
        <v>85</v>
      </c>
      <c r="R186" s="35">
        <f t="shared" si="419"/>
        <v>3</v>
      </c>
      <c r="S186" s="32">
        <f t="shared" si="420"/>
        <v>0</v>
      </c>
      <c r="T186" s="35">
        <f t="shared" si="421"/>
        <v>0</v>
      </c>
      <c r="U186" s="32">
        <f t="shared" si="422"/>
        <v>0</v>
      </c>
      <c r="V186" s="36">
        <f t="shared" si="423"/>
        <v>0</v>
      </c>
      <c r="W186" s="27">
        <v>85</v>
      </c>
      <c r="X186" s="26">
        <v>3</v>
      </c>
      <c r="Y186" s="26">
        <v>85</v>
      </c>
      <c r="Z186" s="26">
        <v>3</v>
      </c>
      <c r="AA186" s="26">
        <v>85</v>
      </c>
      <c r="AB186" s="26">
        <v>3</v>
      </c>
      <c r="AC186" s="26">
        <v>85</v>
      </c>
      <c r="AD186" s="26">
        <v>3</v>
      </c>
      <c r="AE186" s="26">
        <v>85</v>
      </c>
      <c r="AF186" s="26">
        <v>3</v>
      </c>
      <c r="AG186" s="26"/>
      <c r="AH186" s="26"/>
      <c r="AI186" s="26"/>
      <c r="AJ186" s="26"/>
      <c r="AK186" s="6">
        <f t="shared" si="424"/>
        <v>85</v>
      </c>
      <c r="AL186" s="7">
        <f t="shared" si="425"/>
        <v>1275</v>
      </c>
      <c r="AM186" s="7">
        <f t="shared" si="426"/>
        <v>15</v>
      </c>
      <c r="AN186" s="47">
        <f t="shared" si="427"/>
        <v>85</v>
      </c>
      <c r="AO186" s="48">
        <f t="shared" si="402"/>
        <v>0.2</v>
      </c>
      <c r="AP186" s="48">
        <f t="shared" si="403"/>
        <v>0.2</v>
      </c>
      <c r="AQ186" s="48">
        <f t="shared" si="404"/>
        <v>0.2</v>
      </c>
      <c r="AR186" s="48">
        <f t="shared" si="405"/>
        <v>0.2</v>
      </c>
      <c r="AS186" s="48">
        <f t="shared" si="406"/>
        <v>0.2</v>
      </c>
      <c r="AT186" s="48">
        <f t="shared" si="407"/>
        <v>0</v>
      </c>
      <c r="AU186" s="48">
        <f t="shared" si="408"/>
        <v>0</v>
      </c>
    </row>
    <row r="187" spans="1:47">
      <c r="A187" s="2" t="s">
        <v>1172</v>
      </c>
      <c r="B187" s="44" t="str">
        <f t="shared" si="428"/>
        <v>SEAL ROW</v>
      </c>
      <c r="C187" s="45">
        <f t="shared" ref="C187:H187" si="439">C186</f>
        <v>40</v>
      </c>
      <c r="D187" s="45">
        <f t="shared" si="439"/>
        <v>4</v>
      </c>
      <c r="E187" s="45">
        <f t="shared" si="439"/>
        <v>60</v>
      </c>
      <c r="F187" s="45">
        <f t="shared" si="439"/>
        <v>4</v>
      </c>
      <c r="G187" s="45">
        <f t="shared" si="439"/>
        <v>70</v>
      </c>
      <c r="H187" s="54">
        <f t="shared" si="439"/>
        <v>4</v>
      </c>
      <c r="I187" s="31">
        <f t="shared" si="410"/>
        <v>80</v>
      </c>
      <c r="J187" s="35">
        <f t="shared" si="411"/>
        <v>2</v>
      </c>
      <c r="K187" s="32">
        <f t="shared" si="412"/>
        <v>80</v>
      </c>
      <c r="L187" s="35">
        <f t="shared" si="413"/>
        <v>2</v>
      </c>
      <c r="M187" s="32">
        <f t="shared" si="414"/>
        <v>80</v>
      </c>
      <c r="N187" s="35">
        <f t="shared" si="415"/>
        <v>2</v>
      </c>
      <c r="O187" s="32">
        <f t="shared" si="416"/>
        <v>80</v>
      </c>
      <c r="P187" s="35">
        <f t="shared" si="417"/>
        <v>2</v>
      </c>
      <c r="Q187" s="32">
        <f t="shared" si="418"/>
        <v>80</v>
      </c>
      <c r="R187" s="35">
        <f t="shared" si="419"/>
        <v>2</v>
      </c>
      <c r="S187" s="32">
        <f t="shared" si="420"/>
        <v>80</v>
      </c>
      <c r="T187" s="35">
        <f t="shared" si="421"/>
        <v>2</v>
      </c>
      <c r="U187" s="32">
        <f t="shared" si="422"/>
        <v>0</v>
      </c>
      <c r="V187" s="36">
        <f t="shared" si="423"/>
        <v>0</v>
      </c>
      <c r="W187" s="27">
        <v>80</v>
      </c>
      <c r="X187" s="26">
        <v>2</v>
      </c>
      <c r="Y187" s="26">
        <v>80</v>
      </c>
      <c r="Z187" s="26">
        <v>2</v>
      </c>
      <c r="AA187" s="26">
        <v>80</v>
      </c>
      <c r="AB187" s="26">
        <v>2</v>
      </c>
      <c r="AC187" s="26">
        <v>80</v>
      </c>
      <c r="AD187" s="26">
        <v>2</v>
      </c>
      <c r="AE187" s="26">
        <v>80</v>
      </c>
      <c r="AF187" s="26">
        <v>2</v>
      </c>
      <c r="AG187" s="26">
        <v>80</v>
      </c>
      <c r="AH187" s="26">
        <v>2</v>
      </c>
      <c r="AI187" s="26"/>
      <c r="AJ187" s="26"/>
      <c r="AK187" s="6">
        <f t="shared" si="424"/>
        <v>80</v>
      </c>
      <c r="AL187" s="7">
        <f t="shared" si="425"/>
        <v>960</v>
      </c>
      <c r="AM187" s="7">
        <f t="shared" si="426"/>
        <v>12</v>
      </c>
      <c r="AN187" s="47">
        <f t="shared" si="427"/>
        <v>80</v>
      </c>
      <c r="AO187" s="48">
        <f t="shared" si="402"/>
        <v>0.16666666666666666</v>
      </c>
      <c r="AP187" s="48">
        <f t="shared" si="403"/>
        <v>0.16666666666666666</v>
      </c>
      <c r="AQ187" s="48">
        <f t="shared" si="404"/>
        <v>0.16666666666666666</v>
      </c>
      <c r="AR187" s="48">
        <f t="shared" si="405"/>
        <v>0.16666666666666666</v>
      </c>
      <c r="AS187" s="48">
        <f t="shared" si="406"/>
        <v>0.16666666666666666</v>
      </c>
      <c r="AT187" s="48">
        <f t="shared" si="407"/>
        <v>0.16666666666666666</v>
      </c>
      <c r="AU187" s="48">
        <f t="shared" si="408"/>
        <v>0</v>
      </c>
    </row>
    <row r="188" spans="1:47">
      <c r="A188" s="2" t="s">
        <v>1173</v>
      </c>
      <c r="B188" s="44" t="str">
        <f t="shared" si="428"/>
        <v>SEAL ROW</v>
      </c>
      <c r="C188" s="45">
        <f t="shared" ref="C188:H188" si="440">C187</f>
        <v>40</v>
      </c>
      <c r="D188" s="45">
        <f t="shared" si="440"/>
        <v>4</v>
      </c>
      <c r="E188" s="45">
        <f t="shared" si="440"/>
        <v>60</v>
      </c>
      <c r="F188" s="45">
        <f t="shared" si="440"/>
        <v>4</v>
      </c>
      <c r="G188" s="45">
        <f t="shared" si="440"/>
        <v>70</v>
      </c>
      <c r="H188" s="54">
        <f t="shared" si="440"/>
        <v>4</v>
      </c>
      <c r="I188" s="31">
        <f t="shared" si="410"/>
        <v>85</v>
      </c>
      <c r="J188" s="35">
        <f t="shared" si="411"/>
        <v>4</v>
      </c>
      <c r="K188" s="32">
        <f t="shared" si="412"/>
        <v>85</v>
      </c>
      <c r="L188" s="35">
        <f t="shared" si="413"/>
        <v>4</v>
      </c>
      <c r="M188" s="32">
        <f t="shared" si="414"/>
        <v>85</v>
      </c>
      <c r="N188" s="35">
        <f t="shared" si="415"/>
        <v>4</v>
      </c>
      <c r="O188" s="32">
        <f t="shared" si="416"/>
        <v>85</v>
      </c>
      <c r="P188" s="35">
        <f t="shared" si="417"/>
        <v>4</v>
      </c>
      <c r="Q188" s="32">
        <f t="shared" si="418"/>
        <v>85</v>
      </c>
      <c r="R188" s="35">
        <f t="shared" si="419"/>
        <v>4</v>
      </c>
      <c r="S188" s="32">
        <f t="shared" si="420"/>
        <v>0</v>
      </c>
      <c r="T188" s="35">
        <f t="shared" si="421"/>
        <v>0</v>
      </c>
      <c r="U188" s="32">
        <f t="shared" si="422"/>
        <v>0</v>
      </c>
      <c r="V188" s="36">
        <f t="shared" si="423"/>
        <v>0</v>
      </c>
      <c r="W188" s="27">
        <v>85</v>
      </c>
      <c r="X188" s="26">
        <v>4</v>
      </c>
      <c r="Y188" s="26">
        <v>85</v>
      </c>
      <c r="Z188" s="26">
        <v>4</v>
      </c>
      <c r="AA188" s="26">
        <v>85</v>
      </c>
      <c r="AB188" s="26">
        <v>4</v>
      </c>
      <c r="AC188" s="26">
        <v>85</v>
      </c>
      <c r="AD188" s="26">
        <v>4</v>
      </c>
      <c r="AE188" s="26">
        <v>85</v>
      </c>
      <c r="AF188" s="26">
        <v>4</v>
      </c>
      <c r="AG188" s="26"/>
      <c r="AH188" s="26"/>
      <c r="AI188" s="26"/>
      <c r="AJ188" s="26"/>
      <c r="AK188" s="6">
        <f t="shared" si="424"/>
        <v>85</v>
      </c>
      <c r="AL188" s="7">
        <f t="shared" si="425"/>
        <v>1700</v>
      </c>
      <c r="AM188" s="7">
        <f t="shared" si="426"/>
        <v>20</v>
      </c>
      <c r="AN188" s="47">
        <f t="shared" si="427"/>
        <v>85</v>
      </c>
      <c r="AO188" s="48">
        <f t="shared" si="402"/>
        <v>0.2</v>
      </c>
      <c r="AP188" s="48">
        <f t="shared" si="403"/>
        <v>0.2</v>
      </c>
      <c r="AQ188" s="48">
        <f t="shared" si="404"/>
        <v>0.2</v>
      </c>
      <c r="AR188" s="48">
        <f t="shared" si="405"/>
        <v>0.2</v>
      </c>
      <c r="AS188" s="48">
        <f t="shared" si="406"/>
        <v>0.2</v>
      </c>
      <c r="AT188" s="48">
        <f t="shared" si="407"/>
        <v>0</v>
      </c>
      <c r="AU188" s="48">
        <f t="shared" si="408"/>
        <v>0</v>
      </c>
    </row>
    <row r="189" spans="1:47">
      <c r="A189" s="2" t="s">
        <v>1174</v>
      </c>
      <c r="B189" s="44" t="str">
        <f t="shared" si="428"/>
        <v>SEAL ROW</v>
      </c>
      <c r="C189" s="45">
        <f t="shared" ref="C189:H189" si="441">C188</f>
        <v>40</v>
      </c>
      <c r="D189" s="45">
        <f t="shared" si="441"/>
        <v>4</v>
      </c>
      <c r="E189" s="45">
        <f t="shared" si="441"/>
        <v>60</v>
      </c>
      <c r="F189" s="45">
        <f t="shared" si="441"/>
        <v>4</v>
      </c>
      <c r="G189" s="45">
        <f t="shared" si="441"/>
        <v>70</v>
      </c>
      <c r="H189" s="54">
        <f t="shared" si="441"/>
        <v>4</v>
      </c>
      <c r="I189" s="31">
        <f t="shared" si="410"/>
        <v>80</v>
      </c>
      <c r="J189" s="35">
        <f t="shared" si="411"/>
        <v>2</v>
      </c>
      <c r="K189" s="32">
        <f t="shared" si="412"/>
        <v>80</v>
      </c>
      <c r="L189" s="35">
        <f t="shared" si="413"/>
        <v>2</v>
      </c>
      <c r="M189" s="32">
        <f t="shared" si="414"/>
        <v>80</v>
      </c>
      <c r="N189" s="35">
        <f t="shared" si="415"/>
        <v>2</v>
      </c>
      <c r="O189" s="32">
        <f t="shared" si="416"/>
        <v>80</v>
      </c>
      <c r="P189" s="35">
        <f t="shared" si="417"/>
        <v>2</v>
      </c>
      <c r="Q189" s="32">
        <f t="shared" si="418"/>
        <v>80</v>
      </c>
      <c r="R189" s="35">
        <f t="shared" si="419"/>
        <v>2</v>
      </c>
      <c r="S189" s="32">
        <f t="shared" si="420"/>
        <v>80</v>
      </c>
      <c r="T189" s="35">
        <f t="shared" si="421"/>
        <v>2</v>
      </c>
      <c r="U189" s="32">
        <f t="shared" si="422"/>
        <v>0</v>
      </c>
      <c r="V189" s="36">
        <f t="shared" si="423"/>
        <v>0</v>
      </c>
      <c r="W189" s="27">
        <v>80</v>
      </c>
      <c r="X189" s="26">
        <v>2</v>
      </c>
      <c r="Y189" s="26">
        <v>80</v>
      </c>
      <c r="Z189" s="26">
        <v>2</v>
      </c>
      <c r="AA189" s="26">
        <v>80</v>
      </c>
      <c r="AB189" s="26">
        <v>2</v>
      </c>
      <c r="AC189" s="26">
        <v>80</v>
      </c>
      <c r="AD189" s="26">
        <v>2</v>
      </c>
      <c r="AE189" s="26">
        <v>80</v>
      </c>
      <c r="AF189" s="26">
        <v>2</v>
      </c>
      <c r="AG189" s="26">
        <v>80</v>
      </c>
      <c r="AH189" s="26">
        <v>2</v>
      </c>
      <c r="AI189" s="26"/>
      <c r="AJ189" s="26"/>
      <c r="AK189" s="6">
        <f t="shared" si="424"/>
        <v>80</v>
      </c>
      <c r="AL189" s="7">
        <f t="shared" si="425"/>
        <v>960</v>
      </c>
      <c r="AM189" s="7">
        <f t="shared" si="426"/>
        <v>12</v>
      </c>
      <c r="AN189" s="47">
        <f t="shared" si="427"/>
        <v>80</v>
      </c>
      <c r="AO189" s="48">
        <f t="shared" si="402"/>
        <v>0.16666666666666666</v>
      </c>
      <c r="AP189" s="48">
        <f t="shared" si="403"/>
        <v>0.16666666666666666</v>
      </c>
      <c r="AQ189" s="48">
        <f t="shared" si="404"/>
        <v>0.16666666666666666</v>
      </c>
      <c r="AR189" s="48">
        <f t="shared" si="405"/>
        <v>0.16666666666666666</v>
      </c>
      <c r="AS189" s="48">
        <f t="shared" si="406"/>
        <v>0.16666666666666666</v>
      </c>
      <c r="AT189" s="48">
        <f t="shared" si="407"/>
        <v>0.16666666666666666</v>
      </c>
      <c r="AU189" s="48">
        <f t="shared" si="408"/>
        <v>0</v>
      </c>
    </row>
    <row r="190" spans="1:47">
      <c r="A190" s="2" t="s">
        <v>1175</v>
      </c>
      <c r="B190" s="44" t="str">
        <f t="shared" si="428"/>
        <v>SEAL ROW</v>
      </c>
      <c r="C190" s="45">
        <f t="shared" ref="C190:H190" si="442">C189</f>
        <v>40</v>
      </c>
      <c r="D190" s="45">
        <f t="shared" si="442"/>
        <v>4</v>
      </c>
      <c r="E190" s="45">
        <f t="shared" si="442"/>
        <v>60</v>
      </c>
      <c r="F190" s="45">
        <f t="shared" si="442"/>
        <v>4</v>
      </c>
      <c r="G190" s="45">
        <f t="shared" si="442"/>
        <v>70</v>
      </c>
      <c r="H190" s="54">
        <f t="shared" si="442"/>
        <v>4</v>
      </c>
      <c r="I190" s="31">
        <f t="shared" si="410"/>
        <v>85</v>
      </c>
      <c r="J190" s="35">
        <f t="shared" si="411"/>
        <v>5</v>
      </c>
      <c r="K190" s="32">
        <f t="shared" si="412"/>
        <v>85</v>
      </c>
      <c r="L190" s="35">
        <f t="shared" si="413"/>
        <v>5</v>
      </c>
      <c r="M190" s="32">
        <f t="shared" si="414"/>
        <v>85</v>
      </c>
      <c r="N190" s="35">
        <f t="shared" si="415"/>
        <v>5</v>
      </c>
      <c r="O190" s="32">
        <f t="shared" si="416"/>
        <v>85</v>
      </c>
      <c r="P190" s="35">
        <f t="shared" si="417"/>
        <v>5</v>
      </c>
      <c r="Q190" s="32">
        <f t="shared" si="418"/>
        <v>85</v>
      </c>
      <c r="R190" s="35">
        <f t="shared" si="419"/>
        <v>5</v>
      </c>
      <c r="S190" s="32">
        <f t="shared" si="420"/>
        <v>0</v>
      </c>
      <c r="T190" s="35">
        <f t="shared" si="421"/>
        <v>0</v>
      </c>
      <c r="U190" s="32">
        <f t="shared" si="422"/>
        <v>0</v>
      </c>
      <c r="V190" s="36">
        <f t="shared" si="423"/>
        <v>0</v>
      </c>
      <c r="W190" s="27">
        <v>85</v>
      </c>
      <c r="X190" s="26">
        <v>5</v>
      </c>
      <c r="Y190" s="26">
        <v>85</v>
      </c>
      <c r="Z190" s="26">
        <v>5</v>
      </c>
      <c r="AA190" s="26">
        <v>85</v>
      </c>
      <c r="AB190" s="26">
        <v>5</v>
      </c>
      <c r="AC190" s="26">
        <v>85</v>
      </c>
      <c r="AD190" s="26">
        <v>5</v>
      </c>
      <c r="AE190" s="26">
        <v>85</v>
      </c>
      <c r="AF190" s="26">
        <v>5</v>
      </c>
      <c r="AG190" s="26"/>
      <c r="AH190" s="26"/>
      <c r="AI190" s="26"/>
      <c r="AJ190" s="26"/>
      <c r="AK190" s="6">
        <f t="shared" si="424"/>
        <v>85</v>
      </c>
      <c r="AL190" s="7">
        <f t="shared" si="425"/>
        <v>2125</v>
      </c>
      <c r="AM190" s="7">
        <f t="shared" si="426"/>
        <v>25</v>
      </c>
      <c r="AN190" s="47">
        <f t="shared" si="427"/>
        <v>85</v>
      </c>
      <c r="AO190" s="48">
        <f t="shared" si="402"/>
        <v>0.2</v>
      </c>
      <c r="AP190" s="48">
        <f t="shared" si="403"/>
        <v>0.2</v>
      </c>
      <c r="AQ190" s="48">
        <f t="shared" si="404"/>
        <v>0.2</v>
      </c>
      <c r="AR190" s="48">
        <f t="shared" si="405"/>
        <v>0.2</v>
      </c>
      <c r="AS190" s="48">
        <f t="shared" si="406"/>
        <v>0.2</v>
      </c>
      <c r="AT190" s="48">
        <f t="shared" si="407"/>
        <v>0</v>
      </c>
      <c r="AU190" s="48">
        <f t="shared" si="408"/>
        <v>0</v>
      </c>
    </row>
    <row r="191" spans="1:47">
      <c r="A191" s="2" t="s">
        <v>1176</v>
      </c>
      <c r="B191" s="44" t="str">
        <f t="shared" si="428"/>
        <v>SEAL ROW</v>
      </c>
      <c r="C191" s="45">
        <f t="shared" ref="C191:H191" si="443">C190</f>
        <v>40</v>
      </c>
      <c r="D191" s="45">
        <f t="shared" si="443"/>
        <v>4</v>
      </c>
      <c r="E191" s="45">
        <f t="shared" si="443"/>
        <v>60</v>
      </c>
      <c r="F191" s="45">
        <f t="shared" si="443"/>
        <v>4</v>
      </c>
      <c r="G191" s="45">
        <f t="shared" si="443"/>
        <v>70</v>
      </c>
      <c r="H191" s="54">
        <f t="shared" si="443"/>
        <v>4</v>
      </c>
      <c r="I191" s="31">
        <f t="shared" si="410"/>
        <v>80</v>
      </c>
      <c r="J191" s="35">
        <f t="shared" si="411"/>
        <v>2</v>
      </c>
      <c r="K191" s="32">
        <f t="shared" si="412"/>
        <v>80</v>
      </c>
      <c r="L191" s="35">
        <f t="shared" si="413"/>
        <v>2</v>
      </c>
      <c r="M191" s="32">
        <f t="shared" si="414"/>
        <v>80</v>
      </c>
      <c r="N191" s="35">
        <f t="shared" si="415"/>
        <v>2</v>
      </c>
      <c r="O191" s="32">
        <f t="shared" si="416"/>
        <v>80</v>
      </c>
      <c r="P191" s="35">
        <f t="shared" si="417"/>
        <v>2</v>
      </c>
      <c r="Q191" s="32">
        <f t="shared" si="418"/>
        <v>80</v>
      </c>
      <c r="R191" s="35">
        <f t="shared" si="419"/>
        <v>2</v>
      </c>
      <c r="S191" s="32">
        <f t="shared" si="420"/>
        <v>80</v>
      </c>
      <c r="T191" s="35">
        <f t="shared" si="421"/>
        <v>2</v>
      </c>
      <c r="U191" s="32">
        <f t="shared" si="422"/>
        <v>0</v>
      </c>
      <c r="V191" s="36">
        <f t="shared" si="423"/>
        <v>0</v>
      </c>
      <c r="W191" s="27">
        <v>80</v>
      </c>
      <c r="X191" s="26">
        <v>2</v>
      </c>
      <c r="Y191" s="26">
        <v>80</v>
      </c>
      <c r="Z191" s="26">
        <v>2</v>
      </c>
      <c r="AA191" s="26">
        <v>80</v>
      </c>
      <c r="AB191" s="26">
        <v>2</v>
      </c>
      <c r="AC191" s="26">
        <v>80</v>
      </c>
      <c r="AD191" s="26">
        <v>2</v>
      </c>
      <c r="AE191" s="26">
        <v>80</v>
      </c>
      <c r="AF191" s="26">
        <v>2</v>
      </c>
      <c r="AG191" s="26">
        <v>80</v>
      </c>
      <c r="AH191" s="26">
        <v>2</v>
      </c>
      <c r="AI191" s="26"/>
      <c r="AJ191" s="26"/>
      <c r="AK191" s="6">
        <f t="shared" si="424"/>
        <v>80</v>
      </c>
      <c r="AL191" s="7">
        <f t="shared" si="425"/>
        <v>960</v>
      </c>
      <c r="AM191" s="7">
        <f t="shared" si="426"/>
        <v>12</v>
      </c>
      <c r="AN191" s="47">
        <f t="shared" si="427"/>
        <v>80</v>
      </c>
      <c r="AO191" s="48">
        <f t="shared" si="402"/>
        <v>0.16666666666666666</v>
      </c>
      <c r="AP191" s="48">
        <f t="shared" si="403"/>
        <v>0.16666666666666666</v>
      </c>
      <c r="AQ191" s="48">
        <f t="shared" si="404"/>
        <v>0.16666666666666666</v>
      </c>
      <c r="AR191" s="48">
        <f t="shared" si="405"/>
        <v>0.16666666666666666</v>
      </c>
      <c r="AS191" s="48">
        <f t="shared" si="406"/>
        <v>0.16666666666666666</v>
      </c>
      <c r="AT191" s="48">
        <f t="shared" si="407"/>
        <v>0.16666666666666666</v>
      </c>
      <c r="AU191" s="48">
        <f t="shared" si="408"/>
        <v>0</v>
      </c>
    </row>
    <row r="192" spans="1:47">
      <c r="A192" s="2" t="s">
        <v>1177</v>
      </c>
      <c r="B192" s="44" t="str">
        <f t="shared" si="428"/>
        <v>SEAL ROW</v>
      </c>
      <c r="C192" s="45">
        <f t="shared" ref="C192:H192" si="444">C191</f>
        <v>40</v>
      </c>
      <c r="D192" s="45">
        <f t="shared" si="444"/>
        <v>4</v>
      </c>
      <c r="E192" s="45">
        <f t="shared" si="444"/>
        <v>60</v>
      </c>
      <c r="F192" s="45">
        <f t="shared" si="444"/>
        <v>4</v>
      </c>
      <c r="G192" s="45">
        <f t="shared" si="444"/>
        <v>70</v>
      </c>
      <c r="H192" s="54">
        <f t="shared" si="444"/>
        <v>4</v>
      </c>
      <c r="I192" s="31">
        <f t="shared" si="410"/>
        <v>90</v>
      </c>
      <c r="J192" s="35">
        <f t="shared" si="411"/>
        <v>2</v>
      </c>
      <c r="K192" s="32">
        <f t="shared" si="412"/>
        <v>90</v>
      </c>
      <c r="L192" s="35">
        <f t="shared" si="413"/>
        <v>2</v>
      </c>
      <c r="M192" s="32">
        <f t="shared" si="414"/>
        <v>90</v>
      </c>
      <c r="N192" s="35">
        <f t="shared" si="415"/>
        <v>2</v>
      </c>
      <c r="O192" s="32">
        <f t="shared" si="416"/>
        <v>90</v>
      </c>
      <c r="P192" s="35">
        <f t="shared" si="417"/>
        <v>2</v>
      </c>
      <c r="Q192" s="32">
        <f t="shared" si="418"/>
        <v>0</v>
      </c>
      <c r="R192" s="35">
        <f t="shared" si="419"/>
        <v>0</v>
      </c>
      <c r="S192" s="32">
        <f t="shared" si="420"/>
        <v>0</v>
      </c>
      <c r="T192" s="35">
        <f t="shared" si="421"/>
        <v>0</v>
      </c>
      <c r="U192" s="32">
        <f t="shared" si="422"/>
        <v>0</v>
      </c>
      <c r="V192" s="36">
        <f t="shared" si="423"/>
        <v>0</v>
      </c>
      <c r="W192" s="27">
        <v>90</v>
      </c>
      <c r="X192" s="26">
        <v>2</v>
      </c>
      <c r="Y192" s="26">
        <v>90</v>
      </c>
      <c r="Z192" s="26">
        <v>2</v>
      </c>
      <c r="AA192" s="26">
        <v>90</v>
      </c>
      <c r="AB192" s="26">
        <v>2</v>
      </c>
      <c r="AC192" s="26">
        <v>90</v>
      </c>
      <c r="AD192" s="26">
        <v>2</v>
      </c>
      <c r="AE192" s="26"/>
      <c r="AF192" s="26"/>
      <c r="AG192" s="26"/>
      <c r="AH192" s="26"/>
      <c r="AI192" s="26"/>
      <c r="AJ192" s="26"/>
      <c r="AK192" s="6">
        <f t="shared" si="424"/>
        <v>90</v>
      </c>
      <c r="AL192" s="7">
        <f t="shared" si="425"/>
        <v>720</v>
      </c>
      <c r="AM192" s="7">
        <f t="shared" si="426"/>
        <v>8</v>
      </c>
      <c r="AN192" s="47">
        <f t="shared" si="427"/>
        <v>90</v>
      </c>
      <c r="AO192" s="48">
        <f t="shared" si="402"/>
        <v>0.25</v>
      </c>
      <c r="AP192" s="48">
        <f t="shared" si="403"/>
        <v>0.25</v>
      </c>
      <c r="AQ192" s="48">
        <f t="shared" si="404"/>
        <v>0.25</v>
      </c>
      <c r="AR192" s="48">
        <f t="shared" si="405"/>
        <v>0.25</v>
      </c>
      <c r="AS192" s="48">
        <f t="shared" si="406"/>
        <v>0</v>
      </c>
      <c r="AT192" s="48">
        <f t="shared" si="407"/>
        <v>0</v>
      </c>
      <c r="AU192" s="48">
        <f t="shared" si="408"/>
        <v>0</v>
      </c>
    </row>
    <row r="193" spans="1:47">
      <c r="A193" s="2" t="s">
        <v>1178</v>
      </c>
      <c r="B193" s="44" t="str">
        <f t="shared" si="428"/>
        <v>SEAL ROW</v>
      </c>
      <c r="C193" s="45">
        <f t="shared" ref="C193:H193" si="445">C192</f>
        <v>40</v>
      </c>
      <c r="D193" s="45">
        <f t="shared" si="445"/>
        <v>4</v>
      </c>
      <c r="E193" s="45">
        <f t="shared" si="445"/>
        <v>60</v>
      </c>
      <c r="F193" s="45">
        <f t="shared" si="445"/>
        <v>4</v>
      </c>
      <c r="G193" s="45">
        <f t="shared" si="445"/>
        <v>70</v>
      </c>
      <c r="H193" s="54">
        <f t="shared" si="445"/>
        <v>4</v>
      </c>
      <c r="I193" s="31">
        <f t="shared" si="410"/>
        <v>80</v>
      </c>
      <c r="J193" s="35">
        <f t="shared" si="411"/>
        <v>2</v>
      </c>
      <c r="K193" s="32">
        <f t="shared" si="412"/>
        <v>80</v>
      </c>
      <c r="L193" s="35">
        <f t="shared" si="413"/>
        <v>2</v>
      </c>
      <c r="M193" s="32">
        <f t="shared" si="414"/>
        <v>80</v>
      </c>
      <c r="N193" s="35">
        <f t="shared" si="415"/>
        <v>2</v>
      </c>
      <c r="O193" s="32">
        <f t="shared" si="416"/>
        <v>80</v>
      </c>
      <c r="P193" s="35">
        <f t="shared" si="417"/>
        <v>2</v>
      </c>
      <c r="Q193" s="32">
        <f t="shared" si="418"/>
        <v>80</v>
      </c>
      <c r="R193" s="35">
        <f t="shared" si="419"/>
        <v>2</v>
      </c>
      <c r="S193" s="32">
        <f t="shared" si="420"/>
        <v>80</v>
      </c>
      <c r="T193" s="35">
        <f t="shared" si="421"/>
        <v>2</v>
      </c>
      <c r="U193" s="32">
        <f t="shared" si="422"/>
        <v>0</v>
      </c>
      <c r="V193" s="36">
        <f t="shared" si="423"/>
        <v>0</v>
      </c>
      <c r="W193" s="27">
        <v>80</v>
      </c>
      <c r="X193" s="26">
        <v>2</v>
      </c>
      <c r="Y193" s="26">
        <v>80</v>
      </c>
      <c r="Z193" s="26">
        <v>2</v>
      </c>
      <c r="AA193" s="26">
        <v>80</v>
      </c>
      <c r="AB193" s="26">
        <v>2</v>
      </c>
      <c r="AC193" s="26">
        <v>80</v>
      </c>
      <c r="AD193" s="26">
        <v>2</v>
      </c>
      <c r="AE193" s="26">
        <v>80</v>
      </c>
      <c r="AF193" s="26">
        <v>2</v>
      </c>
      <c r="AG193" s="26">
        <v>80</v>
      </c>
      <c r="AH193" s="26">
        <v>2</v>
      </c>
      <c r="AI193" s="26"/>
      <c r="AJ193" s="26"/>
      <c r="AK193" s="6">
        <f t="shared" si="424"/>
        <v>80</v>
      </c>
      <c r="AL193" s="7">
        <f t="shared" si="425"/>
        <v>960</v>
      </c>
      <c r="AM193" s="7">
        <f t="shared" si="426"/>
        <v>12</v>
      </c>
      <c r="AN193" s="47">
        <f t="shared" si="427"/>
        <v>80</v>
      </c>
      <c r="AO193" s="48">
        <f t="shared" si="402"/>
        <v>0.16666666666666666</v>
      </c>
      <c r="AP193" s="48">
        <f t="shared" si="403"/>
        <v>0.16666666666666666</v>
      </c>
      <c r="AQ193" s="48">
        <f t="shared" si="404"/>
        <v>0.16666666666666666</v>
      </c>
      <c r="AR193" s="48">
        <f t="shared" si="405"/>
        <v>0.16666666666666666</v>
      </c>
      <c r="AS193" s="48">
        <f t="shared" si="406"/>
        <v>0.16666666666666666</v>
      </c>
      <c r="AT193" s="48">
        <f t="shared" si="407"/>
        <v>0.16666666666666666</v>
      </c>
      <c r="AU193" s="48">
        <f t="shared" si="408"/>
        <v>0</v>
      </c>
    </row>
    <row r="194" spans="1:47">
      <c r="A194" s="2" t="s">
        <v>1179</v>
      </c>
      <c r="B194" s="44" t="str">
        <f t="shared" si="428"/>
        <v>SEAL ROW</v>
      </c>
      <c r="C194" s="45">
        <f t="shared" ref="C194:H194" si="446">C193</f>
        <v>40</v>
      </c>
      <c r="D194" s="45">
        <f t="shared" si="446"/>
        <v>4</v>
      </c>
      <c r="E194" s="45">
        <f t="shared" si="446"/>
        <v>60</v>
      </c>
      <c r="F194" s="45">
        <f t="shared" si="446"/>
        <v>4</v>
      </c>
      <c r="G194" s="45">
        <f t="shared" si="446"/>
        <v>70</v>
      </c>
      <c r="H194" s="54">
        <f t="shared" si="446"/>
        <v>4</v>
      </c>
      <c r="I194" s="31">
        <f t="shared" si="410"/>
        <v>90</v>
      </c>
      <c r="J194" s="35">
        <f t="shared" si="411"/>
        <v>3</v>
      </c>
      <c r="K194" s="32">
        <f t="shared" si="412"/>
        <v>90</v>
      </c>
      <c r="L194" s="35">
        <f t="shared" si="413"/>
        <v>3</v>
      </c>
      <c r="M194" s="32">
        <f t="shared" si="414"/>
        <v>90</v>
      </c>
      <c r="N194" s="35">
        <f t="shared" si="415"/>
        <v>3</v>
      </c>
      <c r="O194" s="32">
        <f t="shared" si="416"/>
        <v>90</v>
      </c>
      <c r="P194" s="35">
        <f t="shared" si="417"/>
        <v>3</v>
      </c>
      <c r="Q194" s="32">
        <f t="shared" si="418"/>
        <v>0</v>
      </c>
      <c r="R194" s="35">
        <f t="shared" si="419"/>
        <v>0</v>
      </c>
      <c r="S194" s="32">
        <f t="shared" si="420"/>
        <v>0</v>
      </c>
      <c r="T194" s="35">
        <f t="shared" si="421"/>
        <v>0</v>
      </c>
      <c r="U194" s="32">
        <f t="shared" si="422"/>
        <v>0</v>
      </c>
      <c r="V194" s="36">
        <f t="shared" si="423"/>
        <v>0</v>
      </c>
      <c r="W194" s="27">
        <v>90</v>
      </c>
      <c r="X194" s="26">
        <v>3</v>
      </c>
      <c r="Y194" s="26">
        <v>90</v>
      </c>
      <c r="Z194" s="26">
        <v>3</v>
      </c>
      <c r="AA194" s="26">
        <v>90</v>
      </c>
      <c r="AB194" s="26">
        <v>3</v>
      </c>
      <c r="AC194" s="26">
        <v>90</v>
      </c>
      <c r="AD194" s="26">
        <v>3</v>
      </c>
      <c r="AE194" s="26"/>
      <c r="AF194" s="26"/>
      <c r="AG194" s="26"/>
      <c r="AH194" s="26"/>
      <c r="AI194" s="26"/>
      <c r="AJ194" s="26"/>
      <c r="AK194" s="6">
        <f t="shared" si="424"/>
        <v>90</v>
      </c>
      <c r="AL194" s="7">
        <f t="shared" si="425"/>
        <v>1080</v>
      </c>
      <c r="AM194" s="7">
        <f t="shared" si="426"/>
        <v>12</v>
      </c>
      <c r="AN194" s="47">
        <f t="shared" si="427"/>
        <v>90</v>
      </c>
      <c r="AO194" s="48">
        <f t="shared" si="402"/>
        <v>0.25</v>
      </c>
      <c r="AP194" s="48">
        <f t="shared" si="403"/>
        <v>0.25</v>
      </c>
      <c r="AQ194" s="48">
        <f t="shared" si="404"/>
        <v>0.25</v>
      </c>
      <c r="AR194" s="48">
        <f t="shared" si="405"/>
        <v>0.25</v>
      </c>
      <c r="AS194" s="48">
        <f t="shared" si="406"/>
        <v>0</v>
      </c>
      <c r="AT194" s="48">
        <f t="shared" si="407"/>
        <v>0</v>
      </c>
      <c r="AU194" s="48">
        <f t="shared" si="408"/>
        <v>0</v>
      </c>
    </row>
    <row r="195" spans="1:47">
      <c r="A195" s="2" t="s">
        <v>1180</v>
      </c>
      <c r="B195" s="44" t="str">
        <f t="shared" si="428"/>
        <v>SEAL ROW</v>
      </c>
      <c r="C195" s="45">
        <f t="shared" ref="C195:H195" si="447">C194</f>
        <v>40</v>
      </c>
      <c r="D195" s="45">
        <f t="shared" si="447"/>
        <v>4</v>
      </c>
      <c r="E195" s="45">
        <f t="shared" si="447"/>
        <v>60</v>
      </c>
      <c r="F195" s="45">
        <f t="shared" si="447"/>
        <v>4</v>
      </c>
      <c r="G195" s="45">
        <f t="shared" si="447"/>
        <v>70</v>
      </c>
      <c r="H195" s="54">
        <f t="shared" si="447"/>
        <v>4</v>
      </c>
      <c r="I195" s="31">
        <f t="shared" si="410"/>
        <v>80</v>
      </c>
      <c r="J195" s="35">
        <f t="shared" si="411"/>
        <v>2</v>
      </c>
      <c r="K195" s="32">
        <f t="shared" si="412"/>
        <v>80</v>
      </c>
      <c r="L195" s="35">
        <f t="shared" si="413"/>
        <v>2</v>
      </c>
      <c r="M195" s="32">
        <f t="shared" si="414"/>
        <v>80</v>
      </c>
      <c r="N195" s="35">
        <f t="shared" si="415"/>
        <v>2</v>
      </c>
      <c r="O195" s="32">
        <f t="shared" si="416"/>
        <v>80</v>
      </c>
      <c r="P195" s="35">
        <f t="shared" si="417"/>
        <v>2</v>
      </c>
      <c r="Q195" s="32">
        <f t="shared" si="418"/>
        <v>80</v>
      </c>
      <c r="R195" s="35">
        <f t="shared" si="419"/>
        <v>2</v>
      </c>
      <c r="S195" s="32">
        <f t="shared" si="420"/>
        <v>80</v>
      </c>
      <c r="T195" s="35">
        <f t="shared" si="421"/>
        <v>2</v>
      </c>
      <c r="U195" s="32">
        <f t="shared" si="422"/>
        <v>0</v>
      </c>
      <c r="V195" s="36">
        <f t="shared" si="423"/>
        <v>0</v>
      </c>
      <c r="W195" s="27">
        <v>80</v>
      </c>
      <c r="X195" s="26">
        <v>2</v>
      </c>
      <c r="Y195" s="26">
        <v>80</v>
      </c>
      <c r="Z195" s="26">
        <v>2</v>
      </c>
      <c r="AA195" s="26">
        <v>80</v>
      </c>
      <c r="AB195" s="26">
        <v>2</v>
      </c>
      <c r="AC195" s="26">
        <v>80</v>
      </c>
      <c r="AD195" s="26">
        <v>2</v>
      </c>
      <c r="AE195" s="26">
        <v>80</v>
      </c>
      <c r="AF195" s="26">
        <v>2</v>
      </c>
      <c r="AG195" s="26">
        <v>80</v>
      </c>
      <c r="AH195" s="26">
        <v>2</v>
      </c>
      <c r="AI195" s="26"/>
      <c r="AJ195" s="26"/>
      <c r="AK195" s="6">
        <f t="shared" si="424"/>
        <v>80</v>
      </c>
      <c r="AL195" s="7">
        <f t="shared" si="425"/>
        <v>960</v>
      </c>
      <c r="AM195" s="7">
        <f t="shared" si="426"/>
        <v>12</v>
      </c>
      <c r="AN195" s="47">
        <f t="shared" si="427"/>
        <v>80</v>
      </c>
      <c r="AO195" s="48">
        <f t="shared" si="402"/>
        <v>0.16666666666666666</v>
      </c>
      <c r="AP195" s="48">
        <f t="shared" si="403"/>
        <v>0.16666666666666666</v>
      </c>
      <c r="AQ195" s="48">
        <f t="shared" si="404"/>
        <v>0.16666666666666666</v>
      </c>
      <c r="AR195" s="48">
        <f t="shared" si="405"/>
        <v>0.16666666666666666</v>
      </c>
      <c r="AS195" s="48">
        <f t="shared" si="406"/>
        <v>0.16666666666666666</v>
      </c>
      <c r="AT195" s="48">
        <f t="shared" si="407"/>
        <v>0.16666666666666666</v>
      </c>
      <c r="AU195" s="48">
        <f t="shared" si="408"/>
        <v>0</v>
      </c>
    </row>
    <row r="196" spans="1:47">
      <c r="A196" s="2" t="s">
        <v>1181</v>
      </c>
      <c r="B196" s="44" t="str">
        <f t="shared" si="428"/>
        <v>SEAL ROW</v>
      </c>
      <c r="C196" s="45">
        <f t="shared" ref="C196:H196" si="448">C195</f>
        <v>40</v>
      </c>
      <c r="D196" s="45">
        <f t="shared" si="448"/>
        <v>4</v>
      </c>
      <c r="E196" s="45">
        <f t="shared" si="448"/>
        <v>60</v>
      </c>
      <c r="F196" s="45">
        <f t="shared" si="448"/>
        <v>4</v>
      </c>
      <c r="G196" s="45">
        <f t="shared" si="448"/>
        <v>70</v>
      </c>
      <c r="H196" s="54">
        <f t="shared" si="448"/>
        <v>4</v>
      </c>
      <c r="I196" s="31">
        <f t="shared" si="410"/>
        <v>90</v>
      </c>
      <c r="J196" s="35">
        <f t="shared" si="411"/>
        <v>4</v>
      </c>
      <c r="K196" s="32">
        <f t="shared" si="412"/>
        <v>90</v>
      </c>
      <c r="L196" s="35">
        <f t="shared" si="413"/>
        <v>4</v>
      </c>
      <c r="M196" s="32">
        <f t="shared" si="414"/>
        <v>90</v>
      </c>
      <c r="N196" s="35">
        <f t="shared" si="415"/>
        <v>4</v>
      </c>
      <c r="O196" s="32">
        <f t="shared" si="416"/>
        <v>90</v>
      </c>
      <c r="P196" s="35">
        <f t="shared" si="417"/>
        <v>4</v>
      </c>
      <c r="Q196" s="32">
        <f t="shared" si="418"/>
        <v>0</v>
      </c>
      <c r="R196" s="35">
        <f t="shared" si="419"/>
        <v>0</v>
      </c>
      <c r="S196" s="32">
        <f t="shared" si="420"/>
        <v>0</v>
      </c>
      <c r="T196" s="35">
        <f t="shared" si="421"/>
        <v>0</v>
      </c>
      <c r="U196" s="32">
        <f t="shared" si="422"/>
        <v>0</v>
      </c>
      <c r="V196" s="36">
        <f t="shared" si="423"/>
        <v>0</v>
      </c>
      <c r="W196" s="27">
        <v>90</v>
      </c>
      <c r="X196" s="26">
        <v>4</v>
      </c>
      <c r="Y196" s="26">
        <v>90</v>
      </c>
      <c r="Z196" s="26">
        <v>4</v>
      </c>
      <c r="AA196" s="26">
        <v>90</v>
      </c>
      <c r="AB196" s="26">
        <v>4</v>
      </c>
      <c r="AC196" s="26">
        <v>90</v>
      </c>
      <c r="AD196" s="26">
        <v>4</v>
      </c>
      <c r="AE196" s="26"/>
      <c r="AF196" s="26"/>
      <c r="AG196" s="26"/>
      <c r="AH196" s="26"/>
      <c r="AI196" s="26"/>
      <c r="AJ196" s="26"/>
      <c r="AK196" s="6">
        <f t="shared" si="424"/>
        <v>90</v>
      </c>
      <c r="AL196" s="7">
        <f t="shared" si="425"/>
        <v>1440</v>
      </c>
      <c r="AM196" s="7">
        <f t="shared" si="426"/>
        <v>16</v>
      </c>
      <c r="AN196" s="47">
        <f t="shared" si="427"/>
        <v>90</v>
      </c>
      <c r="AO196" s="48">
        <f t="shared" si="402"/>
        <v>0.25</v>
      </c>
      <c r="AP196" s="48">
        <f t="shared" si="403"/>
        <v>0.25</v>
      </c>
      <c r="AQ196" s="48">
        <f t="shared" si="404"/>
        <v>0.25</v>
      </c>
      <c r="AR196" s="48">
        <f t="shared" si="405"/>
        <v>0.25</v>
      </c>
      <c r="AS196" s="48">
        <f t="shared" si="406"/>
        <v>0</v>
      </c>
      <c r="AT196" s="48">
        <f t="shared" si="407"/>
        <v>0</v>
      </c>
      <c r="AU196" s="48">
        <f t="shared" si="408"/>
        <v>0</v>
      </c>
    </row>
    <row r="197" spans="1:47">
      <c r="A197" s="2" t="s">
        <v>1182</v>
      </c>
      <c r="B197" s="44" t="str">
        <f t="shared" si="428"/>
        <v>SEAL ROW</v>
      </c>
      <c r="C197" s="45">
        <f t="shared" ref="C197:H197" si="449">C196</f>
        <v>40</v>
      </c>
      <c r="D197" s="45">
        <f t="shared" si="449"/>
        <v>4</v>
      </c>
      <c r="E197" s="45">
        <f t="shared" si="449"/>
        <v>60</v>
      </c>
      <c r="F197" s="45">
        <f t="shared" si="449"/>
        <v>4</v>
      </c>
      <c r="G197" s="45">
        <f t="shared" si="449"/>
        <v>70</v>
      </c>
      <c r="H197" s="54">
        <f t="shared" si="449"/>
        <v>4</v>
      </c>
      <c r="I197" s="31">
        <f t="shared" si="410"/>
        <v>80</v>
      </c>
      <c r="J197" s="35">
        <f t="shared" si="411"/>
        <v>2</v>
      </c>
      <c r="K197" s="32">
        <f t="shared" si="412"/>
        <v>80</v>
      </c>
      <c r="L197" s="35">
        <f t="shared" si="413"/>
        <v>2</v>
      </c>
      <c r="M197" s="32">
        <f t="shared" si="414"/>
        <v>80</v>
      </c>
      <c r="N197" s="35">
        <f t="shared" si="415"/>
        <v>2</v>
      </c>
      <c r="O197" s="32">
        <f t="shared" si="416"/>
        <v>80</v>
      </c>
      <c r="P197" s="35">
        <f t="shared" si="417"/>
        <v>2</v>
      </c>
      <c r="Q197" s="32">
        <f t="shared" si="418"/>
        <v>80</v>
      </c>
      <c r="R197" s="35">
        <f t="shared" si="419"/>
        <v>2</v>
      </c>
      <c r="S197" s="32">
        <f t="shared" si="420"/>
        <v>80</v>
      </c>
      <c r="T197" s="35">
        <f t="shared" si="421"/>
        <v>2</v>
      </c>
      <c r="U197" s="32">
        <f t="shared" si="422"/>
        <v>0</v>
      </c>
      <c r="V197" s="36">
        <f t="shared" si="423"/>
        <v>0</v>
      </c>
      <c r="W197" s="27">
        <v>80</v>
      </c>
      <c r="X197" s="26">
        <v>2</v>
      </c>
      <c r="Y197" s="26">
        <v>80</v>
      </c>
      <c r="Z197" s="26">
        <v>2</v>
      </c>
      <c r="AA197" s="26">
        <v>80</v>
      </c>
      <c r="AB197" s="26">
        <v>2</v>
      </c>
      <c r="AC197" s="26">
        <v>80</v>
      </c>
      <c r="AD197" s="26">
        <v>2</v>
      </c>
      <c r="AE197" s="26">
        <v>80</v>
      </c>
      <c r="AF197" s="26">
        <v>2</v>
      </c>
      <c r="AG197" s="26">
        <v>80</v>
      </c>
      <c r="AH197" s="26">
        <v>2</v>
      </c>
      <c r="AI197" s="26"/>
      <c r="AJ197" s="26"/>
      <c r="AK197" s="6">
        <f t="shared" si="424"/>
        <v>80</v>
      </c>
      <c r="AL197" s="7">
        <f t="shared" si="425"/>
        <v>960</v>
      </c>
      <c r="AM197" s="7">
        <f t="shared" si="426"/>
        <v>12</v>
      </c>
      <c r="AN197" s="47">
        <f t="shared" si="427"/>
        <v>80</v>
      </c>
      <c r="AO197" s="48">
        <f t="shared" si="402"/>
        <v>0.16666666666666666</v>
      </c>
      <c r="AP197" s="48">
        <f t="shared" si="403"/>
        <v>0.16666666666666666</v>
      </c>
      <c r="AQ197" s="48">
        <f t="shared" si="404"/>
        <v>0.16666666666666666</v>
      </c>
      <c r="AR197" s="48">
        <f t="shared" si="405"/>
        <v>0.16666666666666666</v>
      </c>
      <c r="AS197" s="48">
        <f t="shared" si="406"/>
        <v>0.16666666666666666</v>
      </c>
      <c r="AT197" s="48">
        <f t="shared" si="407"/>
        <v>0.16666666666666666</v>
      </c>
      <c r="AU197" s="48">
        <f t="shared" si="408"/>
        <v>0</v>
      </c>
    </row>
    <row r="198" spans="1:47">
      <c r="A198" s="2" t="s">
        <v>1183</v>
      </c>
      <c r="B198" s="44" t="str">
        <f t="shared" si="428"/>
        <v>SEAL ROW</v>
      </c>
      <c r="C198" s="45">
        <f t="shared" ref="C198:H198" si="450">C197</f>
        <v>40</v>
      </c>
      <c r="D198" s="45">
        <f t="shared" si="450"/>
        <v>4</v>
      </c>
      <c r="E198" s="45">
        <f t="shared" si="450"/>
        <v>60</v>
      </c>
      <c r="F198" s="45">
        <f t="shared" si="450"/>
        <v>4</v>
      </c>
      <c r="G198" s="45">
        <f t="shared" si="450"/>
        <v>70</v>
      </c>
      <c r="H198" s="54">
        <f t="shared" si="450"/>
        <v>4</v>
      </c>
      <c r="I198" s="31">
        <f t="shared" si="410"/>
        <v>95</v>
      </c>
      <c r="J198" s="35">
        <f t="shared" si="411"/>
        <v>2</v>
      </c>
      <c r="K198" s="32">
        <f t="shared" si="412"/>
        <v>95</v>
      </c>
      <c r="L198" s="35">
        <f t="shared" si="413"/>
        <v>2</v>
      </c>
      <c r="M198" s="32">
        <f t="shared" si="414"/>
        <v>95</v>
      </c>
      <c r="N198" s="35">
        <f t="shared" si="415"/>
        <v>2</v>
      </c>
      <c r="O198" s="32">
        <f t="shared" si="416"/>
        <v>0</v>
      </c>
      <c r="P198" s="35">
        <f t="shared" si="417"/>
        <v>0</v>
      </c>
      <c r="Q198" s="32">
        <f t="shared" si="418"/>
        <v>0</v>
      </c>
      <c r="R198" s="35">
        <f t="shared" si="419"/>
        <v>0</v>
      </c>
      <c r="S198" s="32">
        <f t="shared" si="420"/>
        <v>0</v>
      </c>
      <c r="T198" s="35">
        <f t="shared" si="421"/>
        <v>0</v>
      </c>
      <c r="U198" s="32">
        <f t="shared" si="422"/>
        <v>0</v>
      </c>
      <c r="V198" s="36">
        <f t="shared" si="423"/>
        <v>0</v>
      </c>
      <c r="W198" s="27">
        <v>95</v>
      </c>
      <c r="X198" s="26">
        <v>2</v>
      </c>
      <c r="Y198" s="26">
        <v>95</v>
      </c>
      <c r="Z198" s="26">
        <v>2</v>
      </c>
      <c r="AA198" s="26">
        <v>95</v>
      </c>
      <c r="AB198" s="26">
        <v>2</v>
      </c>
      <c r="AC198" s="26"/>
      <c r="AD198" s="26"/>
      <c r="AE198" s="26"/>
      <c r="AF198" s="26"/>
      <c r="AG198" s="26"/>
      <c r="AH198" s="26"/>
      <c r="AI198" s="26"/>
      <c r="AJ198" s="26"/>
      <c r="AK198" s="6">
        <f t="shared" si="424"/>
        <v>95</v>
      </c>
      <c r="AL198" s="7">
        <f t="shared" si="425"/>
        <v>570</v>
      </c>
      <c r="AM198" s="7">
        <f t="shared" si="426"/>
        <v>6</v>
      </c>
      <c r="AN198" s="47">
        <f t="shared" si="427"/>
        <v>95</v>
      </c>
      <c r="AO198" s="48">
        <f t="shared" si="402"/>
        <v>0.33333333333333331</v>
      </c>
      <c r="AP198" s="48">
        <f t="shared" si="403"/>
        <v>0.33333333333333331</v>
      </c>
      <c r="AQ198" s="48">
        <f t="shared" si="404"/>
        <v>0.33333333333333331</v>
      </c>
      <c r="AR198" s="48">
        <f t="shared" si="405"/>
        <v>0</v>
      </c>
      <c r="AS198" s="48">
        <f t="shared" si="406"/>
        <v>0</v>
      </c>
      <c r="AT198" s="48">
        <f t="shared" si="407"/>
        <v>0</v>
      </c>
      <c r="AU198" s="48">
        <f t="shared" si="408"/>
        <v>0</v>
      </c>
    </row>
    <row r="199" spans="1:47">
      <c r="A199" s="2" t="s">
        <v>1184</v>
      </c>
      <c r="B199" s="44" t="str">
        <f t="shared" si="428"/>
        <v>SEAL ROW</v>
      </c>
      <c r="C199" s="45">
        <f t="shared" ref="C199:H199" si="451">C198</f>
        <v>40</v>
      </c>
      <c r="D199" s="45">
        <f t="shared" si="451"/>
        <v>4</v>
      </c>
      <c r="E199" s="45">
        <f t="shared" si="451"/>
        <v>60</v>
      </c>
      <c r="F199" s="45">
        <f t="shared" si="451"/>
        <v>4</v>
      </c>
      <c r="G199" s="45">
        <f t="shared" si="451"/>
        <v>70</v>
      </c>
      <c r="H199" s="54">
        <f t="shared" si="451"/>
        <v>4</v>
      </c>
      <c r="I199" s="31">
        <f t="shared" si="410"/>
        <v>80</v>
      </c>
      <c r="J199" s="35">
        <f t="shared" si="411"/>
        <v>2</v>
      </c>
      <c r="K199" s="32">
        <f t="shared" si="412"/>
        <v>80</v>
      </c>
      <c r="L199" s="35">
        <f t="shared" si="413"/>
        <v>2</v>
      </c>
      <c r="M199" s="32">
        <f t="shared" si="414"/>
        <v>80</v>
      </c>
      <c r="N199" s="35">
        <f t="shared" si="415"/>
        <v>2</v>
      </c>
      <c r="O199" s="32">
        <f t="shared" si="416"/>
        <v>80</v>
      </c>
      <c r="P199" s="35">
        <f t="shared" si="417"/>
        <v>2</v>
      </c>
      <c r="Q199" s="32">
        <f t="shared" si="418"/>
        <v>80</v>
      </c>
      <c r="R199" s="35">
        <f t="shared" si="419"/>
        <v>2</v>
      </c>
      <c r="S199" s="32">
        <f t="shared" si="420"/>
        <v>80</v>
      </c>
      <c r="T199" s="35">
        <f t="shared" si="421"/>
        <v>2</v>
      </c>
      <c r="U199" s="32">
        <f t="shared" si="422"/>
        <v>0</v>
      </c>
      <c r="V199" s="36">
        <f t="shared" si="423"/>
        <v>0</v>
      </c>
      <c r="W199" s="27">
        <v>80</v>
      </c>
      <c r="X199" s="26">
        <v>2</v>
      </c>
      <c r="Y199" s="26">
        <v>80</v>
      </c>
      <c r="Z199" s="26">
        <v>2</v>
      </c>
      <c r="AA199" s="26">
        <v>80</v>
      </c>
      <c r="AB199" s="26">
        <v>2</v>
      </c>
      <c r="AC199" s="26">
        <v>80</v>
      </c>
      <c r="AD199" s="26">
        <v>2</v>
      </c>
      <c r="AE199" s="26">
        <v>80</v>
      </c>
      <c r="AF199" s="26">
        <v>2</v>
      </c>
      <c r="AG199" s="26">
        <v>80</v>
      </c>
      <c r="AH199" s="26">
        <v>2</v>
      </c>
      <c r="AI199" s="26"/>
      <c r="AJ199" s="26"/>
      <c r="AK199" s="6">
        <f t="shared" si="424"/>
        <v>80</v>
      </c>
      <c r="AL199" s="7">
        <f t="shared" si="425"/>
        <v>960</v>
      </c>
      <c r="AM199" s="7">
        <f t="shared" si="426"/>
        <v>12</v>
      </c>
      <c r="AN199" s="47">
        <f t="shared" si="427"/>
        <v>80</v>
      </c>
      <c r="AO199" s="48">
        <f t="shared" si="402"/>
        <v>0.16666666666666666</v>
      </c>
      <c r="AP199" s="48">
        <f t="shared" si="403"/>
        <v>0.16666666666666666</v>
      </c>
      <c r="AQ199" s="48">
        <f t="shared" si="404"/>
        <v>0.16666666666666666</v>
      </c>
      <c r="AR199" s="48">
        <f t="shared" si="405"/>
        <v>0.16666666666666666</v>
      </c>
      <c r="AS199" s="48">
        <f t="shared" si="406"/>
        <v>0.16666666666666666</v>
      </c>
      <c r="AT199" s="48">
        <f t="shared" si="407"/>
        <v>0.16666666666666666</v>
      </c>
      <c r="AU199" s="48">
        <f t="shared" si="408"/>
        <v>0</v>
      </c>
    </row>
    <row r="200" spans="1:47">
      <c r="A200" s="2" t="s">
        <v>1185</v>
      </c>
      <c r="B200" s="44" t="str">
        <f t="shared" si="428"/>
        <v>SEAL ROW</v>
      </c>
      <c r="C200" s="45">
        <f t="shared" ref="C200:H200" si="452">C199</f>
        <v>40</v>
      </c>
      <c r="D200" s="45">
        <f t="shared" si="452"/>
        <v>4</v>
      </c>
      <c r="E200" s="45">
        <f t="shared" si="452"/>
        <v>60</v>
      </c>
      <c r="F200" s="45">
        <f t="shared" si="452"/>
        <v>4</v>
      </c>
      <c r="G200" s="45">
        <f t="shared" si="452"/>
        <v>70</v>
      </c>
      <c r="H200" s="54">
        <f t="shared" si="452"/>
        <v>4</v>
      </c>
      <c r="I200" s="31">
        <f t="shared" si="410"/>
        <v>95</v>
      </c>
      <c r="J200" s="35">
        <f t="shared" si="411"/>
        <v>3</v>
      </c>
      <c r="K200" s="32">
        <f t="shared" si="412"/>
        <v>95</v>
      </c>
      <c r="L200" s="35">
        <f t="shared" si="413"/>
        <v>3</v>
      </c>
      <c r="M200" s="32">
        <f t="shared" si="414"/>
        <v>95</v>
      </c>
      <c r="N200" s="35">
        <f t="shared" si="415"/>
        <v>3</v>
      </c>
      <c r="O200" s="32">
        <f t="shared" si="416"/>
        <v>0</v>
      </c>
      <c r="P200" s="35">
        <f t="shared" si="417"/>
        <v>0</v>
      </c>
      <c r="Q200" s="32">
        <f t="shared" si="418"/>
        <v>0</v>
      </c>
      <c r="R200" s="35">
        <f t="shared" si="419"/>
        <v>0</v>
      </c>
      <c r="S200" s="32">
        <f t="shared" si="420"/>
        <v>0</v>
      </c>
      <c r="T200" s="35">
        <f t="shared" si="421"/>
        <v>0</v>
      </c>
      <c r="U200" s="32">
        <f t="shared" si="422"/>
        <v>0</v>
      </c>
      <c r="V200" s="36">
        <f t="shared" si="423"/>
        <v>0</v>
      </c>
      <c r="W200" s="27">
        <v>95</v>
      </c>
      <c r="X200" s="26">
        <v>3</v>
      </c>
      <c r="Y200" s="26">
        <v>95</v>
      </c>
      <c r="Z200" s="26">
        <v>3</v>
      </c>
      <c r="AA200" s="26">
        <v>95</v>
      </c>
      <c r="AB200" s="26">
        <v>3</v>
      </c>
      <c r="AC200" s="26"/>
      <c r="AD200" s="26"/>
      <c r="AE200" s="26"/>
      <c r="AF200" s="26"/>
      <c r="AG200" s="26"/>
      <c r="AH200" s="26"/>
      <c r="AI200" s="26"/>
      <c r="AJ200" s="26"/>
      <c r="AK200" s="6">
        <f t="shared" si="424"/>
        <v>95</v>
      </c>
      <c r="AL200" s="7">
        <f t="shared" si="425"/>
        <v>855</v>
      </c>
      <c r="AM200" s="7">
        <f t="shared" si="426"/>
        <v>9</v>
      </c>
      <c r="AN200" s="47">
        <f t="shared" si="427"/>
        <v>95</v>
      </c>
      <c r="AO200" s="48">
        <f t="shared" si="402"/>
        <v>0.33333333333333331</v>
      </c>
      <c r="AP200" s="48">
        <f t="shared" si="403"/>
        <v>0.33333333333333331</v>
      </c>
      <c r="AQ200" s="48">
        <f t="shared" si="404"/>
        <v>0.33333333333333331</v>
      </c>
      <c r="AR200" s="48">
        <f t="shared" si="405"/>
        <v>0</v>
      </c>
      <c r="AS200" s="48">
        <f t="shared" si="406"/>
        <v>0</v>
      </c>
      <c r="AT200" s="48">
        <f t="shared" si="407"/>
        <v>0</v>
      </c>
      <c r="AU200" s="48">
        <f t="shared" si="408"/>
        <v>0</v>
      </c>
    </row>
    <row r="201" spans="1:47">
      <c r="A201" s="2" t="s">
        <v>1186</v>
      </c>
      <c r="B201" s="44" t="str">
        <f t="shared" si="428"/>
        <v>SEAL ROW</v>
      </c>
      <c r="C201" s="45">
        <f t="shared" ref="C201:H201" si="453">C200</f>
        <v>40</v>
      </c>
      <c r="D201" s="45">
        <f t="shared" si="453"/>
        <v>4</v>
      </c>
      <c r="E201" s="45">
        <f t="shared" si="453"/>
        <v>60</v>
      </c>
      <c r="F201" s="45">
        <f t="shared" si="453"/>
        <v>4</v>
      </c>
      <c r="G201" s="45">
        <f t="shared" si="453"/>
        <v>70</v>
      </c>
      <c r="H201" s="54">
        <f t="shared" si="453"/>
        <v>4</v>
      </c>
      <c r="I201" s="31">
        <f t="shared" si="410"/>
        <v>80</v>
      </c>
      <c r="J201" s="35">
        <f t="shared" si="411"/>
        <v>2</v>
      </c>
      <c r="K201" s="32">
        <f t="shared" si="412"/>
        <v>80</v>
      </c>
      <c r="L201" s="35">
        <f t="shared" si="413"/>
        <v>2</v>
      </c>
      <c r="M201" s="32">
        <f t="shared" si="414"/>
        <v>80</v>
      </c>
      <c r="N201" s="35">
        <f t="shared" si="415"/>
        <v>2</v>
      </c>
      <c r="O201" s="32">
        <f t="shared" si="416"/>
        <v>80</v>
      </c>
      <c r="P201" s="35">
        <f t="shared" si="417"/>
        <v>2</v>
      </c>
      <c r="Q201" s="32">
        <f t="shared" si="418"/>
        <v>80</v>
      </c>
      <c r="R201" s="35">
        <f t="shared" si="419"/>
        <v>2</v>
      </c>
      <c r="S201" s="32">
        <f t="shared" si="420"/>
        <v>80</v>
      </c>
      <c r="T201" s="35">
        <f t="shared" si="421"/>
        <v>2</v>
      </c>
      <c r="U201" s="32">
        <f t="shared" si="422"/>
        <v>0</v>
      </c>
      <c r="V201" s="36">
        <f t="shared" si="423"/>
        <v>0</v>
      </c>
      <c r="W201" s="27">
        <v>80</v>
      </c>
      <c r="X201" s="26">
        <v>2</v>
      </c>
      <c r="Y201" s="26">
        <v>80</v>
      </c>
      <c r="Z201" s="26">
        <v>2</v>
      </c>
      <c r="AA201" s="26">
        <v>80</v>
      </c>
      <c r="AB201" s="26">
        <v>2</v>
      </c>
      <c r="AC201" s="26">
        <v>80</v>
      </c>
      <c r="AD201" s="26">
        <v>2</v>
      </c>
      <c r="AE201" s="26">
        <v>80</v>
      </c>
      <c r="AF201" s="26">
        <v>2</v>
      </c>
      <c r="AG201" s="26">
        <v>80</v>
      </c>
      <c r="AH201" s="26">
        <v>2</v>
      </c>
      <c r="AI201" s="26"/>
      <c r="AJ201" s="26"/>
      <c r="AK201" s="6">
        <f t="shared" si="424"/>
        <v>80</v>
      </c>
      <c r="AL201" s="7">
        <f t="shared" si="425"/>
        <v>960</v>
      </c>
      <c r="AM201" s="7">
        <f t="shared" si="426"/>
        <v>12</v>
      </c>
      <c r="AN201" s="47">
        <f t="shared" si="427"/>
        <v>80</v>
      </c>
      <c r="AO201" s="48">
        <f t="shared" si="402"/>
        <v>0.16666666666666666</v>
      </c>
      <c r="AP201" s="48">
        <f t="shared" si="403"/>
        <v>0.16666666666666666</v>
      </c>
      <c r="AQ201" s="48">
        <f t="shared" si="404"/>
        <v>0.16666666666666666</v>
      </c>
      <c r="AR201" s="48">
        <f t="shared" si="405"/>
        <v>0.16666666666666666</v>
      </c>
      <c r="AS201" s="48">
        <f t="shared" si="406"/>
        <v>0.16666666666666666</v>
      </c>
      <c r="AT201" s="48">
        <f t="shared" si="407"/>
        <v>0.16666666666666666</v>
      </c>
      <c r="AU201" s="48">
        <f t="shared" si="408"/>
        <v>0</v>
      </c>
    </row>
    <row r="202" spans="1:47" ht="12" thickBot="1">
      <c r="A202" s="2" t="s">
        <v>1187</v>
      </c>
      <c r="B202" s="44" t="str">
        <f t="shared" si="428"/>
        <v>SEAL ROW</v>
      </c>
      <c r="C202" s="45">
        <f t="shared" ref="C202:H202" si="454">C201</f>
        <v>40</v>
      </c>
      <c r="D202" s="45">
        <f t="shared" si="454"/>
        <v>4</v>
      </c>
      <c r="E202" s="45">
        <f t="shared" si="454"/>
        <v>60</v>
      </c>
      <c r="F202" s="45">
        <f t="shared" si="454"/>
        <v>4</v>
      </c>
      <c r="G202" s="45">
        <f t="shared" si="454"/>
        <v>70</v>
      </c>
      <c r="H202" s="54">
        <f t="shared" si="454"/>
        <v>4</v>
      </c>
      <c r="I202" s="33">
        <f t="shared" si="410"/>
        <v>100</v>
      </c>
      <c r="J202" s="37">
        <f t="shared" si="411"/>
        <v>2</v>
      </c>
      <c r="K202" s="34">
        <f t="shared" si="412"/>
        <v>100</v>
      </c>
      <c r="L202" s="37">
        <f t="shared" si="413"/>
        <v>2</v>
      </c>
      <c r="M202" s="34">
        <f t="shared" si="414"/>
        <v>0</v>
      </c>
      <c r="N202" s="37">
        <f t="shared" si="415"/>
        <v>0</v>
      </c>
      <c r="O202" s="34">
        <f t="shared" si="416"/>
        <v>0</v>
      </c>
      <c r="P202" s="37">
        <f t="shared" si="417"/>
        <v>0</v>
      </c>
      <c r="Q202" s="34">
        <f t="shared" si="418"/>
        <v>0</v>
      </c>
      <c r="R202" s="37">
        <f t="shared" si="419"/>
        <v>0</v>
      </c>
      <c r="S202" s="34">
        <f t="shared" si="420"/>
        <v>0</v>
      </c>
      <c r="T202" s="37">
        <f t="shared" si="421"/>
        <v>0</v>
      </c>
      <c r="U202" s="34">
        <f t="shared" si="422"/>
        <v>0</v>
      </c>
      <c r="V202" s="38">
        <f t="shared" si="423"/>
        <v>0</v>
      </c>
      <c r="W202" s="27">
        <v>100</v>
      </c>
      <c r="X202" s="26">
        <v>2</v>
      </c>
      <c r="Y202" s="26">
        <v>100</v>
      </c>
      <c r="Z202" s="26">
        <v>2</v>
      </c>
      <c r="AA202" s="26"/>
      <c r="AB202" s="26"/>
      <c r="AC202" s="26"/>
      <c r="AD202" s="26"/>
      <c r="AE202" s="26"/>
      <c r="AF202" s="26"/>
      <c r="AG202" s="26"/>
      <c r="AH202" s="26"/>
      <c r="AI202" s="26"/>
      <c r="AJ202" s="26"/>
      <c r="AK202" s="6">
        <f t="shared" si="424"/>
        <v>100</v>
      </c>
      <c r="AL202" s="7">
        <f t="shared" si="425"/>
        <v>400</v>
      </c>
      <c r="AM202" s="7">
        <f t="shared" si="426"/>
        <v>4</v>
      </c>
      <c r="AN202" s="47">
        <f t="shared" si="427"/>
        <v>100</v>
      </c>
      <c r="AO202" s="48">
        <f t="shared" si="402"/>
        <v>0.5</v>
      </c>
      <c r="AP202" s="48">
        <f t="shared" si="403"/>
        <v>0.5</v>
      </c>
      <c r="AQ202" s="48">
        <f t="shared" si="404"/>
        <v>0</v>
      </c>
      <c r="AR202" s="48">
        <f t="shared" si="405"/>
        <v>0</v>
      </c>
      <c r="AS202" s="48">
        <f t="shared" si="406"/>
        <v>0</v>
      </c>
      <c r="AT202" s="48">
        <f t="shared" si="407"/>
        <v>0</v>
      </c>
      <c r="AU202" s="48">
        <f t="shared" si="408"/>
        <v>0</v>
      </c>
    </row>
  </sheetData>
  <mergeCells count="79">
    <mergeCell ref="W147:X147"/>
    <mergeCell ref="Y147:Z147"/>
    <mergeCell ref="AA147:AB147"/>
    <mergeCell ref="AC147:AD147"/>
    <mergeCell ref="AE147:AF147"/>
    <mergeCell ref="AC89:AD89"/>
    <mergeCell ref="AE89:AF89"/>
    <mergeCell ref="AG89:AH89"/>
    <mergeCell ref="AI89:AJ89"/>
    <mergeCell ref="W60:X60"/>
    <mergeCell ref="Y60:Z60"/>
    <mergeCell ref="AA60:AB60"/>
    <mergeCell ref="AC60:AD60"/>
    <mergeCell ref="AE60:AF60"/>
    <mergeCell ref="AG60:AH60"/>
    <mergeCell ref="AI60:AJ60"/>
    <mergeCell ref="AG2:AH2"/>
    <mergeCell ref="AI2:AJ2"/>
    <mergeCell ref="W31:X31"/>
    <mergeCell ref="Y31:Z31"/>
    <mergeCell ref="AA31:AB31"/>
    <mergeCell ref="AC31:AD31"/>
    <mergeCell ref="AE31:AF31"/>
    <mergeCell ref="AG31:AH31"/>
    <mergeCell ref="AI31:AJ31"/>
    <mergeCell ref="W2:X2"/>
    <mergeCell ref="Y2:Z2"/>
    <mergeCell ref="AA2:AB2"/>
    <mergeCell ref="AC2:AD2"/>
    <mergeCell ref="AE2:AF2"/>
    <mergeCell ref="C30:D30"/>
    <mergeCell ref="F30:G30"/>
    <mergeCell ref="H30:I30"/>
    <mergeCell ref="J30:K30"/>
    <mergeCell ref="L30:M30"/>
    <mergeCell ref="L1:M1"/>
    <mergeCell ref="H1:I1"/>
    <mergeCell ref="C1:D1"/>
    <mergeCell ref="F1:G1"/>
    <mergeCell ref="J1:K1"/>
    <mergeCell ref="W118:X118"/>
    <mergeCell ref="Y118:Z118"/>
    <mergeCell ref="AA118:AB118"/>
    <mergeCell ref="C59:D59"/>
    <mergeCell ref="F59:G59"/>
    <mergeCell ref="H59:I59"/>
    <mergeCell ref="J59:K59"/>
    <mergeCell ref="L59:M59"/>
    <mergeCell ref="C88:D88"/>
    <mergeCell ref="F88:G88"/>
    <mergeCell ref="H88:I88"/>
    <mergeCell ref="J88:K88"/>
    <mergeCell ref="L88:M88"/>
    <mergeCell ref="W89:X89"/>
    <mergeCell ref="Y89:Z89"/>
    <mergeCell ref="AA89:AB89"/>
    <mergeCell ref="C117:D117"/>
    <mergeCell ref="F117:G117"/>
    <mergeCell ref="H117:I117"/>
    <mergeCell ref="J117:K117"/>
    <mergeCell ref="L117:M117"/>
    <mergeCell ref="C146:D146"/>
    <mergeCell ref="F146:G146"/>
    <mergeCell ref="H146:I146"/>
    <mergeCell ref="J146:K146"/>
    <mergeCell ref="L146:M146"/>
    <mergeCell ref="AG175:AH175"/>
    <mergeCell ref="AI175:AJ175"/>
    <mergeCell ref="AC118:AD118"/>
    <mergeCell ref="AE118:AF118"/>
    <mergeCell ref="AG118:AH118"/>
    <mergeCell ref="AI118:AJ118"/>
    <mergeCell ref="AG147:AH147"/>
    <mergeCell ref="AI147:AJ147"/>
    <mergeCell ref="W175:X175"/>
    <mergeCell ref="Y175:Z175"/>
    <mergeCell ref="AA175:AB175"/>
    <mergeCell ref="AC175:AD175"/>
    <mergeCell ref="AE175:AF175"/>
  </mergeCells>
  <phoneticPr fontId="1" type="noConversion"/>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3C4CE-AAF9-4AD9-A624-9A5ED655D524}">
  <sheetPr>
    <tabColor rgb="FFFFC000"/>
  </sheetPr>
  <dimension ref="A1:X301"/>
  <sheetViews>
    <sheetView view="pageBreakPreview" topLeftCell="A31" zoomScale="60" zoomScaleNormal="115" workbookViewId="0">
      <selection activeCell="Q42" sqref="B42:Q58"/>
    </sheetView>
  </sheetViews>
  <sheetFormatPr baseColWidth="10" defaultRowHeight="15" outlineLevelCol="1"/>
  <cols>
    <col min="1" max="1" width="3.85546875" style="338" bestFit="1" customWidth="1"/>
    <col min="2" max="2" width="4.28515625" style="87" customWidth="1" outlineLevel="1"/>
    <col min="3" max="3" width="69.140625" style="90" customWidth="1"/>
    <col min="4" max="4" width="6.28515625" style="89" customWidth="1" outlineLevel="1"/>
    <col min="5" max="5" width="1" style="89" bestFit="1" customWidth="1"/>
    <col min="6" max="6" width="2" style="92" bestFit="1" customWidth="1"/>
    <col min="7" max="7" width="3" style="89" bestFit="1" customWidth="1"/>
    <col min="8" max="8" width="1" style="89" bestFit="1" customWidth="1"/>
    <col min="9" max="9" width="2" style="92" customWidth="1"/>
    <col min="10" max="10" width="3" style="89" bestFit="1" customWidth="1"/>
    <col min="11" max="11" width="1" style="89" bestFit="1" customWidth="1"/>
    <col min="12" max="12" width="2" style="92" bestFit="1" customWidth="1"/>
    <col min="13" max="13" width="3" style="89" bestFit="1" customWidth="1"/>
    <col min="14" max="14" width="3.42578125" style="89" bestFit="1" customWidth="1"/>
    <col min="15" max="15" width="2" style="92" bestFit="1" customWidth="1"/>
    <col min="16" max="16" width="3" style="89" bestFit="1" customWidth="1"/>
    <col min="17" max="17" width="11.7109375" style="89" bestFit="1" customWidth="1"/>
    <col min="18" max="22" width="3.5703125" style="89" customWidth="1"/>
    <col min="23" max="23" width="12.42578125" style="87" customWidth="1"/>
    <col min="24" max="24" width="71.28515625" style="337" customWidth="1"/>
    <col min="25" max="26" width="3.85546875" style="89" customWidth="1"/>
    <col min="27" max="148" width="11.42578125" style="89"/>
    <col min="149" max="149" width="1.85546875" style="89" bestFit="1" customWidth="1"/>
    <col min="150" max="150" width="10.7109375" style="89" customWidth="1"/>
    <col min="151" max="151" width="2" style="89" customWidth="1"/>
    <col min="152" max="152" width="3" style="89" customWidth="1"/>
    <col min="153" max="153" width="0.85546875" style="89" customWidth="1"/>
    <col min="154" max="154" width="2.42578125" style="89" customWidth="1"/>
    <col min="155" max="155" width="3" style="89" customWidth="1"/>
    <col min="156" max="156" width="0.85546875" style="89" customWidth="1"/>
    <col min="157" max="157" width="2.42578125" style="89" customWidth="1"/>
    <col min="158" max="158" width="3" style="89" customWidth="1"/>
    <col min="159" max="159" width="0.85546875" style="89" customWidth="1"/>
    <col min="160" max="160" width="2.42578125" style="89" customWidth="1"/>
    <col min="161" max="161" width="3" style="89" customWidth="1"/>
    <col min="162" max="162" width="0.85546875" style="89" customWidth="1"/>
    <col min="163" max="163" width="2.42578125" style="89" customWidth="1"/>
    <col min="164" max="164" width="3" style="89" customWidth="1"/>
    <col min="165" max="165" width="0.85546875" style="89" customWidth="1"/>
    <col min="166" max="166" width="2.42578125" style="89" customWidth="1"/>
    <col min="167" max="167" width="3" style="89" customWidth="1"/>
    <col min="168" max="168" width="0.85546875" style="89" customWidth="1"/>
    <col min="169" max="169" width="2.42578125" style="89" customWidth="1"/>
    <col min="170" max="170" width="3" style="89" customWidth="1"/>
    <col min="171" max="171" width="0.85546875" style="89" customWidth="1"/>
    <col min="172" max="172" width="2.42578125" style="89" customWidth="1"/>
    <col min="173" max="173" width="3" style="89" customWidth="1"/>
    <col min="174" max="174" width="0.85546875" style="89" customWidth="1"/>
    <col min="175" max="175" width="2.42578125" style="89" customWidth="1"/>
    <col min="176" max="176" width="3" style="89" customWidth="1"/>
    <col min="177" max="177" width="0.85546875" style="89" customWidth="1"/>
    <col min="178" max="178" width="2.42578125" style="89" customWidth="1"/>
    <col min="179" max="179" width="3" style="89" customWidth="1"/>
    <col min="180" max="180" width="0.85546875" style="89" customWidth="1"/>
    <col min="181" max="181" width="2.42578125" style="89" customWidth="1"/>
    <col min="182" max="182" width="3.7109375" style="89" customWidth="1"/>
    <col min="183" max="183" width="4.7109375" style="89" customWidth="1"/>
    <col min="184" max="184" width="5.42578125" style="89" customWidth="1"/>
    <col min="185" max="185" width="4.140625" style="89" customWidth="1"/>
    <col min="186" max="404" width="11.42578125" style="89"/>
    <col min="405" max="405" width="1.85546875" style="89" bestFit="1" customWidth="1"/>
    <col min="406" max="406" width="10.7109375" style="89" customWidth="1"/>
    <col min="407" max="407" width="2" style="89" customWidth="1"/>
    <col min="408" max="408" width="3" style="89" customWidth="1"/>
    <col min="409" max="409" width="0.85546875" style="89" customWidth="1"/>
    <col min="410" max="410" width="2.42578125" style="89" customWidth="1"/>
    <col min="411" max="411" width="3" style="89" customWidth="1"/>
    <col min="412" max="412" width="0.85546875" style="89" customWidth="1"/>
    <col min="413" max="413" width="2.42578125" style="89" customWidth="1"/>
    <col min="414" max="414" width="3" style="89" customWidth="1"/>
    <col min="415" max="415" width="0.85546875" style="89" customWidth="1"/>
    <col min="416" max="416" width="2.42578125" style="89" customWidth="1"/>
    <col min="417" max="417" width="3" style="89" customWidth="1"/>
    <col min="418" max="418" width="0.85546875" style="89" customWidth="1"/>
    <col min="419" max="419" width="2.42578125" style="89" customWidth="1"/>
    <col min="420" max="420" width="3" style="89" customWidth="1"/>
    <col min="421" max="421" width="0.85546875" style="89" customWidth="1"/>
    <col min="422" max="422" width="2.42578125" style="89" customWidth="1"/>
    <col min="423" max="423" width="3" style="89" customWidth="1"/>
    <col min="424" max="424" width="0.85546875" style="89" customWidth="1"/>
    <col min="425" max="425" width="2.42578125" style="89" customWidth="1"/>
    <col min="426" max="426" width="3" style="89" customWidth="1"/>
    <col min="427" max="427" width="0.85546875" style="89" customWidth="1"/>
    <col min="428" max="428" width="2.42578125" style="89" customWidth="1"/>
    <col min="429" max="429" width="3" style="89" customWidth="1"/>
    <col min="430" max="430" width="0.85546875" style="89" customWidth="1"/>
    <col min="431" max="431" width="2.42578125" style="89" customWidth="1"/>
    <col min="432" max="432" width="3" style="89" customWidth="1"/>
    <col min="433" max="433" width="0.85546875" style="89" customWidth="1"/>
    <col min="434" max="434" width="2.42578125" style="89" customWidth="1"/>
    <col min="435" max="435" width="3" style="89" customWidth="1"/>
    <col min="436" max="436" width="0.85546875" style="89" customWidth="1"/>
    <col min="437" max="437" width="2.42578125" style="89" customWidth="1"/>
    <col min="438" max="438" width="3.7109375" style="89" customWidth="1"/>
    <col min="439" max="439" width="4.7109375" style="89" customWidth="1"/>
    <col min="440" max="440" width="5.42578125" style="89" customWidth="1"/>
    <col min="441" max="441" width="4.140625" style="89" customWidth="1"/>
    <col min="442" max="660" width="11.42578125" style="89"/>
    <col min="661" max="661" width="1.85546875" style="89" bestFit="1" customWidth="1"/>
    <col min="662" max="662" width="10.7109375" style="89" customWidth="1"/>
    <col min="663" max="663" width="2" style="89" customWidth="1"/>
    <col min="664" max="664" width="3" style="89" customWidth="1"/>
    <col min="665" max="665" width="0.85546875" style="89" customWidth="1"/>
    <col min="666" max="666" width="2.42578125" style="89" customWidth="1"/>
    <col min="667" max="667" width="3" style="89" customWidth="1"/>
    <col min="668" max="668" width="0.85546875" style="89" customWidth="1"/>
    <col min="669" max="669" width="2.42578125" style="89" customWidth="1"/>
    <col min="670" max="670" width="3" style="89" customWidth="1"/>
    <col min="671" max="671" width="0.85546875" style="89" customWidth="1"/>
    <col min="672" max="672" width="2.42578125" style="89" customWidth="1"/>
    <col min="673" max="673" width="3" style="89" customWidth="1"/>
    <col min="674" max="674" width="0.85546875" style="89" customWidth="1"/>
    <col min="675" max="675" width="2.42578125" style="89" customWidth="1"/>
    <col min="676" max="676" width="3" style="89" customWidth="1"/>
    <col min="677" max="677" width="0.85546875" style="89" customWidth="1"/>
    <col min="678" max="678" width="2.42578125" style="89" customWidth="1"/>
    <col min="679" max="679" width="3" style="89" customWidth="1"/>
    <col min="680" max="680" width="0.85546875" style="89" customWidth="1"/>
    <col min="681" max="681" width="2.42578125" style="89" customWidth="1"/>
    <col min="682" max="682" width="3" style="89" customWidth="1"/>
    <col min="683" max="683" width="0.85546875" style="89" customWidth="1"/>
    <col min="684" max="684" width="2.42578125" style="89" customWidth="1"/>
    <col min="685" max="685" width="3" style="89" customWidth="1"/>
    <col min="686" max="686" width="0.85546875" style="89" customWidth="1"/>
    <col min="687" max="687" width="2.42578125" style="89" customWidth="1"/>
    <col min="688" max="688" width="3" style="89" customWidth="1"/>
    <col min="689" max="689" width="0.85546875" style="89" customWidth="1"/>
    <col min="690" max="690" width="2.42578125" style="89" customWidth="1"/>
    <col min="691" max="691" width="3" style="89" customWidth="1"/>
    <col min="692" max="692" width="0.85546875" style="89" customWidth="1"/>
    <col min="693" max="693" width="2.42578125" style="89" customWidth="1"/>
    <col min="694" max="694" width="3.7109375" style="89" customWidth="1"/>
    <col min="695" max="695" width="4.7109375" style="89" customWidth="1"/>
    <col min="696" max="696" width="5.42578125" style="89" customWidth="1"/>
    <col min="697" max="697" width="4.140625" style="89" customWidth="1"/>
    <col min="698" max="916" width="11.42578125" style="89"/>
    <col min="917" max="917" width="1.85546875" style="89" bestFit="1" customWidth="1"/>
    <col min="918" max="918" width="10.7109375" style="89" customWidth="1"/>
    <col min="919" max="919" width="2" style="89" customWidth="1"/>
    <col min="920" max="920" width="3" style="89" customWidth="1"/>
    <col min="921" max="921" width="0.85546875" style="89" customWidth="1"/>
    <col min="922" max="922" width="2.42578125" style="89" customWidth="1"/>
    <col min="923" max="923" width="3" style="89" customWidth="1"/>
    <col min="924" max="924" width="0.85546875" style="89" customWidth="1"/>
    <col min="925" max="925" width="2.42578125" style="89" customWidth="1"/>
    <col min="926" max="926" width="3" style="89" customWidth="1"/>
    <col min="927" max="927" width="0.85546875" style="89" customWidth="1"/>
    <col min="928" max="928" width="2.42578125" style="89" customWidth="1"/>
    <col min="929" max="929" width="3" style="89" customWidth="1"/>
    <col min="930" max="930" width="0.85546875" style="89" customWidth="1"/>
    <col min="931" max="931" width="2.42578125" style="89" customWidth="1"/>
    <col min="932" max="932" width="3" style="89" customWidth="1"/>
    <col min="933" max="933" width="0.85546875" style="89" customWidth="1"/>
    <col min="934" max="934" width="2.42578125" style="89" customWidth="1"/>
    <col min="935" max="935" width="3" style="89" customWidth="1"/>
    <col min="936" max="936" width="0.85546875" style="89" customWidth="1"/>
    <col min="937" max="937" width="2.42578125" style="89" customWidth="1"/>
    <col min="938" max="938" width="3" style="89" customWidth="1"/>
    <col min="939" max="939" width="0.85546875" style="89" customWidth="1"/>
    <col min="940" max="940" width="2.42578125" style="89" customWidth="1"/>
    <col min="941" max="941" width="3" style="89" customWidth="1"/>
    <col min="942" max="942" width="0.85546875" style="89" customWidth="1"/>
    <col min="943" max="943" width="2.42578125" style="89" customWidth="1"/>
    <col min="944" max="944" width="3" style="89" customWidth="1"/>
    <col min="945" max="945" width="0.85546875" style="89" customWidth="1"/>
    <col min="946" max="946" width="2.42578125" style="89" customWidth="1"/>
    <col min="947" max="947" width="3" style="89" customWidth="1"/>
    <col min="948" max="948" width="0.85546875" style="89" customWidth="1"/>
    <col min="949" max="949" width="2.42578125" style="89" customWidth="1"/>
    <col min="950" max="950" width="3.7109375" style="89" customWidth="1"/>
    <col min="951" max="951" width="4.7109375" style="89" customWidth="1"/>
    <col min="952" max="952" width="5.42578125" style="89" customWidth="1"/>
    <col min="953" max="953" width="4.140625" style="89" customWidth="1"/>
    <col min="954" max="1172" width="11.42578125" style="89"/>
    <col min="1173" max="1173" width="1.85546875" style="89" bestFit="1" customWidth="1"/>
    <col min="1174" max="1174" width="10.7109375" style="89" customWidth="1"/>
    <col min="1175" max="1175" width="2" style="89" customWidth="1"/>
    <col min="1176" max="1176" width="3" style="89" customWidth="1"/>
    <col min="1177" max="1177" width="0.85546875" style="89" customWidth="1"/>
    <col min="1178" max="1178" width="2.42578125" style="89" customWidth="1"/>
    <col min="1179" max="1179" width="3" style="89" customWidth="1"/>
    <col min="1180" max="1180" width="0.85546875" style="89" customWidth="1"/>
    <col min="1181" max="1181" width="2.42578125" style="89" customWidth="1"/>
    <col min="1182" max="1182" width="3" style="89" customWidth="1"/>
    <col min="1183" max="1183" width="0.85546875" style="89" customWidth="1"/>
    <col min="1184" max="1184" width="2.42578125" style="89" customWidth="1"/>
    <col min="1185" max="1185" width="3" style="89" customWidth="1"/>
    <col min="1186" max="1186" width="0.85546875" style="89" customWidth="1"/>
    <col min="1187" max="1187" width="2.42578125" style="89" customWidth="1"/>
    <col min="1188" max="1188" width="3" style="89" customWidth="1"/>
    <col min="1189" max="1189" width="0.85546875" style="89" customWidth="1"/>
    <col min="1190" max="1190" width="2.42578125" style="89" customWidth="1"/>
    <col min="1191" max="1191" width="3" style="89" customWidth="1"/>
    <col min="1192" max="1192" width="0.85546875" style="89" customWidth="1"/>
    <col min="1193" max="1193" width="2.42578125" style="89" customWidth="1"/>
    <col min="1194" max="1194" width="3" style="89" customWidth="1"/>
    <col min="1195" max="1195" width="0.85546875" style="89" customWidth="1"/>
    <col min="1196" max="1196" width="2.42578125" style="89" customWidth="1"/>
    <col min="1197" max="1197" width="3" style="89" customWidth="1"/>
    <col min="1198" max="1198" width="0.85546875" style="89" customWidth="1"/>
    <col min="1199" max="1199" width="2.42578125" style="89" customWidth="1"/>
    <col min="1200" max="1200" width="3" style="89" customWidth="1"/>
    <col min="1201" max="1201" width="0.85546875" style="89" customWidth="1"/>
    <col min="1202" max="1202" width="2.42578125" style="89" customWidth="1"/>
    <col min="1203" max="1203" width="3" style="89" customWidth="1"/>
    <col min="1204" max="1204" width="0.85546875" style="89" customWidth="1"/>
    <col min="1205" max="1205" width="2.42578125" style="89" customWidth="1"/>
    <col min="1206" max="1206" width="3.7109375" style="89" customWidth="1"/>
    <col min="1207" max="1207" width="4.7109375" style="89" customWidth="1"/>
    <col min="1208" max="1208" width="5.42578125" style="89" customWidth="1"/>
    <col min="1209" max="1209" width="4.140625" style="89" customWidth="1"/>
    <col min="1210" max="1428" width="11.42578125" style="89"/>
    <col min="1429" max="1429" width="1.85546875" style="89" bestFit="1" customWidth="1"/>
    <col min="1430" max="1430" width="10.7109375" style="89" customWidth="1"/>
    <col min="1431" max="1431" width="2" style="89" customWidth="1"/>
    <col min="1432" max="1432" width="3" style="89" customWidth="1"/>
    <col min="1433" max="1433" width="0.85546875" style="89" customWidth="1"/>
    <col min="1434" max="1434" width="2.42578125" style="89" customWidth="1"/>
    <col min="1435" max="1435" width="3" style="89" customWidth="1"/>
    <col min="1436" max="1436" width="0.85546875" style="89" customWidth="1"/>
    <col min="1437" max="1437" width="2.42578125" style="89" customWidth="1"/>
    <col min="1438" max="1438" width="3" style="89" customWidth="1"/>
    <col min="1439" max="1439" width="0.85546875" style="89" customWidth="1"/>
    <col min="1440" max="1440" width="2.42578125" style="89" customWidth="1"/>
    <col min="1441" max="1441" width="3" style="89" customWidth="1"/>
    <col min="1442" max="1442" width="0.85546875" style="89" customWidth="1"/>
    <col min="1443" max="1443" width="2.42578125" style="89" customWidth="1"/>
    <col min="1444" max="1444" width="3" style="89" customWidth="1"/>
    <col min="1445" max="1445" width="0.85546875" style="89" customWidth="1"/>
    <col min="1446" max="1446" width="2.42578125" style="89" customWidth="1"/>
    <col min="1447" max="1447" width="3" style="89" customWidth="1"/>
    <col min="1448" max="1448" width="0.85546875" style="89" customWidth="1"/>
    <col min="1449" max="1449" width="2.42578125" style="89" customWidth="1"/>
    <col min="1450" max="1450" width="3" style="89" customWidth="1"/>
    <col min="1451" max="1451" width="0.85546875" style="89" customWidth="1"/>
    <col min="1452" max="1452" width="2.42578125" style="89" customWidth="1"/>
    <col min="1453" max="1453" width="3" style="89" customWidth="1"/>
    <col min="1454" max="1454" width="0.85546875" style="89" customWidth="1"/>
    <col min="1455" max="1455" width="2.42578125" style="89" customWidth="1"/>
    <col min="1456" max="1456" width="3" style="89" customWidth="1"/>
    <col min="1457" max="1457" width="0.85546875" style="89" customWidth="1"/>
    <col min="1458" max="1458" width="2.42578125" style="89" customWidth="1"/>
    <col min="1459" max="1459" width="3" style="89" customWidth="1"/>
    <col min="1460" max="1460" width="0.85546875" style="89" customWidth="1"/>
    <col min="1461" max="1461" width="2.42578125" style="89" customWidth="1"/>
    <col min="1462" max="1462" width="3.7109375" style="89" customWidth="1"/>
    <col min="1463" max="1463" width="4.7109375" style="89" customWidth="1"/>
    <col min="1464" max="1464" width="5.42578125" style="89" customWidth="1"/>
    <col min="1465" max="1465" width="4.140625" style="89" customWidth="1"/>
    <col min="1466" max="1684" width="11.42578125" style="89"/>
    <col min="1685" max="1685" width="1.85546875" style="89" bestFit="1" customWidth="1"/>
    <col min="1686" max="1686" width="10.7109375" style="89" customWidth="1"/>
    <col min="1687" max="1687" width="2" style="89" customWidth="1"/>
    <col min="1688" max="1688" width="3" style="89" customWidth="1"/>
    <col min="1689" max="1689" width="0.85546875" style="89" customWidth="1"/>
    <col min="1690" max="1690" width="2.42578125" style="89" customWidth="1"/>
    <col min="1691" max="1691" width="3" style="89" customWidth="1"/>
    <col min="1692" max="1692" width="0.85546875" style="89" customWidth="1"/>
    <col min="1693" max="1693" width="2.42578125" style="89" customWidth="1"/>
    <col min="1694" max="1694" width="3" style="89" customWidth="1"/>
    <col min="1695" max="1695" width="0.85546875" style="89" customWidth="1"/>
    <col min="1696" max="1696" width="2.42578125" style="89" customWidth="1"/>
    <col min="1697" max="1697" width="3" style="89" customWidth="1"/>
    <col min="1698" max="1698" width="0.85546875" style="89" customWidth="1"/>
    <col min="1699" max="1699" width="2.42578125" style="89" customWidth="1"/>
    <col min="1700" max="1700" width="3" style="89" customWidth="1"/>
    <col min="1701" max="1701" width="0.85546875" style="89" customWidth="1"/>
    <col min="1702" max="1702" width="2.42578125" style="89" customWidth="1"/>
    <col min="1703" max="1703" width="3" style="89" customWidth="1"/>
    <col min="1704" max="1704" width="0.85546875" style="89" customWidth="1"/>
    <col min="1705" max="1705" width="2.42578125" style="89" customWidth="1"/>
    <col min="1706" max="1706" width="3" style="89" customWidth="1"/>
    <col min="1707" max="1707" width="0.85546875" style="89" customWidth="1"/>
    <col min="1708" max="1708" width="2.42578125" style="89" customWidth="1"/>
    <col min="1709" max="1709" width="3" style="89" customWidth="1"/>
    <col min="1710" max="1710" width="0.85546875" style="89" customWidth="1"/>
    <col min="1711" max="1711" width="2.42578125" style="89" customWidth="1"/>
    <col min="1712" max="1712" width="3" style="89" customWidth="1"/>
    <col min="1713" max="1713" width="0.85546875" style="89" customWidth="1"/>
    <col min="1714" max="1714" width="2.42578125" style="89" customWidth="1"/>
    <col min="1715" max="1715" width="3" style="89" customWidth="1"/>
    <col min="1716" max="1716" width="0.85546875" style="89" customWidth="1"/>
    <col min="1717" max="1717" width="2.42578125" style="89" customWidth="1"/>
    <col min="1718" max="1718" width="3.7109375" style="89" customWidth="1"/>
    <col min="1719" max="1719" width="4.7109375" style="89" customWidth="1"/>
    <col min="1720" max="1720" width="5.42578125" style="89" customWidth="1"/>
    <col min="1721" max="1721" width="4.140625" style="89" customWidth="1"/>
    <col min="1722" max="1940" width="11.42578125" style="89"/>
    <col min="1941" max="1941" width="1.85546875" style="89" bestFit="1" customWidth="1"/>
    <col min="1942" max="1942" width="10.7109375" style="89" customWidth="1"/>
    <col min="1943" max="1943" width="2" style="89" customWidth="1"/>
    <col min="1944" max="1944" width="3" style="89" customWidth="1"/>
    <col min="1945" max="1945" width="0.85546875" style="89" customWidth="1"/>
    <col min="1946" max="1946" width="2.42578125" style="89" customWidth="1"/>
    <col min="1947" max="1947" width="3" style="89" customWidth="1"/>
    <col min="1948" max="1948" width="0.85546875" style="89" customWidth="1"/>
    <col min="1949" max="1949" width="2.42578125" style="89" customWidth="1"/>
    <col min="1950" max="1950" width="3" style="89" customWidth="1"/>
    <col min="1951" max="1951" width="0.85546875" style="89" customWidth="1"/>
    <col min="1952" max="1952" width="2.42578125" style="89" customWidth="1"/>
    <col min="1953" max="1953" width="3" style="89" customWidth="1"/>
    <col min="1954" max="1954" width="0.85546875" style="89" customWidth="1"/>
    <col min="1955" max="1955" width="2.42578125" style="89" customWidth="1"/>
    <col min="1956" max="1956" width="3" style="89" customWidth="1"/>
    <col min="1957" max="1957" width="0.85546875" style="89" customWidth="1"/>
    <col min="1958" max="1958" width="2.42578125" style="89" customWidth="1"/>
    <col min="1959" max="1959" width="3" style="89" customWidth="1"/>
    <col min="1960" max="1960" width="0.85546875" style="89" customWidth="1"/>
    <col min="1961" max="1961" width="2.42578125" style="89" customWidth="1"/>
    <col min="1962" max="1962" width="3" style="89" customWidth="1"/>
    <col min="1963" max="1963" width="0.85546875" style="89" customWidth="1"/>
    <col min="1964" max="1964" width="2.42578125" style="89" customWidth="1"/>
    <col min="1965" max="1965" width="3" style="89" customWidth="1"/>
    <col min="1966" max="1966" width="0.85546875" style="89" customWidth="1"/>
    <col min="1967" max="1967" width="2.42578125" style="89" customWidth="1"/>
    <col min="1968" max="1968" width="3" style="89" customWidth="1"/>
    <col min="1969" max="1969" width="0.85546875" style="89" customWidth="1"/>
    <col min="1970" max="1970" width="2.42578125" style="89" customWidth="1"/>
    <col min="1971" max="1971" width="3" style="89" customWidth="1"/>
    <col min="1972" max="1972" width="0.85546875" style="89" customWidth="1"/>
    <col min="1973" max="1973" width="2.42578125" style="89" customWidth="1"/>
    <col min="1974" max="1974" width="3.7109375" style="89" customWidth="1"/>
    <col min="1975" max="1975" width="4.7109375" style="89" customWidth="1"/>
    <col min="1976" max="1976" width="5.42578125" style="89" customWidth="1"/>
    <col min="1977" max="1977" width="4.140625" style="89" customWidth="1"/>
    <col min="1978" max="2196" width="11.42578125" style="89"/>
    <col min="2197" max="2197" width="1.85546875" style="89" bestFit="1" customWidth="1"/>
    <col min="2198" max="2198" width="10.7109375" style="89" customWidth="1"/>
    <col min="2199" max="2199" width="2" style="89" customWidth="1"/>
    <col min="2200" max="2200" width="3" style="89" customWidth="1"/>
    <col min="2201" max="2201" width="0.85546875" style="89" customWidth="1"/>
    <col min="2202" max="2202" width="2.42578125" style="89" customWidth="1"/>
    <col min="2203" max="2203" width="3" style="89" customWidth="1"/>
    <col min="2204" max="2204" width="0.85546875" style="89" customWidth="1"/>
    <col min="2205" max="2205" width="2.42578125" style="89" customWidth="1"/>
    <col min="2206" max="2206" width="3" style="89" customWidth="1"/>
    <col min="2207" max="2207" width="0.85546875" style="89" customWidth="1"/>
    <col min="2208" max="2208" width="2.42578125" style="89" customWidth="1"/>
    <col min="2209" max="2209" width="3" style="89" customWidth="1"/>
    <col min="2210" max="2210" width="0.85546875" style="89" customWidth="1"/>
    <col min="2211" max="2211" width="2.42578125" style="89" customWidth="1"/>
    <col min="2212" max="2212" width="3" style="89" customWidth="1"/>
    <col min="2213" max="2213" width="0.85546875" style="89" customWidth="1"/>
    <col min="2214" max="2214" width="2.42578125" style="89" customWidth="1"/>
    <col min="2215" max="2215" width="3" style="89" customWidth="1"/>
    <col min="2216" max="2216" width="0.85546875" style="89" customWidth="1"/>
    <col min="2217" max="2217" width="2.42578125" style="89" customWidth="1"/>
    <col min="2218" max="2218" width="3" style="89" customWidth="1"/>
    <col min="2219" max="2219" width="0.85546875" style="89" customWidth="1"/>
    <col min="2220" max="2220" width="2.42578125" style="89" customWidth="1"/>
    <col min="2221" max="2221" width="3" style="89" customWidth="1"/>
    <col min="2222" max="2222" width="0.85546875" style="89" customWidth="1"/>
    <col min="2223" max="2223" width="2.42578125" style="89" customWidth="1"/>
    <col min="2224" max="2224" width="3" style="89" customWidth="1"/>
    <col min="2225" max="2225" width="0.85546875" style="89" customWidth="1"/>
    <col min="2226" max="2226" width="2.42578125" style="89" customWidth="1"/>
    <col min="2227" max="2227" width="3" style="89" customWidth="1"/>
    <col min="2228" max="2228" width="0.85546875" style="89" customWidth="1"/>
    <col min="2229" max="2229" width="2.42578125" style="89" customWidth="1"/>
    <col min="2230" max="2230" width="3.7109375" style="89" customWidth="1"/>
    <col min="2231" max="2231" width="4.7109375" style="89" customWidth="1"/>
    <col min="2232" max="2232" width="5.42578125" style="89" customWidth="1"/>
    <col min="2233" max="2233" width="4.140625" style="89" customWidth="1"/>
    <col min="2234" max="2452" width="11.42578125" style="89"/>
    <col min="2453" max="2453" width="1.85546875" style="89" bestFit="1" customWidth="1"/>
    <col min="2454" max="2454" width="10.7109375" style="89" customWidth="1"/>
    <col min="2455" max="2455" width="2" style="89" customWidth="1"/>
    <col min="2456" max="2456" width="3" style="89" customWidth="1"/>
    <col min="2457" max="2457" width="0.85546875" style="89" customWidth="1"/>
    <col min="2458" max="2458" width="2.42578125" style="89" customWidth="1"/>
    <col min="2459" max="2459" width="3" style="89" customWidth="1"/>
    <col min="2460" max="2460" width="0.85546875" style="89" customWidth="1"/>
    <col min="2461" max="2461" width="2.42578125" style="89" customWidth="1"/>
    <col min="2462" max="2462" width="3" style="89" customWidth="1"/>
    <col min="2463" max="2463" width="0.85546875" style="89" customWidth="1"/>
    <col min="2464" max="2464" width="2.42578125" style="89" customWidth="1"/>
    <col min="2465" max="2465" width="3" style="89" customWidth="1"/>
    <col min="2466" max="2466" width="0.85546875" style="89" customWidth="1"/>
    <col min="2467" max="2467" width="2.42578125" style="89" customWidth="1"/>
    <col min="2468" max="2468" width="3" style="89" customWidth="1"/>
    <col min="2469" max="2469" width="0.85546875" style="89" customWidth="1"/>
    <col min="2470" max="2470" width="2.42578125" style="89" customWidth="1"/>
    <col min="2471" max="2471" width="3" style="89" customWidth="1"/>
    <col min="2472" max="2472" width="0.85546875" style="89" customWidth="1"/>
    <col min="2473" max="2473" width="2.42578125" style="89" customWidth="1"/>
    <col min="2474" max="2474" width="3" style="89" customWidth="1"/>
    <col min="2475" max="2475" width="0.85546875" style="89" customWidth="1"/>
    <col min="2476" max="2476" width="2.42578125" style="89" customWidth="1"/>
    <col min="2477" max="2477" width="3" style="89" customWidth="1"/>
    <col min="2478" max="2478" width="0.85546875" style="89" customWidth="1"/>
    <col min="2479" max="2479" width="2.42578125" style="89" customWidth="1"/>
    <col min="2480" max="2480" width="3" style="89" customWidth="1"/>
    <col min="2481" max="2481" width="0.85546875" style="89" customWidth="1"/>
    <col min="2482" max="2482" width="2.42578125" style="89" customWidth="1"/>
    <col min="2483" max="2483" width="3" style="89" customWidth="1"/>
    <col min="2484" max="2484" width="0.85546875" style="89" customWidth="1"/>
    <col min="2485" max="2485" width="2.42578125" style="89" customWidth="1"/>
    <col min="2486" max="2486" width="3.7109375" style="89" customWidth="1"/>
    <col min="2487" max="2487" width="4.7109375" style="89" customWidth="1"/>
    <col min="2488" max="2488" width="5.42578125" style="89" customWidth="1"/>
    <col min="2489" max="2489" width="4.140625" style="89" customWidth="1"/>
    <col min="2490" max="2708" width="11.42578125" style="89"/>
    <col min="2709" max="2709" width="1.85546875" style="89" bestFit="1" customWidth="1"/>
    <col min="2710" max="2710" width="10.7109375" style="89" customWidth="1"/>
    <col min="2711" max="2711" width="2" style="89" customWidth="1"/>
    <col min="2712" max="2712" width="3" style="89" customWidth="1"/>
    <col min="2713" max="2713" width="0.85546875" style="89" customWidth="1"/>
    <col min="2714" max="2714" width="2.42578125" style="89" customWidth="1"/>
    <col min="2715" max="2715" width="3" style="89" customWidth="1"/>
    <col min="2716" max="2716" width="0.85546875" style="89" customWidth="1"/>
    <col min="2717" max="2717" width="2.42578125" style="89" customWidth="1"/>
    <col min="2718" max="2718" width="3" style="89" customWidth="1"/>
    <col min="2719" max="2719" width="0.85546875" style="89" customWidth="1"/>
    <col min="2720" max="2720" width="2.42578125" style="89" customWidth="1"/>
    <col min="2721" max="2721" width="3" style="89" customWidth="1"/>
    <col min="2722" max="2722" width="0.85546875" style="89" customWidth="1"/>
    <col min="2723" max="2723" width="2.42578125" style="89" customWidth="1"/>
    <col min="2724" max="2724" width="3" style="89" customWidth="1"/>
    <col min="2725" max="2725" width="0.85546875" style="89" customWidth="1"/>
    <col min="2726" max="2726" width="2.42578125" style="89" customWidth="1"/>
    <col min="2727" max="2727" width="3" style="89" customWidth="1"/>
    <col min="2728" max="2728" width="0.85546875" style="89" customWidth="1"/>
    <col min="2729" max="2729" width="2.42578125" style="89" customWidth="1"/>
    <col min="2730" max="2730" width="3" style="89" customWidth="1"/>
    <col min="2731" max="2731" width="0.85546875" style="89" customWidth="1"/>
    <col min="2732" max="2732" width="2.42578125" style="89" customWidth="1"/>
    <col min="2733" max="2733" width="3" style="89" customWidth="1"/>
    <col min="2734" max="2734" width="0.85546875" style="89" customWidth="1"/>
    <col min="2735" max="2735" width="2.42578125" style="89" customWidth="1"/>
    <col min="2736" max="2736" width="3" style="89" customWidth="1"/>
    <col min="2737" max="2737" width="0.85546875" style="89" customWidth="1"/>
    <col min="2738" max="2738" width="2.42578125" style="89" customWidth="1"/>
    <col min="2739" max="2739" width="3" style="89" customWidth="1"/>
    <col min="2740" max="2740" width="0.85546875" style="89" customWidth="1"/>
    <col min="2741" max="2741" width="2.42578125" style="89" customWidth="1"/>
    <col min="2742" max="2742" width="3.7109375" style="89" customWidth="1"/>
    <col min="2743" max="2743" width="4.7109375" style="89" customWidth="1"/>
    <col min="2744" max="2744" width="5.42578125" style="89" customWidth="1"/>
    <col min="2745" max="2745" width="4.140625" style="89" customWidth="1"/>
    <col min="2746" max="2964" width="11.42578125" style="89"/>
    <col min="2965" max="2965" width="1.85546875" style="89" bestFit="1" customWidth="1"/>
    <col min="2966" max="2966" width="10.7109375" style="89" customWidth="1"/>
    <col min="2967" max="2967" width="2" style="89" customWidth="1"/>
    <col min="2968" max="2968" width="3" style="89" customWidth="1"/>
    <col min="2969" max="2969" width="0.85546875" style="89" customWidth="1"/>
    <col min="2970" max="2970" width="2.42578125" style="89" customWidth="1"/>
    <col min="2971" max="2971" width="3" style="89" customWidth="1"/>
    <col min="2972" max="2972" width="0.85546875" style="89" customWidth="1"/>
    <col min="2973" max="2973" width="2.42578125" style="89" customWidth="1"/>
    <col min="2974" max="2974" width="3" style="89" customWidth="1"/>
    <col min="2975" max="2975" width="0.85546875" style="89" customWidth="1"/>
    <col min="2976" max="2976" width="2.42578125" style="89" customWidth="1"/>
    <col min="2977" max="2977" width="3" style="89" customWidth="1"/>
    <col min="2978" max="2978" width="0.85546875" style="89" customWidth="1"/>
    <col min="2979" max="2979" width="2.42578125" style="89" customWidth="1"/>
    <col min="2980" max="2980" width="3" style="89" customWidth="1"/>
    <col min="2981" max="2981" width="0.85546875" style="89" customWidth="1"/>
    <col min="2982" max="2982" width="2.42578125" style="89" customWidth="1"/>
    <col min="2983" max="2983" width="3" style="89" customWidth="1"/>
    <col min="2984" max="2984" width="0.85546875" style="89" customWidth="1"/>
    <col min="2985" max="2985" width="2.42578125" style="89" customWidth="1"/>
    <col min="2986" max="2986" width="3" style="89" customWidth="1"/>
    <col min="2987" max="2987" width="0.85546875" style="89" customWidth="1"/>
    <col min="2988" max="2988" width="2.42578125" style="89" customWidth="1"/>
    <col min="2989" max="2989" width="3" style="89" customWidth="1"/>
    <col min="2990" max="2990" width="0.85546875" style="89" customWidth="1"/>
    <col min="2991" max="2991" width="2.42578125" style="89" customWidth="1"/>
    <col min="2992" max="2992" width="3" style="89" customWidth="1"/>
    <col min="2993" max="2993" width="0.85546875" style="89" customWidth="1"/>
    <col min="2994" max="2994" width="2.42578125" style="89" customWidth="1"/>
    <col min="2995" max="2995" width="3" style="89" customWidth="1"/>
    <col min="2996" max="2996" width="0.85546875" style="89" customWidth="1"/>
    <col min="2997" max="2997" width="2.42578125" style="89" customWidth="1"/>
    <col min="2998" max="2998" width="3.7109375" style="89" customWidth="1"/>
    <col min="2999" max="2999" width="4.7109375" style="89" customWidth="1"/>
    <col min="3000" max="3000" width="5.42578125" style="89" customWidth="1"/>
    <col min="3001" max="3001" width="4.140625" style="89" customWidth="1"/>
    <col min="3002" max="3220" width="11.42578125" style="89"/>
    <col min="3221" max="3221" width="1.85546875" style="89" bestFit="1" customWidth="1"/>
    <col min="3222" max="3222" width="10.7109375" style="89" customWidth="1"/>
    <col min="3223" max="3223" width="2" style="89" customWidth="1"/>
    <col min="3224" max="3224" width="3" style="89" customWidth="1"/>
    <col min="3225" max="3225" width="0.85546875" style="89" customWidth="1"/>
    <col min="3226" max="3226" width="2.42578125" style="89" customWidth="1"/>
    <col min="3227" max="3227" width="3" style="89" customWidth="1"/>
    <col min="3228" max="3228" width="0.85546875" style="89" customWidth="1"/>
    <col min="3229" max="3229" width="2.42578125" style="89" customWidth="1"/>
    <col min="3230" max="3230" width="3" style="89" customWidth="1"/>
    <col min="3231" max="3231" width="0.85546875" style="89" customWidth="1"/>
    <col min="3232" max="3232" width="2.42578125" style="89" customWidth="1"/>
    <col min="3233" max="3233" width="3" style="89" customWidth="1"/>
    <col min="3234" max="3234" width="0.85546875" style="89" customWidth="1"/>
    <col min="3235" max="3235" width="2.42578125" style="89" customWidth="1"/>
    <col min="3236" max="3236" width="3" style="89" customWidth="1"/>
    <col min="3237" max="3237" width="0.85546875" style="89" customWidth="1"/>
    <col min="3238" max="3238" width="2.42578125" style="89" customWidth="1"/>
    <col min="3239" max="3239" width="3" style="89" customWidth="1"/>
    <col min="3240" max="3240" width="0.85546875" style="89" customWidth="1"/>
    <col min="3241" max="3241" width="2.42578125" style="89" customWidth="1"/>
    <col min="3242" max="3242" width="3" style="89" customWidth="1"/>
    <col min="3243" max="3243" width="0.85546875" style="89" customWidth="1"/>
    <col min="3244" max="3244" width="2.42578125" style="89" customWidth="1"/>
    <col min="3245" max="3245" width="3" style="89" customWidth="1"/>
    <col min="3246" max="3246" width="0.85546875" style="89" customWidth="1"/>
    <col min="3247" max="3247" width="2.42578125" style="89" customWidth="1"/>
    <col min="3248" max="3248" width="3" style="89" customWidth="1"/>
    <col min="3249" max="3249" width="0.85546875" style="89" customWidth="1"/>
    <col min="3250" max="3250" width="2.42578125" style="89" customWidth="1"/>
    <col min="3251" max="3251" width="3" style="89" customWidth="1"/>
    <col min="3252" max="3252" width="0.85546875" style="89" customWidth="1"/>
    <col min="3253" max="3253" width="2.42578125" style="89" customWidth="1"/>
    <col min="3254" max="3254" width="3.7109375" style="89" customWidth="1"/>
    <col min="3255" max="3255" width="4.7109375" style="89" customWidth="1"/>
    <col min="3256" max="3256" width="5.42578125" style="89" customWidth="1"/>
    <col min="3257" max="3257" width="4.140625" style="89" customWidth="1"/>
    <col min="3258" max="3476" width="11.42578125" style="89"/>
    <col min="3477" max="3477" width="1.85546875" style="89" bestFit="1" customWidth="1"/>
    <col min="3478" max="3478" width="10.7109375" style="89" customWidth="1"/>
    <col min="3479" max="3479" width="2" style="89" customWidth="1"/>
    <col min="3480" max="3480" width="3" style="89" customWidth="1"/>
    <col min="3481" max="3481" width="0.85546875" style="89" customWidth="1"/>
    <col min="3482" max="3482" width="2.42578125" style="89" customWidth="1"/>
    <col min="3483" max="3483" width="3" style="89" customWidth="1"/>
    <col min="3484" max="3484" width="0.85546875" style="89" customWidth="1"/>
    <col min="3485" max="3485" width="2.42578125" style="89" customWidth="1"/>
    <col min="3486" max="3486" width="3" style="89" customWidth="1"/>
    <col min="3487" max="3487" width="0.85546875" style="89" customWidth="1"/>
    <col min="3488" max="3488" width="2.42578125" style="89" customWidth="1"/>
    <col min="3489" max="3489" width="3" style="89" customWidth="1"/>
    <col min="3490" max="3490" width="0.85546875" style="89" customWidth="1"/>
    <col min="3491" max="3491" width="2.42578125" style="89" customWidth="1"/>
    <col min="3492" max="3492" width="3" style="89" customWidth="1"/>
    <col min="3493" max="3493" width="0.85546875" style="89" customWidth="1"/>
    <col min="3494" max="3494" width="2.42578125" style="89" customWidth="1"/>
    <col min="3495" max="3495" width="3" style="89" customWidth="1"/>
    <col min="3496" max="3496" width="0.85546875" style="89" customWidth="1"/>
    <col min="3497" max="3497" width="2.42578125" style="89" customWidth="1"/>
    <col min="3498" max="3498" width="3" style="89" customWidth="1"/>
    <col min="3499" max="3499" width="0.85546875" style="89" customWidth="1"/>
    <col min="3500" max="3500" width="2.42578125" style="89" customWidth="1"/>
    <col min="3501" max="3501" width="3" style="89" customWidth="1"/>
    <col min="3502" max="3502" width="0.85546875" style="89" customWidth="1"/>
    <col min="3503" max="3503" width="2.42578125" style="89" customWidth="1"/>
    <col min="3504" max="3504" width="3" style="89" customWidth="1"/>
    <col min="3505" max="3505" width="0.85546875" style="89" customWidth="1"/>
    <col min="3506" max="3506" width="2.42578125" style="89" customWidth="1"/>
    <col min="3507" max="3507" width="3" style="89" customWidth="1"/>
    <col min="3508" max="3508" width="0.85546875" style="89" customWidth="1"/>
    <col min="3509" max="3509" width="2.42578125" style="89" customWidth="1"/>
    <col min="3510" max="3510" width="3.7109375" style="89" customWidth="1"/>
    <col min="3511" max="3511" width="4.7109375" style="89" customWidth="1"/>
    <col min="3512" max="3512" width="5.42578125" style="89" customWidth="1"/>
    <col min="3513" max="3513" width="4.140625" style="89" customWidth="1"/>
    <col min="3514" max="3732" width="11.42578125" style="89"/>
    <col min="3733" max="3733" width="1.85546875" style="89" bestFit="1" customWidth="1"/>
    <col min="3734" max="3734" width="10.7109375" style="89" customWidth="1"/>
    <col min="3735" max="3735" width="2" style="89" customWidth="1"/>
    <col min="3736" max="3736" width="3" style="89" customWidth="1"/>
    <col min="3737" max="3737" width="0.85546875" style="89" customWidth="1"/>
    <col min="3738" max="3738" width="2.42578125" style="89" customWidth="1"/>
    <col min="3739" max="3739" width="3" style="89" customWidth="1"/>
    <col min="3740" max="3740" width="0.85546875" style="89" customWidth="1"/>
    <col min="3741" max="3741" width="2.42578125" style="89" customWidth="1"/>
    <col min="3742" max="3742" width="3" style="89" customWidth="1"/>
    <col min="3743" max="3743" width="0.85546875" style="89" customWidth="1"/>
    <col min="3744" max="3744" width="2.42578125" style="89" customWidth="1"/>
    <col min="3745" max="3745" width="3" style="89" customWidth="1"/>
    <col min="3746" max="3746" width="0.85546875" style="89" customWidth="1"/>
    <col min="3747" max="3747" width="2.42578125" style="89" customWidth="1"/>
    <col min="3748" max="3748" width="3" style="89" customWidth="1"/>
    <col min="3749" max="3749" width="0.85546875" style="89" customWidth="1"/>
    <col min="3750" max="3750" width="2.42578125" style="89" customWidth="1"/>
    <col min="3751" max="3751" width="3" style="89" customWidth="1"/>
    <col min="3752" max="3752" width="0.85546875" style="89" customWidth="1"/>
    <col min="3753" max="3753" width="2.42578125" style="89" customWidth="1"/>
    <col min="3754" max="3754" width="3" style="89" customWidth="1"/>
    <col min="3755" max="3755" width="0.85546875" style="89" customWidth="1"/>
    <col min="3756" max="3756" width="2.42578125" style="89" customWidth="1"/>
    <col min="3757" max="3757" width="3" style="89" customWidth="1"/>
    <col min="3758" max="3758" width="0.85546875" style="89" customWidth="1"/>
    <col min="3759" max="3759" width="2.42578125" style="89" customWidth="1"/>
    <col min="3760" max="3760" width="3" style="89" customWidth="1"/>
    <col min="3761" max="3761" width="0.85546875" style="89" customWidth="1"/>
    <col min="3762" max="3762" width="2.42578125" style="89" customWidth="1"/>
    <col min="3763" max="3763" width="3" style="89" customWidth="1"/>
    <col min="3764" max="3764" width="0.85546875" style="89" customWidth="1"/>
    <col min="3765" max="3765" width="2.42578125" style="89" customWidth="1"/>
    <col min="3766" max="3766" width="3.7109375" style="89" customWidth="1"/>
    <col min="3767" max="3767" width="4.7109375" style="89" customWidth="1"/>
    <col min="3768" max="3768" width="5.42578125" style="89" customWidth="1"/>
    <col min="3769" max="3769" width="4.140625" style="89" customWidth="1"/>
    <col min="3770" max="3988" width="11.42578125" style="89"/>
    <col min="3989" max="3989" width="1.85546875" style="89" bestFit="1" customWidth="1"/>
    <col min="3990" max="3990" width="10.7109375" style="89" customWidth="1"/>
    <col min="3991" max="3991" width="2" style="89" customWidth="1"/>
    <col min="3992" max="3992" width="3" style="89" customWidth="1"/>
    <col min="3993" max="3993" width="0.85546875" style="89" customWidth="1"/>
    <col min="3994" max="3994" width="2.42578125" style="89" customWidth="1"/>
    <col min="3995" max="3995" width="3" style="89" customWidth="1"/>
    <col min="3996" max="3996" width="0.85546875" style="89" customWidth="1"/>
    <col min="3997" max="3997" width="2.42578125" style="89" customWidth="1"/>
    <col min="3998" max="3998" width="3" style="89" customWidth="1"/>
    <col min="3999" max="3999" width="0.85546875" style="89" customWidth="1"/>
    <col min="4000" max="4000" width="2.42578125" style="89" customWidth="1"/>
    <col min="4001" max="4001" width="3" style="89" customWidth="1"/>
    <col min="4002" max="4002" width="0.85546875" style="89" customWidth="1"/>
    <col min="4003" max="4003" width="2.42578125" style="89" customWidth="1"/>
    <col min="4004" max="4004" width="3" style="89" customWidth="1"/>
    <col min="4005" max="4005" width="0.85546875" style="89" customWidth="1"/>
    <col min="4006" max="4006" width="2.42578125" style="89" customWidth="1"/>
    <col min="4007" max="4007" width="3" style="89" customWidth="1"/>
    <col min="4008" max="4008" width="0.85546875" style="89" customWidth="1"/>
    <col min="4009" max="4009" width="2.42578125" style="89" customWidth="1"/>
    <col min="4010" max="4010" width="3" style="89" customWidth="1"/>
    <col min="4011" max="4011" width="0.85546875" style="89" customWidth="1"/>
    <col min="4012" max="4012" width="2.42578125" style="89" customWidth="1"/>
    <col min="4013" max="4013" width="3" style="89" customWidth="1"/>
    <col min="4014" max="4014" width="0.85546875" style="89" customWidth="1"/>
    <col min="4015" max="4015" width="2.42578125" style="89" customWidth="1"/>
    <col min="4016" max="4016" width="3" style="89" customWidth="1"/>
    <col min="4017" max="4017" width="0.85546875" style="89" customWidth="1"/>
    <col min="4018" max="4018" width="2.42578125" style="89" customWidth="1"/>
    <col min="4019" max="4019" width="3" style="89" customWidth="1"/>
    <col min="4020" max="4020" width="0.85546875" style="89" customWidth="1"/>
    <col min="4021" max="4021" width="2.42578125" style="89" customWidth="1"/>
    <col min="4022" max="4022" width="3.7109375" style="89" customWidth="1"/>
    <col min="4023" max="4023" width="4.7109375" style="89" customWidth="1"/>
    <col min="4024" max="4024" width="5.42578125" style="89" customWidth="1"/>
    <col min="4025" max="4025" width="4.140625" style="89" customWidth="1"/>
    <col min="4026" max="4244" width="11.42578125" style="89"/>
    <col min="4245" max="4245" width="1.85546875" style="89" bestFit="1" customWidth="1"/>
    <col min="4246" max="4246" width="10.7109375" style="89" customWidth="1"/>
    <col min="4247" max="4247" width="2" style="89" customWidth="1"/>
    <col min="4248" max="4248" width="3" style="89" customWidth="1"/>
    <col min="4249" max="4249" width="0.85546875" style="89" customWidth="1"/>
    <col min="4250" max="4250" width="2.42578125" style="89" customWidth="1"/>
    <col min="4251" max="4251" width="3" style="89" customWidth="1"/>
    <col min="4252" max="4252" width="0.85546875" style="89" customWidth="1"/>
    <col min="4253" max="4253" width="2.42578125" style="89" customWidth="1"/>
    <col min="4254" max="4254" width="3" style="89" customWidth="1"/>
    <col min="4255" max="4255" width="0.85546875" style="89" customWidth="1"/>
    <col min="4256" max="4256" width="2.42578125" style="89" customWidth="1"/>
    <col min="4257" max="4257" width="3" style="89" customWidth="1"/>
    <col min="4258" max="4258" width="0.85546875" style="89" customWidth="1"/>
    <col min="4259" max="4259" width="2.42578125" style="89" customWidth="1"/>
    <col min="4260" max="4260" width="3" style="89" customWidth="1"/>
    <col min="4261" max="4261" width="0.85546875" style="89" customWidth="1"/>
    <col min="4262" max="4262" width="2.42578125" style="89" customWidth="1"/>
    <col min="4263" max="4263" width="3" style="89" customWidth="1"/>
    <col min="4264" max="4264" width="0.85546875" style="89" customWidth="1"/>
    <col min="4265" max="4265" width="2.42578125" style="89" customWidth="1"/>
    <col min="4266" max="4266" width="3" style="89" customWidth="1"/>
    <col min="4267" max="4267" width="0.85546875" style="89" customWidth="1"/>
    <col min="4268" max="4268" width="2.42578125" style="89" customWidth="1"/>
    <col min="4269" max="4269" width="3" style="89" customWidth="1"/>
    <col min="4270" max="4270" width="0.85546875" style="89" customWidth="1"/>
    <col min="4271" max="4271" width="2.42578125" style="89" customWidth="1"/>
    <col min="4272" max="4272" width="3" style="89" customWidth="1"/>
    <col min="4273" max="4273" width="0.85546875" style="89" customWidth="1"/>
    <col min="4274" max="4274" width="2.42578125" style="89" customWidth="1"/>
    <col min="4275" max="4275" width="3" style="89" customWidth="1"/>
    <col min="4276" max="4276" width="0.85546875" style="89" customWidth="1"/>
    <col min="4277" max="4277" width="2.42578125" style="89" customWidth="1"/>
    <col min="4278" max="4278" width="3.7109375" style="89" customWidth="1"/>
    <col min="4279" max="4279" width="4.7109375" style="89" customWidth="1"/>
    <col min="4280" max="4280" width="5.42578125" style="89" customWidth="1"/>
    <col min="4281" max="4281" width="4.140625" style="89" customWidth="1"/>
    <col min="4282" max="4500" width="11.42578125" style="89"/>
    <col min="4501" max="4501" width="1.85546875" style="89" bestFit="1" customWidth="1"/>
    <col min="4502" max="4502" width="10.7109375" style="89" customWidth="1"/>
    <col min="4503" max="4503" width="2" style="89" customWidth="1"/>
    <col min="4504" max="4504" width="3" style="89" customWidth="1"/>
    <col min="4505" max="4505" width="0.85546875" style="89" customWidth="1"/>
    <col min="4506" max="4506" width="2.42578125" style="89" customWidth="1"/>
    <col min="4507" max="4507" width="3" style="89" customWidth="1"/>
    <col min="4508" max="4508" width="0.85546875" style="89" customWidth="1"/>
    <col min="4509" max="4509" width="2.42578125" style="89" customWidth="1"/>
    <col min="4510" max="4510" width="3" style="89" customWidth="1"/>
    <col min="4511" max="4511" width="0.85546875" style="89" customWidth="1"/>
    <col min="4512" max="4512" width="2.42578125" style="89" customWidth="1"/>
    <col min="4513" max="4513" width="3" style="89" customWidth="1"/>
    <col min="4514" max="4514" width="0.85546875" style="89" customWidth="1"/>
    <col min="4515" max="4515" width="2.42578125" style="89" customWidth="1"/>
    <col min="4516" max="4516" width="3" style="89" customWidth="1"/>
    <col min="4517" max="4517" width="0.85546875" style="89" customWidth="1"/>
    <col min="4518" max="4518" width="2.42578125" style="89" customWidth="1"/>
    <col min="4519" max="4519" width="3" style="89" customWidth="1"/>
    <col min="4520" max="4520" width="0.85546875" style="89" customWidth="1"/>
    <col min="4521" max="4521" width="2.42578125" style="89" customWidth="1"/>
    <col min="4522" max="4522" width="3" style="89" customWidth="1"/>
    <col min="4523" max="4523" width="0.85546875" style="89" customWidth="1"/>
    <col min="4524" max="4524" width="2.42578125" style="89" customWidth="1"/>
    <col min="4525" max="4525" width="3" style="89" customWidth="1"/>
    <col min="4526" max="4526" width="0.85546875" style="89" customWidth="1"/>
    <col min="4527" max="4527" width="2.42578125" style="89" customWidth="1"/>
    <col min="4528" max="4528" width="3" style="89" customWidth="1"/>
    <col min="4529" max="4529" width="0.85546875" style="89" customWidth="1"/>
    <col min="4530" max="4530" width="2.42578125" style="89" customWidth="1"/>
    <col min="4531" max="4531" width="3" style="89" customWidth="1"/>
    <col min="4532" max="4532" width="0.85546875" style="89" customWidth="1"/>
    <col min="4533" max="4533" width="2.42578125" style="89" customWidth="1"/>
    <col min="4534" max="4534" width="3.7109375" style="89" customWidth="1"/>
    <col min="4535" max="4535" width="4.7109375" style="89" customWidth="1"/>
    <col min="4536" max="4536" width="5.42578125" style="89" customWidth="1"/>
    <col min="4537" max="4537" width="4.140625" style="89" customWidth="1"/>
    <col min="4538" max="4756" width="11.42578125" style="89"/>
    <col min="4757" max="4757" width="1.85546875" style="89" bestFit="1" customWidth="1"/>
    <col min="4758" max="4758" width="10.7109375" style="89" customWidth="1"/>
    <col min="4759" max="4759" width="2" style="89" customWidth="1"/>
    <col min="4760" max="4760" width="3" style="89" customWidth="1"/>
    <col min="4761" max="4761" width="0.85546875" style="89" customWidth="1"/>
    <col min="4762" max="4762" width="2.42578125" style="89" customWidth="1"/>
    <col min="4763" max="4763" width="3" style="89" customWidth="1"/>
    <col min="4764" max="4764" width="0.85546875" style="89" customWidth="1"/>
    <col min="4765" max="4765" width="2.42578125" style="89" customWidth="1"/>
    <col min="4766" max="4766" width="3" style="89" customWidth="1"/>
    <col min="4767" max="4767" width="0.85546875" style="89" customWidth="1"/>
    <col min="4768" max="4768" width="2.42578125" style="89" customWidth="1"/>
    <col min="4769" max="4769" width="3" style="89" customWidth="1"/>
    <col min="4770" max="4770" width="0.85546875" style="89" customWidth="1"/>
    <col min="4771" max="4771" width="2.42578125" style="89" customWidth="1"/>
    <col min="4772" max="4772" width="3" style="89" customWidth="1"/>
    <col min="4773" max="4773" width="0.85546875" style="89" customWidth="1"/>
    <col min="4774" max="4774" width="2.42578125" style="89" customWidth="1"/>
    <col min="4775" max="4775" width="3" style="89" customWidth="1"/>
    <col min="4776" max="4776" width="0.85546875" style="89" customWidth="1"/>
    <col min="4777" max="4777" width="2.42578125" style="89" customWidth="1"/>
    <col min="4778" max="4778" width="3" style="89" customWidth="1"/>
    <col min="4779" max="4779" width="0.85546875" style="89" customWidth="1"/>
    <col min="4780" max="4780" width="2.42578125" style="89" customWidth="1"/>
    <col min="4781" max="4781" width="3" style="89" customWidth="1"/>
    <col min="4782" max="4782" width="0.85546875" style="89" customWidth="1"/>
    <col min="4783" max="4783" width="2.42578125" style="89" customWidth="1"/>
    <col min="4784" max="4784" width="3" style="89" customWidth="1"/>
    <col min="4785" max="4785" width="0.85546875" style="89" customWidth="1"/>
    <col min="4786" max="4786" width="2.42578125" style="89" customWidth="1"/>
    <col min="4787" max="4787" width="3" style="89" customWidth="1"/>
    <col min="4788" max="4788" width="0.85546875" style="89" customWidth="1"/>
    <col min="4789" max="4789" width="2.42578125" style="89" customWidth="1"/>
    <col min="4790" max="4790" width="3.7109375" style="89" customWidth="1"/>
    <col min="4791" max="4791" width="4.7109375" style="89" customWidth="1"/>
    <col min="4792" max="4792" width="5.42578125" style="89" customWidth="1"/>
    <col min="4793" max="4793" width="4.140625" style="89" customWidth="1"/>
    <col min="4794" max="5012" width="11.42578125" style="89"/>
    <col min="5013" max="5013" width="1.85546875" style="89" bestFit="1" customWidth="1"/>
    <col min="5014" max="5014" width="10.7109375" style="89" customWidth="1"/>
    <col min="5015" max="5015" width="2" style="89" customWidth="1"/>
    <col min="5016" max="5016" width="3" style="89" customWidth="1"/>
    <col min="5017" max="5017" width="0.85546875" style="89" customWidth="1"/>
    <col min="5018" max="5018" width="2.42578125" style="89" customWidth="1"/>
    <col min="5019" max="5019" width="3" style="89" customWidth="1"/>
    <col min="5020" max="5020" width="0.85546875" style="89" customWidth="1"/>
    <col min="5021" max="5021" width="2.42578125" style="89" customWidth="1"/>
    <col min="5022" max="5022" width="3" style="89" customWidth="1"/>
    <col min="5023" max="5023" width="0.85546875" style="89" customWidth="1"/>
    <col min="5024" max="5024" width="2.42578125" style="89" customWidth="1"/>
    <col min="5025" max="5025" width="3" style="89" customWidth="1"/>
    <col min="5026" max="5026" width="0.85546875" style="89" customWidth="1"/>
    <col min="5027" max="5027" width="2.42578125" style="89" customWidth="1"/>
    <col min="5028" max="5028" width="3" style="89" customWidth="1"/>
    <col min="5029" max="5029" width="0.85546875" style="89" customWidth="1"/>
    <col min="5030" max="5030" width="2.42578125" style="89" customWidth="1"/>
    <col min="5031" max="5031" width="3" style="89" customWidth="1"/>
    <col min="5032" max="5032" width="0.85546875" style="89" customWidth="1"/>
    <col min="5033" max="5033" width="2.42578125" style="89" customWidth="1"/>
    <col min="5034" max="5034" width="3" style="89" customWidth="1"/>
    <col min="5035" max="5035" width="0.85546875" style="89" customWidth="1"/>
    <col min="5036" max="5036" width="2.42578125" style="89" customWidth="1"/>
    <col min="5037" max="5037" width="3" style="89" customWidth="1"/>
    <col min="5038" max="5038" width="0.85546875" style="89" customWidth="1"/>
    <col min="5039" max="5039" width="2.42578125" style="89" customWidth="1"/>
    <col min="5040" max="5040" width="3" style="89" customWidth="1"/>
    <col min="5041" max="5041" width="0.85546875" style="89" customWidth="1"/>
    <col min="5042" max="5042" width="2.42578125" style="89" customWidth="1"/>
    <col min="5043" max="5043" width="3" style="89" customWidth="1"/>
    <col min="5044" max="5044" width="0.85546875" style="89" customWidth="1"/>
    <col min="5045" max="5045" width="2.42578125" style="89" customWidth="1"/>
    <col min="5046" max="5046" width="3.7109375" style="89" customWidth="1"/>
    <col min="5047" max="5047" width="4.7109375" style="89" customWidth="1"/>
    <col min="5048" max="5048" width="5.42578125" style="89" customWidth="1"/>
    <col min="5049" max="5049" width="4.140625" style="89" customWidth="1"/>
    <col min="5050" max="5268" width="11.42578125" style="89"/>
    <col min="5269" max="5269" width="1.85546875" style="89" bestFit="1" customWidth="1"/>
    <col min="5270" max="5270" width="10.7109375" style="89" customWidth="1"/>
    <col min="5271" max="5271" width="2" style="89" customWidth="1"/>
    <col min="5272" max="5272" width="3" style="89" customWidth="1"/>
    <col min="5273" max="5273" width="0.85546875" style="89" customWidth="1"/>
    <col min="5274" max="5274" width="2.42578125" style="89" customWidth="1"/>
    <col min="5275" max="5275" width="3" style="89" customWidth="1"/>
    <col min="5276" max="5276" width="0.85546875" style="89" customWidth="1"/>
    <col min="5277" max="5277" width="2.42578125" style="89" customWidth="1"/>
    <col min="5278" max="5278" width="3" style="89" customWidth="1"/>
    <col min="5279" max="5279" width="0.85546875" style="89" customWidth="1"/>
    <col min="5280" max="5280" width="2.42578125" style="89" customWidth="1"/>
    <col min="5281" max="5281" width="3" style="89" customWidth="1"/>
    <col min="5282" max="5282" width="0.85546875" style="89" customWidth="1"/>
    <col min="5283" max="5283" width="2.42578125" style="89" customWidth="1"/>
    <col min="5284" max="5284" width="3" style="89" customWidth="1"/>
    <col min="5285" max="5285" width="0.85546875" style="89" customWidth="1"/>
    <col min="5286" max="5286" width="2.42578125" style="89" customWidth="1"/>
    <col min="5287" max="5287" width="3" style="89" customWidth="1"/>
    <col min="5288" max="5288" width="0.85546875" style="89" customWidth="1"/>
    <col min="5289" max="5289" width="2.42578125" style="89" customWidth="1"/>
    <col min="5290" max="5290" width="3" style="89" customWidth="1"/>
    <col min="5291" max="5291" width="0.85546875" style="89" customWidth="1"/>
    <col min="5292" max="5292" width="2.42578125" style="89" customWidth="1"/>
    <col min="5293" max="5293" width="3" style="89" customWidth="1"/>
    <col min="5294" max="5294" width="0.85546875" style="89" customWidth="1"/>
    <col min="5295" max="5295" width="2.42578125" style="89" customWidth="1"/>
    <col min="5296" max="5296" width="3" style="89" customWidth="1"/>
    <col min="5297" max="5297" width="0.85546875" style="89" customWidth="1"/>
    <col min="5298" max="5298" width="2.42578125" style="89" customWidth="1"/>
    <col min="5299" max="5299" width="3" style="89" customWidth="1"/>
    <col min="5300" max="5300" width="0.85546875" style="89" customWidth="1"/>
    <col min="5301" max="5301" width="2.42578125" style="89" customWidth="1"/>
    <col min="5302" max="5302" width="3.7109375" style="89" customWidth="1"/>
    <col min="5303" max="5303" width="4.7109375" style="89" customWidth="1"/>
    <col min="5304" max="5304" width="5.42578125" style="89" customWidth="1"/>
    <col min="5305" max="5305" width="4.140625" style="89" customWidth="1"/>
    <col min="5306" max="5524" width="11.42578125" style="89"/>
    <col min="5525" max="5525" width="1.85546875" style="89" bestFit="1" customWidth="1"/>
    <col min="5526" max="5526" width="10.7109375" style="89" customWidth="1"/>
    <col min="5527" max="5527" width="2" style="89" customWidth="1"/>
    <col min="5528" max="5528" width="3" style="89" customWidth="1"/>
    <col min="5529" max="5529" width="0.85546875" style="89" customWidth="1"/>
    <col min="5530" max="5530" width="2.42578125" style="89" customWidth="1"/>
    <col min="5531" max="5531" width="3" style="89" customWidth="1"/>
    <col min="5532" max="5532" width="0.85546875" style="89" customWidth="1"/>
    <col min="5533" max="5533" width="2.42578125" style="89" customWidth="1"/>
    <col min="5534" max="5534" width="3" style="89" customWidth="1"/>
    <col min="5535" max="5535" width="0.85546875" style="89" customWidth="1"/>
    <col min="5536" max="5536" width="2.42578125" style="89" customWidth="1"/>
    <col min="5537" max="5537" width="3" style="89" customWidth="1"/>
    <col min="5538" max="5538" width="0.85546875" style="89" customWidth="1"/>
    <col min="5539" max="5539" width="2.42578125" style="89" customWidth="1"/>
    <col min="5540" max="5540" width="3" style="89" customWidth="1"/>
    <col min="5541" max="5541" width="0.85546875" style="89" customWidth="1"/>
    <col min="5542" max="5542" width="2.42578125" style="89" customWidth="1"/>
    <col min="5543" max="5543" width="3" style="89" customWidth="1"/>
    <col min="5544" max="5544" width="0.85546875" style="89" customWidth="1"/>
    <col min="5545" max="5545" width="2.42578125" style="89" customWidth="1"/>
    <col min="5546" max="5546" width="3" style="89" customWidth="1"/>
    <col min="5547" max="5547" width="0.85546875" style="89" customWidth="1"/>
    <col min="5548" max="5548" width="2.42578125" style="89" customWidth="1"/>
    <col min="5549" max="5549" width="3" style="89" customWidth="1"/>
    <col min="5550" max="5550" width="0.85546875" style="89" customWidth="1"/>
    <col min="5551" max="5551" width="2.42578125" style="89" customWidth="1"/>
    <col min="5552" max="5552" width="3" style="89" customWidth="1"/>
    <col min="5553" max="5553" width="0.85546875" style="89" customWidth="1"/>
    <col min="5554" max="5554" width="2.42578125" style="89" customWidth="1"/>
    <col min="5555" max="5555" width="3" style="89" customWidth="1"/>
    <col min="5556" max="5556" width="0.85546875" style="89" customWidth="1"/>
    <col min="5557" max="5557" width="2.42578125" style="89" customWidth="1"/>
    <col min="5558" max="5558" width="3.7109375" style="89" customWidth="1"/>
    <col min="5559" max="5559" width="4.7109375" style="89" customWidth="1"/>
    <col min="5560" max="5560" width="5.42578125" style="89" customWidth="1"/>
    <col min="5561" max="5561" width="4.140625" style="89" customWidth="1"/>
    <col min="5562" max="5780" width="11.42578125" style="89"/>
    <col min="5781" max="5781" width="1.85546875" style="89" bestFit="1" customWidth="1"/>
    <col min="5782" max="5782" width="10.7109375" style="89" customWidth="1"/>
    <col min="5783" max="5783" width="2" style="89" customWidth="1"/>
    <col min="5784" max="5784" width="3" style="89" customWidth="1"/>
    <col min="5785" max="5785" width="0.85546875" style="89" customWidth="1"/>
    <col min="5786" max="5786" width="2.42578125" style="89" customWidth="1"/>
    <col min="5787" max="5787" width="3" style="89" customWidth="1"/>
    <col min="5788" max="5788" width="0.85546875" style="89" customWidth="1"/>
    <col min="5789" max="5789" width="2.42578125" style="89" customWidth="1"/>
    <col min="5790" max="5790" width="3" style="89" customWidth="1"/>
    <col min="5791" max="5791" width="0.85546875" style="89" customWidth="1"/>
    <col min="5792" max="5792" width="2.42578125" style="89" customWidth="1"/>
    <col min="5793" max="5793" width="3" style="89" customWidth="1"/>
    <col min="5794" max="5794" width="0.85546875" style="89" customWidth="1"/>
    <col min="5795" max="5795" width="2.42578125" style="89" customWidth="1"/>
    <col min="5796" max="5796" width="3" style="89" customWidth="1"/>
    <col min="5797" max="5797" width="0.85546875" style="89" customWidth="1"/>
    <col min="5798" max="5798" width="2.42578125" style="89" customWidth="1"/>
    <col min="5799" max="5799" width="3" style="89" customWidth="1"/>
    <col min="5800" max="5800" width="0.85546875" style="89" customWidth="1"/>
    <col min="5801" max="5801" width="2.42578125" style="89" customWidth="1"/>
    <col min="5802" max="5802" width="3" style="89" customWidth="1"/>
    <col min="5803" max="5803" width="0.85546875" style="89" customWidth="1"/>
    <col min="5804" max="5804" width="2.42578125" style="89" customWidth="1"/>
    <col min="5805" max="5805" width="3" style="89" customWidth="1"/>
    <col min="5806" max="5806" width="0.85546875" style="89" customWidth="1"/>
    <col min="5807" max="5807" width="2.42578125" style="89" customWidth="1"/>
    <col min="5808" max="5808" width="3" style="89" customWidth="1"/>
    <col min="5809" max="5809" width="0.85546875" style="89" customWidth="1"/>
    <col min="5810" max="5810" width="2.42578125" style="89" customWidth="1"/>
    <col min="5811" max="5811" width="3" style="89" customWidth="1"/>
    <col min="5812" max="5812" width="0.85546875" style="89" customWidth="1"/>
    <col min="5813" max="5813" width="2.42578125" style="89" customWidth="1"/>
    <col min="5814" max="5814" width="3.7109375" style="89" customWidth="1"/>
    <col min="5815" max="5815" width="4.7109375" style="89" customWidth="1"/>
    <col min="5816" max="5816" width="5.42578125" style="89" customWidth="1"/>
    <col min="5817" max="5817" width="4.140625" style="89" customWidth="1"/>
    <col min="5818" max="6036" width="11.42578125" style="89"/>
    <col min="6037" max="6037" width="1.85546875" style="89" bestFit="1" customWidth="1"/>
    <col min="6038" max="6038" width="10.7109375" style="89" customWidth="1"/>
    <col min="6039" max="6039" width="2" style="89" customWidth="1"/>
    <col min="6040" max="6040" width="3" style="89" customWidth="1"/>
    <col min="6041" max="6041" width="0.85546875" style="89" customWidth="1"/>
    <col min="6042" max="6042" width="2.42578125" style="89" customWidth="1"/>
    <col min="6043" max="6043" width="3" style="89" customWidth="1"/>
    <col min="6044" max="6044" width="0.85546875" style="89" customWidth="1"/>
    <col min="6045" max="6045" width="2.42578125" style="89" customWidth="1"/>
    <col min="6046" max="6046" width="3" style="89" customWidth="1"/>
    <col min="6047" max="6047" width="0.85546875" style="89" customWidth="1"/>
    <col min="6048" max="6048" width="2.42578125" style="89" customWidth="1"/>
    <col min="6049" max="6049" width="3" style="89" customWidth="1"/>
    <col min="6050" max="6050" width="0.85546875" style="89" customWidth="1"/>
    <col min="6051" max="6051" width="2.42578125" style="89" customWidth="1"/>
    <col min="6052" max="6052" width="3" style="89" customWidth="1"/>
    <col min="6053" max="6053" width="0.85546875" style="89" customWidth="1"/>
    <col min="6054" max="6054" width="2.42578125" style="89" customWidth="1"/>
    <col min="6055" max="6055" width="3" style="89" customWidth="1"/>
    <col min="6056" max="6056" width="0.85546875" style="89" customWidth="1"/>
    <col min="6057" max="6057" width="2.42578125" style="89" customWidth="1"/>
    <col min="6058" max="6058" width="3" style="89" customWidth="1"/>
    <col min="6059" max="6059" width="0.85546875" style="89" customWidth="1"/>
    <col min="6060" max="6060" width="2.42578125" style="89" customWidth="1"/>
    <col min="6061" max="6061" width="3" style="89" customWidth="1"/>
    <col min="6062" max="6062" width="0.85546875" style="89" customWidth="1"/>
    <col min="6063" max="6063" width="2.42578125" style="89" customWidth="1"/>
    <col min="6064" max="6064" width="3" style="89" customWidth="1"/>
    <col min="6065" max="6065" width="0.85546875" style="89" customWidth="1"/>
    <col min="6066" max="6066" width="2.42578125" style="89" customWidth="1"/>
    <col min="6067" max="6067" width="3" style="89" customWidth="1"/>
    <col min="6068" max="6068" width="0.85546875" style="89" customWidth="1"/>
    <col min="6069" max="6069" width="2.42578125" style="89" customWidth="1"/>
    <col min="6070" max="6070" width="3.7109375" style="89" customWidth="1"/>
    <col min="6071" max="6071" width="4.7109375" style="89" customWidth="1"/>
    <col min="6072" max="6072" width="5.42578125" style="89" customWidth="1"/>
    <col min="6073" max="6073" width="4.140625" style="89" customWidth="1"/>
    <col min="6074" max="6292" width="11.42578125" style="89"/>
    <col min="6293" max="6293" width="1.85546875" style="89" bestFit="1" customWidth="1"/>
    <col min="6294" max="6294" width="10.7109375" style="89" customWidth="1"/>
    <col min="6295" max="6295" width="2" style="89" customWidth="1"/>
    <col min="6296" max="6296" width="3" style="89" customWidth="1"/>
    <col min="6297" max="6297" width="0.85546875" style="89" customWidth="1"/>
    <col min="6298" max="6298" width="2.42578125" style="89" customWidth="1"/>
    <col min="6299" max="6299" width="3" style="89" customWidth="1"/>
    <col min="6300" max="6300" width="0.85546875" style="89" customWidth="1"/>
    <col min="6301" max="6301" width="2.42578125" style="89" customWidth="1"/>
    <col min="6302" max="6302" width="3" style="89" customWidth="1"/>
    <col min="6303" max="6303" width="0.85546875" style="89" customWidth="1"/>
    <col min="6304" max="6304" width="2.42578125" style="89" customWidth="1"/>
    <col min="6305" max="6305" width="3" style="89" customWidth="1"/>
    <col min="6306" max="6306" width="0.85546875" style="89" customWidth="1"/>
    <col min="6307" max="6307" width="2.42578125" style="89" customWidth="1"/>
    <col min="6308" max="6308" width="3" style="89" customWidth="1"/>
    <col min="6309" max="6309" width="0.85546875" style="89" customWidth="1"/>
    <col min="6310" max="6310" width="2.42578125" style="89" customWidth="1"/>
    <col min="6311" max="6311" width="3" style="89" customWidth="1"/>
    <col min="6312" max="6312" width="0.85546875" style="89" customWidth="1"/>
    <col min="6313" max="6313" width="2.42578125" style="89" customWidth="1"/>
    <col min="6314" max="6314" width="3" style="89" customWidth="1"/>
    <col min="6315" max="6315" width="0.85546875" style="89" customWidth="1"/>
    <col min="6316" max="6316" width="2.42578125" style="89" customWidth="1"/>
    <col min="6317" max="6317" width="3" style="89" customWidth="1"/>
    <col min="6318" max="6318" width="0.85546875" style="89" customWidth="1"/>
    <col min="6319" max="6319" width="2.42578125" style="89" customWidth="1"/>
    <col min="6320" max="6320" width="3" style="89" customWidth="1"/>
    <col min="6321" max="6321" width="0.85546875" style="89" customWidth="1"/>
    <col min="6322" max="6322" width="2.42578125" style="89" customWidth="1"/>
    <col min="6323" max="6323" width="3" style="89" customWidth="1"/>
    <col min="6324" max="6324" width="0.85546875" style="89" customWidth="1"/>
    <col min="6325" max="6325" width="2.42578125" style="89" customWidth="1"/>
    <col min="6326" max="6326" width="3.7109375" style="89" customWidth="1"/>
    <col min="6327" max="6327" width="4.7109375" style="89" customWidth="1"/>
    <col min="6328" max="6328" width="5.42578125" style="89" customWidth="1"/>
    <col min="6329" max="6329" width="4.140625" style="89" customWidth="1"/>
    <col min="6330" max="6548" width="11.42578125" style="89"/>
    <col min="6549" max="6549" width="1.85546875" style="89" bestFit="1" customWidth="1"/>
    <col min="6550" max="6550" width="10.7109375" style="89" customWidth="1"/>
    <col min="6551" max="6551" width="2" style="89" customWidth="1"/>
    <col min="6552" max="6552" width="3" style="89" customWidth="1"/>
    <col min="6553" max="6553" width="0.85546875" style="89" customWidth="1"/>
    <col min="6554" max="6554" width="2.42578125" style="89" customWidth="1"/>
    <col min="6555" max="6555" width="3" style="89" customWidth="1"/>
    <col min="6556" max="6556" width="0.85546875" style="89" customWidth="1"/>
    <col min="6557" max="6557" width="2.42578125" style="89" customWidth="1"/>
    <col min="6558" max="6558" width="3" style="89" customWidth="1"/>
    <col min="6559" max="6559" width="0.85546875" style="89" customWidth="1"/>
    <col min="6560" max="6560" width="2.42578125" style="89" customWidth="1"/>
    <col min="6561" max="6561" width="3" style="89" customWidth="1"/>
    <col min="6562" max="6562" width="0.85546875" style="89" customWidth="1"/>
    <col min="6563" max="6563" width="2.42578125" style="89" customWidth="1"/>
    <col min="6564" max="6564" width="3" style="89" customWidth="1"/>
    <col min="6565" max="6565" width="0.85546875" style="89" customWidth="1"/>
    <col min="6566" max="6566" width="2.42578125" style="89" customWidth="1"/>
    <col min="6567" max="6567" width="3" style="89" customWidth="1"/>
    <col min="6568" max="6568" width="0.85546875" style="89" customWidth="1"/>
    <col min="6569" max="6569" width="2.42578125" style="89" customWidth="1"/>
    <col min="6570" max="6570" width="3" style="89" customWidth="1"/>
    <col min="6571" max="6571" width="0.85546875" style="89" customWidth="1"/>
    <col min="6572" max="6572" width="2.42578125" style="89" customWidth="1"/>
    <col min="6573" max="6573" width="3" style="89" customWidth="1"/>
    <col min="6574" max="6574" width="0.85546875" style="89" customWidth="1"/>
    <col min="6575" max="6575" width="2.42578125" style="89" customWidth="1"/>
    <col min="6576" max="6576" width="3" style="89" customWidth="1"/>
    <col min="6577" max="6577" width="0.85546875" style="89" customWidth="1"/>
    <col min="6578" max="6578" width="2.42578125" style="89" customWidth="1"/>
    <col min="6579" max="6579" width="3" style="89" customWidth="1"/>
    <col min="6580" max="6580" width="0.85546875" style="89" customWidth="1"/>
    <col min="6581" max="6581" width="2.42578125" style="89" customWidth="1"/>
    <col min="6582" max="6582" width="3.7109375" style="89" customWidth="1"/>
    <col min="6583" max="6583" width="4.7109375" style="89" customWidth="1"/>
    <col min="6584" max="6584" width="5.42578125" style="89" customWidth="1"/>
    <col min="6585" max="6585" width="4.140625" style="89" customWidth="1"/>
    <col min="6586" max="6804" width="11.42578125" style="89"/>
    <col min="6805" max="6805" width="1.85546875" style="89" bestFit="1" customWidth="1"/>
    <col min="6806" max="6806" width="10.7109375" style="89" customWidth="1"/>
    <col min="6807" max="6807" width="2" style="89" customWidth="1"/>
    <col min="6808" max="6808" width="3" style="89" customWidth="1"/>
    <col min="6809" max="6809" width="0.85546875" style="89" customWidth="1"/>
    <col min="6810" max="6810" width="2.42578125" style="89" customWidth="1"/>
    <col min="6811" max="6811" width="3" style="89" customWidth="1"/>
    <col min="6812" max="6812" width="0.85546875" style="89" customWidth="1"/>
    <col min="6813" max="6813" width="2.42578125" style="89" customWidth="1"/>
    <col min="6814" max="6814" width="3" style="89" customWidth="1"/>
    <col min="6815" max="6815" width="0.85546875" style="89" customWidth="1"/>
    <col min="6816" max="6816" width="2.42578125" style="89" customWidth="1"/>
    <col min="6817" max="6817" width="3" style="89" customWidth="1"/>
    <col min="6818" max="6818" width="0.85546875" style="89" customWidth="1"/>
    <col min="6819" max="6819" width="2.42578125" style="89" customWidth="1"/>
    <col min="6820" max="6820" width="3" style="89" customWidth="1"/>
    <col min="6821" max="6821" width="0.85546875" style="89" customWidth="1"/>
    <col min="6822" max="6822" width="2.42578125" style="89" customWidth="1"/>
    <col min="6823" max="6823" width="3" style="89" customWidth="1"/>
    <col min="6824" max="6824" width="0.85546875" style="89" customWidth="1"/>
    <col min="6825" max="6825" width="2.42578125" style="89" customWidth="1"/>
    <col min="6826" max="6826" width="3" style="89" customWidth="1"/>
    <col min="6827" max="6827" width="0.85546875" style="89" customWidth="1"/>
    <col min="6828" max="6828" width="2.42578125" style="89" customWidth="1"/>
    <col min="6829" max="6829" width="3" style="89" customWidth="1"/>
    <col min="6830" max="6830" width="0.85546875" style="89" customWidth="1"/>
    <col min="6831" max="6831" width="2.42578125" style="89" customWidth="1"/>
    <col min="6832" max="6832" width="3" style="89" customWidth="1"/>
    <col min="6833" max="6833" width="0.85546875" style="89" customWidth="1"/>
    <col min="6834" max="6834" width="2.42578125" style="89" customWidth="1"/>
    <col min="6835" max="6835" width="3" style="89" customWidth="1"/>
    <col min="6836" max="6836" width="0.85546875" style="89" customWidth="1"/>
    <col min="6837" max="6837" width="2.42578125" style="89" customWidth="1"/>
    <col min="6838" max="6838" width="3.7109375" style="89" customWidth="1"/>
    <col min="6839" max="6839" width="4.7109375" style="89" customWidth="1"/>
    <col min="6840" max="6840" width="5.42578125" style="89" customWidth="1"/>
    <col min="6841" max="6841" width="4.140625" style="89" customWidth="1"/>
    <col min="6842" max="7060" width="11.42578125" style="89"/>
    <col min="7061" max="7061" width="1.85546875" style="89" bestFit="1" customWidth="1"/>
    <col min="7062" max="7062" width="10.7109375" style="89" customWidth="1"/>
    <col min="7063" max="7063" width="2" style="89" customWidth="1"/>
    <col min="7064" max="7064" width="3" style="89" customWidth="1"/>
    <col min="7065" max="7065" width="0.85546875" style="89" customWidth="1"/>
    <col min="7066" max="7066" width="2.42578125" style="89" customWidth="1"/>
    <col min="7067" max="7067" width="3" style="89" customWidth="1"/>
    <col min="7068" max="7068" width="0.85546875" style="89" customWidth="1"/>
    <col min="7069" max="7069" width="2.42578125" style="89" customWidth="1"/>
    <col min="7070" max="7070" width="3" style="89" customWidth="1"/>
    <col min="7071" max="7071" width="0.85546875" style="89" customWidth="1"/>
    <col min="7072" max="7072" width="2.42578125" style="89" customWidth="1"/>
    <col min="7073" max="7073" width="3" style="89" customWidth="1"/>
    <col min="7074" max="7074" width="0.85546875" style="89" customWidth="1"/>
    <col min="7075" max="7075" width="2.42578125" style="89" customWidth="1"/>
    <col min="7076" max="7076" width="3" style="89" customWidth="1"/>
    <col min="7077" max="7077" width="0.85546875" style="89" customWidth="1"/>
    <col min="7078" max="7078" width="2.42578125" style="89" customWidth="1"/>
    <col min="7079" max="7079" width="3" style="89" customWidth="1"/>
    <col min="7080" max="7080" width="0.85546875" style="89" customWidth="1"/>
    <col min="7081" max="7081" width="2.42578125" style="89" customWidth="1"/>
    <col min="7082" max="7082" width="3" style="89" customWidth="1"/>
    <col min="7083" max="7083" width="0.85546875" style="89" customWidth="1"/>
    <col min="7084" max="7084" width="2.42578125" style="89" customWidth="1"/>
    <col min="7085" max="7085" width="3" style="89" customWidth="1"/>
    <col min="7086" max="7086" width="0.85546875" style="89" customWidth="1"/>
    <col min="7087" max="7087" width="2.42578125" style="89" customWidth="1"/>
    <col min="7088" max="7088" width="3" style="89" customWidth="1"/>
    <col min="7089" max="7089" width="0.85546875" style="89" customWidth="1"/>
    <col min="7090" max="7090" width="2.42578125" style="89" customWidth="1"/>
    <col min="7091" max="7091" width="3" style="89" customWidth="1"/>
    <col min="7092" max="7092" width="0.85546875" style="89" customWidth="1"/>
    <col min="7093" max="7093" width="2.42578125" style="89" customWidth="1"/>
    <col min="7094" max="7094" width="3.7109375" style="89" customWidth="1"/>
    <col min="7095" max="7095" width="4.7109375" style="89" customWidth="1"/>
    <col min="7096" max="7096" width="5.42578125" style="89" customWidth="1"/>
    <col min="7097" max="7097" width="4.140625" style="89" customWidth="1"/>
    <col min="7098" max="7316" width="11.42578125" style="89"/>
    <col min="7317" max="7317" width="1.85546875" style="89" bestFit="1" customWidth="1"/>
    <col min="7318" max="7318" width="10.7109375" style="89" customWidth="1"/>
    <col min="7319" max="7319" width="2" style="89" customWidth="1"/>
    <col min="7320" max="7320" width="3" style="89" customWidth="1"/>
    <col min="7321" max="7321" width="0.85546875" style="89" customWidth="1"/>
    <col min="7322" max="7322" width="2.42578125" style="89" customWidth="1"/>
    <col min="7323" max="7323" width="3" style="89" customWidth="1"/>
    <col min="7324" max="7324" width="0.85546875" style="89" customWidth="1"/>
    <col min="7325" max="7325" width="2.42578125" style="89" customWidth="1"/>
    <col min="7326" max="7326" width="3" style="89" customWidth="1"/>
    <col min="7327" max="7327" width="0.85546875" style="89" customWidth="1"/>
    <col min="7328" max="7328" width="2.42578125" style="89" customWidth="1"/>
    <col min="7329" max="7329" width="3" style="89" customWidth="1"/>
    <col min="7330" max="7330" width="0.85546875" style="89" customWidth="1"/>
    <col min="7331" max="7331" width="2.42578125" style="89" customWidth="1"/>
    <col min="7332" max="7332" width="3" style="89" customWidth="1"/>
    <col min="7333" max="7333" width="0.85546875" style="89" customWidth="1"/>
    <col min="7334" max="7334" width="2.42578125" style="89" customWidth="1"/>
    <col min="7335" max="7335" width="3" style="89" customWidth="1"/>
    <col min="7336" max="7336" width="0.85546875" style="89" customWidth="1"/>
    <col min="7337" max="7337" width="2.42578125" style="89" customWidth="1"/>
    <col min="7338" max="7338" width="3" style="89" customWidth="1"/>
    <col min="7339" max="7339" width="0.85546875" style="89" customWidth="1"/>
    <col min="7340" max="7340" width="2.42578125" style="89" customWidth="1"/>
    <col min="7341" max="7341" width="3" style="89" customWidth="1"/>
    <col min="7342" max="7342" width="0.85546875" style="89" customWidth="1"/>
    <col min="7343" max="7343" width="2.42578125" style="89" customWidth="1"/>
    <col min="7344" max="7344" width="3" style="89" customWidth="1"/>
    <col min="7345" max="7345" width="0.85546875" style="89" customWidth="1"/>
    <col min="7346" max="7346" width="2.42578125" style="89" customWidth="1"/>
    <col min="7347" max="7347" width="3" style="89" customWidth="1"/>
    <col min="7348" max="7348" width="0.85546875" style="89" customWidth="1"/>
    <col min="7349" max="7349" width="2.42578125" style="89" customWidth="1"/>
    <col min="7350" max="7350" width="3.7109375" style="89" customWidth="1"/>
    <col min="7351" max="7351" width="4.7109375" style="89" customWidth="1"/>
    <col min="7352" max="7352" width="5.42578125" style="89" customWidth="1"/>
    <col min="7353" max="7353" width="4.140625" style="89" customWidth="1"/>
    <col min="7354" max="7572" width="11.42578125" style="89"/>
    <col min="7573" max="7573" width="1.85546875" style="89" bestFit="1" customWidth="1"/>
    <col min="7574" max="7574" width="10.7109375" style="89" customWidth="1"/>
    <col min="7575" max="7575" width="2" style="89" customWidth="1"/>
    <col min="7576" max="7576" width="3" style="89" customWidth="1"/>
    <col min="7577" max="7577" width="0.85546875" style="89" customWidth="1"/>
    <col min="7578" max="7578" width="2.42578125" style="89" customWidth="1"/>
    <col min="7579" max="7579" width="3" style="89" customWidth="1"/>
    <col min="7580" max="7580" width="0.85546875" style="89" customWidth="1"/>
    <col min="7581" max="7581" width="2.42578125" style="89" customWidth="1"/>
    <col min="7582" max="7582" width="3" style="89" customWidth="1"/>
    <col min="7583" max="7583" width="0.85546875" style="89" customWidth="1"/>
    <col min="7584" max="7584" width="2.42578125" style="89" customWidth="1"/>
    <col min="7585" max="7585" width="3" style="89" customWidth="1"/>
    <col min="7586" max="7586" width="0.85546875" style="89" customWidth="1"/>
    <col min="7587" max="7587" width="2.42578125" style="89" customWidth="1"/>
    <col min="7588" max="7588" width="3" style="89" customWidth="1"/>
    <col min="7589" max="7589" width="0.85546875" style="89" customWidth="1"/>
    <col min="7590" max="7590" width="2.42578125" style="89" customWidth="1"/>
    <col min="7591" max="7591" width="3" style="89" customWidth="1"/>
    <col min="7592" max="7592" width="0.85546875" style="89" customWidth="1"/>
    <col min="7593" max="7593" width="2.42578125" style="89" customWidth="1"/>
    <col min="7594" max="7594" width="3" style="89" customWidth="1"/>
    <col min="7595" max="7595" width="0.85546875" style="89" customWidth="1"/>
    <col min="7596" max="7596" width="2.42578125" style="89" customWidth="1"/>
    <col min="7597" max="7597" width="3" style="89" customWidth="1"/>
    <col min="7598" max="7598" width="0.85546875" style="89" customWidth="1"/>
    <col min="7599" max="7599" width="2.42578125" style="89" customWidth="1"/>
    <col min="7600" max="7600" width="3" style="89" customWidth="1"/>
    <col min="7601" max="7601" width="0.85546875" style="89" customWidth="1"/>
    <col min="7602" max="7602" width="2.42578125" style="89" customWidth="1"/>
    <col min="7603" max="7603" width="3" style="89" customWidth="1"/>
    <col min="7604" max="7604" width="0.85546875" style="89" customWidth="1"/>
    <col min="7605" max="7605" width="2.42578125" style="89" customWidth="1"/>
    <col min="7606" max="7606" width="3.7109375" style="89" customWidth="1"/>
    <col min="7607" max="7607" width="4.7109375" style="89" customWidth="1"/>
    <col min="7608" max="7608" width="5.42578125" style="89" customWidth="1"/>
    <col min="7609" max="7609" width="4.140625" style="89" customWidth="1"/>
    <col min="7610" max="7828" width="11.42578125" style="89"/>
    <col min="7829" max="7829" width="1.85546875" style="89" bestFit="1" customWidth="1"/>
    <col min="7830" max="7830" width="10.7109375" style="89" customWidth="1"/>
    <col min="7831" max="7831" width="2" style="89" customWidth="1"/>
    <col min="7832" max="7832" width="3" style="89" customWidth="1"/>
    <col min="7833" max="7833" width="0.85546875" style="89" customWidth="1"/>
    <col min="7834" max="7834" width="2.42578125" style="89" customWidth="1"/>
    <col min="7835" max="7835" width="3" style="89" customWidth="1"/>
    <col min="7836" max="7836" width="0.85546875" style="89" customWidth="1"/>
    <col min="7837" max="7837" width="2.42578125" style="89" customWidth="1"/>
    <col min="7838" max="7838" width="3" style="89" customWidth="1"/>
    <col min="7839" max="7839" width="0.85546875" style="89" customWidth="1"/>
    <col min="7840" max="7840" width="2.42578125" style="89" customWidth="1"/>
    <col min="7841" max="7841" width="3" style="89" customWidth="1"/>
    <col min="7842" max="7842" width="0.85546875" style="89" customWidth="1"/>
    <col min="7843" max="7843" width="2.42578125" style="89" customWidth="1"/>
    <col min="7844" max="7844" width="3" style="89" customWidth="1"/>
    <col min="7845" max="7845" width="0.85546875" style="89" customWidth="1"/>
    <col min="7846" max="7846" width="2.42578125" style="89" customWidth="1"/>
    <col min="7847" max="7847" width="3" style="89" customWidth="1"/>
    <col min="7848" max="7848" width="0.85546875" style="89" customWidth="1"/>
    <col min="7849" max="7849" width="2.42578125" style="89" customWidth="1"/>
    <col min="7850" max="7850" width="3" style="89" customWidth="1"/>
    <col min="7851" max="7851" width="0.85546875" style="89" customWidth="1"/>
    <col min="7852" max="7852" width="2.42578125" style="89" customWidth="1"/>
    <col min="7853" max="7853" width="3" style="89" customWidth="1"/>
    <col min="7854" max="7854" width="0.85546875" style="89" customWidth="1"/>
    <col min="7855" max="7855" width="2.42578125" style="89" customWidth="1"/>
    <col min="7856" max="7856" width="3" style="89" customWidth="1"/>
    <col min="7857" max="7857" width="0.85546875" style="89" customWidth="1"/>
    <col min="7858" max="7858" width="2.42578125" style="89" customWidth="1"/>
    <col min="7859" max="7859" width="3" style="89" customWidth="1"/>
    <col min="7860" max="7860" width="0.85546875" style="89" customWidth="1"/>
    <col min="7861" max="7861" width="2.42578125" style="89" customWidth="1"/>
    <col min="7862" max="7862" width="3.7109375" style="89" customWidth="1"/>
    <col min="7863" max="7863" width="4.7109375" style="89" customWidth="1"/>
    <col min="7864" max="7864" width="5.42578125" style="89" customWidth="1"/>
    <col min="7865" max="7865" width="4.140625" style="89" customWidth="1"/>
    <col min="7866" max="8084" width="11.42578125" style="89"/>
    <col min="8085" max="8085" width="1.85546875" style="89" bestFit="1" customWidth="1"/>
    <col min="8086" max="8086" width="10.7109375" style="89" customWidth="1"/>
    <col min="8087" max="8087" width="2" style="89" customWidth="1"/>
    <col min="8088" max="8088" width="3" style="89" customWidth="1"/>
    <col min="8089" max="8089" width="0.85546875" style="89" customWidth="1"/>
    <col min="8090" max="8090" width="2.42578125" style="89" customWidth="1"/>
    <col min="8091" max="8091" width="3" style="89" customWidth="1"/>
    <col min="8092" max="8092" width="0.85546875" style="89" customWidth="1"/>
    <col min="8093" max="8093" width="2.42578125" style="89" customWidth="1"/>
    <col min="8094" max="8094" width="3" style="89" customWidth="1"/>
    <col min="8095" max="8095" width="0.85546875" style="89" customWidth="1"/>
    <col min="8096" max="8096" width="2.42578125" style="89" customWidth="1"/>
    <col min="8097" max="8097" width="3" style="89" customWidth="1"/>
    <col min="8098" max="8098" width="0.85546875" style="89" customWidth="1"/>
    <col min="8099" max="8099" width="2.42578125" style="89" customWidth="1"/>
    <col min="8100" max="8100" width="3" style="89" customWidth="1"/>
    <col min="8101" max="8101" width="0.85546875" style="89" customWidth="1"/>
    <col min="8102" max="8102" width="2.42578125" style="89" customWidth="1"/>
    <col min="8103" max="8103" width="3" style="89" customWidth="1"/>
    <col min="8104" max="8104" width="0.85546875" style="89" customWidth="1"/>
    <col min="8105" max="8105" width="2.42578125" style="89" customWidth="1"/>
    <col min="8106" max="8106" width="3" style="89" customWidth="1"/>
    <col min="8107" max="8107" width="0.85546875" style="89" customWidth="1"/>
    <col min="8108" max="8108" width="2.42578125" style="89" customWidth="1"/>
    <col min="8109" max="8109" width="3" style="89" customWidth="1"/>
    <col min="8110" max="8110" width="0.85546875" style="89" customWidth="1"/>
    <col min="8111" max="8111" width="2.42578125" style="89" customWidth="1"/>
    <col min="8112" max="8112" width="3" style="89" customWidth="1"/>
    <col min="8113" max="8113" width="0.85546875" style="89" customWidth="1"/>
    <col min="8114" max="8114" width="2.42578125" style="89" customWidth="1"/>
    <col min="8115" max="8115" width="3" style="89" customWidth="1"/>
    <col min="8116" max="8116" width="0.85546875" style="89" customWidth="1"/>
    <col min="8117" max="8117" width="2.42578125" style="89" customWidth="1"/>
    <col min="8118" max="8118" width="3.7109375" style="89" customWidth="1"/>
    <col min="8119" max="8119" width="4.7109375" style="89" customWidth="1"/>
    <col min="8120" max="8120" width="5.42578125" style="89" customWidth="1"/>
    <col min="8121" max="8121" width="4.140625" style="89" customWidth="1"/>
    <col min="8122" max="8340" width="11.42578125" style="89"/>
    <col min="8341" max="8341" width="1.85546875" style="89" bestFit="1" customWidth="1"/>
    <col min="8342" max="8342" width="10.7109375" style="89" customWidth="1"/>
    <col min="8343" max="8343" width="2" style="89" customWidth="1"/>
    <col min="8344" max="8344" width="3" style="89" customWidth="1"/>
    <col min="8345" max="8345" width="0.85546875" style="89" customWidth="1"/>
    <col min="8346" max="8346" width="2.42578125" style="89" customWidth="1"/>
    <col min="8347" max="8347" width="3" style="89" customWidth="1"/>
    <col min="8348" max="8348" width="0.85546875" style="89" customWidth="1"/>
    <col min="8349" max="8349" width="2.42578125" style="89" customWidth="1"/>
    <col min="8350" max="8350" width="3" style="89" customWidth="1"/>
    <col min="8351" max="8351" width="0.85546875" style="89" customWidth="1"/>
    <col min="8352" max="8352" width="2.42578125" style="89" customWidth="1"/>
    <col min="8353" max="8353" width="3" style="89" customWidth="1"/>
    <col min="8354" max="8354" width="0.85546875" style="89" customWidth="1"/>
    <col min="8355" max="8355" width="2.42578125" style="89" customWidth="1"/>
    <col min="8356" max="8356" width="3" style="89" customWidth="1"/>
    <col min="8357" max="8357" width="0.85546875" style="89" customWidth="1"/>
    <col min="8358" max="8358" width="2.42578125" style="89" customWidth="1"/>
    <col min="8359" max="8359" width="3" style="89" customWidth="1"/>
    <col min="8360" max="8360" width="0.85546875" style="89" customWidth="1"/>
    <col min="8361" max="8361" width="2.42578125" style="89" customWidth="1"/>
    <col min="8362" max="8362" width="3" style="89" customWidth="1"/>
    <col min="8363" max="8363" width="0.85546875" style="89" customWidth="1"/>
    <col min="8364" max="8364" width="2.42578125" style="89" customWidth="1"/>
    <col min="8365" max="8365" width="3" style="89" customWidth="1"/>
    <col min="8366" max="8366" width="0.85546875" style="89" customWidth="1"/>
    <col min="8367" max="8367" width="2.42578125" style="89" customWidth="1"/>
    <col min="8368" max="8368" width="3" style="89" customWidth="1"/>
    <col min="8369" max="8369" width="0.85546875" style="89" customWidth="1"/>
    <col min="8370" max="8370" width="2.42578125" style="89" customWidth="1"/>
    <col min="8371" max="8371" width="3" style="89" customWidth="1"/>
    <col min="8372" max="8372" width="0.85546875" style="89" customWidth="1"/>
    <col min="8373" max="8373" width="2.42578125" style="89" customWidth="1"/>
    <col min="8374" max="8374" width="3.7109375" style="89" customWidth="1"/>
    <col min="8375" max="8375" width="4.7109375" style="89" customWidth="1"/>
    <col min="8376" max="8376" width="5.42578125" style="89" customWidth="1"/>
    <col min="8377" max="8377" width="4.140625" style="89" customWidth="1"/>
    <col min="8378" max="8596" width="11.42578125" style="89"/>
    <col min="8597" max="8597" width="1.85546875" style="89" bestFit="1" customWidth="1"/>
    <col min="8598" max="8598" width="10.7109375" style="89" customWidth="1"/>
    <col min="8599" max="8599" width="2" style="89" customWidth="1"/>
    <col min="8600" max="8600" width="3" style="89" customWidth="1"/>
    <col min="8601" max="8601" width="0.85546875" style="89" customWidth="1"/>
    <col min="8602" max="8602" width="2.42578125" style="89" customWidth="1"/>
    <col min="8603" max="8603" width="3" style="89" customWidth="1"/>
    <col min="8604" max="8604" width="0.85546875" style="89" customWidth="1"/>
    <col min="8605" max="8605" width="2.42578125" style="89" customWidth="1"/>
    <col min="8606" max="8606" width="3" style="89" customWidth="1"/>
    <col min="8607" max="8607" width="0.85546875" style="89" customWidth="1"/>
    <col min="8608" max="8608" width="2.42578125" style="89" customWidth="1"/>
    <col min="8609" max="8609" width="3" style="89" customWidth="1"/>
    <col min="8610" max="8610" width="0.85546875" style="89" customWidth="1"/>
    <col min="8611" max="8611" width="2.42578125" style="89" customWidth="1"/>
    <col min="8612" max="8612" width="3" style="89" customWidth="1"/>
    <col min="8613" max="8613" width="0.85546875" style="89" customWidth="1"/>
    <col min="8614" max="8614" width="2.42578125" style="89" customWidth="1"/>
    <col min="8615" max="8615" width="3" style="89" customWidth="1"/>
    <col min="8616" max="8616" width="0.85546875" style="89" customWidth="1"/>
    <col min="8617" max="8617" width="2.42578125" style="89" customWidth="1"/>
    <col min="8618" max="8618" width="3" style="89" customWidth="1"/>
    <col min="8619" max="8619" width="0.85546875" style="89" customWidth="1"/>
    <col min="8620" max="8620" width="2.42578125" style="89" customWidth="1"/>
    <col min="8621" max="8621" width="3" style="89" customWidth="1"/>
    <col min="8622" max="8622" width="0.85546875" style="89" customWidth="1"/>
    <col min="8623" max="8623" width="2.42578125" style="89" customWidth="1"/>
    <col min="8624" max="8624" width="3" style="89" customWidth="1"/>
    <col min="8625" max="8625" width="0.85546875" style="89" customWidth="1"/>
    <col min="8626" max="8626" width="2.42578125" style="89" customWidth="1"/>
    <col min="8627" max="8627" width="3" style="89" customWidth="1"/>
    <col min="8628" max="8628" width="0.85546875" style="89" customWidth="1"/>
    <col min="8629" max="8629" width="2.42578125" style="89" customWidth="1"/>
    <col min="8630" max="8630" width="3.7109375" style="89" customWidth="1"/>
    <col min="8631" max="8631" width="4.7109375" style="89" customWidth="1"/>
    <col min="8632" max="8632" width="5.42578125" style="89" customWidth="1"/>
    <col min="8633" max="8633" width="4.140625" style="89" customWidth="1"/>
    <col min="8634" max="8852" width="11.42578125" style="89"/>
    <col min="8853" max="8853" width="1.85546875" style="89" bestFit="1" customWidth="1"/>
    <col min="8854" max="8854" width="10.7109375" style="89" customWidth="1"/>
    <col min="8855" max="8855" width="2" style="89" customWidth="1"/>
    <col min="8856" max="8856" width="3" style="89" customWidth="1"/>
    <col min="8857" max="8857" width="0.85546875" style="89" customWidth="1"/>
    <col min="8858" max="8858" width="2.42578125" style="89" customWidth="1"/>
    <col min="8859" max="8859" width="3" style="89" customWidth="1"/>
    <col min="8860" max="8860" width="0.85546875" style="89" customWidth="1"/>
    <col min="8861" max="8861" width="2.42578125" style="89" customWidth="1"/>
    <col min="8862" max="8862" width="3" style="89" customWidth="1"/>
    <col min="8863" max="8863" width="0.85546875" style="89" customWidth="1"/>
    <col min="8864" max="8864" width="2.42578125" style="89" customWidth="1"/>
    <col min="8865" max="8865" width="3" style="89" customWidth="1"/>
    <col min="8866" max="8866" width="0.85546875" style="89" customWidth="1"/>
    <col min="8867" max="8867" width="2.42578125" style="89" customWidth="1"/>
    <col min="8868" max="8868" width="3" style="89" customWidth="1"/>
    <col min="8869" max="8869" width="0.85546875" style="89" customWidth="1"/>
    <col min="8870" max="8870" width="2.42578125" style="89" customWidth="1"/>
    <col min="8871" max="8871" width="3" style="89" customWidth="1"/>
    <col min="8872" max="8872" width="0.85546875" style="89" customWidth="1"/>
    <col min="8873" max="8873" width="2.42578125" style="89" customWidth="1"/>
    <col min="8874" max="8874" width="3" style="89" customWidth="1"/>
    <col min="8875" max="8875" width="0.85546875" style="89" customWidth="1"/>
    <col min="8876" max="8876" width="2.42578125" style="89" customWidth="1"/>
    <col min="8877" max="8877" width="3" style="89" customWidth="1"/>
    <col min="8878" max="8878" width="0.85546875" style="89" customWidth="1"/>
    <col min="8879" max="8879" width="2.42578125" style="89" customWidth="1"/>
    <col min="8880" max="8880" width="3" style="89" customWidth="1"/>
    <col min="8881" max="8881" width="0.85546875" style="89" customWidth="1"/>
    <col min="8882" max="8882" width="2.42578125" style="89" customWidth="1"/>
    <col min="8883" max="8883" width="3" style="89" customWidth="1"/>
    <col min="8884" max="8884" width="0.85546875" style="89" customWidth="1"/>
    <col min="8885" max="8885" width="2.42578125" style="89" customWidth="1"/>
    <col min="8886" max="8886" width="3.7109375" style="89" customWidth="1"/>
    <col min="8887" max="8887" width="4.7109375" style="89" customWidth="1"/>
    <col min="8888" max="8888" width="5.42578125" style="89" customWidth="1"/>
    <col min="8889" max="8889" width="4.140625" style="89" customWidth="1"/>
    <col min="8890" max="9108" width="11.42578125" style="89"/>
    <col min="9109" max="9109" width="1.85546875" style="89" bestFit="1" customWidth="1"/>
    <col min="9110" max="9110" width="10.7109375" style="89" customWidth="1"/>
    <col min="9111" max="9111" width="2" style="89" customWidth="1"/>
    <col min="9112" max="9112" width="3" style="89" customWidth="1"/>
    <col min="9113" max="9113" width="0.85546875" style="89" customWidth="1"/>
    <col min="9114" max="9114" width="2.42578125" style="89" customWidth="1"/>
    <col min="9115" max="9115" width="3" style="89" customWidth="1"/>
    <col min="9116" max="9116" width="0.85546875" style="89" customWidth="1"/>
    <col min="9117" max="9117" width="2.42578125" style="89" customWidth="1"/>
    <col min="9118" max="9118" width="3" style="89" customWidth="1"/>
    <col min="9119" max="9119" width="0.85546875" style="89" customWidth="1"/>
    <col min="9120" max="9120" width="2.42578125" style="89" customWidth="1"/>
    <col min="9121" max="9121" width="3" style="89" customWidth="1"/>
    <col min="9122" max="9122" width="0.85546875" style="89" customWidth="1"/>
    <col min="9123" max="9123" width="2.42578125" style="89" customWidth="1"/>
    <col min="9124" max="9124" width="3" style="89" customWidth="1"/>
    <col min="9125" max="9125" width="0.85546875" style="89" customWidth="1"/>
    <col min="9126" max="9126" width="2.42578125" style="89" customWidth="1"/>
    <col min="9127" max="9127" width="3" style="89" customWidth="1"/>
    <col min="9128" max="9128" width="0.85546875" style="89" customWidth="1"/>
    <col min="9129" max="9129" width="2.42578125" style="89" customWidth="1"/>
    <col min="9130" max="9130" width="3" style="89" customWidth="1"/>
    <col min="9131" max="9131" width="0.85546875" style="89" customWidth="1"/>
    <col min="9132" max="9132" width="2.42578125" style="89" customWidth="1"/>
    <col min="9133" max="9133" width="3" style="89" customWidth="1"/>
    <col min="9134" max="9134" width="0.85546875" style="89" customWidth="1"/>
    <col min="9135" max="9135" width="2.42578125" style="89" customWidth="1"/>
    <col min="9136" max="9136" width="3" style="89" customWidth="1"/>
    <col min="9137" max="9137" width="0.85546875" style="89" customWidth="1"/>
    <col min="9138" max="9138" width="2.42578125" style="89" customWidth="1"/>
    <col min="9139" max="9139" width="3" style="89" customWidth="1"/>
    <col min="9140" max="9140" width="0.85546875" style="89" customWidth="1"/>
    <col min="9141" max="9141" width="2.42578125" style="89" customWidth="1"/>
    <col min="9142" max="9142" width="3.7109375" style="89" customWidth="1"/>
    <col min="9143" max="9143" width="4.7109375" style="89" customWidth="1"/>
    <col min="9144" max="9144" width="5.42578125" style="89" customWidth="1"/>
    <col min="9145" max="9145" width="4.140625" style="89" customWidth="1"/>
    <col min="9146" max="9364" width="11.42578125" style="89"/>
    <col min="9365" max="9365" width="1.85546875" style="89" bestFit="1" customWidth="1"/>
    <col min="9366" max="9366" width="10.7109375" style="89" customWidth="1"/>
    <col min="9367" max="9367" width="2" style="89" customWidth="1"/>
    <col min="9368" max="9368" width="3" style="89" customWidth="1"/>
    <col min="9369" max="9369" width="0.85546875" style="89" customWidth="1"/>
    <col min="9370" max="9370" width="2.42578125" style="89" customWidth="1"/>
    <col min="9371" max="9371" width="3" style="89" customWidth="1"/>
    <col min="9372" max="9372" width="0.85546875" style="89" customWidth="1"/>
    <col min="9373" max="9373" width="2.42578125" style="89" customWidth="1"/>
    <col min="9374" max="9374" width="3" style="89" customWidth="1"/>
    <col min="9375" max="9375" width="0.85546875" style="89" customWidth="1"/>
    <col min="9376" max="9376" width="2.42578125" style="89" customWidth="1"/>
    <col min="9377" max="9377" width="3" style="89" customWidth="1"/>
    <col min="9378" max="9378" width="0.85546875" style="89" customWidth="1"/>
    <col min="9379" max="9379" width="2.42578125" style="89" customWidth="1"/>
    <col min="9380" max="9380" width="3" style="89" customWidth="1"/>
    <col min="9381" max="9381" width="0.85546875" style="89" customWidth="1"/>
    <col min="9382" max="9382" width="2.42578125" style="89" customWidth="1"/>
    <col min="9383" max="9383" width="3" style="89" customWidth="1"/>
    <col min="9384" max="9384" width="0.85546875" style="89" customWidth="1"/>
    <col min="9385" max="9385" width="2.42578125" style="89" customWidth="1"/>
    <col min="9386" max="9386" width="3" style="89" customWidth="1"/>
    <col min="9387" max="9387" width="0.85546875" style="89" customWidth="1"/>
    <col min="9388" max="9388" width="2.42578125" style="89" customWidth="1"/>
    <col min="9389" max="9389" width="3" style="89" customWidth="1"/>
    <col min="9390" max="9390" width="0.85546875" style="89" customWidth="1"/>
    <col min="9391" max="9391" width="2.42578125" style="89" customWidth="1"/>
    <col min="9392" max="9392" width="3" style="89" customWidth="1"/>
    <col min="9393" max="9393" width="0.85546875" style="89" customWidth="1"/>
    <col min="9394" max="9394" width="2.42578125" style="89" customWidth="1"/>
    <col min="9395" max="9395" width="3" style="89" customWidth="1"/>
    <col min="9396" max="9396" width="0.85546875" style="89" customWidth="1"/>
    <col min="9397" max="9397" width="2.42578125" style="89" customWidth="1"/>
    <col min="9398" max="9398" width="3.7109375" style="89" customWidth="1"/>
    <col min="9399" max="9399" width="4.7109375" style="89" customWidth="1"/>
    <col min="9400" max="9400" width="5.42578125" style="89" customWidth="1"/>
    <col min="9401" max="9401" width="4.140625" style="89" customWidth="1"/>
    <col min="9402" max="9620" width="11.42578125" style="89"/>
    <col min="9621" max="9621" width="1.85546875" style="89" bestFit="1" customWidth="1"/>
    <col min="9622" max="9622" width="10.7109375" style="89" customWidth="1"/>
    <col min="9623" max="9623" width="2" style="89" customWidth="1"/>
    <col min="9624" max="9624" width="3" style="89" customWidth="1"/>
    <col min="9625" max="9625" width="0.85546875" style="89" customWidth="1"/>
    <col min="9626" max="9626" width="2.42578125" style="89" customWidth="1"/>
    <col min="9627" max="9627" width="3" style="89" customWidth="1"/>
    <col min="9628" max="9628" width="0.85546875" style="89" customWidth="1"/>
    <col min="9629" max="9629" width="2.42578125" style="89" customWidth="1"/>
    <col min="9630" max="9630" width="3" style="89" customWidth="1"/>
    <col min="9631" max="9631" width="0.85546875" style="89" customWidth="1"/>
    <col min="9632" max="9632" width="2.42578125" style="89" customWidth="1"/>
    <col min="9633" max="9633" width="3" style="89" customWidth="1"/>
    <col min="9634" max="9634" width="0.85546875" style="89" customWidth="1"/>
    <col min="9635" max="9635" width="2.42578125" style="89" customWidth="1"/>
    <col min="9636" max="9636" width="3" style="89" customWidth="1"/>
    <col min="9637" max="9637" width="0.85546875" style="89" customWidth="1"/>
    <col min="9638" max="9638" width="2.42578125" style="89" customWidth="1"/>
    <col min="9639" max="9639" width="3" style="89" customWidth="1"/>
    <col min="9640" max="9640" width="0.85546875" style="89" customWidth="1"/>
    <col min="9641" max="9641" width="2.42578125" style="89" customWidth="1"/>
    <col min="9642" max="9642" width="3" style="89" customWidth="1"/>
    <col min="9643" max="9643" width="0.85546875" style="89" customWidth="1"/>
    <col min="9644" max="9644" width="2.42578125" style="89" customWidth="1"/>
    <col min="9645" max="9645" width="3" style="89" customWidth="1"/>
    <col min="9646" max="9646" width="0.85546875" style="89" customWidth="1"/>
    <col min="9647" max="9647" width="2.42578125" style="89" customWidth="1"/>
    <col min="9648" max="9648" width="3" style="89" customWidth="1"/>
    <col min="9649" max="9649" width="0.85546875" style="89" customWidth="1"/>
    <col min="9650" max="9650" width="2.42578125" style="89" customWidth="1"/>
    <col min="9651" max="9651" width="3" style="89" customWidth="1"/>
    <col min="9652" max="9652" width="0.85546875" style="89" customWidth="1"/>
    <col min="9653" max="9653" width="2.42578125" style="89" customWidth="1"/>
    <col min="9654" max="9654" width="3.7109375" style="89" customWidth="1"/>
    <col min="9655" max="9655" width="4.7109375" style="89" customWidth="1"/>
    <col min="9656" max="9656" width="5.42578125" style="89" customWidth="1"/>
    <col min="9657" max="9657" width="4.140625" style="89" customWidth="1"/>
    <col min="9658" max="9876" width="11.42578125" style="89"/>
    <col min="9877" max="9877" width="1.85546875" style="89" bestFit="1" customWidth="1"/>
    <col min="9878" max="9878" width="10.7109375" style="89" customWidth="1"/>
    <col min="9879" max="9879" width="2" style="89" customWidth="1"/>
    <col min="9880" max="9880" width="3" style="89" customWidth="1"/>
    <col min="9881" max="9881" width="0.85546875" style="89" customWidth="1"/>
    <col min="9882" max="9882" width="2.42578125" style="89" customWidth="1"/>
    <col min="9883" max="9883" width="3" style="89" customWidth="1"/>
    <col min="9884" max="9884" width="0.85546875" style="89" customWidth="1"/>
    <col min="9885" max="9885" width="2.42578125" style="89" customWidth="1"/>
    <col min="9886" max="9886" width="3" style="89" customWidth="1"/>
    <col min="9887" max="9887" width="0.85546875" style="89" customWidth="1"/>
    <col min="9888" max="9888" width="2.42578125" style="89" customWidth="1"/>
    <col min="9889" max="9889" width="3" style="89" customWidth="1"/>
    <col min="9890" max="9890" width="0.85546875" style="89" customWidth="1"/>
    <col min="9891" max="9891" width="2.42578125" style="89" customWidth="1"/>
    <col min="9892" max="9892" width="3" style="89" customWidth="1"/>
    <col min="9893" max="9893" width="0.85546875" style="89" customWidth="1"/>
    <col min="9894" max="9894" width="2.42578125" style="89" customWidth="1"/>
    <col min="9895" max="9895" width="3" style="89" customWidth="1"/>
    <col min="9896" max="9896" width="0.85546875" style="89" customWidth="1"/>
    <col min="9897" max="9897" width="2.42578125" style="89" customWidth="1"/>
    <col min="9898" max="9898" width="3" style="89" customWidth="1"/>
    <col min="9899" max="9899" width="0.85546875" style="89" customWidth="1"/>
    <col min="9900" max="9900" width="2.42578125" style="89" customWidth="1"/>
    <col min="9901" max="9901" width="3" style="89" customWidth="1"/>
    <col min="9902" max="9902" width="0.85546875" style="89" customWidth="1"/>
    <col min="9903" max="9903" width="2.42578125" style="89" customWidth="1"/>
    <col min="9904" max="9904" width="3" style="89" customWidth="1"/>
    <col min="9905" max="9905" width="0.85546875" style="89" customWidth="1"/>
    <col min="9906" max="9906" width="2.42578125" style="89" customWidth="1"/>
    <col min="9907" max="9907" width="3" style="89" customWidth="1"/>
    <col min="9908" max="9908" width="0.85546875" style="89" customWidth="1"/>
    <col min="9909" max="9909" width="2.42578125" style="89" customWidth="1"/>
    <col min="9910" max="9910" width="3.7109375" style="89" customWidth="1"/>
    <col min="9911" max="9911" width="4.7109375" style="89" customWidth="1"/>
    <col min="9912" max="9912" width="5.42578125" style="89" customWidth="1"/>
    <col min="9913" max="9913" width="4.140625" style="89" customWidth="1"/>
    <col min="9914" max="10132" width="11.42578125" style="89"/>
    <col min="10133" max="10133" width="1.85546875" style="89" bestFit="1" customWidth="1"/>
    <col min="10134" max="10134" width="10.7109375" style="89" customWidth="1"/>
    <col min="10135" max="10135" width="2" style="89" customWidth="1"/>
    <col min="10136" max="10136" width="3" style="89" customWidth="1"/>
    <col min="10137" max="10137" width="0.85546875" style="89" customWidth="1"/>
    <col min="10138" max="10138" width="2.42578125" style="89" customWidth="1"/>
    <col min="10139" max="10139" width="3" style="89" customWidth="1"/>
    <col min="10140" max="10140" width="0.85546875" style="89" customWidth="1"/>
    <col min="10141" max="10141" width="2.42578125" style="89" customWidth="1"/>
    <col min="10142" max="10142" width="3" style="89" customWidth="1"/>
    <col min="10143" max="10143" width="0.85546875" style="89" customWidth="1"/>
    <col min="10144" max="10144" width="2.42578125" style="89" customWidth="1"/>
    <col min="10145" max="10145" width="3" style="89" customWidth="1"/>
    <col min="10146" max="10146" width="0.85546875" style="89" customWidth="1"/>
    <col min="10147" max="10147" width="2.42578125" style="89" customWidth="1"/>
    <col min="10148" max="10148" width="3" style="89" customWidth="1"/>
    <col min="10149" max="10149" width="0.85546875" style="89" customWidth="1"/>
    <col min="10150" max="10150" width="2.42578125" style="89" customWidth="1"/>
    <col min="10151" max="10151" width="3" style="89" customWidth="1"/>
    <col min="10152" max="10152" width="0.85546875" style="89" customWidth="1"/>
    <col min="10153" max="10153" width="2.42578125" style="89" customWidth="1"/>
    <col min="10154" max="10154" width="3" style="89" customWidth="1"/>
    <col min="10155" max="10155" width="0.85546875" style="89" customWidth="1"/>
    <col min="10156" max="10156" width="2.42578125" style="89" customWidth="1"/>
    <col min="10157" max="10157" width="3" style="89" customWidth="1"/>
    <col min="10158" max="10158" width="0.85546875" style="89" customWidth="1"/>
    <col min="10159" max="10159" width="2.42578125" style="89" customWidth="1"/>
    <col min="10160" max="10160" width="3" style="89" customWidth="1"/>
    <col min="10161" max="10161" width="0.85546875" style="89" customWidth="1"/>
    <col min="10162" max="10162" width="2.42578125" style="89" customWidth="1"/>
    <col min="10163" max="10163" width="3" style="89" customWidth="1"/>
    <col min="10164" max="10164" width="0.85546875" style="89" customWidth="1"/>
    <col min="10165" max="10165" width="2.42578125" style="89" customWidth="1"/>
    <col min="10166" max="10166" width="3.7109375" style="89" customWidth="1"/>
    <col min="10167" max="10167" width="4.7109375" style="89" customWidth="1"/>
    <col min="10168" max="10168" width="5.42578125" style="89" customWidth="1"/>
    <col min="10169" max="10169" width="4.140625" style="89" customWidth="1"/>
    <col min="10170" max="10388" width="11.42578125" style="89"/>
    <col min="10389" max="10389" width="1.85546875" style="89" bestFit="1" customWidth="1"/>
    <col min="10390" max="10390" width="10.7109375" style="89" customWidth="1"/>
    <col min="10391" max="10391" width="2" style="89" customWidth="1"/>
    <col min="10392" max="10392" width="3" style="89" customWidth="1"/>
    <col min="10393" max="10393" width="0.85546875" style="89" customWidth="1"/>
    <col min="10394" max="10394" width="2.42578125" style="89" customWidth="1"/>
    <col min="10395" max="10395" width="3" style="89" customWidth="1"/>
    <col min="10396" max="10396" width="0.85546875" style="89" customWidth="1"/>
    <col min="10397" max="10397" width="2.42578125" style="89" customWidth="1"/>
    <col min="10398" max="10398" width="3" style="89" customWidth="1"/>
    <col min="10399" max="10399" width="0.85546875" style="89" customWidth="1"/>
    <col min="10400" max="10400" width="2.42578125" style="89" customWidth="1"/>
    <col min="10401" max="10401" width="3" style="89" customWidth="1"/>
    <col min="10402" max="10402" width="0.85546875" style="89" customWidth="1"/>
    <col min="10403" max="10403" width="2.42578125" style="89" customWidth="1"/>
    <col min="10404" max="10404" width="3" style="89" customWidth="1"/>
    <col min="10405" max="10405" width="0.85546875" style="89" customWidth="1"/>
    <col min="10406" max="10406" width="2.42578125" style="89" customWidth="1"/>
    <col min="10407" max="10407" width="3" style="89" customWidth="1"/>
    <col min="10408" max="10408" width="0.85546875" style="89" customWidth="1"/>
    <col min="10409" max="10409" width="2.42578125" style="89" customWidth="1"/>
    <col min="10410" max="10410" width="3" style="89" customWidth="1"/>
    <col min="10411" max="10411" width="0.85546875" style="89" customWidth="1"/>
    <col min="10412" max="10412" width="2.42578125" style="89" customWidth="1"/>
    <col min="10413" max="10413" width="3" style="89" customWidth="1"/>
    <col min="10414" max="10414" width="0.85546875" style="89" customWidth="1"/>
    <col min="10415" max="10415" width="2.42578125" style="89" customWidth="1"/>
    <col min="10416" max="10416" width="3" style="89" customWidth="1"/>
    <col min="10417" max="10417" width="0.85546875" style="89" customWidth="1"/>
    <col min="10418" max="10418" width="2.42578125" style="89" customWidth="1"/>
    <col min="10419" max="10419" width="3" style="89" customWidth="1"/>
    <col min="10420" max="10420" width="0.85546875" style="89" customWidth="1"/>
    <col min="10421" max="10421" width="2.42578125" style="89" customWidth="1"/>
    <col min="10422" max="10422" width="3.7109375" style="89" customWidth="1"/>
    <col min="10423" max="10423" width="4.7109375" style="89" customWidth="1"/>
    <col min="10424" max="10424" width="5.42578125" style="89" customWidth="1"/>
    <col min="10425" max="10425" width="4.140625" style="89" customWidth="1"/>
    <col min="10426" max="10644" width="11.42578125" style="89"/>
    <col min="10645" max="10645" width="1.85546875" style="89" bestFit="1" customWidth="1"/>
    <col min="10646" max="10646" width="10.7109375" style="89" customWidth="1"/>
    <col min="10647" max="10647" width="2" style="89" customWidth="1"/>
    <col min="10648" max="10648" width="3" style="89" customWidth="1"/>
    <col min="10649" max="10649" width="0.85546875" style="89" customWidth="1"/>
    <col min="10650" max="10650" width="2.42578125" style="89" customWidth="1"/>
    <col min="10651" max="10651" width="3" style="89" customWidth="1"/>
    <col min="10652" max="10652" width="0.85546875" style="89" customWidth="1"/>
    <col min="10653" max="10653" width="2.42578125" style="89" customWidth="1"/>
    <col min="10654" max="10654" width="3" style="89" customWidth="1"/>
    <col min="10655" max="10655" width="0.85546875" style="89" customWidth="1"/>
    <col min="10656" max="10656" width="2.42578125" style="89" customWidth="1"/>
    <col min="10657" max="10657" width="3" style="89" customWidth="1"/>
    <col min="10658" max="10658" width="0.85546875" style="89" customWidth="1"/>
    <col min="10659" max="10659" width="2.42578125" style="89" customWidth="1"/>
    <col min="10660" max="10660" width="3" style="89" customWidth="1"/>
    <col min="10661" max="10661" width="0.85546875" style="89" customWidth="1"/>
    <col min="10662" max="10662" width="2.42578125" style="89" customWidth="1"/>
    <col min="10663" max="10663" width="3" style="89" customWidth="1"/>
    <col min="10664" max="10664" width="0.85546875" style="89" customWidth="1"/>
    <col min="10665" max="10665" width="2.42578125" style="89" customWidth="1"/>
    <col min="10666" max="10666" width="3" style="89" customWidth="1"/>
    <col min="10667" max="10667" width="0.85546875" style="89" customWidth="1"/>
    <col min="10668" max="10668" width="2.42578125" style="89" customWidth="1"/>
    <col min="10669" max="10669" width="3" style="89" customWidth="1"/>
    <col min="10670" max="10670" width="0.85546875" style="89" customWidth="1"/>
    <col min="10671" max="10671" width="2.42578125" style="89" customWidth="1"/>
    <col min="10672" max="10672" width="3" style="89" customWidth="1"/>
    <col min="10673" max="10673" width="0.85546875" style="89" customWidth="1"/>
    <col min="10674" max="10674" width="2.42578125" style="89" customWidth="1"/>
    <col min="10675" max="10675" width="3" style="89" customWidth="1"/>
    <col min="10676" max="10676" width="0.85546875" style="89" customWidth="1"/>
    <col min="10677" max="10677" width="2.42578125" style="89" customWidth="1"/>
    <col min="10678" max="10678" width="3.7109375" style="89" customWidth="1"/>
    <col min="10679" max="10679" width="4.7109375" style="89" customWidth="1"/>
    <col min="10680" max="10680" width="5.42578125" style="89" customWidth="1"/>
    <col min="10681" max="10681" width="4.140625" style="89" customWidth="1"/>
    <col min="10682" max="10900" width="11.42578125" style="89"/>
    <col min="10901" max="10901" width="1.85546875" style="89" bestFit="1" customWidth="1"/>
    <col min="10902" max="10902" width="10.7109375" style="89" customWidth="1"/>
    <col min="10903" max="10903" width="2" style="89" customWidth="1"/>
    <col min="10904" max="10904" width="3" style="89" customWidth="1"/>
    <col min="10905" max="10905" width="0.85546875" style="89" customWidth="1"/>
    <col min="10906" max="10906" width="2.42578125" style="89" customWidth="1"/>
    <col min="10907" max="10907" width="3" style="89" customWidth="1"/>
    <col min="10908" max="10908" width="0.85546875" style="89" customWidth="1"/>
    <col min="10909" max="10909" width="2.42578125" style="89" customWidth="1"/>
    <col min="10910" max="10910" width="3" style="89" customWidth="1"/>
    <col min="10911" max="10911" width="0.85546875" style="89" customWidth="1"/>
    <col min="10912" max="10912" width="2.42578125" style="89" customWidth="1"/>
    <col min="10913" max="10913" width="3" style="89" customWidth="1"/>
    <col min="10914" max="10914" width="0.85546875" style="89" customWidth="1"/>
    <col min="10915" max="10915" width="2.42578125" style="89" customWidth="1"/>
    <col min="10916" max="10916" width="3" style="89" customWidth="1"/>
    <col min="10917" max="10917" width="0.85546875" style="89" customWidth="1"/>
    <col min="10918" max="10918" width="2.42578125" style="89" customWidth="1"/>
    <col min="10919" max="10919" width="3" style="89" customWidth="1"/>
    <col min="10920" max="10920" width="0.85546875" style="89" customWidth="1"/>
    <col min="10921" max="10921" width="2.42578125" style="89" customWidth="1"/>
    <col min="10922" max="10922" width="3" style="89" customWidth="1"/>
    <col min="10923" max="10923" width="0.85546875" style="89" customWidth="1"/>
    <col min="10924" max="10924" width="2.42578125" style="89" customWidth="1"/>
    <col min="10925" max="10925" width="3" style="89" customWidth="1"/>
    <col min="10926" max="10926" width="0.85546875" style="89" customWidth="1"/>
    <col min="10927" max="10927" width="2.42578125" style="89" customWidth="1"/>
    <col min="10928" max="10928" width="3" style="89" customWidth="1"/>
    <col min="10929" max="10929" width="0.85546875" style="89" customWidth="1"/>
    <col min="10930" max="10930" width="2.42578125" style="89" customWidth="1"/>
    <col min="10931" max="10931" width="3" style="89" customWidth="1"/>
    <col min="10932" max="10932" width="0.85546875" style="89" customWidth="1"/>
    <col min="10933" max="10933" width="2.42578125" style="89" customWidth="1"/>
    <col min="10934" max="10934" width="3.7109375" style="89" customWidth="1"/>
    <col min="10935" max="10935" width="4.7109375" style="89" customWidth="1"/>
    <col min="10936" max="10936" width="5.42578125" style="89" customWidth="1"/>
    <col min="10937" max="10937" width="4.140625" style="89" customWidth="1"/>
    <col min="10938" max="11156" width="11.42578125" style="89"/>
    <col min="11157" max="11157" width="1.85546875" style="89" bestFit="1" customWidth="1"/>
    <col min="11158" max="11158" width="10.7109375" style="89" customWidth="1"/>
    <col min="11159" max="11159" width="2" style="89" customWidth="1"/>
    <col min="11160" max="11160" width="3" style="89" customWidth="1"/>
    <col min="11161" max="11161" width="0.85546875" style="89" customWidth="1"/>
    <col min="11162" max="11162" width="2.42578125" style="89" customWidth="1"/>
    <col min="11163" max="11163" width="3" style="89" customWidth="1"/>
    <col min="11164" max="11164" width="0.85546875" style="89" customWidth="1"/>
    <col min="11165" max="11165" width="2.42578125" style="89" customWidth="1"/>
    <col min="11166" max="11166" width="3" style="89" customWidth="1"/>
    <col min="11167" max="11167" width="0.85546875" style="89" customWidth="1"/>
    <col min="11168" max="11168" width="2.42578125" style="89" customWidth="1"/>
    <col min="11169" max="11169" width="3" style="89" customWidth="1"/>
    <col min="11170" max="11170" width="0.85546875" style="89" customWidth="1"/>
    <col min="11171" max="11171" width="2.42578125" style="89" customWidth="1"/>
    <col min="11172" max="11172" width="3" style="89" customWidth="1"/>
    <col min="11173" max="11173" width="0.85546875" style="89" customWidth="1"/>
    <col min="11174" max="11174" width="2.42578125" style="89" customWidth="1"/>
    <col min="11175" max="11175" width="3" style="89" customWidth="1"/>
    <col min="11176" max="11176" width="0.85546875" style="89" customWidth="1"/>
    <col min="11177" max="11177" width="2.42578125" style="89" customWidth="1"/>
    <col min="11178" max="11178" width="3" style="89" customWidth="1"/>
    <col min="11179" max="11179" width="0.85546875" style="89" customWidth="1"/>
    <col min="11180" max="11180" width="2.42578125" style="89" customWidth="1"/>
    <col min="11181" max="11181" width="3" style="89" customWidth="1"/>
    <col min="11182" max="11182" width="0.85546875" style="89" customWidth="1"/>
    <col min="11183" max="11183" width="2.42578125" style="89" customWidth="1"/>
    <col min="11184" max="11184" width="3" style="89" customWidth="1"/>
    <col min="11185" max="11185" width="0.85546875" style="89" customWidth="1"/>
    <col min="11186" max="11186" width="2.42578125" style="89" customWidth="1"/>
    <col min="11187" max="11187" width="3" style="89" customWidth="1"/>
    <col min="11188" max="11188" width="0.85546875" style="89" customWidth="1"/>
    <col min="11189" max="11189" width="2.42578125" style="89" customWidth="1"/>
    <col min="11190" max="11190" width="3.7109375" style="89" customWidth="1"/>
    <col min="11191" max="11191" width="4.7109375" style="89" customWidth="1"/>
    <col min="11192" max="11192" width="5.42578125" style="89" customWidth="1"/>
    <col min="11193" max="11193" width="4.140625" style="89" customWidth="1"/>
    <col min="11194" max="11412" width="11.42578125" style="89"/>
    <col min="11413" max="11413" width="1.85546875" style="89" bestFit="1" customWidth="1"/>
    <col min="11414" max="11414" width="10.7109375" style="89" customWidth="1"/>
    <col min="11415" max="11415" width="2" style="89" customWidth="1"/>
    <col min="11416" max="11416" width="3" style="89" customWidth="1"/>
    <col min="11417" max="11417" width="0.85546875" style="89" customWidth="1"/>
    <col min="11418" max="11418" width="2.42578125" style="89" customWidth="1"/>
    <col min="11419" max="11419" width="3" style="89" customWidth="1"/>
    <col min="11420" max="11420" width="0.85546875" style="89" customWidth="1"/>
    <col min="11421" max="11421" width="2.42578125" style="89" customWidth="1"/>
    <col min="11422" max="11422" width="3" style="89" customWidth="1"/>
    <col min="11423" max="11423" width="0.85546875" style="89" customWidth="1"/>
    <col min="11424" max="11424" width="2.42578125" style="89" customWidth="1"/>
    <col min="11425" max="11425" width="3" style="89" customWidth="1"/>
    <col min="11426" max="11426" width="0.85546875" style="89" customWidth="1"/>
    <col min="11427" max="11427" width="2.42578125" style="89" customWidth="1"/>
    <col min="11428" max="11428" width="3" style="89" customWidth="1"/>
    <col min="11429" max="11429" width="0.85546875" style="89" customWidth="1"/>
    <col min="11430" max="11430" width="2.42578125" style="89" customWidth="1"/>
    <col min="11431" max="11431" width="3" style="89" customWidth="1"/>
    <col min="11432" max="11432" width="0.85546875" style="89" customWidth="1"/>
    <col min="11433" max="11433" width="2.42578125" style="89" customWidth="1"/>
    <col min="11434" max="11434" width="3" style="89" customWidth="1"/>
    <col min="11435" max="11435" width="0.85546875" style="89" customWidth="1"/>
    <col min="11436" max="11436" width="2.42578125" style="89" customWidth="1"/>
    <col min="11437" max="11437" width="3" style="89" customWidth="1"/>
    <col min="11438" max="11438" width="0.85546875" style="89" customWidth="1"/>
    <col min="11439" max="11439" width="2.42578125" style="89" customWidth="1"/>
    <col min="11440" max="11440" width="3" style="89" customWidth="1"/>
    <col min="11441" max="11441" width="0.85546875" style="89" customWidth="1"/>
    <col min="11442" max="11442" width="2.42578125" style="89" customWidth="1"/>
    <col min="11443" max="11443" width="3" style="89" customWidth="1"/>
    <col min="11444" max="11444" width="0.85546875" style="89" customWidth="1"/>
    <col min="11445" max="11445" width="2.42578125" style="89" customWidth="1"/>
    <col min="11446" max="11446" width="3.7109375" style="89" customWidth="1"/>
    <col min="11447" max="11447" width="4.7109375" style="89" customWidth="1"/>
    <col min="11448" max="11448" width="5.42578125" style="89" customWidth="1"/>
    <col min="11449" max="11449" width="4.140625" style="89" customWidth="1"/>
    <col min="11450" max="11668" width="11.42578125" style="89"/>
    <col min="11669" max="11669" width="1.85546875" style="89" bestFit="1" customWidth="1"/>
    <col min="11670" max="11670" width="10.7109375" style="89" customWidth="1"/>
    <col min="11671" max="11671" width="2" style="89" customWidth="1"/>
    <col min="11672" max="11672" width="3" style="89" customWidth="1"/>
    <col min="11673" max="11673" width="0.85546875" style="89" customWidth="1"/>
    <col min="11674" max="11674" width="2.42578125" style="89" customWidth="1"/>
    <col min="11675" max="11675" width="3" style="89" customWidth="1"/>
    <col min="11676" max="11676" width="0.85546875" style="89" customWidth="1"/>
    <col min="11677" max="11677" width="2.42578125" style="89" customWidth="1"/>
    <col min="11678" max="11678" width="3" style="89" customWidth="1"/>
    <col min="11679" max="11679" width="0.85546875" style="89" customWidth="1"/>
    <col min="11680" max="11680" width="2.42578125" style="89" customWidth="1"/>
    <col min="11681" max="11681" width="3" style="89" customWidth="1"/>
    <col min="11682" max="11682" width="0.85546875" style="89" customWidth="1"/>
    <col min="11683" max="11683" width="2.42578125" style="89" customWidth="1"/>
    <col min="11684" max="11684" width="3" style="89" customWidth="1"/>
    <col min="11685" max="11685" width="0.85546875" style="89" customWidth="1"/>
    <col min="11686" max="11686" width="2.42578125" style="89" customWidth="1"/>
    <col min="11687" max="11687" width="3" style="89" customWidth="1"/>
    <col min="11688" max="11688" width="0.85546875" style="89" customWidth="1"/>
    <col min="11689" max="11689" width="2.42578125" style="89" customWidth="1"/>
    <col min="11690" max="11690" width="3" style="89" customWidth="1"/>
    <col min="11691" max="11691" width="0.85546875" style="89" customWidth="1"/>
    <col min="11692" max="11692" width="2.42578125" style="89" customWidth="1"/>
    <col min="11693" max="11693" width="3" style="89" customWidth="1"/>
    <col min="11694" max="11694" width="0.85546875" style="89" customWidth="1"/>
    <col min="11695" max="11695" width="2.42578125" style="89" customWidth="1"/>
    <col min="11696" max="11696" width="3" style="89" customWidth="1"/>
    <col min="11697" max="11697" width="0.85546875" style="89" customWidth="1"/>
    <col min="11698" max="11698" width="2.42578125" style="89" customWidth="1"/>
    <col min="11699" max="11699" width="3" style="89" customWidth="1"/>
    <col min="11700" max="11700" width="0.85546875" style="89" customWidth="1"/>
    <col min="11701" max="11701" width="2.42578125" style="89" customWidth="1"/>
    <col min="11702" max="11702" width="3.7109375" style="89" customWidth="1"/>
    <col min="11703" max="11703" width="4.7109375" style="89" customWidth="1"/>
    <col min="11704" max="11704" width="5.42578125" style="89" customWidth="1"/>
    <col min="11705" max="11705" width="4.140625" style="89" customWidth="1"/>
    <col min="11706" max="11924" width="11.42578125" style="89"/>
    <col min="11925" max="11925" width="1.85546875" style="89" bestFit="1" customWidth="1"/>
    <col min="11926" max="11926" width="10.7109375" style="89" customWidth="1"/>
    <col min="11927" max="11927" width="2" style="89" customWidth="1"/>
    <col min="11928" max="11928" width="3" style="89" customWidth="1"/>
    <col min="11929" max="11929" width="0.85546875" style="89" customWidth="1"/>
    <col min="11930" max="11930" width="2.42578125" style="89" customWidth="1"/>
    <col min="11931" max="11931" width="3" style="89" customWidth="1"/>
    <col min="11932" max="11932" width="0.85546875" style="89" customWidth="1"/>
    <col min="11933" max="11933" width="2.42578125" style="89" customWidth="1"/>
    <col min="11934" max="11934" width="3" style="89" customWidth="1"/>
    <col min="11935" max="11935" width="0.85546875" style="89" customWidth="1"/>
    <col min="11936" max="11936" width="2.42578125" style="89" customWidth="1"/>
    <col min="11937" max="11937" width="3" style="89" customWidth="1"/>
    <col min="11938" max="11938" width="0.85546875" style="89" customWidth="1"/>
    <col min="11939" max="11939" width="2.42578125" style="89" customWidth="1"/>
    <col min="11940" max="11940" width="3" style="89" customWidth="1"/>
    <col min="11941" max="11941" width="0.85546875" style="89" customWidth="1"/>
    <col min="11942" max="11942" width="2.42578125" style="89" customWidth="1"/>
    <col min="11943" max="11943" width="3" style="89" customWidth="1"/>
    <col min="11944" max="11944" width="0.85546875" style="89" customWidth="1"/>
    <col min="11945" max="11945" width="2.42578125" style="89" customWidth="1"/>
    <col min="11946" max="11946" width="3" style="89" customWidth="1"/>
    <col min="11947" max="11947" width="0.85546875" style="89" customWidth="1"/>
    <col min="11948" max="11948" width="2.42578125" style="89" customWidth="1"/>
    <col min="11949" max="11949" width="3" style="89" customWidth="1"/>
    <col min="11950" max="11950" width="0.85546875" style="89" customWidth="1"/>
    <col min="11951" max="11951" width="2.42578125" style="89" customWidth="1"/>
    <col min="11952" max="11952" width="3" style="89" customWidth="1"/>
    <col min="11953" max="11953" width="0.85546875" style="89" customWidth="1"/>
    <col min="11954" max="11954" width="2.42578125" style="89" customWidth="1"/>
    <col min="11955" max="11955" width="3" style="89" customWidth="1"/>
    <col min="11956" max="11956" width="0.85546875" style="89" customWidth="1"/>
    <col min="11957" max="11957" width="2.42578125" style="89" customWidth="1"/>
    <col min="11958" max="11958" width="3.7109375" style="89" customWidth="1"/>
    <col min="11959" max="11959" width="4.7109375" style="89" customWidth="1"/>
    <col min="11960" max="11960" width="5.42578125" style="89" customWidth="1"/>
    <col min="11961" max="11961" width="4.140625" style="89" customWidth="1"/>
    <col min="11962" max="12180" width="11.42578125" style="89"/>
    <col min="12181" max="12181" width="1.85546875" style="89" bestFit="1" customWidth="1"/>
    <col min="12182" max="12182" width="10.7109375" style="89" customWidth="1"/>
    <col min="12183" max="12183" width="2" style="89" customWidth="1"/>
    <col min="12184" max="12184" width="3" style="89" customWidth="1"/>
    <col min="12185" max="12185" width="0.85546875" style="89" customWidth="1"/>
    <col min="12186" max="12186" width="2.42578125" style="89" customWidth="1"/>
    <col min="12187" max="12187" width="3" style="89" customWidth="1"/>
    <col min="12188" max="12188" width="0.85546875" style="89" customWidth="1"/>
    <col min="12189" max="12189" width="2.42578125" style="89" customWidth="1"/>
    <col min="12190" max="12190" width="3" style="89" customWidth="1"/>
    <col min="12191" max="12191" width="0.85546875" style="89" customWidth="1"/>
    <col min="12192" max="12192" width="2.42578125" style="89" customWidth="1"/>
    <col min="12193" max="12193" width="3" style="89" customWidth="1"/>
    <col min="12194" max="12194" width="0.85546875" style="89" customWidth="1"/>
    <col min="12195" max="12195" width="2.42578125" style="89" customWidth="1"/>
    <col min="12196" max="12196" width="3" style="89" customWidth="1"/>
    <col min="12197" max="12197" width="0.85546875" style="89" customWidth="1"/>
    <col min="12198" max="12198" width="2.42578125" style="89" customWidth="1"/>
    <col min="12199" max="12199" width="3" style="89" customWidth="1"/>
    <col min="12200" max="12200" width="0.85546875" style="89" customWidth="1"/>
    <col min="12201" max="12201" width="2.42578125" style="89" customWidth="1"/>
    <col min="12202" max="12202" width="3" style="89" customWidth="1"/>
    <col min="12203" max="12203" width="0.85546875" style="89" customWidth="1"/>
    <col min="12204" max="12204" width="2.42578125" style="89" customWidth="1"/>
    <col min="12205" max="12205" width="3" style="89" customWidth="1"/>
    <col min="12206" max="12206" width="0.85546875" style="89" customWidth="1"/>
    <col min="12207" max="12207" width="2.42578125" style="89" customWidth="1"/>
    <col min="12208" max="12208" width="3" style="89" customWidth="1"/>
    <col min="12209" max="12209" width="0.85546875" style="89" customWidth="1"/>
    <col min="12210" max="12210" width="2.42578125" style="89" customWidth="1"/>
    <col min="12211" max="12211" width="3" style="89" customWidth="1"/>
    <col min="12212" max="12212" width="0.85546875" style="89" customWidth="1"/>
    <col min="12213" max="12213" width="2.42578125" style="89" customWidth="1"/>
    <col min="12214" max="12214" width="3.7109375" style="89" customWidth="1"/>
    <col min="12215" max="12215" width="4.7109375" style="89" customWidth="1"/>
    <col min="12216" max="12216" width="5.42578125" style="89" customWidth="1"/>
    <col min="12217" max="12217" width="4.140625" style="89" customWidth="1"/>
    <col min="12218" max="12436" width="11.42578125" style="89"/>
    <col min="12437" max="12437" width="1.85546875" style="89" bestFit="1" customWidth="1"/>
    <col min="12438" max="12438" width="10.7109375" style="89" customWidth="1"/>
    <col min="12439" max="12439" width="2" style="89" customWidth="1"/>
    <col min="12440" max="12440" width="3" style="89" customWidth="1"/>
    <col min="12441" max="12441" width="0.85546875" style="89" customWidth="1"/>
    <col min="12442" max="12442" width="2.42578125" style="89" customWidth="1"/>
    <col min="12443" max="12443" width="3" style="89" customWidth="1"/>
    <col min="12444" max="12444" width="0.85546875" style="89" customWidth="1"/>
    <col min="12445" max="12445" width="2.42578125" style="89" customWidth="1"/>
    <col min="12446" max="12446" width="3" style="89" customWidth="1"/>
    <col min="12447" max="12447" width="0.85546875" style="89" customWidth="1"/>
    <col min="12448" max="12448" width="2.42578125" style="89" customWidth="1"/>
    <col min="12449" max="12449" width="3" style="89" customWidth="1"/>
    <col min="12450" max="12450" width="0.85546875" style="89" customWidth="1"/>
    <col min="12451" max="12451" width="2.42578125" style="89" customWidth="1"/>
    <col min="12452" max="12452" width="3" style="89" customWidth="1"/>
    <col min="12453" max="12453" width="0.85546875" style="89" customWidth="1"/>
    <col min="12454" max="12454" width="2.42578125" style="89" customWidth="1"/>
    <col min="12455" max="12455" width="3" style="89" customWidth="1"/>
    <col min="12456" max="12456" width="0.85546875" style="89" customWidth="1"/>
    <col min="12457" max="12457" width="2.42578125" style="89" customWidth="1"/>
    <col min="12458" max="12458" width="3" style="89" customWidth="1"/>
    <col min="12459" max="12459" width="0.85546875" style="89" customWidth="1"/>
    <col min="12460" max="12460" width="2.42578125" style="89" customWidth="1"/>
    <col min="12461" max="12461" width="3" style="89" customWidth="1"/>
    <col min="12462" max="12462" width="0.85546875" style="89" customWidth="1"/>
    <col min="12463" max="12463" width="2.42578125" style="89" customWidth="1"/>
    <col min="12464" max="12464" width="3" style="89" customWidth="1"/>
    <col min="12465" max="12465" width="0.85546875" style="89" customWidth="1"/>
    <col min="12466" max="12466" width="2.42578125" style="89" customWidth="1"/>
    <col min="12467" max="12467" width="3" style="89" customWidth="1"/>
    <col min="12468" max="12468" width="0.85546875" style="89" customWidth="1"/>
    <col min="12469" max="12469" width="2.42578125" style="89" customWidth="1"/>
    <col min="12470" max="12470" width="3.7109375" style="89" customWidth="1"/>
    <col min="12471" max="12471" width="4.7109375" style="89" customWidth="1"/>
    <col min="12472" max="12472" width="5.42578125" style="89" customWidth="1"/>
    <col min="12473" max="12473" width="4.140625" style="89" customWidth="1"/>
    <col min="12474" max="12692" width="11.42578125" style="89"/>
    <col min="12693" max="12693" width="1.85546875" style="89" bestFit="1" customWidth="1"/>
    <col min="12694" max="12694" width="10.7109375" style="89" customWidth="1"/>
    <col min="12695" max="12695" width="2" style="89" customWidth="1"/>
    <col min="12696" max="12696" width="3" style="89" customWidth="1"/>
    <col min="12697" max="12697" width="0.85546875" style="89" customWidth="1"/>
    <col min="12698" max="12698" width="2.42578125" style="89" customWidth="1"/>
    <col min="12699" max="12699" width="3" style="89" customWidth="1"/>
    <col min="12700" max="12700" width="0.85546875" style="89" customWidth="1"/>
    <col min="12701" max="12701" width="2.42578125" style="89" customWidth="1"/>
    <col min="12702" max="12702" width="3" style="89" customWidth="1"/>
    <col min="12703" max="12703" width="0.85546875" style="89" customWidth="1"/>
    <col min="12704" max="12704" width="2.42578125" style="89" customWidth="1"/>
    <col min="12705" max="12705" width="3" style="89" customWidth="1"/>
    <col min="12706" max="12706" width="0.85546875" style="89" customWidth="1"/>
    <col min="12707" max="12707" width="2.42578125" style="89" customWidth="1"/>
    <col min="12708" max="12708" width="3" style="89" customWidth="1"/>
    <col min="12709" max="12709" width="0.85546875" style="89" customWidth="1"/>
    <col min="12710" max="12710" width="2.42578125" style="89" customWidth="1"/>
    <col min="12711" max="12711" width="3" style="89" customWidth="1"/>
    <col min="12712" max="12712" width="0.85546875" style="89" customWidth="1"/>
    <col min="12713" max="12713" width="2.42578125" style="89" customWidth="1"/>
    <col min="12714" max="12714" width="3" style="89" customWidth="1"/>
    <col min="12715" max="12715" width="0.85546875" style="89" customWidth="1"/>
    <col min="12716" max="12716" width="2.42578125" style="89" customWidth="1"/>
    <col min="12717" max="12717" width="3" style="89" customWidth="1"/>
    <col min="12718" max="12718" width="0.85546875" style="89" customWidth="1"/>
    <col min="12719" max="12719" width="2.42578125" style="89" customWidth="1"/>
    <col min="12720" max="12720" width="3" style="89" customWidth="1"/>
    <col min="12721" max="12721" width="0.85546875" style="89" customWidth="1"/>
    <col min="12722" max="12722" width="2.42578125" style="89" customWidth="1"/>
    <col min="12723" max="12723" width="3" style="89" customWidth="1"/>
    <col min="12724" max="12724" width="0.85546875" style="89" customWidth="1"/>
    <col min="12725" max="12725" width="2.42578125" style="89" customWidth="1"/>
    <col min="12726" max="12726" width="3.7109375" style="89" customWidth="1"/>
    <col min="12727" max="12727" width="4.7109375" style="89" customWidth="1"/>
    <col min="12728" max="12728" width="5.42578125" style="89" customWidth="1"/>
    <col min="12729" max="12729" width="4.140625" style="89" customWidth="1"/>
    <col min="12730" max="12948" width="11.42578125" style="89"/>
    <col min="12949" max="12949" width="1.85546875" style="89" bestFit="1" customWidth="1"/>
    <col min="12950" max="12950" width="10.7109375" style="89" customWidth="1"/>
    <col min="12951" max="12951" width="2" style="89" customWidth="1"/>
    <col min="12952" max="12952" width="3" style="89" customWidth="1"/>
    <col min="12953" max="12953" width="0.85546875" style="89" customWidth="1"/>
    <col min="12954" max="12954" width="2.42578125" style="89" customWidth="1"/>
    <col min="12955" max="12955" width="3" style="89" customWidth="1"/>
    <col min="12956" max="12956" width="0.85546875" style="89" customWidth="1"/>
    <col min="12957" max="12957" width="2.42578125" style="89" customWidth="1"/>
    <col min="12958" max="12958" width="3" style="89" customWidth="1"/>
    <col min="12959" max="12959" width="0.85546875" style="89" customWidth="1"/>
    <col min="12960" max="12960" width="2.42578125" style="89" customWidth="1"/>
    <col min="12961" max="12961" width="3" style="89" customWidth="1"/>
    <col min="12962" max="12962" width="0.85546875" style="89" customWidth="1"/>
    <col min="12963" max="12963" width="2.42578125" style="89" customWidth="1"/>
    <col min="12964" max="12964" width="3" style="89" customWidth="1"/>
    <col min="12965" max="12965" width="0.85546875" style="89" customWidth="1"/>
    <col min="12966" max="12966" width="2.42578125" style="89" customWidth="1"/>
    <col min="12967" max="12967" width="3" style="89" customWidth="1"/>
    <col min="12968" max="12968" width="0.85546875" style="89" customWidth="1"/>
    <col min="12969" max="12969" width="2.42578125" style="89" customWidth="1"/>
    <col min="12970" max="12970" width="3" style="89" customWidth="1"/>
    <col min="12971" max="12971" width="0.85546875" style="89" customWidth="1"/>
    <col min="12972" max="12972" width="2.42578125" style="89" customWidth="1"/>
    <col min="12973" max="12973" width="3" style="89" customWidth="1"/>
    <col min="12974" max="12974" width="0.85546875" style="89" customWidth="1"/>
    <col min="12975" max="12975" width="2.42578125" style="89" customWidth="1"/>
    <col min="12976" max="12976" width="3" style="89" customWidth="1"/>
    <col min="12977" max="12977" width="0.85546875" style="89" customWidth="1"/>
    <col min="12978" max="12978" width="2.42578125" style="89" customWidth="1"/>
    <col min="12979" max="12979" width="3" style="89" customWidth="1"/>
    <col min="12980" max="12980" width="0.85546875" style="89" customWidth="1"/>
    <col min="12981" max="12981" width="2.42578125" style="89" customWidth="1"/>
    <col min="12982" max="12982" width="3.7109375" style="89" customWidth="1"/>
    <col min="12983" max="12983" width="4.7109375" style="89" customWidth="1"/>
    <col min="12984" max="12984" width="5.42578125" style="89" customWidth="1"/>
    <col min="12985" max="12985" width="4.140625" style="89" customWidth="1"/>
    <col min="12986" max="13204" width="11.42578125" style="89"/>
    <col min="13205" max="13205" width="1.85546875" style="89" bestFit="1" customWidth="1"/>
    <col min="13206" max="13206" width="10.7109375" style="89" customWidth="1"/>
    <col min="13207" max="13207" width="2" style="89" customWidth="1"/>
    <col min="13208" max="13208" width="3" style="89" customWidth="1"/>
    <col min="13209" max="13209" width="0.85546875" style="89" customWidth="1"/>
    <col min="13210" max="13210" width="2.42578125" style="89" customWidth="1"/>
    <col min="13211" max="13211" width="3" style="89" customWidth="1"/>
    <col min="13212" max="13212" width="0.85546875" style="89" customWidth="1"/>
    <col min="13213" max="13213" width="2.42578125" style="89" customWidth="1"/>
    <col min="13214" max="13214" width="3" style="89" customWidth="1"/>
    <col min="13215" max="13215" width="0.85546875" style="89" customWidth="1"/>
    <col min="13216" max="13216" width="2.42578125" style="89" customWidth="1"/>
    <col min="13217" max="13217" width="3" style="89" customWidth="1"/>
    <col min="13218" max="13218" width="0.85546875" style="89" customWidth="1"/>
    <col min="13219" max="13219" width="2.42578125" style="89" customWidth="1"/>
    <col min="13220" max="13220" width="3" style="89" customWidth="1"/>
    <col min="13221" max="13221" width="0.85546875" style="89" customWidth="1"/>
    <col min="13222" max="13222" width="2.42578125" style="89" customWidth="1"/>
    <col min="13223" max="13223" width="3" style="89" customWidth="1"/>
    <col min="13224" max="13224" width="0.85546875" style="89" customWidth="1"/>
    <col min="13225" max="13225" width="2.42578125" style="89" customWidth="1"/>
    <col min="13226" max="13226" width="3" style="89" customWidth="1"/>
    <col min="13227" max="13227" width="0.85546875" style="89" customWidth="1"/>
    <col min="13228" max="13228" width="2.42578125" style="89" customWidth="1"/>
    <col min="13229" max="13229" width="3" style="89" customWidth="1"/>
    <col min="13230" max="13230" width="0.85546875" style="89" customWidth="1"/>
    <col min="13231" max="13231" width="2.42578125" style="89" customWidth="1"/>
    <col min="13232" max="13232" width="3" style="89" customWidth="1"/>
    <col min="13233" max="13233" width="0.85546875" style="89" customWidth="1"/>
    <col min="13234" max="13234" width="2.42578125" style="89" customWidth="1"/>
    <col min="13235" max="13235" width="3" style="89" customWidth="1"/>
    <col min="13236" max="13236" width="0.85546875" style="89" customWidth="1"/>
    <col min="13237" max="13237" width="2.42578125" style="89" customWidth="1"/>
    <col min="13238" max="13238" width="3.7109375" style="89" customWidth="1"/>
    <col min="13239" max="13239" width="4.7109375" style="89" customWidth="1"/>
    <col min="13240" max="13240" width="5.42578125" style="89" customWidth="1"/>
    <col min="13241" max="13241" width="4.140625" style="89" customWidth="1"/>
    <col min="13242" max="13460" width="11.42578125" style="89"/>
    <col min="13461" max="13461" width="1.85546875" style="89" bestFit="1" customWidth="1"/>
    <col min="13462" max="13462" width="10.7109375" style="89" customWidth="1"/>
    <col min="13463" max="13463" width="2" style="89" customWidth="1"/>
    <col min="13464" max="13464" width="3" style="89" customWidth="1"/>
    <col min="13465" max="13465" width="0.85546875" style="89" customWidth="1"/>
    <col min="13466" max="13466" width="2.42578125" style="89" customWidth="1"/>
    <col min="13467" max="13467" width="3" style="89" customWidth="1"/>
    <col min="13468" max="13468" width="0.85546875" style="89" customWidth="1"/>
    <col min="13469" max="13469" width="2.42578125" style="89" customWidth="1"/>
    <col min="13470" max="13470" width="3" style="89" customWidth="1"/>
    <col min="13471" max="13471" width="0.85546875" style="89" customWidth="1"/>
    <col min="13472" max="13472" width="2.42578125" style="89" customWidth="1"/>
    <col min="13473" max="13473" width="3" style="89" customWidth="1"/>
    <col min="13474" max="13474" width="0.85546875" style="89" customWidth="1"/>
    <col min="13475" max="13475" width="2.42578125" style="89" customWidth="1"/>
    <col min="13476" max="13476" width="3" style="89" customWidth="1"/>
    <col min="13477" max="13477" width="0.85546875" style="89" customWidth="1"/>
    <col min="13478" max="13478" width="2.42578125" style="89" customWidth="1"/>
    <col min="13479" max="13479" width="3" style="89" customWidth="1"/>
    <col min="13480" max="13480" width="0.85546875" style="89" customWidth="1"/>
    <col min="13481" max="13481" width="2.42578125" style="89" customWidth="1"/>
    <col min="13482" max="13482" width="3" style="89" customWidth="1"/>
    <col min="13483" max="13483" width="0.85546875" style="89" customWidth="1"/>
    <col min="13484" max="13484" width="2.42578125" style="89" customWidth="1"/>
    <col min="13485" max="13485" width="3" style="89" customWidth="1"/>
    <col min="13486" max="13486" width="0.85546875" style="89" customWidth="1"/>
    <col min="13487" max="13487" width="2.42578125" style="89" customWidth="1"/>
    <col min="13488" max="13488" width="3" style="89" customWidth="1"/>
    <col min="13489" max="13489" width="0.85546875" style="89" customWidth="1"/>
    <col min="13490" max="13490" width="2.42578125" style="89" customWidth="1"/>
    <col min="13491" max="13491" width="3" style="89" customWidth="1"/>
    <col min="13492" max="13492" width="0.85546875" style="89" customWidth="1"/>
    <col min="13493" max="13493" width="2.42578125" style="89" customWidth="1"/>
    <col min="13494" max="13494" width="3.7109375" style="89" customWidth="1"/>
    <col min="13495" max="13495" width="4.7109375" style="89" customWidth="1"/>
    <col min="13496" max="13496" width="5.42578125" style="89" customWidth="1"/>
    <col min="13497" max="13497" width="4.140625" style="89" customWidth="1"/>
    <col min="13498" max="13716" width="11.42578125" style="89"/>
    <col min="13717" max="13717" width="1.85546875" style="89" bestFit="1" customWidth="1"/>
    <col min="13718" max="13718" width="10.7109375" style="89" customWidth="1"/>
    <col min="13719" max="13719" width="2" style="89" customWidth="1"/>
    <col min="13720" max="13720" width="3" style="89" customWidth="1"/>
    <col min="13721" max="13721" width="0.85546875" style="89" customWidth="1"/>
    <col min="13722" max="13722" width="2.42578125" style="89" customWidth="1"/>
    <col min="13723" max="13723" width="3" style="89" customWidth="1"/>
    <col min="13724" max="13724" width="0.85546875" style="89" customWidth="1"/>
    <col min="13725" max="13725" width="2.42578125" style="89" customWidth="1"/>
    <col min="13726" max="13726" width="3" style="89" customWidth="1"/>
    <col min="13727" max="13727" width="0.85546875" style="89" customWidth="1"/>
    <col min="13728" max="13728" width="2.42578125" style="89" customWidth="1"/>
    <col min="13729" max="13729" width="3" style="89" customWidth="1"/>
    <col min="13730" max="13730" width="0.85546875" style="89" customWidth="1"/>
    <col min="13731" max="13731" width="2.42578125" style="89" customWidth="1"/>
    <col min="13732" max="13732" width="3" style="89" customWidth="1"/>
    <col min="13733" max="13733" width="0.85546875" style="89" customWidth="1"/>
    <col min="13734" max="13734" width="2.42578125" style="89" customWidth="1"/>
    <col min="13735" max="13735" width="3" style="89" customWidth="1"/>
    <col min="13736" max="13736" width="0.85546875" style="89" customWidth="1"/>
    <col min="13737" max="13737" width="2.42578125" style="89" customWidth="1"/>
    <col min="13738" max="13738" width="3" style="89" customWidth="1"/>
    <col min="13739" max="13739" width="0.85546875" style="89" customWidth="1"/>
    <col min="13740" max="13740" width="2.42578125" style="89" customWidth="1"/>
    <col min="13741" max="13741" width="3" style="89" customWidth="1"/>
    <col min="13742" max="13742" width="0.85546875" style="89" customWidth="1"/>
    <col min="13743" max="13743" width="2.42578125" style="89" customWidth="1"/>
    <col min="13744" max="13744" width="3" style="89" customWidth="1"/>
    <col min="13745" max="13745" width="0.85546875" style="89" customWidth="1"/>
    <col min="13746" max="13746" width="2.42578125" style="89" customWidth="1"/>
    <col min="13747" max="13747" width="3" style="89" customWidth="1"/>
    <col min="13748" max="13748" width="0.85546875" style="89" customWidth="1"/>
    <col min="13749" max="13749" width="2.42578125" style="89" customWidth="1"/>
    <col min="13750" max="13750" width="3.7109375" style="89" customWidth="1"/>
    <col min="13751" max="13751" width="4.7109375" style="89" customWidth="1"/>
    <col min="13752" max="13752" width="5.42578125" style="89" customWidth="1"/>
    <col min="13753" max="13753" width="4.140625" style="89" customWidth="1"/>
    <col min="13754" max="13972" width="11.42578125" style="89"/>
    <col min="13973" max="13973" width="1.85546875" style="89" bestFit="1" customWidth="1"/>
    <col min="13974" max="13974" width="10.7109375" style="89" customWidth="1"/>
    <col min="13975" max="13975" width="2" style="89" customWidth="1"/>
    <col min="13976" max="13976" width="3" style="89" customWidth="1"/>
    <col min="13977" max="13977" width="0.85546875" style="89" customWidth="1"/>
    <col min="13978" max="13978" width="2.42578125" style="89" customWidth="1"/>
    <col min="13979" max="13979" width="3" style="89" customWidth="1"/>
    <col min="13980" max="13980" width="0.85546875" style="89" customWidth="1"/>
    <col min="13981" max="13981" width="2.42578125" style="89" customWidth="1"/>
    <col min="13982" max="13982" width="3" style="89" customWidth="1"/>
    <col min="13983" max="13983" width="0.85546875" style="89" customWidth="1"/>
    <col min="13984" max="13984" width="2.42578125" style="89" customWidth="1"/>
    <col min="13985" max="13985" width="3" style="89" customWidth="1"/>
    <col min="13986" max="13986" width="0.85546875" style="89" customWidth="1"/>
    <col min="13987" max="13987" width="2.42578125" style="89" customWidth="1"/>
    <col min="13988" max="13988" width="3" style="89" customWidth="1"/>
    <col min="13989" max="13989" width="0.85546875" style="89" customWidth="1"/>
    <col min="13990" max="13990" width="2.42578125" style="89" customWidth="1"/>
    <col min="13991" max="13991" width="3" style="89" customWidth="1"/>
    <col min="13992" max="13992" width="0.85546875" style="89" customWidth="1"/>
    <col min="13993" max="13993" width="2.42578125" style="89" customWidth="1"/>
    <col min="13994" max="13994" width="3" style="89" customWidth="1"/>
    <col min="13995" max="13995" width="0.85546875" style="89" customWidth="1"/>
    <col min="13996" max="13996" width="2.42578125" style="89" customWidth="1"/>
    <col min="13997" max="13997" width="3" style="89" customWidth="1"/>
    <col min="13998" max="13998" width="0.85546875" style="89" customWidth="1"/>
    <col min="13999" max="13999" width="2.42578125" style="89" customWidth="1"/>
    <col min="14000" max="14000" width="3" style="89" customWidth="1"/>
    <col min="14001" max="14001" width="0.85546875" style="89" customWidth="1"/>
    <col min="14002" max="14002" width="2.42578125" style="89" customWidth="1"/>
    <col min="14003" max="14003" width="3" style="89" customWidth="1"/>
    <col min="14004" max="14004" width="0.85546875" style="89" customWidth="1"/>
    <col min="14005" max="14005" width="2.42578125" style="89" customWidth="1"/>
    <col min="14006" max="14006" width="3.7109375" style="89" customWidth="1"/>
    <col min="14007" max="14007" width="4.7109375" style="89" customWidth="1"/>
    <col min="14008" max="14008" width="5.42578125" style="89" customWidth="1"/>
    <col min="14009" max="14009" width="4.140625" style="89" customWidth="1"/>
    <col min="14010" max="14228" width="11.42578125" style="89"/>
    <col min="14229" max="14229" width="1.85546875" style="89" bestFit="1" customWidth="1"/>
    <col min="14230" max="14230" width="10.7109375" style="89" customWidth="1"/>
    <col min="14231" max="14231" width="2" style="89" customWidth="1"/>
    <col min="14232" max="14232" width="3" style="89" customWidth="1"/>
    <col min="14233" max="14233" width="0.85546875" style="89" customWidth="1"/>
    <col min="14234" max="14234" width="2.42578125" style="89" customWidth="1"/>
    <col min="14235" max="14235" width="3" style="89" customWidth="1"/>
    <col min="14236" max="14236" width="0.85546875" style="89" customWidth="1"/>
    <col min="14237" max="14237" width="2.42578125" style="89" customWidth="1"/>
    <col min="14238" max="14238" width="3" style="89" customWidth="1"/>
    <col min="14239" max="14239" width="0.85546875" style="89" customWidth="1"/>
    <col min="14240" max="14240" width="2.42578125" style="89" customWidth="1"/>
    <col min="14241" max="14241" width="3" style="89" customWidth="1"/>
    <col min="14242" max="14242" width="0.85546875" style="89" customWidth="1"/>
    <col min="14243" max="14243" width="2.42578125" style="89" customWidth="1"/>
    <col min="14244" max="14244" width="3" style="89" customWidth="1"/>
    <col min="14245" max="14245" width="0.85546875" style="89" customWidth="1"/>
    <col min="14246" max="14246" width="2.42578125" style="89" customWidth="1"/>
    <col min="14247" max="14247" width="3" style="89" customWidth="1"/>
    <col min="14248" max="14248" width="0.85546875" style="89" customWidth="1"/>
    <col min="14249" max="14249" width="2.42578125" style="89" customWidth="1"/>
    <col min="14250" max="14250" width="3" style="89" customWidth="1"/>
    <col min="14251" max="14251" width="0.85546875" style="89" customWidth="1"/>
    <col min="14252" max="14252" width="2.42578125" style="89" customWidth="1"/>
    <col min="14253" max="14253" width="3" style="89" customWidth="1"/>
    <col min="14254" max="14254" width="0.85546875" style="89" customWidth="1"/>
    <col min="14255" max="14255" width="2.42578125" style="89" customWidth="1"/>
    <col min="14256" max="14256" width="3" style="89" customWidth="1"/>
    <col min="14257" max="14257" width="0.85546875" style="89" customWidth="1"/>
    <col min="14258" max="14258" width="2.42578125" style="89" customWidth="1"/>
    <col min="14259" max="14259" width="3" style="89" customWidth="1"/>
    <col min="14260" max="14260" width="0.85546875" style="89" customWidth="1"/>
    <col min="14261" max="14261" width="2.42578125" style="89" customWidth="1"/>
    <col min="14262" max="14262" width="3.7109375" style="89" customWidth="1"/>
    <col min="14263" max="14263" width="4.7109375" style="89" customWidth="1"/>
    <col min="14264" max="14264" width="5.42578125" style="89" customWidth="1"/>
    <col min="14265" max="14265" width="4.140625" style="89" customWidth="1"/>
    <col min="14266" max="14484" width="11.42578125" style="89"/>
    <col min="14485" max="14485" width="1.85546875" style="89" bestFit="1" customWidth="1"/>
    <col min="14486" max="14486" width="10.7109375" style="89" customWidth="1"/>
    <col min="14487" max="14487" width="2" style="89" customWidth="1"/>
    <col min="14488" max="14488" width="3" style="89" customWidth="1"/>
    <col min="14489" max="14489" width="0.85546875" style="89" customWidth="1"/>
    <col min="14490" max="14490" width="2.42578125" style="89" customWidth="1"/>
    <col min="14491" max="14491" width="3" style="89" customWidth="1"/>
    <col min="14492" max="14492" width="0.85546875" style="89" customWidth="1"/>
    <col min="14493" max="14493" width="2.42578125" style="89" customWidth="1"/>
    <col min="14494" max="14494" width="3" style="89" customWidth="1"/>
    <col min="14495" max="14495" width="0.85546875" style="89" customWidth="1"/>
    <col min="14496" max="14496" width="2.42578125" style="89" customWidth="1"/>
    <col min="14497" max="14497" width="3" style="89" customWidth="1"/>
    <col min="14498" max="14498" width="0.85546875" style="89" customWidth="1"/>
    <col min="14499" max="14499" width="2.42578125" style="89" customWidth="1"/>
    <col min="14500" max="14500" width="3" style="89" customWidth="1"/>
    <col min="14501" max="14501" width="0.85546875" style="89" customWidth="1"/>
    <col min="14502" max="14502" width="2.42578125" style="89" customWidth="1"/>
    <col min="14503" max="14503" width="3" style="89" customWidth="1"/>
    <col min="14504" max="14504" width="0.85546875" style="89" customWidth="1"/>
    <col min="14505" max="14505" width="2.42578125" style="89" customWidth="1"/>
    <col min="14506" max="14506" width="3" style="89" customWidth="1"/>
    <col min="14507" max="14507" width="0.85546875" style="89" customWidth="1"/>
    <col min="14508" max="14508" width="2.42578125" style="89" customWidth="1"/>
    <col min="14509" max="14509" width="3" style="89" customWidth="1"/>
    <col min="14510" max="14510" width="0.85546875" style="89" customWidth="1"/>
    <col min="14511" max="14511" width="2.42578125" style="89" customWidth="1"/>
    <col min="14512" max="14512" width="3" style="89" customWidth="1"/>
    <col min="14513" max="14513" width="0.85546875" style="89" customWidth="1"/>
    <col min="14514" max="14514" width="2.42578125" style="89" customWidth="1"/>
    <col min="14515" max="14515" width="3" style="89" customWidth="1"/>
    <col min="14516" max="14516" width="0.85546875" style="89" customWidth="1"/>
    <col min="14517" max="14517" width="2.42578125" style="89" customWidth="1"/>
    <col min="14518" max="14518" width="3.7109375" style="89" customWidth="1"/>
    <col min="14519" max="14519" width="4.7109375" style="89" customWidth="1"/>
    <col min="14520" max="14520" width="5.42578125" style="89" customWidth="1"/>
    <col min="14521" max="14521" width="4.140625" style="89" customWidth="1"/>
    <col min="14522" max="14740" width="11.42578125" style="89"/>
    <col min="14741" max="14741" width="1.85546875" style="89" bestFit="1" customWidth="1"/>
    <col min="14742" max="14742" width="10.7109375" style="89" customWidth="1"/>
    <col min="14743" max="14743" width="2" style="89" customWidth="1"/>
    <col min="14744" max="14744" width="3" style="89" customWidth="1"/>
    <col min="14745" max="14745" width="0.85546875" style="89" customWidth="1"/>
    <col min="14746" max="14746" width="2.42578125" style="89" customWidth="1"/>
    <col min="14747" max="14747" width="3" style="89" customWidth="1"/>
    <col min="14748" max="14748" width="0.85546875" style="89" customWidth="1"/>
    <col min="14749" max="14749" width="2.42578125" style="89" customWidth="1"/>
    <col min="14750" max="14750" width="3" style="89" customWidth="1"/>
    <col min="14751" max="14751" width="0.85546875" style="89" customWidth="1"/>
    <col min="14752" max="14752" width="2.42578125" style="89" customWidth="1"/>
    <col min="14753" max="14753" width="3" style="89" customWidth="1"/>
    <col min="14754" max="14754" width="0.85546875" style="89" customWidth="1"/>
    <col min="14755" max="14755" width="2.42578125" style="89" customWidth="1"/>
    <col min="14756" max="14756" width="3" style="89" customWidth="1"/>
    <col min="14757" max="14757" width="0.85546875" style="89" customWidth="1"/>
    <col min="14758" max="14758" width="2.42578125" style="89" customWidth="1"/>
    <col min="14759" max="14759" width="3" style="89" customWidth="1"/>
    <col min="14760" max="14760" width="0.85546875" style="89" customWidth="1"/>
    <col min="14761" max="14761" width="2.42578125" style="89" customWidth="1"/>
    <col min="14762" max="14762" width="3" style="89" customWidth="1"/>
    <col min="14763" max="14763" width="0.85546875" style="89" customWidth="1"/>
    <col min="14764" max="14764" width="2.42578125" style="89" customWidth="1"/>
    <col min="14765" max="14765" width="3" style="89" customWidth="1"/>
    <col min="14766" max="14766" width="0.85546875" style="89" customWidth="1"/>
    <col min="14767" max="14767" width="2.42578125" style="89" customWidth="1"/>
    <col min="14768" max="14768" width="3" style="89" customWidth="1"/>
    <col min="14769" max="14769" width="0.85546875" style="89" customWidth="1"/>
    <col min="14770" max="14770" width="2.42578125" style="89" customWidth="1"/>
    <col min="14771" max="14771" width="3" style="89" customWidth="1"/>
    <col min="14772" max="14772" width="0.85546875" style="89" customWidth="1"/>
    <col min="14773" max="14773" width="2.42578125" style="89" customWidth="1"/>
    <col min="14774" max="14774" width="3.7109375" style="89" customWidth="1"/>
    <col min="14775" max="14775" width="4.7109375" style="89" customWidth="1"/>
    <col min="14776" max="14776" width="5.42578125" style="89" customWidth="1"/>
    <col min="14777" max="14777" width="4.140625" style="89" customWidth="1"/>
    <col min="14778" max="14996" width="11.42578125" style="89"/>
    <col min="14997" max="14997" width="1.85546875" style="89" bestFit="1" customWidth="1"/>
    <col min="14998" max="14998" width="10.7109375" style="89" customWidth="1"/>
    <col min="14999" max="14999" width="2" style="89" customWidth="1"/>
    <col min="15000" max="15000" width="3" style="89" customWidth="1"/>
    <col min="15001" max="15001" width="0.85546875" style="89" customWidth="1"/>
    <col min="15002" max="15002" width="2.42578125" style="89" customWidth="1"/>
    <col min="15003" max="15003" width="3" style="89" customWidth="1"/>
    <col min="15004" max="15004" width="0.85546875" style="89" customWidth="1"/>
    <col min="15005" max="15005" width="2.42578125" style="89" customWidth="1"/>
    <col min="15006" max="15006" width="3" style="89" customWidth="1"/>
    <col min="15007" max="15007" width="0.85546875" style="89" customWidth="1"/>
    <col min="15008" max="15008" width="2.42578125" style="89" customWidth="1"/>
    <col min="15009" max="15009" width="3" style="89" customWidth="1"/>
    <col min="15010" max="15010" width="0.85546875" style="89" customWidth="1"/>
    <col min="15011" max="15011" width="2.42578125" style="89" customWidth="1"/>
    <col min="15012" max="15012" width="3" style="89" customWidth="1"/>
    <col min="15013" max="15013" width="0.85546875" style="89" customWidth="1"/>
    <col min="15014" max="15014" width="2.42578125" style="89" customWidth="1"/>
    <col min="15015" max="15015" width="3" style="89" customWidth="1"/>
    <col min="15016" max="15016" width="0.85546875" style="89" customWidth="1"/>
    <col min="15017" max="15017" width="2.42578125" style="89" customWidth="1"/>
    <col min="15018" max="15018" width="3" style="89" customWidth="1"/>
    <col min="15019" max="15019" width="0.85546875" style="89" customWidth="1"/>
    <col min="15020" max="15020" width="2.42578125" style="89" customWidth="1"/>
    <col min="15021" max="15021" width="3" style="89" customWidth="1"/>
    <col min="15022" max="15022" width="0.85546875" style="89" customWidth="1"/>
    <col min="15023" max="15023" width="2.42578125" style="89" customWidth="1"/>
    <col min="15024" max="15024" width="3" style="89" customWidth="1"/>
    <col min="15025" max="15025" width="0.85546875" style="89" customWidth="1"/>
    <col min="15026" max="15026" width="2.42578125" style="89" customWidth="1"/>
    <col min="15027" max="15027" width="3" style="89" customWidth="1"/>
    <col min="15028" max="15028" width="0.85546875" style="89" customWidth="1"/>
    <col min="15029" max="15029" width="2.42578125" style="89" customWidth="1"/>
    <col min="15030" max="15030" width="3.7109375" style="89" customWidth="1"/>
    <col min="15031" max="15031" width="4.7109375" style="89" customWidth="1"/>
    <col min="15032" max="15032" width="5.42578125" style="89" customWidth="1"/>
    <col min="15033" max="15033" width="4.140625" style="89" customWidth="1"/>
    <col min="15034" max="15252" width="11.42578125" style="89"/>
    <col min="15253" max="15253" width="1.85546875" style="89" bestFit="1" customWidth="1"/>
    <col min="15254" max="15254" width="10.7109375" style="89" customWidth="1"/>
    <col min="15255" max="15255" width="2" style="89" customWidth="1"/>
    <col min="15256" max="15256" width="3" style="89" customWidth="1"/>
    <col min="15257" max="15257" width="0.85546875" style="89" customWidth="1"/>
    <col min="15258" max="15258" width="2.42578125" style="89" customWidth="1"/>
    <col min="15259" max="15259" width="3" style="89" customWidth="1"/>
    <col min="15260" max="15260" width="0.85546875" style="89" customWidth="1"/>
    <col min="15261" max="15261" width="2.42578125" style="89" customWidth="1"/>
    <col min="15262" max="15262" width="3" style="89" customWidth="1"/>
    <col min="15263" max="15263" width="0.85546875" style="89" customWidth="1"/>
    <col min="15264" max="15264" width="2.42578125" style="89" customWidth="1"/>
    <col min="15265" max="15265" width="3" style="89" customWidth="1"/>
    <col min="15266" max="15266" width="0.85546875" style="89" customWidth="1"/>
    <col min="15267" max="15267" width="2.42578125" style="89" customWidth="1"/>
    <col min="15268" max="15268" width="3" style="89" customWidth="1"/>
    <col min="15269" max="15269" width="0.85546875" style="89" customWidth="1"/>
    <col min="15270" max="15270" width="2.42578125" style="89" customWidth="1"/>
    <col min="15271" max="15271" width="3" style="89" customWidth="1"/>
    <col min="15272" max="15272" width="0.85546875" style="89" customWidth="1"/>
    <col min="15273" max="15273" width="2.42578125" style="89" customWidth="1"/>
    <col min="15274" max="15274" width="3" style="89" customWidth="1"/>
    <col min="15275" max="15275" width="0.85546875" style="89" customWidth="1"/>
    <col min="15276" max="15276" width="2.42578125" style="89" customWidth="1"/>
    <col min="15277" max="15277" width="3" style="89" customWidth="1"/>
    <col min="15278" max="15278" width="0.85546875" style="89" customWidth="1"/>
    <col min="15279" max="15279" width="2.42578125" style="89" customWidth="1"/>
    <col min="15280" max="15280" width="3" style="89" customWidth="1"/>
    <col min="15281" max="15281" width="0.85546875" style="89" customWidth="1"/>
    <col min="15282" max="15282" width="2.42578125" style="89" customWidth="1"/>
    <col min="15283" max="15283" width="3" style="89" customWidth="1"/>
    <col min="15284" max="15284" width="0.85546875" style="89" customWidth="1"/>
    <col min="15285" max="15285" width="2.42578125" style="89" customWidth="1"/>
    <col min="15286" max="15286" width="3.7109375" style="89" customWidth="1"/>
    <col min="15287" max="15287" width="4.7109375" style="89" customWidth="1"/>
    <col min="15288" max="15288" width="5.42578125" style="89" customWidth="1"/>
    <col min="15289" max="15289" width="4.140625" style="89" customWidth="1"/>
    <col min="15290" max="15508" width="11.42578125" style="89"/>
    <col min="15509" max="15509" width="1.85546875" style="89" bestFit="1" customWidth="1"/>
    <col min="15510" max="15510" width="10.7109375" style="89" customWidth="1"/>
    <col min="15511" max="15511" width="2" style="89" customWidth="1"/>
    <col min="15512" max="15512" width="3" style="89" customWidth="1"/>
    <col min="15513" max="15513" width="0.85546875" style="89" customWidth="1"/>
    <col min="15514" max="15514" width="2.42578125" style="89" customWidth="1"/>
    <col min="15515" max="15515" width="3" style="89" customWidth="1"/>
    <col min="15516" max="15516" width="0.85546875" style="89" customWidth="1"/>
    <col min="15517" max="15517" width="2.42578125" style="89" customWidth="1"/>
    <col min="15518" max="15518" width="3" style="89" customWidth="1"/>
    <col min="15519" max="15519" width="0.85546875" style="89" customWidth="1"/>
    <col min="15520" max="15520" width="2.42578125" style="89" customWidth="1"/>
    <col min="15521" max="15521" width="3" style="89" customWidth="1"/>
    <col min="15522" max="15522" width="0.85546875" style="89" customWidth="1"/>
    <col min="15523" max="15523" width="2.42578125" style="89" customWidth="1"/>
    <col min="15524" max="15524" width="3" style="89" customWidth="1"/>
    <col min="15525" max="15525" width="0.85546875" style="89" customWidth="1"/>
    <col min="15526" max="15526" width="2.42578125" style="89" customWidth="1"/>
    <col min="15527" max="15527" width="3" style="89" customWidth="1"/>
    <col min="15528" max="15528" width="0.85546875" style="89" customWidth="1"/>
    <col min="15529" max="15529" width="2.42578125" style="89" customWidth="1"/>
    <col min="15530" max="15530" width="3" style="89" customWidth="1"/>
    <col min="15531" max="15531" width="0.85546875" style="89" customWidth="1"/>
    <col min="15532" max="15532" width="2.42578125" style="89" customWidth="1"/>
    <col min="15533" max="15533" width="3" style="89" customWidth="1"/>
    <col min="15534" max="15534" width="0.85546875" style="89" customWidth="1"/>
    <col min="15535" max="15535" width="2.42578125" style="89" customWidth="1"/>
    <col min="15536" max="15536" width="3" style="89" customWidth="1"/>
    <col min="15537" max="15537" width="0.85546875" style="89" customWidth="1"/>
    <col min="15538" max="15538" width="2.42578125" style="89" customWidth="1"/>
    <col min="15539" max="15539" width="3" style="89" customWidth="1"/>
    <col min="15540" max="15540" width="0.85546875" style="89" customWidth="1"/>
    <col min="15541" max="15541" width="2.42578125" style="89" customWidth="1"/>
    <col min="15542" max="15542" width="3.7109375" style="89" customWidth="1"/>
    <col min="15543" max="15543" width="4.7109375" style="89" customWidth="1"/>
    <col min="15544" max="15544" width="5.42578125" style="89" customWidth="1"/>
    <col min="15545" max="15545" width="4.140625" style="89" customWidth="1"/>
    <col min="15546" max="15764" width="11.42578125" style="89"/>
    <col min="15765" max="15765" width="1.85546875" style="89" bestFit="1" customWidth="1"/>
    <col min="15766" max="15766" width="10.7109375" style="89" customWidth="1"/>
    <col min="15767" max="15767" width="2" style="89" customWidth="1"/>
    <col min="15768" max="15768" width="3" style="89" customWidth="1"/>
    <col min="15769" max="15769" width="0.85546875" style="89" customWidth="1"/>
    <col min="15770" max="15770" width="2.42578125" style="89" customWidth="1"/>
    <col min="15771" max="15771" width="3" style="89" customWidth="1"/>
    <col min="15772" max="15772" width="0.85546875" style="89" customWidth="1"/>
    <col min="15773" max="15773" width="2.42578125" style="89" customWidth="1"/>
    <col min="15774" max="15774" width="3" style="89" customWidth="1"/>
    <col min="15775" max="15775" width="0.85546875" style="89" customWidth="1"/>
    <col min="15776" max="15776" width="2.42578125" style="89" customWidth="1"/>
    <col min="15777" max="15777" width="3" style="89" customWidth="1"/>
    <col min="15778" max="15778" width="0.85546875" style="89" customWidth="1"/>
    <col min="15779" max="15779" width="2.42578125" style="89" customWidth="1"/>
    <col min="15780" max="15780" width="3" style="89" customWidth="1"/>
    <col min="15781" max="15781" width="0.85546875" style="89" customWidth="1"/>
    <col min="15782" max="15782" width="2.42578125" style="89" customWidth="1"/>
    <col min="15783" max="15783" width="3" style="89" customWidth="1"/>
    <col min="15784" max="15784" width="0.85546875" style="89" customWidth="1"/>
    <col min="15785" max="15785" width="2.42578125" style="89" customWidth="1"/>
    <col min="15786" max="15786" width="3" style="89" customWidth="1"/>
    <col min="15787" max="15787" width="0.85546875" style="89" customWidth="1"/>
    <col min="15788" max="15788" width="2.42578125" style="89" customWidth="1"/>
    <col min="15789" max="15789" width="3" style="89" customWidth="1"/>
    <col min="15790" max="15790" width="0.85546875" style="89" customWidth="1"/>
    <col min="15791" max="15791" width="2.42578125" style="89" customWidth="1"/>
    <col min="15792" max="15792" width="3" style="89" customWidth="1"/>
    <col min="15793" max="15793" width="0.85546875" style="89" customWidth="1"/>
    <col min="15794" max="15794" width="2.42578125" style="89" customWidth="1"/>
    <col min="15795" max="15795" width="3" style="89" customWidth="1"/>
    <col min="15796" max="15796" width="0.85546875" style="89" customWidth="1"/>
    <col min="15797" max="15797" width="2.42578125" style="89" customWidth="1"/>
    <col min="15798" max="15798" width="3.7109375" style="89" customWidth="1"/>
    <col min="15799" max="15799" width="4.7109375" style="89" customWidth="1"/>
    <col min="15800" max="15800" width="5.42578125" style="89" customWidth="1"/>
    <col min="15801" max="15801" width="4.140625" style="89" customWidth="1"/>
    <col min="15802" max="16020" width="11.42578125" style="89"/>
    <col min="16021" max="16021" width="1.85546875" style="89" bestFit="1" customWidth="1"/>
    <col min="16022" max="16022" width="10.7109375" style="89" customWidth="1"/>
    <col min="16023" max="16023" width="2" style="89" customWidth="1"/>
    <col min="16024" max="16024" width="3" style="89" customWidth="1"/>
    <col min="16025" max="16025" width="0.85546875" style="89" customWidth="1"/>
    <col min="16026" max="16026" width="2.42578125" style="89" customWidth="1"/>
    <col min="16027" max="16027" width="3" style="89" customWidth="1"/>
    <col min="16028" max="16028" width="0.85546875" style="89" customWidth="1"/>
    <col min="16029" max="16029" width="2.42578125" style="89" customWidth="1"/>
    <col min="16030" max="16030" width="3" style="89" customWidth="1"/>
    <col min="16031" max="16031" width="0.85546875" style="89" customWidth="1"/>
    <col min="16032" max="16032" width="2.42578125" style="89" customWidth="1"/>
    <col min="16033" max="16033" width="3" style="89" customWidth="1"/>
    <col min="16034" max="16034" width="0.85546875" style="89" customWidth="1"/>
    <col min="16035" max="16035" width="2.42578125" style="89" customWidth="1"/>
    <col min="16036" max="16036" width="3" style="89" customWidth="1"/>
    <col min="16037" max="16037" width="0.85546875" style="89" customWidth="1"/>
    <col min="16038" max="16038" width="2.42578125" style="89" customWidth="1"/>
    <col min="16039" max="16039" width="3" style="89" customWidth="1"/>
    <col min="16040" max="16040" width="0.85546875" style="89" customWidth="1"/>
    <col min="16041" max="16041" width="2.42578125" style="89" customWidth="1"/>
    <col min="16042" max="16042" width="3" style="89" customWidth="1"/>
    <col min="16043" max="16043" width="0.85546875" style="89" customWidth="1"/>
    <col min="16044" max="16044" width="2.42578125" style="89" customWidth="1"/>
    <col min="16045" max="16045" width="3" style="89" customWidth="1"/>
    <col min="16046" max="16046" width="0.85546875" style="89" customWidth="1"/>
    <col min="16047" max="16047" width="2.42578125" style="89" customWidth="1"/>
    <col min="16048" max="16048" width="3" style="89" customWidth="1"/>
    <col min="16049" max="16049" width="0.85546875" style="89" customWidth="1"/>
    <col min="16050" max="16050" width="2.42578125" style="89" customWidth="1"/>
    <col min="16051" max="16051" width="3" style="89" customWidth="1"/>
    <col min="16052" max="16052" width="0.85546875" style="89" customWidth="1"/>
    <col min="16053" max="16053" width="2.42578125" style="89" customWidth="1"/>
    <col min="16054" max="16054" width="3.7109375" style="89" customWidth="1"/>
    <col min="16055" max="16055" width="4.7109375" style="89" customWidth="1"/>
    <col min="16056" max="16056" width="5.42578125" style="89" customWidth="1"/>
    <col min="16057" max="16057" width="4.140625" style="89" customWidth="1"/>
    <col min="16058" max="16384" width="11.42578125" style="89"/>
  </cols>
  <sheetData>
    <row r="1" spans="1:24">
      <c r="C1" s="89"/>
      <c r="D1" s="90"/>
      <c r="E1" s="91"/>
      <c r="F1" s="91"/>
      <c r="G1" s="91"/>
      <c r="I1" s="89"/>
      <c r="J1" s="92"/>
      <c r="L1" s="89"/>
      <c r="M1" s="92"/>
      <c r="O1" s="89"/>
      <c r="P1" s="92"/>
      <c r="S1" s="92"/>
      <c r="U1" s="93"/>
      <c r="V1" s="93"/>
    </row>
    <row r="2" spans="1:24" ht="15.75">
      <c r="C2" s="151" t="s">
        <v>770</v>
      </c>
      <c r="D2" s="90"/>
      <c r="F2" s="89"/>
      <c r="G2" s="92"/>
      <c r="L2" s="89"/>
      <c r="M2" s="92"/>
      <c r="O2" s="89"/>
      <c r="P2" s="92"/>
      <c r="S2" s="92"/>
      <c r="V2" s="92"/>
    </row>
    <row r="3" spans="1:24" s="94" customFormat="1" ht="16.5" thickBot="1">
      <c r="A3" s="94">
        <v>1</v>
      </c>
      <c r="B3" s="95"/>
      <c r="C3" s="95" t="s">
        <v>948</v>
      </c>
      <c r="E3" s="372" t="s">
        <v>688</v>
      </c>
      <c r="F3" s="372"/>
      <c r="G3" s="372"/>
      <c r="H3" s="372" t="s">
        <v>950</v>
      </c>
      <c r="I3" s="372"/>
      <c r="J3" s="372"/>
      <c r="K3" s="372" t="s">
        <v>687</v>
      </c>
      <c r="L3" s="372"/>
      <c r="M3" s="372"/>
      <c r="N3" s="372" t="s">
        <v>686</v>
      </c>
      <c r="O3" s="372"/>
      <c r="P3" s="372"/>
      <c r="W3" s="137"/>
      <c r="X3" s="77"/>
    </row>
    <row r="4" spans="1:24" ht="24">
      <c r="A4" s="158">
        <v>1</v>
      </c>
      <c r="B4" s="88" t="s">
        <v>394</v>
      </c>
      <c r="C4" s="138" t="s">
        <v>1285</v>
      </c>
      <c r="D4" s="139" t="str">
        <f>HYPERLINK(X4,W4)</f>
        <v>video</v>
      </c>
      <c r="E4" s="366"/>
      <c r="F4" s="366"/>
      <c r="G4" s="366"/>
      <c r="H4" s="366">
        <v>30</v>
      </c>
      <c r="I4" s="366"/>
      <c r="J4" s="366"/>
      <c r="K4" s="366">
        <v>3</v>
      </c>
      <c r="L4" s="366"/>
      <c r="M4" s="366"/>
      <c r="N4" s="366"/>
      <c r="O4" s="366"/>
      <c r="P4" s="370"/>
      <c r="Q4" s="96"/>
      <c r="R4" s="96"/>
      <c r="S4" s="96"/>
      <c r="W4" s="87" t="s">
        <v>738</v>
      </c>
      <c r="X4" s="149" t="str">
        <f>VLOOKUP(C4,EJE!$C$1:D1336,2,FALSE)</f>
        <v>https://drive.google.com/file/d/1CA54gPHU6NKT_88PrgP83JF7Md9_tgCO/view?usp=drive_link</v>
      </c>
    </row>
    <row r="5" spans="1:24" ht="15.75">
      <c r="A5" s="158">
        <v>2</v>
      </c>
      <c r="B5" s="88" t="s">
        <v>949</v>
      </c>
      <c r="C5" s="140" t="s">
        <v>389</v>
      </c>
      <c r="D5" s="141" t="str">
        <f t="shared" ref="D5:D19" si="0">HYPERLINK(X5,W5)</f>
        <v>video</v>
      </c>
      <c r="E5" s="365"/>
      <c r="F5" s="365"/>
      <c r="G5" s="365"/>
      <c r="H5" s="365"/>
      <c r="I5" s="365"/>
      <c r="J5" s="365"/>
      <c r="K5" s="365"/>
      <c r="L5" s="365"/>
      <c r="M5" s="365"/>
      <c r="N5" s="365"/>
      <c r="O5" s="365"/>
      <c r="P5" s="368"/>
      <c r="Q5" s="96"/>
      <c r="R5" s="96"/>
      <c r="S5" s="96"/>
      <c r="W5" s="87" t="s">
        <v>738</v>
      </c>
      <c r="X5" s="149" t="str">
        <f>VLOOKUP(C5,EJE!$C$1:D1337,2,FALSE)</f>
        <v>https://youtu.be/B4AxYIlorgw?si=E6uIHQ3akwy8aj-m</v>
      </c>
    </row>
    <row r="6" spans="1:24" ht="24.75" thickBot="1">
      <c r="A6" s="158">
        <v>3</v>
      </c>
      <c r="B6" s="88" t="s">
        <v>942</v>
      </c>
      <c r="C6" s="142" t="s">
        <v>176</v>
      </c>
      <c r="D6" s="339" t="str">
        <f>HYPERLINK(X6,W6)</f>
        <v>video</v>
      </c>
      <c r="E6" s="367"/>
      <c r="F6" s="367"/>
      <c r="G6" s="367"/>
      <c r="H6" s="367"/>
      <c r="I6" s="367"/>
      <c r="J6" s="367"/>
      <c r="K6" s="367"/>
      <c r="L6" s="367"/>
      <c r="M6" s="367"/>
      <c r="N6" s="367"/>
      <c r="O6" s="367"/>
      <c r="P6" s="369"/>
      <c r="Q6" s="96"/>
      <c r="R6" s="96"/>
      <c r="S6" s="96"/>
      <c r="W6" s="87" t="s">
        <v>738</v>
      </c>
      <c r="X6" s="149" t="str">
        <f>VLOOKUP(C6,EJE!$C$1:D1338,2,FALSE)</f>
        <v>https://drive.google.com/file/d/1Q1An8Nigul245WUqUDS52fCJOsCBmEqf/view?usp=drive_link</v>
      </c>
    </row>
    <row r="7" spans="1:24" ht="15.75">
      <c r="A7" s="158">
        <v>4</v>
      </c>
      <c r="B7" s="88" t="s">
        <v>0</v>
      </c>
      <c r="C7" s="138" t="s">
        <v>314</v>
      </c>
      <c r="D7" s="144" t="str">
        <f t="shared" si="0"/>
        <v>video</v>
      </c>
      <c r="E7" s="366"/>
      <c r="F7" s="366"/>
      <c r="G7" s="366"/>
      <c r="H7" s="366">
        <v>30</v>
      </c>
      <c r="I7" s="366"/>
      <c r="J7" s="366"/>
      <c r="K7" s="366">
        <v>3</v>
      </c>
      <c r="L7" s="366"/>
      <c r="M7" s="366"/>
      <c r="N7" s="366"/>
      <c r="O7" s="366"/>
      <c r="P7" s="370"/>
      <c r="Q7" s="96"/>
      <c r="R7" s="96"/>
      <c r="S7" s="96"/>
      <c r="W7" s="87" t="s">
        <v>738</v>
      </c>
      <c r="X7" s="149" t="str">
        <f>VLOOKUP(C7,EJE!$C$1:D1339,2,FALSE)</f>
        <v>https://youtu.be/ADbZyikmTQk?si=U5IsK5hk6kIEYQpm</v>
      </c>
    </row>
    <row r="8" spans="1:24" ht="16.5" thickBot="1">
      <c r="A8" s="158">
        <v>5</v>
      </c>
      <c r="B8" s="88" t="s">
        <v>0</v>
      </c>
      <c r="C8" s="140" t="s">
        <v>1279</v>
      </c>
      <c r="D8" s="141" t="str">
        <f t="shared" si="0"/>
        <v>video</v>
      </c>
      <c r="E8" s="365"/>
      <c r="F8" s="365"/>
      <c r="G8" s="365"/>
      <c r="H8" s="365"/>
      <c r="I8" s="365"/>
      <c r="J8" s="365"/>
      <c r="K8" s="367"/>
      <c r="L8" s="367"/>
      <c r="M8" s="367"/>
      <c r="N8" s="365"/>
      <c r="O8" s="365"/>
      <c r="P8" s="368"/>
      <c r="Q8" s="96"/>
      <c r="R8" s="96"/>
      <c r="S8" s="96"/>
      <c r="W8" s="87" t="s">
        <v>738</v>
      </c>
      <c r="X8" s="149" t="str">
        <f>VLOOKUP(C8,EJE!$C$1:D1340,2,FALSE)</f>
        <v>https://youtu.be/72oPyBK1wqs?si=80XuuuxyH4_ZP-Ws</v>
      </c>
    </row>
    <row r="9" spans="1:24" ht="15.75">
      <c r="A9" s="158">
        <v>6</v>
      </c>
      <c r="B9" s="88" t="s">
        <v>42</v>
      </c>
      <c r="C9" s="138" t="s">
        <v>2</v>
      </c>
      <c r="D9" s="144" t="str">
        <f t="shared" si="0"/>
        <v>video</v>
      </c>
      <c r="E9" s="366"/>
      <c r="F9" s="366"/>
      <c r="G9" s="366"/>
      <c r="H9" s="366">
        <v>30</v>
      </c>
      <c r="I9" s="366"/>
      <c r="J9" s="366"/>
      <c r="K9" s="366">
        <v>4</v>
      </c>
      <c r="L9" s="366"/>
      <c r="M9" s="366"/>
      <c r="N9" s="366"/>
      <c r="O9" s="366"/>
      <c r="P9" s="370"/>
      <c r="Q9" s="371"/>
      <c r="S9" s="96"/>
      <c r="W9" s="87" t="s">
        <v>738</v>
      </c>
      <c r="X9" s="149" t="str">
        <f>VLOOKUP(C9,EJE!$C$1:D1341,2,FALSE)</f>
        <v>https://youtu.be/bgO3bI1ts_E?si=cgFOBOfo4lT9WI1k</v>
      </c>
    </row>
    <row r="10" spans="1:24" ht="16.5" thickBot="1">
      <c r="A10" s="158">
        <v>7</v>
      </c>
      <c r="B10" s="88" t="s">
        <v>395</v>
      </c>
      <c r="C10" s="142" t="s">
        <v>434</v>
      </c>
      <c r="D10" s="143" t="str">
        <f t="shared" si="0"/>
        <v>video</v>
      </c>
      <c r="E10" s="367"/>
      <c r="F10" s="367"/>
      <c r="G10" s="367"/>
      <c r="H10" s="367">
        <v>30</v>
      </c>
      <c r="I10" s="367"/>
      <c r="J10" s="367"/>
      <c r="K10" s="367"/>
      <c r="L10" s="367"/>
      <c r="M10" s="367"/>
      <c r="N10" s="367"/>
      <c r="O10" s="367"/>
      <c r="P10" s="369"/>
      <c r="Q10" s="371"/>
      <c r="S10" s="96"/>
      <c r="W10" s="87" t="s">
        <v>738</v>
      </c>
      <c r="X10" s="149" t="str">
        <f>VLOOKUP(C10,EJE!$C$1:D1342,2,FALSE)</f>
        <v>https://youtu.be/iyfxRX6g84U?si=EUrPgv9uTAbOUh0V</v>
      </c>
    </row>
    <row r="11" spans="1:24" ht="15.75">
      <c r="A11" s="158">
        <v>8</v>
      </c>
      <c r="B11" s="88" t="s">
        <v>41</v>
      </c>
      <c r="C11" s="138" t="s">
        <v>66</v>
      </c>
      <c r="D11" s="144" t="str">
        <f t="shared" si="0"/>
        <v>video</v>
      </c>
      <c r="E11" s="366"/>
      <c r="F11" s="366"/>
      <c r="G11" s="366"/>
      <c r="H11" s="366">
        <v>30</v>
      </c>
      <c r="I11" s="366"/>
      <c r="J11" s="366"/>
      <c r="K11" s="366">
        <v>3</v>
      </c>
      <c r="L11" s="366"/>
      <c r="M11" s="366"/>
      <c r="N11" s="366"/>
      <c r="O11" s="366"/>
      <c r="P11" s="370"/>
      <c r="Q11" s="371"/>
      <c r="S11" s="96"/>
      <c r="W11" s="87" t="s">
        <v>738</v>
      </c>
      <c r="X11" s="149" t="str">
        <f>VLOOKUP(C11,EJE!$C$1:D1343,2,FALSE)</f>
        <v>https://youtu.be/YNAwRWgPwNk?si=tRGZb459mOPBCCZB</v>
      </c>
    </row>
    <row r="12" spans="1:24" ht="16.5" thickBot="1">
      <c r="A12" s="158">
        <v>9</v>
      </c>
      <c r="B12" s="88" t="s">
        <v>395</v>
      </c>
      <c r="C12" s="142" t="s">
        <v>675</v>
      </c>
      <c r="D12" s="143" t="str">
        <f t="shared" si="0"/>
        <v>video</v>
      </c>
      <c r="E12" s="367"/>
      <c r="F12" s="367"/>
      <c r="G12" s="367"/>
      <c r="H12" s="367">
        <v>30</v>
      </c>
      <c r="I12" s="367"/>
      <c r="J12" s="367"/>
      <c r="K12" s="367"/>
      <c r="L12" s="367"/>
      <c r="M12" s="367"/>
      <c r="N12" s="367"/>
      <c r="O12" s="367"/>
      <c r="P12" s="369"/>
      <c r="Q12" s="371"/>
      <c r="S12" s="96"/>
      <c r="W12" s="87" t="s">
        <v>738</v>
      </c>
      <c r="X12" s="149" t="str">
        <f>VLOOKUP(C12,EJE!$C$1:D1344,2,FALSE)</f>
        <v>https://youtu.be/htTMq8RFogM?si=EIYhiFsuZ8iBRDPV</v>
      </c>
    </row>
    <row r="13" spans="1:24" ht="15.75">
      <c r="A13" s="158">
        <v>11</v>
      </c>
      <c r="B13" s="88" t="s">
        <v>39</v>
      </c>
      <c r="C13" s="138" t="s">
        <v>29</v>
      </c>
      <c r="D13" s="144" t="str">
        <f t="shared" si="0"/>
        <v>video</v>
      </c>
      <c r="E13" s="366"/>
      <c r="F13" s="366"/>
      <c r="G13" s="366"/>
      <c r="H13" s="366">
        <v>30</v>
      </c>
      <c r="I13" s="366"/>
      <c r="J13" s="366"/>
      <c r="K13" s="366">
        <v>3</v>
      </c>
      <c r="L13" s="366"/>
      <c r="M13" s="366"/>
      <c r="N13" s="366"/>
      <c r="O13" s="366"/>
      <c r="P13" s="370"/>
      <c r="Q13" s="371"/>
      <c r="S13" s="96"/>
      <c r="W13" s="87" t="s">
        <v>738</v>
      </c>
      <c r="X13" s="149" t="str">
        <f>VLOOKUP(C13,EJE!$C$1:D1346,2,FALSE)</f>
        <v>https://youtu.be/KYLfdl2IsOU?si=Aab84FN1t4of5mSu</v>
      </c>
    </row>
    <row r="14" spans="1:24" ht="16.5" thickBot="1">
      <c r="A14" s="158">
        <v>12</v>
      </c>
      <c r="B14" s="88" t="s">
        <v>942</v>
      </c>
      <c r="C14" s="142" t="s">
        <v>954</v>
      </c>
      <c r="D14" s="143" t="str">
        <f t="shared" si="0"/>
        <v>video</v>
      </c>
      <c r="E14" s="367"/>
      <c r="F14" s="367"/>
      <c r="G14" s="367"/>
      <c r="H14" s="367">
        <v>30</v>
      </c>
      <c r="I14" s="367"/>
      <c r="J14" s="367"/>
      <c r="K14" s="367"/>
      <c r="L14" s="367"/>
      <c r="M14" s="367"/>
      <c r="N14" s="367"/>
      <c r="O14" s="367"/>
      <c r="P14" s="369"/>
      <c r="Q14" s="371"/>
      <c r="S14" s="96"/>
      <c r="W14" s="87" t="s">
        <v>738</v>
      </c>
      <c r="X14" s="149" t="str">
        <f>VLOOKUP(C14,EJE!$C$1:D1347,2,FALSE)</f>
        <v>https://drive.google.com/file/d/1dqfsv1dByJQnWFXu9il5l73FoHjg6b2C/view?usp=sharing</v>
      </c>
    </row>
    <row r="15" spans="1:24" ht="15.75">
      <c r="A15" s="158">
        <v>13</v>
      </c>
      <c r="B15" s="88" t="s">
        <v>38</v>
      </c>
      <c r="C15" s="138" t="s">
        <v>128</v>
      </c>
      <c r="D15" s="144" t="str">
        <f t="shared" si="0"/>
        <v>video</v>
      </c>
      <c r="E15" s="366"/>
      <c r="F15" s="366"/>
      <c r="G15" s="366"/>
      <c r="H15" s="366">
        <v>30</v>
      </c>
      <c r="I15" s="366"/>
      <c r="J15" s="366"/>
      <c r="K15" s="366">
        <v>3</v>
      </c>
      <c r="L15" s="366"/>
      <c r="M15" s="366"/>
      <c r="N15" s="366"/>
      <c r="O15" s="366"/>
      <c r="P15" s="370"/>
      <c r="Q15" s="371"/>
      <c r="S15" s="96"/>
      <c r="W15" s="87" t="s">
        <v>738</v>
      </c>
      <c r="X15" s="149" t="str">
        <f>VLOOKUP(C15,EJE!$C$1:D1348,2,FALSE)</f>
        <v>https://youtube.com/shorts/eKa_uVa_Ne0</v>
      </c>
    </row>
    <row r="16" spans="1:24" ht="16.5" thickBot="1">
      <c r="A16" s="158">
        <v>14</v>
      </c>
      <c r="B16" s="88" t="s">
        <v>942</v>
      </c>
      <c r="C16" s="142" t="s">
        <v>681</v>
      </c>
      <c r="D16" s="143" t="str">
        <f t="shared" si="0"/>
        <v>video</v>
      </c>
      <c r="E16" s="367"/>
      <c r="F16" s="367"/>
      <c r="G16" s="367"/>
      <c r="H16" s="367">
        <v>30</v>
      </c>
      <c r="I16" s="367"/>
      <c r="J16" s="367"/>
      <c r="K16" s="367"/>
      <c r="L16" s="367"/>
      <c r="M16" s="367"/>
      <c r="N16" s="367"/>
      <c r="O16" s="367"/>
      <c r="P16" s="369"/>
      <c r="Q16" s="371"/>
      <c r="S16" s="96"/>
      <c r="W16" s="87" t="s">
        <v>738</v>
      </c>
      <c r="X16" s="149" t="str">
        <f>VLOOKUP(C16,EJE!$C$1:D1349,2,FALSE)</f>
        <v>https://youtu.be/L2HSe3EZ--4?si=2fAOwbotEosuXDfI</v>
      </c>
    </row>
    <row r="17" spans="1:24" ht="15.75">
      <c r="A17" s="158">
        <v>15</v>
      </c>
      <c r="B17" s="88" t="s">
        <v>685</v>
      </c>
      <c r="C17" s="340" t="s">
        <v>3</v>
      </c>
      <c r="D17" s="341" t="str">
        <f t="shared" si="0"/>
        <v>video</v>
      </c>
      <c r="E17" s="376"/>
      <c r="F17" s="376"/>
      <c r="G17" s="376"/>
      <c r="H17" s="376">
        <v>30</v>
      </c>
      <c r="I17" s="376"/>
      <c r="J17" s="376"/>
      <c r="K17" s="342"/>
      <c r="L17" s="342"/>
      <c r="M17" s="342"/>
      <c r="N17" s="376"/>
      <c r="O17" s="376"/>
      <c r="P17" s="377"/>
      <c r="Q17" s="371"/>
      <c r="S17" s="96"/>
      <c r="W17" s="87" t="s">
        <v>738</v>
      </c>
      <c r="X17" s="149" t="str">
        <f>VLOOKUP(C17,EJE!$C$1:D1350,2,FALSE)</f>
        <v>https://youtu.be/JwwQxitUCsY?si=-0IR-GRHn2uOUwX0</v>
      </c>
    </row>
    <row r="18" spans="1:24" ht="16.5" thickBot="1">
      <c r="A18" s="158">
        <v>16</v>
      </c>
      <c r="B18" s="88" t="s">
        <v>264</v>
      </c>
      <c r="C18" s="343" t="s">
        <v>219</v>
      </c>
      <c r="D18" s="344" t="str">
        <f t="shared" si="0"/>
        <v>video</v>
      </c>
      <c r="E18" s="374"/>
      <c r="F18" s="374"/>
      <c r="G18" s="374"/>
      <c r="H18" s="374">
        <v>30</v>
      </c>
      <c r="I18" s="374"/>
      <c r="J18" s="374"/>
      <c r="K18" s="345"/>
      <c r="L18" s="345"/>
      <c r="M18" s="345"/>
      <c r="N18" s="374"/>
      <c r="O18" s="374"/>
      <c r="P18" s="375"/>
      <c r="Q18" s="371"/>
      <c r="S18" s="96"/>
      <c r="W18" s="87" t="s">
        <v>738</v>
      </c>
      <c r="X18" s="149">
        <f>VLOOKUP(C18,EJE!$C$1:D1351,2,FALSE)</f>
        <v>0</v>
      </c>
    </row>
    <row r="19" spans="1:24" ht="15.75">
      <c r="A19" s="158">
        <v>17</v>
      </c>
      <c r="B19" s="88" t="s">
        <v>1</v>
      </c>
      <c r="C19" s="336" t="s">
        <v>745</v>
      </c>
      <c r="D19" s="141" t="str">
        <f t="shared" si="0"/>
        <v>video</v>
      </c>
      <c r="E19" s="365"/>
      <c r="F19" s="365"/>
      <c r="G19" s="365"/>
      <c r="H19" s="365"/>
      <c r="I19" s="365"/>
      <c r="J19" s="365"/>
      <c r="K19" s="365"/>
      <c r="L19" s="365"/>
      <c r="M19" s="365"/>
      <c r="N19" s="365"/>
      <c r="O19" s="365"/>
      <c r="P19" s="365"/>
      <c r="Q19" s="96"/>
      <c r="R19" s="96"/>
      <c r="S19" s="96"/>
      <c r="W19" s="87" t="s">
        <v>738</v>
      </c>
      <c r="X19" s="149" t="str">
        <f>VLOOKUP(C19,EJE!$C$1:D1352,2,FALSE)</f>
        <v>https://drive.google.com/file/d/1d10kKB4X2rApjiYtDlKjBbuy7zvRY_rz/view?usp=sharing</v>
      </c>
    </row>
    <row r="20" spans="1:24" ht="15.75">
      <c r="B20" s="96"/>
      <c r="C20" s="336"/>
      <c r="D20" s="141"/>
      <c r="E20" s="336"/>
      <c r="F20" s="336"/>
      <c r="G20" s="336"/>
      <c r="H20" s="336"/>
      <c r="I20" s="336"/>
      <c r="J20" s="336"/>
      <c r="K20" s="336"/>
      <c r="L20" s="336"/>
      <c r="M20" s="336"/>
      <c r="N20" s="336"/>
      <c r="O20" s="336"/>
      <c r="P20" s="336"/>
      <c r="Q20" s="96"/>
      <c r="R20" s="96"/>
      <c r="S20" s="96"/>
      <c r="X20" s="17"/>
    </row>
    <row r="21" spans="1:24" ht="15.75">
      <c r="C21" s="151" t="s">
        <v>770</v>
      </c>
      <c r="F21" s="89"/>
      <c r="I21" s="89"/>
      <c r="L21" s="89"/>
      <c r="O21" s="89"/>
      <c r="W21" s="150"/>
      <c r="X21" s="17"/>
    </row>
    <row r="22" spans="1:24" ht="16.5" thickBot="1">
      <c r="A22" s="94">
        <v>2</v>
      </c>
      <c r="B22" s="95"/>
      <c r="C22" s="95" t="s">
        <v>948</v>
      </c>
      <c r="D22" s="94"/>
      <c r="E22" s="372" t="s">
        <v>688</v>
      </c>
      <c r="F22" s="372"/>
      <c r="G22" s="372"/>
      <c r="H22" s="372" t="s">
        <v>950</v>
      </c>
      <c r="I22" s="372"/>
      <c r="J22" s="372"/>
      <c r="K22" s="372" t="s">
        <v>687</v>
      </c>
      <c r="L22" s="372"/>
      <c r="M22" s="372"/>
      <c r="N22" s="372" t="s">
        <v>686</v>
      </c>
      <c r="O22" s="372"/>
      <c r="P22" s="372"/>
      <c r="Q22" s="94"/>
      <c r="W22" s="150"/>
      <c r="X22" s="77"/>
    </row>
    <row r="23" spans="1:24" ht="24">
      <c r="A23" s="158">
        <v>1</v>
      </c>
      <c r="B23" s="88" t="s">
        <v>394</v>
      </c>
      <c r="C23" s="138" t="s">
        <v>1285</v>
      </c>
      <c r="D23" s="139" t="str">
        <f>HYPERLINK(X23,W23)</f>
        <v>video</v>
      </c>
      <c r="E23" s="366"/>
      <c r="F23" s="366"/>
      <c r="G23" s="366"/>
      <c r="H23" s="366">
        <v>30</v>
      </c>
      <c r="I23" s="366"/>
      <c r="J23" s="366"/>
      <c r="K23" s="366">
        <v>3</v>
      </c>
      <c r="L23" s="366"/>
      <c r="M23" s="366"/>
      <c r="N23" s="366"/>
      <c r="O23" s="366"/>
      <c r="P23" s="370"/>
      <c r="Q23" s="96"/>
      <c r="W23" s="87" t="s">
        <v>738</v>
      </c>
      <c r="X23" s="149" t="str">
        <f>VLOOKUP(C23,EJE!$C$1:D1355,2,FALSE)</f>
        <v>https://drive.google.com/file/d/1CA54gPHU6NKT_88PrgP83JF7Md9_tgCO/view?usp=drive_link</v>
      </c>
    </row>
    <row r="24" spans="1:24" ht="15.75">
      <c r="A24" s="158">
        <v>2</v>
      </c>
      <c r="B24" s="88" t="s">
        <v>949</v>
      </c>
      <c r="C24" s="140" t="s">
        <v>389</v>
      </c>
      <c r="D24" s="141" t="str">
        <f t="shared" ref="D24" si="1">HYPERLINK(X24,W24)</f>
        <v>video</v>
      </c>
      <c r="E24" s="365"/>
      <c r="F24" s="365"/>
      <c r="G24" s="365"/>
      <c r="H24" s="365"/>
      <c r="I24" s="365"/>
      <c r="J24" s="365"/>
      <c r="K24" s="365"/>
      <c r="L24" s="365"/>
      <c r="M24" s="365"/>
      <c r="N24" s="365"/>
      <c r="O24" s="365"/>
      <c r="P24" s="368"/>
      <c r="Q24" s="96"/>
      <c r="W24" s="87" t="s">
        <v>738</v>
      </c>
      <c r="X24" s="149" t="str">
        <f>VLOOKUP(C24,EJE!$C$1:D1356,2,FALSE)</f>
        <v>https://youtu.be/B4AxYIlorgw?si=E6uIHQ3akwy8aj-m</v>
      </c>
    </row>
    <row r="25" spans="1:24" ht="24">
      <c r="A25" s="158">
        <v>3</v>
      </c>
      <c r="B25" s="88" t="s">
        <v>942</v>
      </c>
      <c r="C25" s="140" t="s">
        <v>176</v>
      </c>
      <c r="D25" s="411" t="str">
        <f>HYPERLINK(X25,W25)</f>
        <v>video</v>
      </c>
      <c r="E25" s="365"/>
      <c r="F25" s="365"/>
      <c r="G25" s="365"/>
      <c r="H25" s="365"/>
      <c r="I25" s="365"/>
      <c r="J25" s="365"/>
      <c r="K25" s="365"/>
      <c r="L25" s="365"/>
      <c r="M25" s="365"/>
      <c r="N25" s="365"/>
      <c r="O25" s="365"/>
      <c r="P25" s="368"/>
      <c r="Q25" s="96"/>
      <c r="W25" s="87" t="s">
        <v>738</v>
      </c>
      <c r="X25" s="149" t="str">
        <f>VLOOKUP(C25,EJE!$C$1:D1357,2,FALSE)</f>
        <v>https://drive.google.com/file/d/1Q1An8Nigul245WUqUDS52fCJOsCBmEqf/view?usp=drive_link</v>
      </c>
    </row>
    <row r="26" spans="1:24" ht="15.75" thickBot="1">
      <c r="A26" s="158">
        <v>4</v>
      </c>
      <c r="B26" s="88" t="s">
        <v>942</v>
      </c>
      <c r="C26" s="142" t="s">
        <v>681</v>
      </c>
      <c r="D26" s="339" t="str">
        <f>HYPERLINK(X26,W26)</f>
        <v>video</v>
      </c>
      <c r="E26" s="346"/>
      <c r="F26" s="346"/>
      <c r="G26" s="346"/>
      <c r="H26" s="367"/>
      <c r="I26" s="367"/>
      <c r="J26" s="367"/>
      <c r="K26" s="367"/>
      <c r="L26" s="367"/>
      <c r="M26" s="367"/>
      <c r="N26" s="346"/>
      <c r="O26" s="346"/>
      <c r="P26" s="347"/>
      <c r="Q26" s="96"/>
      <c r="W26" s="87" t="s">
        <v>738</v>
      </c>
      <c r="X26" s="149" t="str">
        <f>VLOOKUP(C26,EJE!$C$1:D1358,2,FALSE)</f>
        <v>https://youtu.be/L2HSe3EZ--4?si=2fAOwbotEosuXDfI</v>
      </c>
    </row>
    <row r="27" spans="1:24" ht="15.75">
      <c r="A27" s="158">
        <v>5</v>
      </c>
      <c r="B27" s="88" t="s">
        <v>0</v>
      </c>
      <c r="C27" s="140" t="s">
        <v>314</v>
      </c>
      <c r="D27" s="141" t="str">
        <f t="shared" ref="D27:D39" si="2">HYPERLINK(X27,W27)</f>
        <v>video</v>
      </c>
      <c r="E27" s="365"/>
      <c r="F27" s="365"/>
      <c r="G27" s="365"/>
      <c r="H27" s="365">
        <v>30</v>
      </c>
      <c r="I27" s="365"/>
      <c r="J27" s="365"/>
      <c r="K27" s="365">
        <v>3</v>
      </c>
      <c r="L27" s="365"/>
      <c r="M27" s="365"/>
      <c r="N27" s="365"/>
      <c r="O27" s="365"/>
      <c r="P27" s="368"/>
      <c r="Q27" s="96"/>
      <c r="W27" s="87" t="s">
        <v>738</v>
      </c>
      <c r="X27" s="149" t="str">
        <f>VLOOKUP(C27,EJE!$C$1:D1358,2,FALSE)</f>
        <v>https://youtu.be/ADbZyikmTQk?si=U5IsK5hk6kIEYQpm</v>
      </c>
    </row>
    <row r="28" spans="1:24" ht="15.75">
      <c r="A28" s="158">
        <v>6</v>
      </c>
      <c r="B28" s="88" t="s">
        <v>0</v>
      </c>
      <c r="C28" s="140" t="s">
        <v>1295</v>
      </c>
      <c r="D28" s="141" t="e">
        <f t="shared" si="2"/>
        <v>#N/A</v>
      </c>
      <c r="E28" s="348"/>
      <c r="F28" s="348"/>
      <c r="G28" s="348"/>
      <c r="H28" s="365"/>
      <c r="I28" s="365"/>
      <c r="J28" s="365"/>
      <c r="K28" s="365"/>
      <c r="L28" s="365"/>
      <c r="M28" s="365"/>
      <c r="N28" s="348"/>
      <c r="O28" s="348"/>
      <c r="P28" s="349"/>
      <c r="Q28" s="96"/>
      <c r="W28" s="87" t="s">
        <v>738</v>
      </c>
      <c r="X28" s="149" t="e">
        <f>VLOOKUP(C28,EJE!$C$1:D1359,2,FALSE)</f>
        <v>#N/A</v>
      </c>
    </row>
    <row r="29" spans="1:24" ht="16.5" thickBot="1">
      <c r="A29" s="158">
        <v>7</v>
      </c>
      <c r="B29" s="88" t="s">
        <v>0</v>
      </c>
      <c r="C29" s="140" t="s">
        <v>1279</v>
      </c>
      <c r="D29" s="141" t="str">
        <f t="shared" si="2"/>
        <v>video</v>
      </c>
      <c r="E29" s="367"/>
      <c r="F29" s="367"/>
      <c r="G29" s="367"/>
      <c r="H29" s="367"/>
      <c r="I29" s="367"/>
      <c r="J29" s="367"/>
      <c r="K29" s="367"/>
      <c r="L29" s="367"/>
      <c r="M29" s="367"/>
      <c r="N29" s="367"/>
      <c r="O29" s="367"/>
      <c r="P29" s="369"/>
      <c r="Q29" s="96"/>
      <c r="W29" s="87" t="s">
        <v>738</v>
      </c>
      <c r="X29" s="149" t="str">
        <f>VLOOKUP(C29,EJE!$C$1:D1359,2,FALSE)</f>
        <v>https://youtu.be/72oPyBK1wqs?si=80XuuuxyH4_ZP-Ws</v>
      </c>
    </row>
    <row r="30" spans="1:24" ht="15.75">
      <c r="A30" s="158">
        <v>8</v>
      </c>
      <c r="B30" s="88" t="s">
        <v>42</v>
      </c>
      <c r="C30" s="138" t="s">
        <v>2</v>
      </c>
      <c r="D30" s="144" t="str">
        <f t="shared" si="2"/>
        <v>video</v>
      </c>
      <c r="E30" s="366"/>
      <c r="F30" s="366"/>
      <c r="G30" s="366"/>
      <c r="H30" s="366">
        <v>30</v>
      </c>
      <c r="I30" s="366"/>
      <c r="J30" s="366"/>
      <c r="K30" s="366">
        <v>4</v>
      </c>
      <c r="L30" s="366"/>
      <c r="M30" s="366"/>
      <c r="N30" s="366"/>
      <c r="O30" s="366"/>
      <c r="P30" s="370"/>
      <c r="Q30" s="373"/>
      <c r="S30" s="96"/>
      <c r="W30" s="87" t="s">
        <v>738</v>
      </c>
      <c r="X30" s="149" t="str">
        <f>VLOOKUP(C30,EJE!$C$1:D1360,2,FALSE)</f>
        <v>https://youtu.be/bgO3bI1ts_E?si=cgFOBOfo4lT9WI1k</v>
      </c>
    </row>
    <row r="31" spans="1:24" ht="24">
      <c r="A31" s="158">
        <v>9</v>
      </c>
      <c r="B31" s="88" t="s">
        <v>942</v>
      </c>
      <c r="C31" s="140" t="s">
        <v>1290</v>
      </c>
      <c r="D31" s="141" t="str">
        <f t="shared" si="2"/>
        <v>video</v>
      </c>
      <c r="E31" s="365"/>
      <c r="F31" s="365"/>
      <c r="G31" s="365"/>
      <c r="H31" s="365">
        <v>30</v>
      </c>
      <c r="I31" s="365"/>
      <c r="J31" s="365"/>
      <c r="K31" s="365"/>
      <c r="L31" s="365"/>
      <c r="M31" s="365"/>
      <c r="N31" s="365"/>
      <c r="O31" s="365"/>
      <c r="P31" s="368"/>
      <c r="Q31" s="373"/>
      <c r="S31" s="96"/>
      <c r="W31" s="87" t="s">
        <v>738</v>
      </c>
      <c r="X31" s="149" t="str">
        <f>VLOOKUP(C31,EJE!$C$1:D1361,2,FALSE)</f>
        <v>https://drive.google.com/file/d/1njrBkuJ1xYKmgxyB5kbbuQVpcCEnDoBm/view?usp=drive_link</v>
      </c>
    </row>
    <row r="32" spans="1:24" ht="15.75">
      <c r="A32" s="158">
        <v>10</v>
      </c>
      <c r="B32" s="88" t="s">
        <v>39</v>
      </c>
      <c r="C32" s="140" t="s">
        <v>29</v>
      </c>
      <c r="D32" s="141" t="str">
        <f t="shared" si="2"/>
        <v>video</v>
      </c>
      <c r="E32" s="365"/>
      <c r="F32" s="365"/>
      <c r="G32" s="365"/>
      <c r="H32" s="365">
        <v>30</v>
      </c>
      <c r="I32" s="365"/>
      <c r="J32" s="365"/>
      <c r="K32" s="365"/>
      <c r="L32" s="365"/>
      <c r="M32" s="365"/>
      <c r="N32" s="365"/>
      <c r="O32" s="365"/>
      <c r="P32" s="368"/>
      <c r="Q32" s="373"/>
      <c r="S32" s="96"/>
      <c r="W32" s="87" t="s">
        <v>738</v>
      </c>
      <c r="X32" s="149" t="str">
        <f>VLOOKUP(C32,EJE!$C$1:D1362,2,FALSE)</f>
        <v>https://youtu.be/KYLfdl2IsOU?si=Aab84FN1t4of5mSu</v>
      </c>
    </row>
    <row r="33" spans="1:24" ht="16.5" thickBot="1">
      <c r="A33" s="158">
        <v>11</v>
      </c>
      <c r="B33" s="88" t="s">
        <v>1259</v>
      </c>
      <c r="C33" s="140" t="s">
        <v>178</v>
      </c>
      <c r="D33" s="141" t="str">
        <f t="shared" si="2"/>
        <v>video</v>
      </c>
      <c r="E33" s="367"/>
      <c r="F33" s="367"/>
      <c r="G33" s="367"/>
      <c r="H33" s="367">
        <v>30</v>
      </c>
      <c r="I33" s="367"/>
      <c r="J33" s="367"/>
      <c r="K33" s="367"/>
      <c r="L33" s="367"/>
      <c r="M33" s="367"/>
      <c r="N33" s="367"/>
      <c r="O33" s="367"/>
      <c r="P33" s="369"/>
      <c r="Q33" s="373"/>
      <c r="S33" s="96"/>
      <c r="W33" s="87" t="s">
        <v>738</v>
      </c>
      <c r="X33" s="149" t="str">
        <f>VLOOKUP(C33,EJE!$C$1:D1363,2,FALSE)</f>
        <v>https://youtu.be/dMsXx_Qqpj0?si=VK3hfq7BMsTC3ZqS</v>
      </c>
    </row>
    <row r="34" spans="1:24" ht="15.75">
      <c r="A34" s="158">
        <v>12</v>
      </c>
      <c r="B34" s="88" t="s">
        <v>41</v>
      </c>
      <c r="C34" s="138" t="s">
        <v>66</v>
      </c>
      <c r="D34" s="144" t="str">
        <f t="shared" si="2"/>
        <v>video</v>
      </c>
      <c r="E34" s="366"/>
      <c r="F34" s="366"/>
      <c r="G34" s="366"/>
      <c r="H34" s="366">
        <v>30</v>
      </c>
      <c r="I34" s="366"/>
      <c r="J34" s="366"/>
      <c r="K34" s="366">
        <v>4</v>
      </c>
      <c r="L34" s="366"/>
      <c r="M34" s="366"/>
      <c r="N34" s="366"/>
      <c r="O34" s="366"/>
      <c r="P34" s="370"/>
      <c r="Q34" s="373"/>
      <c r="S34" s="96"/>
      <c r="W34" s="87" t="s">
        <v>738</v>
      </c>
      <c r="X34" s="149" t="str">
        <f>VLOOKUP(C34,EJE!$C$1:D1364,2,FALSE)</f>
        <v>https://youtu.be/YNAwRWgPwNk?si=tRGZb459mOPBCCZB</v>
      </c>
    </row>
    <row r="35" spans="1:24" ht="15.75">
      <c r="A35" s="158">
        <v>13</v>
      </c>
      <c r="B35" s="88" t="s">
        <v>942</v>
      </c>
      <c r="C35" s="140" t="s">
        <v>675</v>
      </c>
      <c r="D35" s="141" t="str">
        <f t="shared" si="2"/>
        <v>video</v>
      </c>
      <c r="E35" s="365"/>
      <c r="F35" s="365"/>
      <c r="G35" s="365"/>
      <c r="H35" s="365">
        <v>30</v>
      </c>
      <c r="I35" s="365"/>
      <c r="J35" s="365"/>
      <c r="K35" s="365"/>
      <c r="L35" s="365"/>
      <c r="M35" s="365"/>
      <c r="N35" s="365"/>
      <c r="O35" s="365"/>
      <c r="P35" s="368"/>
      <c r="Q35" s="373"/>
      <c r="S35" s="96"/>
      <c r="W35" s="87" t="s">
        <v>738</v>
      </c>
      <c r="X35" s="149" t="str">
        <f>VLOOKUP(C35,EJE!$C$1:D1365,2,FALSE)</f>
        <v>https://youtu.be/htTMq8RFogM?si=EIYhiFsuZ8iBRDPV</v>
      </c>
    </row>
    <row r="36" spans="1:24" ht="15.75">
      <c r="A36" s="158">
        <v>14</v>
      </c>
      <c r="B36" s="88" t="s">
        <v>38</v>
      </c>
      <c r="C36" s="140" t="s">
        <v>128</v>
      </c>
      <c r="D36" s="141" t="str">
        <f t="shared" si="2"/>
        <v>video</v>
      </c>
      <c r="E36" s="365"/>
      <c r="F36" s="365"/>
      <c r="G36" s="365"/>
      <c r="H36" s="365">
        <v>30</v>
      </c>
      <c r="I36" s="365"/>
      <c r="J36" s="365"/>
      <c r="K36" s="365"/>
      <c r="L36" s="365"/>
      <c r="M36" s="365"/>
      <c r="N36" s="365"/>
      <c r="O36" s="365"/>
      <c r="P36" s="368"/>
      <c r="Q36" s="373"/>
      <c r="S36" s="96"/>
      <c r="W36" s="87" t="s">
        <v>738</v>
      </c>
      <c r="X36" s="149" t="str">
        <f>VLOOKUP(C36,EJE!$C$1:D1366,2,FALSE)</f>
        <v>https://youtube.com/shorts/eKa_uVa_Ne0</v>
      </c>
    </row>
    <row r="37" spans="1:24" ht="16.5" thickBot="1">
      <c r="A37" s="158">
        <v>15</v>
      </c>
      <c r="B37" s="88" t="s">
        <v>40</v>
      </c>
      <c r="C37" s="142" t="s">
        <v>1291</v>
      </c>
      <c r="D37" s="143" t="str">
        <f t="shared" si="2"/>
        <v>video</v>
      </c>
      <c r="E37" s="367"/>
      <c r="F37" s="367"/>
      <c r="G37" s="367"/>
      <c r="H37" s="367">
        <v>30</v>
      </c>
      <c r="I37" s="367"/>
      <c r="J37" s="367"/>
      <c r="K37" s="367"/>
      <c r="L37" s="367"/>
      <c r="M37" s="367"/>
      <c r="N37" s="367"/>
      <c r="O37" s="367"/>
      <c r="P37" s="369"/>
      <c r="Q37" s="373"/>
      <c r="S37" s="96"/>
      <c r="W37" s="87" t="s">
        <v>738</v>
      </c>
      <c r="X37" s="149" t="str">
        <f>VLOOKUP(C37,EJE!$C$1:D1367,2,FALSE)</f>
        <v>https://www.youtube.com/watch?v=Hbca_I7gdQk</v>
      </c>
    </row>
    <row r="38" spans="1:24" ht="15.75">
      <c r="A38" s="158">
        <v>16</v>
      </c>
      <c r="B38" s="88" t="s">
        <v>1</v>
      </c>
      <c r="C38" s="348" t="s">
        <v>1296</v>
      </c>
      <c r="D38" s="141" t="str">
        <f t="shared" si="2"/>
        <v>video</v>
      </c>
      <c r="E38" s="348"/>
      <c r="F38" s="348"/>
      <c r="G38" s="348"/>
      <c r="H38" s="348"/>
      <c r="I38" s="348"/>
      <c r="J38" s="348"/>
      <c r="K38" s="348"/>
      <c r="L38" s="348"/>
      <c r="M38" s="348"/>
      <c r="N38" s="348"/>
      <c r="O38" s="348"/>
      <c r="P38" s="349"/>
      <c r="Q38" s="373"/>
      <c r="S38" s="96"/>
      <c r="W38" s="87" t="s">
        <v>738</v>
      </c>
      <c r="X38" s="149" t="str">
        <f>VLOOKUP(C38,EJE!$C$1:D1368,2,FALSE)</f>
        <v>https://drive.google.com/file/d/1LPd8BFHaMr1aeYBK6BJHF3iijfViKTQi/view?usp=sharing</v>
      </c>
    </row>
    <row r="39" spans="1:24" ht="15.75">
      <c r="A39" s="158">
        <v>17</v>
      </c>
      <c r="B39" s="88" t="s">
        <v>1</v>
      </c>
      <c r="C39" s="348" t="s">
        <v>745</v>
      </c>
      <c r="D39" s="141" t="str">
        <f t="shared" si="2"/>
        <v>video</v>
      </c>
      <c r="E39" s="365"/>
      <c r="F39" s="365"/>
      <c r="G39" s="365"/>
      <c r="H39" s="365"/>
      <c r="I39" s="365"/>
      <c r="J39" s="365"/>
      <c r="K39" s="365"/>
      <c r="L39" s="365"/>
      <c r="M39" s="365"/>
      <c r="N39" s="365"/>
      <c r="O39" s="365"/>
      <c r="P39" s="365"/>
      <c r="Q39" s="373"/>
      <c r="S39" s="96"/>
      <c r="W39" s="87" t="s">
        <v>738</v>
      </c>
      <c r="X39" s="149" t="str">
        <f>VLOOKUP(C39,EJE!$C$1:D1370,2,FALSE)</f>
        <v>https://drive.google.com/file/d/1d10kKB4X2rApjiYtDlKjBbuy7zvRY_rz/view?usp=sharing</v>
      </c>
    </row>
    <row r="40" spans="1:24" ht="15.75">
      <c r="B40" s="146"/>
      <c r="C40" s="111"/>
      <c r="D40" s="97"/>
      <c r="E40" s="111"/>
      <c r="F40" s="111"/>
      <c r="G40" s="111"/>
      <c r="H40" s="111"/>
      <c r="I40" s="111"/>
      <c r="J40" s="111"/>
      <c r="K40" s="111"/>
      <c r="L40" s="111"/>
      <c r="M40" s="111"/>
      <c r="N40" s="111"/>
      <c r="O40" s="111"/>
      <c r="P40" s="111"/>
      <c r="X40" s="17"/>
    </row>
    <row r="41" spans="1:24" ht="15.75">
      <c r="C41" s="151" t="s">
        <v>770</v>
      </c>
      <c r="F41" s="89"/>
      <c r="I41" s="89"/>
      <c r="L41" s="89"/>
      <c r="O41" s="89"/>
      <c r="X41" s="17"/>
    </row>
    <row r="42" spans="1:24" ht="16.5" customHeight="1" thickBot="1">
      <c r="A42" s="94">
        <v>3</v>
      </c>
      <c r="B42" s="95"/>
      <c r="C42" s="95" t="s">
        <v>948</v>
      </c>
      <c r="D42" s="94"/>
      <c r="E42" s="372" t="s">
        <v>688</v>
      </c>
      <c r="F42" s="372"/>
      <c r="G42" s="372"/>
      <c r="H42" s="372" t="s">
        <v>950</v>
      </c>
      <c r="I42" s="372"/>
      <c r="J42" s="372"/>
      <c r="K42" s="372" t="s">
        <v>687</v>
      </c>
      <c r="L42" s="372"/>
      <c r="M42" s="372"/>
      <c r="N42" s="372" t="s">
        <v>686</v>
      </c>
      <c r="O42" s="372"/>
      <c r="P42" s="372"/>
      <c r="Q42" s="94"/>
      <c r="X42" s="17"/>
    </row>
    <row r="43" spans="1:24" ht="24">
      <c r="A43" s="158">
        <v>1</v>
      </c>
      <c r="B43" s="88" t="s">
        <v>394</v>
      </c>
      <c r="C43" s="138" t="s">
        <v>1285</v>
      </c>
      <c r="D43" s="139" t="str">
        <f>HYPERLINK(X43,W43)</f>
        <v>video</v>
      </c>
      <c r="E43" s="366"/>
      <c r="F43" s="366"/>
      <c r="G43" s="366"/>
      <c r="H43" s="366">
        <v>30</v>
      </c>
      <c r="I43" s="366"/>
      <c r="J43" s="366"/>
      <c r="K43" s="366">
        <v>3</v>
      </c>
      <c r="L43" s="366"/>
      <c r="M43" s="366"/>
      <c r="N43" s="366"/>
      <c r="O43" s="366"/>
      <c r="P43" s="370"/>
      <c r="Q43" s="96"/>
      <c r="W43" s="87" t="s">
        <v>738</v>
      </c>
      <c r="X43" s="149" t="str">
        <f>VLOOKUP(C43,EJE!$C$1:D1374,2,FALSE)</f>
        <v>https://drive.google.com/file/d/1CA54gPHU6NKT_88PrgP83JF7Md9_tgCO/view?usp=drive_link</v>
      </c>
    </row>
    <row r="44" spans="1:24" ht="15.75">
      <c r="A44" s="158">
        <v>2</v>
      </c>
      <c r="B44" s="88" t="s">
        <v>949</v>
      </c>
      <c r="C44" s="140" t="s">
        <v>389</v>
      </c>
      <c r="D44" s="141" t="str">
        <f t="shared" ref="D44" si="3">HYPERLINK(X44,W44)</f>
        <v>video</v>
      </c>
      <c r="E44" s="365"/>
      <c r="F44" s="365"/>
      <c r="G44" s="365"/>
      <c r="H44" s="365"/>
      <c r="I44" s="365"/>
      <c r="J44" s="365"/>
      <c r="K44" s="365"/>
      <c r="L44" s="365"/>
      <c r="M44" s="365"/>
      <c r="N44" s="365"/>
      <c r="O44" s="365"/>
      <c r="P44" s="368"/>
      <c r="Q44" s="96"/>
      <c r="W44" s="87" t="s">
        <v>738</v>
      </c>
      <c r="X44" s="149" t="str">
        <f>VLOOKUP(C44,EJE!$C$1:D1375,2,FALSE)</f>
        <v>https://youtu.be/B4AxYIlorgw?si=E6uIHQ3akwy8aj-m</v>
      </c>
    </row>
    <row r="45" spans="1:24" ht="24">
      <c r="A45" s="158">
        <v>3</v>
      </c>
      <c r="B45" s="88" t="s">
        <v>942</v>
      </c>
      <c r="C45" s="140" t="s">
        <v>176</v>
      </c>
      <c r="D45" s="411" t="str">
        <f>HYPERLINK(X45,W45)</f>
        <v>video</v>
      </c>
      <c r="E45" s="365"/>
      <c r="F45" s="365"/>
      <c r="G45" s="365"/>
      <c r="H45" s="365"/>
      <c r="I45" s="365"/>
      <c r="J45" s="365"/>
      <c r="K45" s="365"/>
      <c r="L45" s="365"/>
      <c r="M45" s="365"/>
      <c r="N45" s="365"/>
      <c r="O45" s="365"/>
      <c r="P45" s="368"/>
      <c r="Q45" s="96"/>
      <c r="W45" s="87" t="s">
        <v>738</v>
      </c>
      <c r="X45" s="149" t="str">
        <f>VLOOKUP(C45,EJE!$C$1:D1376,2,FALSE)</f>
        <v>https://drive.google.com/file/d/1Q1An8Nigul245WUqUDS52fCJOsCBmEqf/view?usp=drive_link</v>
      </c>
    </row>
    <row r="46" spans="1:24" ht="15.75" thickBot="1">
      <c r="A46" s="158">
        <v>4</v>
      </c>
      <c r="B46" s="88" t="s">
        <v>942</v>
      </c>
      <c r="C46" s="142" t="s">
        <v>681</v>
      </c>
      <c r="D46" s="339" t="str">
        <f>HYPERLINK(X46,W46)</f>
        <v>video</v>
      </c>
      <c r="E46" s="346"/>
      <c r="F46" s="346"/>
      <c r="G46" s="346"/>
      <c r="H46" s="367"/>
      <c r="I46" s="367"/>
      <c r="J46" s="367"/>
      <c r="K46" s="367"/>
      <c r="L46" s="367"/>
      <c r="M46" s="367"/>
      <c r="N46" s="346"/>
      <c r="O46" s="346"/>
      <c r="P46" s="347"/>
      <c r="Q46" s="96"/>
      <c r="W46" s="87" t="s">
        <v>738</v>
      </c>
      <c r="X46" s="149" t="str">
        <f>VLOOKUP(C46,EJE!$C$1:D1377,2,FALSE)</f>
        <v>https://youtu.be/L2HSe3EZ--4?si=2fAOwbotEosuXDfI</v>
      </c>
    </row>
    <row r="47" spans="1:24" ht="15.75">
      <c r="A47" s="158">
        <v>5</v>
      </c>
      <c r="B47" s="88" t="s">
        <v>0</v>
      </c>
      <c r="C47" s="140" t="s">
        <v>314</v>
      </c>
      <c r="D47" s="141" t="str">
        <f t="shared" ref="D47:D58" si="4">HYPERLINK(X47,W47)</f>
        <v>video</v>
      </c>
      <c r="E47" s="365"/>
      <c r="F47" s="365"/>
      <c r="G47" s="365"/>
      <c r="H47" s="365">
        <v>30</v>
      </c>
      <c r="I47" s="365"/>
      <c r="J47" s="365"/>
      <c r="K47" s="365">
        <v>3</v>
      </c>
      <c r="L47" s="365"/>
      <c r="M47" s="365"/>
      <c r="N47" s="365"/>
      <c r="O47" s="365"/>
      <c r="P47" s="368"/>
      <c r="Q47" s="96"/>
      <c r="W47" s="87" t="s">
        <v>738</v>
      </c>
      <c r="X47" s="149" t="str">
        <f>VLOOKUP(C47,EJE!$C$1:D1378,2,FALSE)</f>
        <v>https://youtu.be/ADbZyikmTQk?si=U5IsK5hk6kIEYQpm</v>
      </c>
    </row>
    <row r="48" spans="1:24" ht="16.5" customHeight="1">
      <c r="A48" s="158">
        <v>6</v>
      </c>
      <c r="B48" s="88" t="s">
        <v>0</v>
      </c>
      <c r="C48" s="140" t="s">
        <v>1295</v>
      </c>
      <c r="D48" s="141" t="e">
        <f t="shared" si="4"/>
        <v>#N/A</v>
      </c>
      <c r="E48" s="348"/>
      <c r="F48" s="348"/>
      <c r="G48" s="348"/>
      <c r="H48" s="365"/>
      <c r="I48" s="365"/>
      <c r="J48" s="365"/>
      <c r="K48" s="365"/>
      <c r="L48" s="365"/>
      <c r="M48" s="365"/>
      <c r="N48" s="348"/>
      <c r="O48" s="348"/>
      <c r="P48" s="349"/>
      <c r="Q48" s="371"/>
      <c r="W48" s="87" t="s">
        <v>738</v>
      </c>
      <c r="X48" s="149" t="e">
        <f>VLOOKUP(C48,EJE!$C$1:D1379,2,FALSE)</f>
        <v>#N/A</v>
      </c>
    </row>
    <row r="49" spans="1:24" ht="16.5" thickBot="1">
      <c r="A49" s="158">
        <v>7</v>
      </c>
      <c r="B49" s="88" t="s">
        <v>0</v>
      </c>
      <c r="C49" s="140" t="s">
        <v>1279</v>
      </c>
      <c r="D49" s="141" t="str">
        <f t="shared" si="4"/>
        <v>video</v>
      </c>
      <c r="E49" s="367"/>
      <c r="F49" s="367"/>
      <c r="G49" s="367"/>
      <c r="H49" s="367"/>
      <c r="I49" s="367"/>
      <c r="J49" s="367"/>
      <c r="K49" s="367"/>
      <c r="L49" s="367"/>
      <c r="M49" s="367"/>
      <c r="N49" s="367"/>
      <c r="O49" s="367"/>
      <c r="P49" s="369"/>
      <c r="Q49" s="371"/>
      <c r="W49" s="87" t="s">
        <v>738</v>
      </c>
      <c r="X49" s="149" t="str">
        <f>VLOOKUP(C49,EJE!$C$1:D1380,2,FALSE)</f>
        <v>https://youtu.be/72oPyBK1wqs?si=80XuuuxyH4_ZP-Ws</v>
      </c>
    </row>
    <row r="50" spans="1:24" ht="15.75">
      <c r="A50" s="158">
        <v>8</v>
      </c>
      <c r="B50" s="88" t="s">
        <v>42</v>
      </c>
      <c r="C50" s="138" t="s">
        <v>2</v>
      </c>
      <c r="D50" s="144" t="str">
        <f t="shared" si="4"/>
        <v>video</v>
      </c>
      <c r="E50" s="366"/>
      <c r="F50" s="366"/>
      <c r="G50" s="366"/>
      <c r="H50" s="366">
        <v>45</v>
      </c>
      <c r="I50" s="366"/>
      <c r="J50" s="366"/>
      <c r="K50" s="366">
        <v>5</v>
      </c>
      <c r="L50" s="366"/>
      <c r="M50" s="366"/>
      <c r="N50" s="366"/>
      <c r="O50" s="366"/>
      <c r="P50" s="370"/>
      <c r="Q50" s="371"/>
      <c r="W50" s="87" t="s">
        <v>738</v>
      </c>
      <c r="X50" s="149" t="str">
        <f>VLOOKUP(C50,EJE!$C$1:D1381,2,FALSE)</f>
        <v>https://youtu.be/bgO3bI1ts_E?si=cgFOBOfo4lT9WI1k</v>
      </c>
    </row>
    <row r="51" spans="1:24" ht="24">
      <c r="A51" s="158">
        <v>9</v>
      </c>
      <c r="B51" s="88" t="s">
        <v>942</v>
      </c>
      <c r="C51" s="140" t="s">
        <v>1290</v>
      </c>
      <c r="D51" s="141" t="str">
        <f t="shared" si="4"/>
        <v>video</v>
      </c>
      <c r="E51" s="365">
        <v>10</v>
      </c>
      <c r="F51" s="365"/>
      <c r="G51" s="365"/>
      <c r="H51" s="365"/>
      <c r="I51" s="365"/>
      <c r="J51" s="365"/>
      <c r="K51" s="365"/>
      <c r="L51" s="365"/>
      <c r="M51" s="365"/>
      <c r="N51" s="365"/>
      <c r="O51" s="365"/>
      <c r="P51" s="368"/>
      <c r="Q51" s="371"/>
      <c r="W51" s="87" t="s">
        <v>738</v>
      </c>
      <c r="X51" s="149" t="str">
        <f>VLOOKUP(C51,EJE!$C$1:D1382,2,FALSE)</f>
        <v>https://drive.google.com/file/d/1njrBkuJ1xYKmgxyB5kbbuQVpcCEnDoBm/view?usp=drive_link</v>
      </c>
    </row>
    <row r="52" spans="1:24" ht="15.75">
      <c r="A52" s="158">
        <v>10</v>
      </c>
      <c r="B52" s="88" t="s">
        <v>39</v>
      </c>
      <c r="C52" s="140" t="s">
        <v>29</v>
      </c>
      <c r="D52" s="141" t="str">
        <f t="shared" si="4"/>
        <v>video</v>
      </c>
      <c r="E52" s="365">
        <v>10</v>
      </c>
      <c r="F52" s="365"/>
      <c r="G52" s="365"/>
      <c r="H52" s="365"/>
      <c r="I52" s="365"/>
      <c r="J52" s="365"/>
      <c r="K52" s="365"/>
      <c r="L52" s="365"/>
      <c r="M52" s="365"/>
      <c r="N52" s="365"/>
      <c r="O52" s="365"/>
      <c r="P52" s="368"/>
      <c r="Q52" s="371"/>
      <c r="W52" s="87" t="s">
        <v>738</v>
      </c>
      <c r="X52" s="149" t="str">
        <f>VLOOKUP(C52,EJE!$C$1:D1383,2,FALSE)</f>
        <v>https://youtu.be/KYLfdl2IsOU?si=Aab84FN1t4of5mSu</v>
      </c>
    </row>
    <row r="53" spans="1:24" ht="16.5" thickBot="1">
      <c r="A53" s="158">
        <v>11</v>
      </c>
      <c r="B53" s="88" t="s">
        <v>1259</v>
      </c>
      <c r="C53" s="140" t="s">
        <v>178</v>
      </c>
      <c r="D53" s="141" t="str">
        <f t="shared" si="4"/>
        <v>video</v>
      </c>
      <c r="E53" s="367">
        <v>10</v>
      </c>
      <c r="F53" s="367"/>
      <c r="G53" s="367"/>
      <c r="H53" s="367"/>
      <c r="I53" s="367"/>
      <c r="J53" s="367"/>
      <c r="K53" s="367"/>
      <c r="L53" s="367"/>
      <c r="M53" s="367"/>
      <c r="N53" s="367"/>
      <c r="O53" s="367"/>
      <c r="P53" s="369"/>
      <c r="Q53" s="371"/>
      <c r="W53" s="87" t="s">
        <v>738</v>
      </c>
      <c r="X53" s="149" t="str">
        <f>VLOOKUP(C53,EJE!$C$1:D1384,2,FALSE)</f>
        <v>https://youtu.be/dMsXx_Qqpj0?si=VK3hfq7BMsTC3ZqS</v>
      </c>
    </row>
    <row r="54" spans="1:24" ht="15.75">
      <c r="A54" s="158">
        <v>12</v>
      </c>
      <c r="B54" s="88" t="s">
        <v>41</v>
      </c>
      <c r="C54" s="138" t="s">
        <v>66</v>
      </c>
      <c r="D54" s="144" t="str">
        <f t="shared" si="4"/>
        <v>video</v>
      </c>
      <c r="E54" s="366"/>
      <c r="F54" s="366"/>
      <c r="G54" s="366"/>
      <c r="H54" s="366">
        <v>40</v>
      </c>
      <c r="I54" s="366"/>
      <c r="J54" s="366"/>
      <c r="K54" s="366">
        <v>5</v>
      </c>
      <c r="L54" s="366"/>
      <c r="M54" s="366"/>
      <c r="N54" s="366"/>
      <c r="O54" s="366"/>
      <c r="P54" s="370"/>
      <c r="Q54" s="371"/>
      <c r="W54" s="87" t="s">
        <v>738</v>
      </c>
      <c r="X54" s="149" t="str">
        <f>VLOOKUP(C54,EJE!$C$1:D1385,2,FALSE)</f>
        <v>https://youtu.be/YNAwRWgPwNk?si=tRGZb459mOPBCCZB</v>
      </c>
    </row>
    <row r="55" spans="1:24" ht="15.75">
      <c r="A55" s="158">
        <v>13</v>
      </c>
      <c r="B55" s="88" t="s">
        <v>942</v>
      </c>
      <c r="C55" s="140" t="s">
        <v>675</v>
      </c>
      <c r="D55" s="141" t="str">
        <f t="shared" si="4"/>
        <v>video</v>
      </c>
      <c r="E55" s="365">
        <v>10</v>
      </c>
      <c r="F55" s="365"/>
      <c r="G55" s="365"/>
      <c r="H55" s="365"/>
      <c r="I55" s="365"/>
      <c r="J55" s="365"/>
      <c r="K55" s="365"/>
      <c r="L55" s="365"/>
      <c r="M55" s="365"/>
      <c r="N55" s="365"/>
      <c r="O55" s="365"/>
      <c r="P55" s="368"/>
      <c r="Q55" s="371"/>
      <c r="W55" s="87" t="s">
        <v>738</v>
      </c>
      <c r="X55" s="149" t="str">
        <f>VLOOKUP(C55,EJE!$C$1:D1386,2,FALSE)</f>
        <v>https://youtu.be/htTMq8RFogM?si=EIYhiFsuZ8iBRDPV</v>
      </c>
    </row>
    <row r="56" spans="1:24" ht="15.75">
      <c r="A56" s="158">
        <v>14</v>
      </c>
      <c r="B56" s="88" t="s">
        <v>38</v>
      </c>
      <c r="C56" s="140" t="s">
        <v>128</v>
      </c>
      <c r="D56" s="141" t="str">
        <f t="shared" si="4"/>
        <v>video</v>
      </c>
      <c r="E56" s="365">
        <v>10</v>
      </c>
      <c r="F56" s="365"/>
      <c r="G56" s="365"/>
      <c r="H56" s="365"/>
      <c r="I56" s="365"/>
      <c r="J56" s="365"/>
      <c r="K56" s="365"/>
      <c r="L56" s="365"/>
      <c r="M56" s="365"/>
      <c r="N56" s="365"/>
      <c r="O56" s="365"/>
      <c r="P56" s="368"/>
      <c r="Q56" s="371"/>
      <c r="W56" s="87" t="s">
        <v>738</v>
      </c>
      <c r="X56" s="149" t="str">
        <f>VLOOKUP(C56,EJE!$C$1:D1387,2,FALSE)</f>
        <v>https://youtube.com/shorts/eKa_uVa_Ne0</v>
      </c>
    </row>
    <row r="57" spans="1:24" ht="16.5" thickBot="1">
      <c r="A57" s="158">
        <v>15</v>
      </c>
      <c r="B57" s="88" t="s">
        <v>40</v>
      </c>
      <c r="C57" s="142" t="s">
        <v>1291</v>
      </c>
      <c r="D57" s="143" t="str">
        <f t="shared" si="4"/>
        <v>video</v>
      </c>
      <c r="E57" s="367">
        <v>10</v>
      </c>
      <c r="F57" s="367"/>
      <c r="G57" s="367"/>
      <c r="H57" s="367"/>
      <c r="I57" s="367"/>
      <c r="J57" s="367"/>
      <c r="K57" s="367"/>
      <c r="L57" s="367"/>
      <c r="M57" s="367"/>
      <c r="N57" s="367"/>
      <c r="O57" s="367"/>
      <c r="P57" s="369"/>
      <c r="Q57" s="371"/>
      <c r="W57" s="87" t="s">
        <v>738</v>
      </c>
      <c r="X57" s="149" t="str">
        <f>VLOOKUP(C57,EJE!$C$1:D1388,2,FALSE)</f>
        <v>https://www.youtube.com/watch?v=Hbca_I7gdQk</v>
      </c>
    </row>
    <row r="58" spans="1:24" ht="15.75">
      <c r="A58" s="338">
        <v>17</v>
      </c>
      <c r="B58" s="88" t="s">
        <v>1</v>
      </c>
      <c r="C58" s="348" t="s">
        <v>745</v>
      </c>
      <c r="D58" s="141" t="str">
        <f t="shared" si="4"/>
        <v>video</v>
      </c>
      <c r="E58" s="365"/>
      <c r="F58" s="365"/>
      <c r="G58" s="365"/>
      <c r="H58" s="365"/>
      <c r="I58" s="365"/>
      <c r="J58" s="365"/>
      <c r="K58" s="365"/>
      <c r="L58" s="365"/>
      <c r="M58" s="365"/>
      <c r="N58" s="365"/>
      <c r="O58" s="365"/>
      <c r="P58" s="365"/>
      <c r="W58" s="87" t="s">
        <v>738</v>
      </c>
      <c r="X58" s="149" t="str">
        <f>VLOOKUP(C58,EJE!$C$1:D1390,2,FALSE)</f>
        <v>https://drive.google.com/file/d/1d10kKB4X2rApjiYtDlKjBbuy7zvRY_rz/view?usp=sharing</v>
      </c>
    </row>
    <row r="59" spans="1:24" ht="15.75">
      <c r="B59" s="146"/>
      <c r="C59" s="111"/>
      <c r="D59" s="97"/>
      <c r="E59" s="111"/>
      <c r="F59" s="111"/>
      <c r="G59" s="111"/>
      <c r="H59" s="111"/>
      <c r="I59" s="111"/>
      <c r="J59" s="111"/>
      <c r="K59" s="111"/>
      <c r="L59" s="111"/>
      <c r="M59" s="111"/>
      <c r="N59" s="111"/>
      <c r="O59" s="111"/>
      <c r="P59" s="111"/>
      <c r="X59" s="17"/>
    </row>
    <row r="60" spans="1:24" ht="15.75">
      <c r="C60" s="120" t="s">
        <v>927</v>
      </c>
      <c r="F60" s="89"/>
      <c r="I60" s="89"/>
      <c r="L60" s="89"/>
      <c r="O60" s="89"/>
      <c r="X60" s="17"/>
    </row>
    <row r="61" spans="1:24" ht="16.5" customHeight="1" thickBot="1">
      <c r="A61" s="94">
        <v>4</v>
      </c>
      <c r="B61" s="95"/>
      <c r="C61" s="95" t="s">
        <v>948</v>
      </c>
      <c r="D61" s="94"/>
      <c r="E61" s="372" t="s">
        <v>688</v>
      </c>
      <c r="F61" s="372"/>
      <c r="G61" s="372"/>
      <c r="H61" s="372" t="s">
        <v>950</v>
      </c>
      <c r="I61" s="372"/>
      <c r="J61" s="372"/>
      <c r="K61" s="372" t="s">
        <v>687</v>
      </c>
      <c r="L61" s="372"/>
      <c r="M61" s="372"/>
      <c r="N61" s="372" t="s">
        <v>686</v>
      </c>
      <c r="O61" s="372"/>
      <c r="P61" s="372"/>
      <c r="Q61" s="94"/>
      <c r="X61" s="17"/>
    </row>
    <row r="62" spans="1:24">
      <c r="A62" s="158">
        <v>1</v>
      </c>
      <c r="B62" s="88" t="s">
        <v>394</v>
      </c>
      <c r="C62" s="138" t="s">
        <v>199</v>
      </c>
      <c r="D62" s="139" t="e">
        <f t="shared" ref="D62:D105" si="5">HYPERLINK(X62,W62)</f>
        <v>#N/A</v>
      </c>
      <c r="E62" s="366"/>
      <c r="F62" s="366"/>
      <c r="G62" s="366"/>
      <c r="H62" s="366">
        <v>30</v>
      </c>
      <c r="I62" s="366"/>
      <c r="J62" s="366"/>
      <c r="K62" s="366">
        <v>3</v>
      </c>
      <c r="L62" s="366"/>
      <c r="M62" s="366"/>
      <c r="N62" s="366"/>
      <c r="O62" s="366"/>
      <c r="P62" s="370"/>
      <c r="Q62" s="96"/>
      <c r="W62" s="87" t="s">
        <v>738</v>
      </c>
      <c r="X62" s="149" t="e">
        <f>VLOOKUP(C62,EJE!$C$1:D1393,2,FALSE)</f>
        <v>#N/A</v>
      </c>
    </row>
    <row r="63" spans="1:24" ht="15.75">
      <c r="A63" s="158">
        <v>2</v>
      </c>
      <c r="B63" s="88" t="s">
        <v>949</v>
      </c>
      <c r="C63" s="140" t="s">
        <v>389</v>
      </c>
      <c r="D63" s="141" t="str">
        <f t="shared" si="5"/>
        <v>video</v>
      </c>
      <c r="E63" s="365"/>
      <c r="F63" s="365"/>
      <c r="G63" s="365"/>
      <c r="H63" s="365"/>
      <c r="I63" s="365"/>
      <c r="J63" s="365"/>
      <c r="K63" s="365"/>
      <c r="L63" s="365"/>
      <c r="M63" s="365"/>
      <c r="N63" s="365"/>
      <c r="O63" s="365"/>
      <c r="P63" s="368"/>
      <c r="Q63" s="96"/>
      <c r="W63" s="87" t="s">
        <v>738</v>
      </c>
      <c r="X63" s="149" t="str">
        <f>VLOOKUP(C63,EJE!$C$1:D1394,2,FALSE)</f>
        <v>https://youtu.be/B4AxYIlorgw?si=E6uIHQ3akwy8aj-m</v>
      </c>
    </row>
    <row r="64" spans="1:24" ht="24.75" thickBot="1">
      <c r="A64" s="158">
        <v>3</v>
      </c>
      <c r="B64" s="88" t="s">
        <v>392</v>
      </c>
      <c r="C64" s="142" t="s">
        <v>176</v>
      </c>
      <c r="D64" s="143" t="str">
        <f t="shared" si="5"/>
        <v>video</v>
      </c>
      <c r="E64" s="367"/>
      <c r="F64" s="367"/>
      <c r="G64" s="367"/>
      <c r="H64" s="367"/>
      <c r="I64" s="367"/>
      <c r="J64" s="367"/>
      <c r="K64" s="367"/>
      <c r="L64" s="367"/>
      <c r="M64" s="367"/>
      <c r="N64" s="367"/>
      <c r="O64" s="367"/>
      <c r="P64" s="369"/>
      <c r="Q64" s="96"/>
      <c r="W64" s="87" t="s">
        <v>738</v>
      </c>
      <c r="X64" s="149" t="str">
        <f>VLOOKUP(C64,EJE!$C$1:D1395,2,FALSE)</f>
        <v>https://drive.google.com/file/d/1Q1An8Nigul245WUqUDS52fCJOsCBmEqf/view?usp=drive_link</v>
      </c>
    </row>
    <row r="65" spans="1:24" ht="15.75">
      <c r="A65" s="158">
        <v>4</v>
      </c>
      <c r="B65" s="88" t="s">
        <v>739</v>
      </c>
      <c r="C65" s="138" t="s">
        <v>66</v>
      </c>
      <c r="D65" s="144" t="str">
        <f t="shared" si="5"/>
        <v>video</v>
      </c>
      <c r="E65" s="366"/>
      <c r="F65" s="366"/>
      <c r="G65" s="366"/>
      <c r="H65" s="366">
        <v>30</v>
      </c>
      <c r="I65" s="366"/>
      <c r="J65" s="366"/>
      <c r="K65" s="366">
        <v>3</v>
      </c>
      <c r="L65" s="366"/>
      <c r="M65" s="366"/>
      <c r="N65" s="366"/>
      <c r="O65" s="366"/>
      <c r="P65" s="370"/>
      <c r="Q65" s="96"/>
      <c r="W65" s="87" t="s">
        <v>738</v>
      </c>
      <c r="X65" s="149" t="str">
        <f>VLOOKUP(C65,EJE!$C$1:D1396,2,FALSE)</f>
        <v>https://youtu.be/YNAwRWgPwNk?si=tRGZb459mOPBCCZB</v>
      </c>
    </row>
    <row r="66" spans="1:24" ht="16.5" thickBot="1">
      <c r="A66" s="158">
        <v>5</v>
      </c>
      <c r="B66" s="88" t="s">
        <v>739</v>
      </c>
      <c r="C66" s="140" t="s">
        <v>622</v>
      </c>
      <c r="D66" s="141" t="e">
        <f t="shared" si="5"/>
        <v>#N/A</v>
      </c>
      <c r="E66" s="365"/>
      <c r="F66" s="365"/>
      <c r="G66" s="365"/>
      <c r="H66" s="365"/>
      <c r="I66" s="365"/>
      <c r="J66" s="365"/>
      <c r="K66" s="367"/>
      <c r="L66" s="367"/>
      <c r="M66" s="367"/>
      <c r="N66" s="365"/>
      <c r="O66" s="365"/>
      <c r="P66" s="368"/>
      <c r="Q66" s="96"/>
      <c r="W66" s="87" t="s">
        <v>738</v>
      </c>
      <c r="X66" s="149" t="e">
        <f>VLOOKUP(C66,EJE!$C$1:D1397,2,FALSE)</f>
        <v>#N/A</v>
      </c>
    </row>
    <row r="67" spans="1:24" ht="15.75">
      <c r="A67" s="158">
        <v>6</v>
      </c>
      <c r="B67" s="88" t="s">
        <v>40</v>
      </c>
      <c r="C67" s="138" t="s">
        <v>43</v>
      </c>
      <c r="D67" s="144" t="str">
        <f t="shared" si="5"/>
        <v>video</v>
      </c>
      <c r="E67" s="366"/>
      <c r="F67" s="366"/>
      <c r="G67" s="366"/>
      <c r="H67" s="366">
        <v>30</v>
      </c>
      <c r="I67" s="366"/>
      <c r="J67" s="366"/>
      <c r="K67" s="366">
        <v>4</v>
      </c>
      <c r="L67" s="366"/>
      <c r="M67" s="366"/>
      <c r="N67" s="366"/>
      <c r="O67" s="366"/>
      <c r="P67" s="370"/>
      <c r="Q67" s="371">
        <f>((H67+H68+H69+H70+H71+H72+H73+H74+H75+H76+H77)*K67)/60</f>
        <v>22</v>
      </c>
      <c r="W67" s="87" t="s">
        <v>738</v>
      </c>
      <c r="X67" s="149" t="str">
        <f>VLOOKUP(C67,EJE!$C$1:D1398,2,FALSE)</f>
        <v>https://youtu.be/wYacQ6W-jS0?si=pPizgBaEFxyyUHEe</v>
      </c>
    </row>
    <row r="68" spans="1:24" ht="15.75">
      <c r="A68" s="158">
        <v>7</v>
      </c>
      <c r="B68" s="88" t="s">
        <v>685</v>
      </c>
      <c r="C68" s="140" t="s">
        <v>3</v>
      </c>
      <c r="D68" s="141" t="str">
        <f t="shared" si="5"/>
        <v>video</v>
      </c>
      <c r="E68" s="365"/>
      <c r="F68" s="365"/>
      <c r="G68" s="365"/>
      <c r="H68" s="365">
        <v>30</v>
      </c>
      <c r="I68" s="365"/>
      <c r="J68" s="365"/>
      <c r="K68" s="365"/>
      <c r="L68" s="365"/>
      <c r="M68" s="365"/>
      <c r="N68" s="365"/>
      <c r="O68" s="365"/>
      <c r="P68" s="368"/>
      <c r="Q68" s="371"/>
      <c r="W68" s="87" t="s">
        <v>738</v>
      </c>
      <c r="X68" s="149" t="str">
        <f>VLOOKUP(C68,EJE!$C$1:D1399,2,FALSE)</f>
        <v>https://youtu.be/JwwQxitUCsY?si=-0IR-GRHn2uOUwX0</v>
      </c>
    </row>
    <row r="69" spans="1:24" ht="15.75">
      <c r="A69" s="158">
        <v>8</v>
      </c>
      <c r="B69" s="88" t="s">
        <v>41</v>
      </c>
      <c r="C69" s="140" t="s">
        <v>515</v>
      </c>
      <c r="D69" s="141" t="str">
        <f t="shared" si="5"/>
        <v>video</v>
      </c>
      <c r="E69" s="365"/>
      <c r="F69" s="365"/>
      <c r="G69" s="365"/>
      <c r="H69" s="365">
        <v>30</v>
      </c>
      <c r="I69" s="365"/>
      <c r="J69" s="365"/>
      <c r="K69" s="365"/>
      <c r="L69" s="365"/>
      <c r="M69" s="365"/>
      <c r="N69" s="365"/>
      <c r="O69" s="365"/>
      <c r="P69" s="368"/>
      <c r="Q69" s="371"/>
      <c r="W69" s="87" t="s">
        <v>738</v>
      </c>
      <c r="X69" s="149" t="str">
        <f>VLOOKUP(C69,EJE!$C$1:D1400,2,FALSE)</f>
        <v>https://youtu.be/h7eGj7hg6hI?si=8g28xryavjxWLkzH</v>
      </c>
    </row>
    <row r="70" spans="1:24" ht="15.75">
      <c r="A70" s="158">
        <v>9</v>
      </c>
      <c r="B70" s="88" t="s">
        <v>685</v>
      </c>
      <c r="C70" s="140" t="s">
        <v>3</v>
      </c>
      <c r="D70" s="141" t="str">
        <f t="shared" si="5"/>
        <v>video</v>
      </c>
      <c r="E70" s="365"/>
      <c r="F70" s="365"/>
      <c r="G70" s="365"/>
      <c r="H70" s="365">
        <v>30</v>
      </c>
      <c r="I70" s="365"/>
      <c r="J70" s="365"/>
      <c r="K70" s="365"/>
      <c r="L70" s="365"/>
      <c r="M70" s="365"/>
      <c r="N70" s="365"/>
      <c r="O70" s="365"/>
      <c r="P70" s="368"/>
      <c r="Q70" s="371"/>
      <c r="W70" s="87" t="s">
        <v>738</v>
      </c>
      <c r="X70" s="149" t="str">
        <f>VLOOKUP(C70,EJE!$C$1:D1401,2,FALSE)</f>
        <v>https://youtu.be/JwwQxitUCsY?si=-0IR-GRHn2uOUwX0</v>
      </c>
    </row>
    <row r="71" spans="1:24" ht="15.75">
      <c r="A71" s="158">
        <v>10</v>
      </c>
      <c r="B71" s="88" t="s">
        <v>42</v>
      </c>
      <c r="C71" s="140" t="s">
        <v>2</v>
      </c>
      <c r="D71" s="141" t="str">
        <f t="shared" si="5"/>
        <v>video</v>
      </c>
      <c r="E71" s="365"/>
      <c r="F71" s="365"/>
      <c r="G71" s="365"/>
      <c r="H71" s="365">
        <v>30</v>
      </c>
      <c r="I71" s="365"/>
      <c r="J71" s="365"/>
      <c r="K71" s="365"/>
      <c r="L71" s="365"/>
      <c r="M71" s="365"/>
      <c r="N71" s="365"/>
      <c r="O71" s="365"/>
      <c r="P71" s="368"/>
      <c r="Q71" s="371"/>
      <c r="W71" s="87" t="s">
        <v>738</v>
      </c>
      <c r="X71" s="149" t="str">
        <f>VLOOKUP(C71,EJE!$C$1:D1402,2,FALSE)</f>
        <v>https://youtu.be/bgO3bI1ts_E?si=cgFOBOfo4lT9WI1k</v>
      </c>
    </row>
    <row r="72" spans="1:24" ht="15.75">
      <c r="A72" s="158">
        <v>11</v>
      </c>
      <c r="B72" s="88" t="s">
        <v>685</v>
      </c>
      <c r="C72" s="140" t="s">
        <v>3</v>
      </c>
      <c r="D72" s="141" t="str">
        <f t="shared" si="5"/>
        <v>video</v>
      </c>
      <c r="E72" s="365"/>
      <c r="F72" s="365"/>
      <c r="G72" s="365"/>
      <c r="H72" s="365">
        <v>30</v>
      </c>
      <c r="I72" s="365"/>
      <c r="J72" s="365"/>
      <c r="K72" s="365"/>
      <c r="L72" s="365"/>
      <c r="M72" s="365"/>
      <c r="N72" s="365"/>
      <c r="O72" s="365"/>
      <c r="P72" s="368"/>
      <c r="Q72" s="371"/>
      <c r="W72" s="87" t="s">
        <v>738</v>
      </c>
      <c r="X72" s="149" t="str">
        <f>VLOOKUP(C72,EJE!$C$1:D1403,2,FALSE)</f>
        <v>https://youtu.be/JwwQxitUCsY?si=-0IR-GRHn2uOUwX0</v>
      </c>
    </row>
    <row r="73" spans="1:24" ht="15.75">
      <c r="A73" s="158">
        <v>12</v>
      </c>
      <c r="B73" s="88" t="s">
        <v>38</v>
      </c>
      <c r="C73" s="140" t="s">
        <v>121</v>
      </c>
      <c r="D73" s="141" t="str">
        <f t="shared" si="5"/>
        <v>video</v>
      </c>
      <c r="E73" s="365"/>
      <c r="F73" s="365"/>
      <c r="G73" s="365"/>
      <c r="H73" s="365">
        <v>30</v>
      </c>
      <c r="I73" s="365"/>
      <c r="J73" s="365"/>
      <c r="K73" s="365"/>
      <c r="L73" s="365"/>
      <c r="M73" s="365"/>
      <c r="N73" s="365"/>
      <c r="O73" s="365"/>
      <c r="P73" s="368"/>
      <c r="Q73" s="371"/>
      <c r="W73" s="87" t="s">
        <v>738</v>
      </c>
      <c r="X73" s="149">
        <f>VLOOKUP(C73,EJE!$C$1:D1404,2,FALSE)</f>
        <v>0</v>
      </c>
    </row>
    <row r="74" spans="1:24" ht="15.75">
      <c r="A74" s="158">
        <v>13</v>
      </c>
      <c r="B74" s="88" t="s">
        <v>685</v>
      </c>
      <c r="C74" s="140" t="s">
        <v>3</v>
      </c>
      <c r="D74" s="141" t="str">
        <f t="shared" si="5"/>
        <v>video</v>
      </c>
      <c r="E74" s="365"/>
      <c r="F74" s="365"/>
      <c r="G74" s="365"/>
      <c r="H74" s="365">
        <v>30</v>
      </c>
      <c r="I74" s="365"/>
      <c r="J74" s="365"/>
      <c r="K74" s="365"/>
      <c r="L74" s="365"/>
      <c r="M74" s="365"/>
      <c r="N74" s="365"/>
      <c r="O74" s="365"/>
      <c r="P74" s="368"/>
      <c r="Q74" s="371"/>
      <c r="W74" s="87" t="s">
        <v>738</v>
      </c>
      <c r="X74" s="149" t="str">
        <f>VLOOKUP(C74,EJE!$C$1:D1405,2,FALSE)</f>
        <v>https://youtu.be/JwwQxitUCsY?si=-0IR-GRHn2uOUwX0</v>
      </c>
    </row>
    <row r="75" spans="1:24" ht="15.75">
      <c r="A75" s="158">
        <v>14</v>
      </c>
      <c r="B75" s="88" t="s">
        <v>39</v>
      </c>
      <c r="C75" s="140" t="s">
        <v>27</v>
      </c>
      <c r="D75" s="141" t="str">
        <f t="shared" si="5"/>
        <v>video</v>
      </c>
      <c r="E75" s="365"/>
      <c r="F75" s="365"/>
      <c r="G75" s="365"/>
      <c r="H75" s="365">
        <v>30</v>
      </c>
      <c r="I75" s="365"/>
      <c r="J75" s="365"/>
      <c r="K75" s="365"/>
      <c r="L75" s="365"/>
      <c r="M75" s="365"/>
      <c r="N75" s="365"/>
      <c r="O75" s="365"/>
      <c r="P75" s="368"/>
      <c r="Q75" s="371"/>
      <c r="W75" s="87" t="s">
        <v>738</v>
      </c>
      <c r="X75" s="149">
        <f>VLOOKUP(C75,EJE!$C$1:D1406,2,FALSE)</f>
        <v>0</v>
      </c>
    </row>
    <row r="76" spans="1:24" ht="15.75">
      <c r="A76" s="158">
        <v>15</v>
      </c>
      <c r="B76" s="88" t="s">
        <v>685</v>
      </c>
      <c r="C76" s="140" t="s">
        <v>3</v>
      </c>
      <c r="D76" s="141" t="str">
        <f t="shared" si="5"/>
        <v>video</v>
      </c>
      <c r="E76" s="365"/>
      <c r="F76" s="365"/>
      <c r="G76" s="365"/>
      <c r="H76" s="365">
        <v>30</v>
      </c>
      <c r="I76" s="365"/>
      <c r="J76" s="365"/>
      <c r="K76" s="365"/>
      <c r="L76" s="365"/>
      <c r="M76" s="365"/>
      <c r="N76" s="365"/>
      <c r="O76" s="365"/>
      <c r="P76" s="368"/>
      <c r="Q76" s="371"/>
      <c r="W76" s="87" t="s">
        <v>738</v>
      </c>
      <c r="X76" s="149" t="str">
        <f>VLOOKUP(C76,EJE!$C$1:D1407,2,FALSE)</f>
        <v>https://youtu.be/JwwQxitUCsY?si=-0IR-GRHn2uOUwX0</v>
      </c>
    </row>
    <row r="77" spans="1:24" ht="16.5" thickBot="1">
      <c r="A77" s="338">
        <v>16</v>
      </c>
      <c r="B77" s="88" t="s">
        <v>264</v>
      </c>
      <c r="C77" s="142" t="s">
        <v>219</v>
      </c>
      <c r="D77" s="143" t="str">
        <f t="shared" si="5"/>
        <v>video</v>
      </c>
      <c r="E77" s="367"/>
      <c r="F77" s="367"/>
      <c r="G77" s="367"/>
      <c r="H77" s="367">
        <v>30</v>
      </c>
      <c r="I77" s="367"/>
      <c r="J77" s="367"/>
      <c r="K77" s="367"/>
      <c r="L77" s="367"/>
      <c r="M77" s="367"/>
      <c r="N77" s="367"/>
      <c r="O77" s="367"/>
      <c r="P77" s="369"/>
      <c r="Q77" s="371"/>
      <c r="W77" s="87" t="s">
        <v>738</v>
      </c>
      <c r="X77" s="149">
        <f>VLOOKUP(C77,EJE!$C$1:D1408,2,FALSE)</f>
        <v>0</v>
      </c>
    </row>
    <row r="78" spans="1:24" ht="15.75">
      <c r="A78" s="338">
        <v>17</v>
      </c>
      <c r="B78" s="88" t="s">
        <v>1</v>
      </c>
      <c r="C78" s="336" t="s">
        <v>746</v>
      </c>
      <c r="D78" s="141" t="str">
        <f t="shared" si="5"/>
        <v>video</v>
      </c>
      <c r="E78" s="365"/>
      <c r="F78" s="365"/>
      <c r="G78" s="365"/>
      <c r="H78" s="365"/>
      <c r="I78" s="365"/>
      <c r="J78" s="365"/>
      <c r="K78" s="365"/>
      <c r="L78" s="365"/>
      <c r="M78" s="365"/>
      <c r="N78" s="365"/>
      <c r="O78" s="365"/>
      <c r="P78" s="365"/>
      <c r="W78" s="87" t="s">
        <v>738</v>
      </c>
      <c r="X78" s="149">
        <f>VLOOKUP(C78,EJE!$C$1:D1409,2,FALSE)</f>
        <v>0</v>
      </c>
    </row>
    <row r="79" spans="1:24" ht="15.75">
      <c r="B79" s="146"/>
      <c r="C79" s="336"/>
      <c r="D79" s="141"/>
      <c r="E79" s="336"/>
      <c r="F79" s="336"/>
      <c r="G79" s="336"/>
      <c r="H79" s="336"/>
      <c r="I79" s="336"/>
      <c r="J79" s="336"/>
      <c r="K79" s="336"/>
      <c r="L79" s="336"/>
      <c r="M79" s="336"/>
      <c r="N79" s="336"/>
      <c r="O79" s="336"/>
      <c r="P79" s="336"/>
      <c r="X79" s="17"/>
    </row>
    <row r="80" spans="1:24" ht="15.75">
      <c r="C80" s="120" t="s">
        <v>927</v>
      </c>
      <c r="F80" s="89"/>
      <c r="I80" s="89"/>
      <c r="L80" s="89"/>
      <c r="O80" s="89"/>
      <c r="X80" s="17"/>
    </row>
    <row r="81" spans="1:24" ht="16.5" customHeight="1" thickBot="1">
      <c r="A81" s="94">
        <v>5</v>
      </c>
      <c r="B81" s="95"/>
      <c r="C81" s="95" t="s">
        <v>948</v>
      </c>
      <c r="D81" s="94"/>
      <c r="E81" s="372" t="s">
        <v>688</v>
      </c>
      <c r="F81" s="372"/>
      <c r="G81" s="372"/>
      <c r="H81" s="372" t="s">
        <v>950</v>
      </c>
      <c r="I81" s="372"/>
      <c r="J81" s="372"/>
      <c r="K81" s="372" t="s">
        <v>687</v>
      </c>
      <c r="L81" s="372"/>
      <c r="M81" s="372"/>
      <c r="N81" s="372" t="s">
        <v>686</v>
      </c>
      <c r="O81" s="372"/>
      <c r="P81" s="372"/>
      <c r="Q81" s="94"/>
      <c r="X81" s="17"/>
    </row>
    <row r="82" spans="1:24">
      <c r="A82" s="158">
        <v>1</v>
      </c>
      <c r="B82" s="88" t="s">
        <v>394</v>
      </c>
      <c r="C82" s="138" t="s">
        <v>199</v>
      </c>
      <c r="D82" s="139" t="e">
        <f t="shared" si="5"/>
        <v>#N/A</v>
      </c>
      <c r="E82" s="366"/>
      <c r="F82" s="366"/>
      <c r="G82" s="366"/>
      <c r="H82" s="366">
        <v>30</v>
      </c>
      <c r="I82" s="366"/>
      <c r="J82" s="366"/>
      <c r="K82" s="366">
        <v>3</v>
      </c>
      <c r="L82" s="366"/>
      <c r="M82" s="366"/>
      <c r="N82" s="366"/>
      <c r="O82" s="366"/>
      <c r="P82" s="370"/>
      <c r="Q82" s="96"/>
      <c r="W82" s="87" t="s">
        <v>738</v>
      </c>
      <c r="X82" s="149" t="e">
        <f>VLOOKUP(C82,EJE!$C$1:D1412,2,FALSE)</f>
        <v>#N/A</v>
      </c>
    </row>
    <row r="83" spans="1:24" ht="15.75">
      <c r="A83" s="158">
        <v>2</v>
      </c>
      <c r="B83" s="88" t="s">
        <v>949</v>
      </c>
      <c r="C83" s="140" t="s">
        <v>389</v>
      </c>
      <c r="D83" s="141" t="str">
        <f t="shared" si="5"/>
        <v>video</v>
      </c>
      <c r="E83" s="365"/>
      <c r="F83" s="365"/>
      <c r="G83" s="365"/>
      <c r="H83" s="365"/>
      <c r="I83" s="365"/>
      <c r="J83" s="365"/>
      <c r="K83" s="365"/>
      <c r="L83" s="365"/>
      <c r="M83" s="365"/>
      <c r="N83" s="365"/>
      <c r="O83" s="365"/>
      <c r="P83" s="368"/>
      <c r="Q83" s="96"/>
      <c r="W83" s="87" t="s">
        <v>738</v>
      </c>
      <c r="X83" s="149" t="str">
        <f>VLOOKUP(C83,EJE!$C$1:D1413,2,FALSE)</f>
        <v>https://youtu.be/B4AxYIlorgw?si=E6uIHQ3akwy8aj-m</v>
      </c>
    </row>
    <row r="84" spans="1:24" ht="24.75" thickBot="1">
      <c r="A84" s="158">
        <v>3</v>
      </c>
      <c r="B84" s="88" t="s">
        <v>392</v>
      </c>
      <c r="C84" s="142" t="s">
        <v>176</v>
      </c>
      <c r="D84" s="143" t="str">
        <f t="shared" si="5"/>
        <v>video</v>
      </c>
      <c r="E84" s="367"/>
      <c r="F84" s="367"/>
      <c r="G84" s="367"/>
      <c r="H84" s="367"/>
      <c r="I84" s="367"/>
      <c r="J84" s="367"/>
      <c r="K84" s="367"/>
      <c r="L84" s="367"/>
      <c r="M84" s="367"/>
      <c r="N84" s="367"/>
      <c r="O84" s="367"/>
      <c r="P84" s="369"/>
      <c r="Q84" s="96"/>
      <c r="W84" s="87" t="s">
        <v>738</v>
      </c>
      <c r="X84" s="149" t="str">
        <f>VLOOKUP(C84,EJE!$C$1:D1414,2,FALSE)</f>
        <v>https://drive.google.com/file/d/1Q1An8Nigul245WUqUDS52fCJOsCBmEqf/view?usp=drive_link</v>
      </c>
    </row>
    <row r="85" spans="1:24" ht="15.75">
      <c r="A85" s="158">
        <v>4</v>
      </c>
      <c r="B85" s="88" t="s">
        <v>739</v>
      </c>
      <c r="C85" s="138" t="s">
        <v>66</v>
      </c>
      <c r="D85" s="144" t="str">
        <f t="shared" si="5"/>
        <v>video</v>
      </c>
      <c r="E85" s="366"/>
      <c r="F85" s="366"/>
      <c r="G85" s="366"/>
      <c r="H85" s="366">
        <v>30</v>
      </c>
      <c r="I85" s="366"/>
      <c r="J85" s="366"/>
      <c r="K85" s="366">
        <v>3</v>
      </c>
      <c r="L85" s="366"/>
      <c r="M85" s="366"/>
      <c r="N85" s="366"/>
      <c r="O85" s="366"/>
      <c r="P85" s="370"/>
      <c r="Q85" s="96"/>
      <c r="W85" s="87" t="s">
        <v>738</v>
      </c>
      <c r="X85" s="149" t="str">
        <f>VLOOKUP(C85,EJE!$C$1:D1415,2,FALSE)</f>
        <v>https://youtu.be/YNAwRWgPwNk?si=tRGZb459mOPBCCZB</v>
      </c>
    </row>
    <row r="86" spans="1:24" ht="16.5" thickBot="1">
      <c r="A86" s="158">
        <v>5</v>
      </c>
      <c r="B86" s="88" t="s">
        <v>739</v>
      </c>
      <c r="C86" s="140" t="s">
        <v>622</v>
      </c>
      <c r="D86" s="141" t="e">
        <f t="shared" si="5"/>
        <v>#N/A</v>
      </c>
      <c r="E86" s="365"/>
      <c r="F86" s="365"/>
      <c r="G86" s="365"/>
      <c r="H86" s="365"/>
      <c r="I86" s="365"/>
      <c r="J86" s="365"/>
      <c r="K86" s="367"/>
      <c r="L86" s="367"/>
      <c r="M86" s="367"/>
      <c r="N86" s="365"/>
      <c r="O86" s="365"/>
      <c r="P86" s="368"/>
      <c r="Q86" s="96"/>
      <c r="W86" s="87" t="s">
        <v>738</v>
      </c>
      <c r="X86" s="149" t="e">
        <f>VLOOKUP(C86,EJE!$C$1:D1416,2,FALSE)</f>
        <v>#N/A</v>
      </c>
    </row>
    <row r="87" spans="1:24" ht="15.75">
      <c r="A87" s="158">
        <v>6</v>
      </c>
      <c r="B87" s="88" t="s">
        <v>40</v>
      </c>
      <c r="C87" s="138" t="s">
        <v>43</v>
      </c>
      <c r="D87" s="144" t="str">
        <f t="shared" si="5"/>
        <v>video</v>
      </c>
      <c r="E87" s="366"/>
      <c r="F87" s="366"/>
      <c r="G87" s="366"/>
      <c r="H87" s="366">
        <v>30</v>
      </c>
      <c r="I87" s="366"/>
      <c r="J87" s="366"/>
      <c r="K87" s="366">
        <v>5</v>
      </c>
      <c r="L87" s="366"/>
      <c r="M87" s="366"/>
      <c r="N87" s="366"/>
      <c r="O87" s="366"/>
      <c r="P87" s="370"/>
      <c r="Q87" s="371">
        <f>((H87+H88+H89+H90+H91+H92+H93+H94+H95+H96+H97)*K87)/60</f>
        <v>27.5</v>
      </c>
      <c r="W87" s="87" t="s">
        <v>738</v>
      </c>
      <c r="X87" s="149" t="str">
        <f>VLOOKUP(C87,EJE!$C$1:D1417,2,FALSE)</f>
        <v>https://youtu.be/wYacQ6W-jS0?si=pPizgBaEFxyyUHEe</v>
      </c>
    </row>
    <row r="88" spans="1:24" ht="15.75">
      <c r="A88" s="158">
        <v>7</v>
      </c>
      <c r="B88" s="88" t="s">
        <v>685</v>
      </c>
      <c r="C88" s="140" t="s">
        <v>3</v>
      </c>
      <c r="D88" s="141" t="str">
        <f t="shared" si="5"/>
        <v>video</v>
      </c>
      <c r="E88" s="365"/>
      <c r="F88" s="365"/>
      <c r="G88" s="365"/>
      <c r="H88" s="365">
        <v>30</v>
      </c>
      <c r="I88" s="365"/>
      <c r="J88" s="365"/>
      <c r="K88" s="365"/>
      <c r="L88" s="365"/>
      <c r="M88" s="365"/>
      <c r="N88" s="365"/>
      <c r="O88" s="365"/>
      <c r="P88" s="368"/>
      <c r="Q88" s="371"/>
      <c r="W88" s="87" t="s">
        <v>738</v>
      </c>
      <c r="X88" s="149" t="str">
        <f>VLOOKUP(C88,EJE!$C$1:D1418,2,FALSE)</f>
        <v>https://youtu.be/JwwQxitUCsY?si=-0IR-GRHn2uOUwX0</v>
      </c>
    </row>
    <row r="89" spans="1:24" ht="15.75">
      <c r="A89" s="158">
        <v>8</v>
      </c>
      <c r="B89" s="88" t="s">
        <v>41</v>
      </c>
      <c r="C89" s="140" t="s">
        <v>515</v>
      </c>
      <c r="D89" s="141" t="str">
        <f t="shared" si="5"/>
        <v>video</v>
      </c>
      <c r="E89" s="365"/>
      <c r="F89" s="365"/>
      <c r="G89" s="365"/>
      <c r="H89" s="365">
        <v>30</v>
      </c>
      <c r="I89" s="365"/>
      <c r="J89" s="365"/>
      <c r="K89" s="365"/>
      <c r="L89" s="365"/>
      <c r="M89" s="365"/>
      <c r="N89" s="365"/>
      <c r="O89" s="365"/>
      <c r="P89" s="368"/>
      <c r="Q89" s="371"/>
      <c r="W89" s="87" t="s">
        <v>738</v>
      </c>
      <c r="X89" s="149" t="str">
        <f>VLOOKUP(C89,EJE!$C$1:D1419,2,FALSE)</f>
        <v>https://youtu.be/h7eGj7hg6hI?si=8g28xryavjxWLkzH</v>
      </c>
    </row>
    <row r="90" spans="1:24" ht="15.75">
      <c r="A90" s="158">
        <v>9</v>
      </c>
      <c r="B90" s="88" t="s">
        <v>685</v>
      </c>
      <c r="C90" s="140" t="s">
        <v>3</v>
      </c>
      <c r="D90" s="141" t="str">
        <f t="shared" si="5"/>
        <v>video</v>
      </c>
      <c r="E90" s="365"/>
      <c r="F90" s="365"/>
      <c r="G90" s="365"/>
      <c r="H90" s="365">
        <v>30</v>
      </c>
      <c r="I90" s="365"/>
      <c r="J90" s="365"/>
      <c r="K90" s="365"/>
      <c r="L90" s="365"/>
      <c r="M90" s="365"/>
      <c r="N90" s="365"/>
      <c r="O90" s="365"/>
      <c r="P90" s="368"/>
      <c r="Q90" s="371"/>
      <c r="W90" s="87" t="s">
        <v>738</v>
      </c>
      <c r="X90" s="149" t="str">
        <f>VLOOKUP(C90,EJE!$C$1:D1420,2,FALSE)</f>
        <v>https://youtu.be/JwwQxitUCsY?si=-0IR-GRHn2uOUwX0</v>
      </c>
    </row>
    <row r="91" spans="1:24" ht="15.75">
      <c r="A91" s="158">
        <v>10</v>
      </c>
      <c r="B91" s="88" t="s">
        <v>42</v>
      </c>
      <c r="C91" s="140" t="s">
        <v>2</v>
      </c>
      <c r="D91" s="141" t="str">
        <f t="shared" si="5"/>
        <v>video</v>
      </c>
      <c r="E91" s="365"/>
      <c r="F91" s="365"/>
      <c r="G91" s="365"/>
      <c r="H91" s="365">
        <v>30</v>
      </c>
      <c r="I91" s="365"/>
      <c r="J91" s="365"/>
      <c r="K91" s="365"/>
      <c r="L91" s="365"/>
      <c r="M91" s="365"/>
      <c r="N91" s="365"/>
      <c r="O91" s="365"/>
      <c r="P91" s="368"/>
      <c r="Q91" s="371"/>
      <c r="W91" s="87" t="s">
        <v>738</v>
      </c>
      <c r="X91" s="149" t="str">
        <f>VLOOKUP(C91,EJE!$C$1:D1421,2,FALSE)</f>
        <v>https://youtu.be/bgO3bI1ts_E?si=cgFOBOfo4lT9WI1k</v>
      </c>
    </row>
    <row r="92" spans="1:24" ht="15.75">
      <c r="A92" s="158">
        <v>11</v>
      </c>
      <c r="B92" s="88" t="s">
        <v>685</v>
      </c>
      <c r="C92" s="140" t="s">
        <v>3</v>
      </c>
      <c r="D92" s="141" t="str">
        <f t="shared" si="5"/>
        <v>video</v>
      </c>
      <c r="E92" s="365"/>
      <c r="F92" s="365"/>
      <c r="G92" s="365"/>
      <c r="H92" s="365">
        <v>30</v>
      </c>
      <c r="I92" s="365"/>
      <c r="J92" s="365"/>
      <c r="K92" s="365"/>
      <c r="L92" s="365"/>
      <c r="M92" s="365"/>
      <c r="N92" s="365"/>
      <c r="O92" s="365"/>
      <c r="P92" s="368"/>
      <c r="Q92" s="371"/>
      <c r="W92" s="87" t="s">
        <v>738</v>
      </c>
      <c r="X92" s="149" t="str">
        <f>VLOOKUP(C92,EJE!$C$1:D1422,2,FALSE)</f>
        <v>https://youtu.be/JwwQxitUCsY?si=-0IR-GRHn2uOUwX0</v>
      </c>
    </row>
    <row r="93" spans="1:24" ht="15.75">
      <c r="A93" s="158">
        <v>12</v>
      </c>
      <c r="B93" s="88" t="s">
        <v>38</v>
      </c>
      <c r="C93" s="140" t="s">
        <v>121</v>
      </c>
      <c r="D93" s="141" t="str">
        <f t="shared" si="5"/>
        <v>video</v>
      </c>
      <c r="E93" s="365"/>
      <c r="F93" s="365"/>
      <c r="G93" s="365"/>
      <c r="H93" s="365">
        <v>30</v>
      </c>
      <c r="I93" s="365"/>
      <c r="J93" s="365"/>
      <c r="K93" s="365"/>
      <c r="L93" s="365"/>
      <c r="M93" s="365"/>
      <c r="N93" s="365"/>
      <c r="O93" s="365"/>
      <c r="P93" s="368"/>
      <c r="Q93" s="371"/>
      <c r="W93" s="87" t="s">
        <v>738</v>
      </c>
      <c r="X93" s="149">
        <f>VLOOKUP(C93,EJE!$C$1:D1423,2,FALSE)</f>
        <v>0</v>
      </c>
    </row>
    <row r="94" spans="1:24" ht="15.75">
      <c r="A94" s="158">
        <v>13</v>
      </c>
      <c r="B94" s="88" t="s">
        <v>685</v>
      </c>
      <c r="C94" s="140" t="s">
        <v>3</v>
      </c>
      <c r="D94" s="141" t="str">
        <f t="shared" si="5"/>
        <v>video</v>
      </c>
      <c r="E94" s="365"/>
      <c r="F94" s="365"/>
      <c r="G94" s="365"/>
      <c r="H94" s="365">
        <v>30</v>
      </c>
      <c r="I94" s="365"/>
      <c r="J94" s="365"/>
      <c r="K94" s="365"/>
      <c r="L94" s="365"/>
      <c r="M94" s="365"/>
      <c r="N94" s="365"/>
      <c r="O94" s="365"/>
      <c r="P94" s="368"/>
      <c r="Q94" s="371"/>
      <c r="W94" s="87" t="s">
        <v>738</v>
      </c>
      <c r="X94" s="149" t="str">
        <f>VLOOKUP(C94,EJE!$C$1:D1424,2,FALSE)</f>
        <v>https://youtu.be/JwwQxitUCsY?si=-0IR-GRHn2uOUwX0</v>
      </c>
    </row>
    <row r="95" spans="1:24" ht="15.75">
      <c r="A95" s="158">
        <v>14</v>
      </c>
      <c r="B95" s="88" t="s">
        <v>39</v>
      </c>
      <c r="C95" s="140" t="s">
        <v>27</v>
      </c>
      <c r="D95" s="141" t="str">
        <f t="shared" si="5"/>
        <v>video</v>
      </c>
      <c r="E95" s="365"/>
      <c r="F95" s="365"/>
      <c r="G95" s="365"/>
      <c r="H95" s="365">
        <v>30</v>
      </c>
      <c r="I95" s="365"/>
      <c r="J95" s="365"/>
      <c r="K95" s="365"/>
      <c r="L95" s="365"/>
      <c r="M95" s="365"/>
      <c r="N95" s="365"/>
      <c r="O95" s="365"/>
      <c r="P95" s="368"/>
      <c r="Q95" s="371"/>
      <c r="W95" s="87" t="s">
        <v>738</v>
      </c>
      <c r="X95" s="149">
        <f>VLOOKUP(C95,EJE!$C$1:D1425,2,FALSE)</f>
        <v>0</v>
      </c>
    </row>
    <row r="96" spans="1:24" ht="15.75">
      <c r="A96" s="158">
        <v>15</v>
      </c>
      <c r="B96" s="88" t="s">
        <v>685</v>
      </c>
      <c r="C96" s="140" t="s">
        <v>3</v>
      </c>
      <c r="D96" s="141" t="str">
        <f t="shared" si="5"/>
        <v>video</v>
      </c>
      <c r="E96" s="365"/>
      <c r="F96" s="365"/>
      <c r="G96" s="365"/>
      <c r="H96" s="365">
        <v>30</v>
      </c>
      <c r="I96" s="365"/>
      <c r="J96" s="365"/>
      <c r="K96" s="365"/>
      <c r="L96" s="365"/>
      <c r="M96" s="365"/>
      <c r="N96" s="365"/>
      <c r="O96" s="365"/>
      <c r="P96" s="368"/>
      <c r="Q96" s="371"/>
      <c r="W96" s="87" t="s">
        <v>738</v>
      </c>
      <c r="X96" s="149" t="str">
        <f>VLOOKUP(C96,EJE!$C$1:D1426,2,FALSE)</f>
        <v>https://youtu.be/JwwQxitUCsY?si=-0IR-GRHn2uOUwX0</v>
      </c>
    </row>
    <row r="97" spans="1:24" ht="16.5" thickBot="1">
      <c r="A97" s="338">
        <v>16</v>
      </c>
      <c r="B97" s="88" t="s">
        <v>264</v>
      </c>
      <c r="C97" s="142" t="s">
        <v>219</v>
      </c>
      <c r="D97" s="143" t="str">
        <f t="shared" si="5"/>
        <v>video</v>
      </c>
      <c r="E97" s="367"/>
      <c r="F97" s="367"/>
      <c r="G97" s="367"/>
      <c r="H97" s="367">
        <v>30</v>
      </c>
      <c r="I97" s="367"/>
      <c r="J97" s="367"/>
      <c r="K97" s="367"/>
      <c r="L97" s="367"/>
      <c r="M97" s="367"/>
      <c r="N97" s="367"/>
      <c r="O97" s="367"/>
      <c r="P97" s="369"/>
      <c r="Q97" s="371"/>
      <c r="W97" s="87" t="s">
        <v>738</v>
      </c>
      <c r="X97" s="149">
        <f>VLOOKUP(C97,EJE!$C$1:D1427,2,FALSE)</f>
        <v>0</v>
      </c>
    </row>
    <row r="98" spans="1:24" ht="15.75">
      <c r="A98" s="338">
        <v>17</v>
      </c>
      <c r="B98" s="88" t="s">
        <v>1</v>
      </c>
      <c r="C98" s="336" t="s">
        <v>745</v>
      </c>
      <c r="D98" s="141" t="str">
        <f t="shared" si="5"/>
        <v>video</v>
      </c>
      <c r="E98" s="365"/>
      <c r="F98" s="365"/>
      <c r="G98" s="365"/>
      <c r="H98" s="365"/>
      <c r="I98" s="365"/>
      <c r="J98" s="365"/>
      <c r="K98" s="365"/>
      <c r="L98" s="365"/>
      <c r="M98" s="365"/>
      <c r="N98" s="365"/>
      <c r="O98" s="365"/>
      <c r="P98" s="365"/>
      <c r="W98" s="87" t="s">
        <v>738</v>
      </c>
      <c r="X98" s="149" t="str">
        <f>VLOOKUP(C98,EJE!$C$1:D1428,2,FALSE)</f>
        <v>https://drive.google.com/file/d/1d10kKB4X2rApjiYtDlKjBbuy7zvRY_rz/view?usp=sharing</v>
      </c>
    </row>
    <row r="99" spans="1:24" s="147" customFormat="1" ht="15.75">
      <c r="A99" s="159"/>
      <c r="B99" s="146"/>
      <c r="C99" s="336"/>
      <c r="D99" s="141"/>
      <c r="E99" s="336"/>
      <c r="F99" s="336"/>
      <c r="G99" s="336"/>
      <c r="H99" s="336"/>
      <c r="I99" s="336"/>
      <c r="J99" s="336"/>
      <c r="K99" s="336"/>
      <c r="L99" s="336"/>
      <c r="M99" s="336"/>
      <c r="N99" s="336"/>
      <c r="O99" s="336"/>
      <c r="P99" s="336"/>
      <c r="X99" s="17"/>
    </row>
    <row r="100" spans="1:24" ht="15.75">
      <c r="C100" s="120" t="s">
        <v>927</v>
      </c>
      <c r="F100" s="89"/>
      <c r="I100" s="89"/>
      <c r="L100" s="89"/>
      <c r="O100" s="89"/>
      <c r="W100" s="147"/>
      <c r="X100" s="17"/>
    </row>
    <row r="101" spans="1:24" ht="16.5" customHeight="1" thickBot="1">
      <c r="A101" s="94">
        <v>6</v>
      </c>
      <c r="B101" s="95"/>
      <c r="C101" s="95" t="s">
        <v>948</v>
      </c>
      <c r="D101" s="94"/>
      <c r="E101" s="372" t="s">
        <v>688</v>
      </c>
      <c r="F101" s="372"/>
      <c r="G101" s="372"/>
      <c r="H101" s="372" t="s">
        <v>950</v>
      </c>
      <c r="I101" s="372"/>
      <c r="J101" s="372"/>
      <c r="K101" s="372" t="s">
        <v>687</v>
      </c>
      <c r="L101" s="372"/>
      <c r="M101" s="372"/>
      <c r="N101" s="372" t="s">
        <v>686</v>
      </c>
      <c r="O101" s="372"/>
      <c r="P101" s="372"/>
      <c r="Q101" s="94"/>
      <c r="X101" s="17"/>
    </row>
    <row r="102" spans="1:24">
      <c r="A102" s="158">
        <v>1</v>
      </c>
      <c r="B102" s="88" t="s">
        <v>394</v>
      </c>
      <c r="C102" s="138" t="s">
        <v>199</v>
      </c>
      <c r="D102" s="139" t="e">
        <f t="shared" si="5"/>
        <v>#N/A</v>
      </c>
      <c r="E102" s="366"/>
      <c r="F102" s="366"/>
      <c r="G102" s="366"/>
      <c r="H102" s="366">
        <v>30</v>
      </c>
      <c r="I102" s="366"/>
      <c r="J102" s="366"/>
      <c r="K102" s="366">
        <v>3</v>
      </c>
      <c r="L102" s="366"/>
      <c r="M102" s="366"/>
      <c r="N102" s="366"/>
      <c r="O102" s="366"/>
      <c r="P102" s="370"/>
      <c r="Q102" s="96"/>
      <c r="W102" s="87" t="s">
        <v>738</v>
      </c>
      <c r="X102" s="149" t="e">
        <f>VLOOKUP(C102,EJE!$C$1:D1431,2,FALSE)</f>
        <v>#N/A</v>
      </c>
    </row>
    <row r="103" spans="1:24" ht="15.75">
      <c r="A103" s="158">
        <v>2</v>
      </c>
      <c r="B103" s="88" t="s">
        <v>949</v>
      </c>
      <c r="C103" s="140" t="s">
        <v>389</v>
      </c>
      <c r="D103" s="141" t="str">
        <f t="shared" si="5"/>
        <v>video</v>
      </c>
      <c r="E103" s="365"/>
      <c r="F103" s="365"/>
      <c r="G103" s="365"/>
      <c r="H103" s="365"/>
      <c r="I103" s="365"/>
      <c r="J103" s="365"/>
      <c r="K103" s="365"/>
      <c r="L103" s="365"/>
      <c r="M103" s="365"/>
      <c r="N103" s="365"/>
      <c r="O103" s="365"/>
      <c r="P103" s="368"/>
      <c r="Q103" s="96"/>
      <c r="W103" s="87" t="s">
        <v>738</v>
      </c>
      <c r="X103" s="149" t="str">
        <f>VLOOKUP(C103,EJE!$C$1:D1432,2,FALSE)</f>
        <v>https://youtu.be/B4AxYIlorgw?si=E6uIHQ3akwy8aj-m</v>
      </c>
    </row>
    <row r="104" spans="1:24" ht="24.75" thickBot="1">
      <c r="A104" s="158">
        <v>3</v>
      </c>
      <c r="B104" s="88" t="s">
        <v>392</v>
      </c>
      <c r="C104" s="142" t="s">
        <v>176</v>
      </c>
      <c r="D104" s="143" t="str">
        <f t="shared" si="5"/>
        <v>video</v>
      </c>
      <c r="E104" s="367"/>
      <c r="F104" s="367"/>
      <c r="G104" s="367"/>
      <c r="H104" s="367"/>
      <c r="I104" s="367"/>
      <c r="J104" s="367"/>
      <c r="K104" s="367"/>
      <c r="L104" s="367"/>
      <c r="M104" s="367"/>
      <c r="N104" s="367"/>
      <c r="O104" s="367"/>
      <c r="P104" s="369"/>
      <c r="Q104" s="96"/>
      <c r="W104" s="87" t="s">
        <v>738</v>
      </c>
      <c r="X104" s="149" t="str">
        <f>VLOOKUP(C104,EJE!$C$1:D1433,2,FALSE)</f>
        <v>https://drive.google.com/file/d/1Q1An8Nigul245WUqUDS52fCJOsCBmEqf/view?usp=drive_link</v>
      </c>
    </row>
    <row r="105" spans="1:24" ht="15.75">
      <c r="A105" s="158">
        <v>4</v>
      </c>
      <c r="B105" s="88" t="s">
        <v>739</v>
      </c>
      <c r="C105" s="138" t="s">
        <v>66</v>
      </c>
      <c r="D105" s="144" t="str">
        <f t="shared" si="5"/>
        <v>video</v>
      </c>
      <c r="E105" s="366"/>
      <c r="F105" s="366"/>
      <c r="G105" s="366"/>
      <c r="H105" s="366">
        <v>30</v>
      </c>
      <c r="I105" s="366"/>
      <c r="J105" s="366"/>
      <c r="K105" s="366">
        <v>3</v>
      </c>
      <c r="L105" s="366"/>
      <c r="M105" s="366"/>
      <c r="N105" s="366"/>
      <c r="O105" s="366"/>
      <c r="P105" s="370"/>
      <c r="Q105" s="96"/>
      <c r="W105" s="87" t="s">
        <v>738</v>
      </c>
      <c r="X105" s="149" t="str">
        <f>VLOOKUP(C105,EJE!$C$1:D1434,2,FALSE)</f>
        <v>https://youtu.be/YNAwRWgPwNk?si=tRGZb459mOPBCCZB</v>
      </c>
    </row>
    <row r="106" spans="1:24" ht="16.5" thickBot="1">
      <c r="A106" s="158">
        <v>5</v>
      </c>
      <c r="B106" s="88" t="s">
        <v>739</v>
      </c>
      <c r="C106" s="140" t="s">
        <v>622</v>
      </c>
      <c r="D106" s="141" t="e">
        <f t="shared" ref="D106:D118" si="6">HYPERLINK(X106,W106)</f>
        <v>#N/A</v>
      </c>
      <c r="E106" s="365"/>
      <c r="F106" s="365"/>
      <c r="G106" s="365"/>
      <c r="H106" s="365"/>
      <c r="I106" s="365"/>
      <c r="J106" s="365"/>
      <c r="K106" s="367"/>
      <c r="L106" s="367"/>
      <c r="M106" s="367"/>
      <c r="N106" s="365"/>
      <c r="O106" s="365"/>
      <c r="P106" s="368"/>
      <c r="Q106" s="96"/>
      <c r="W106" s="87" t="s">
        <v>738</v>
      </c>
      <c r="X106" s="149" t="e">
        <f>VLOOKUP(C106,EJE!$C$1:D1435,2,FALSE)</f>
        <v>#N/A</v>
      </c>
    </row>
    <row r="107" spans="1:24" ht="15.75">
      <c r="A107" s="158">
        <v>6</v>
      </c>
      <c r="B107" s="88" t="s">
        <v>40</v>
      </c>
      <c r="C107" s="138" t="s">
        <v>43</v>
      </c>
      <c r="D107" s="144" t="str">
        <f t="shared" si="6"/>
        <v>video</v>
      </c>
      <c r="E107" s="366"/>
      <c r="F107" s="366"/>
      <c r="G107" s="366"/>
      <c r="H107" s="366">
        <v>30</v>
      </c>
      <c r="I107" s="366"/>
      <c r="J107" s="366"/>
      <c r="K107" s="366">
        <v>4</v>
      </c>
      <c r="L107" s="366"/>
      <c r="M107" s="366"/>
      <c r="N107" s="366"/>
      <c r="O107" s="366"/>
      <c r="P107" s="370"/>
      <c r="Q107" s="371">
        <f>((H107+H108+H109+H110+H111+H112+H113+H114+H115+H116+H117)*K107)/60</f>
        <v>22</v>
      </c>
      <c r="W107" s="87" t="s">
        <v>738</v>
      </c>
      <c r="X107" s="149" t="str">
        <f>VLOOKUP(C107,EJE!$C$1:D1436,2,FALSE)</f>
        <v>https://youtu.be/wYacQ6W-jS0?si=pPizgBaEFxyyUHEe</v>
      </c>
    </row>
    <row r="108" spans="1:24" ht="15.75">
      <c r="A108" s="158">
        <v>7</v>
      </c>
      <c r="B108" s="88" t="s">
        <v>685</v>
      </c>
      <c r="C108" s="140" t="s">
        <v>3</v>
      </c>
      <c r="D108" s="141" t="str">
        <f t="shared" si="6"/>
        <v>video</v>
      </c>
      <c r="E108" s="365"/>
      <c r="F108" s="365"/>
      <c r="G108" s="365"/>
      <c r="H108" s="365">
        <v>30</v>
      </c>
      <c r="I108" s="365"/>
      <c r="J108" s="365"/>
      <c r="K108" s="365"/>
      <c r="L108" s="365"/>
      <c r="M108" s="365"/>
      <c r="N108" s="365"/>
      <c r="O108" s="365"/>
      <c r="P108" s="368"/>
      <c r="Q108" s="371"/>
      <c r="W108" s="87" t="s">
        <v>738</v>
      </c>
      <c r="X108" s="149" t="str">
        <f>VLOOKUP(C108,EJE!$C$1:D1437,2,FALSE)</f>
        <v>https://youtu.be/JwwQxitUCsY?si=-0IR-GRHn2uOUwX0</v>
      </c>
    </row>
    <row r="109" spans="1:24" ht="15.75">
      <c r="A109" s="158">
        <v>8</v>
      </c>
      <c r="B109" s="88" t="s">
        <v>41</v>
      </c>
      <c r="C109" s="140" t="s">
        <v>515</v>
      </c>
      <c r="D109" s="141" t="str">
        <f t="shared" si="6"/>
        <v>video</v>
      </c>
      <c r="E109" s="365"/>
      <c r="F109" s="365"/>
      <c r="G109" s="365"/>
      <c r="H109" s="365">
        <v>30</v>
      </c>
      <c r="I109" s="365"/>
      <c r="J109" s="365"/>
      <c r="K109" s="365"/>
      <c r="L109" s="365"/>
      <c r="M109" s="365"/>
      <c r="N109" s="365"/>
      <c r="O109" s="365"/>
      <c r="P109" s="368"/>
      <c r="Q109" s="371"/>
      <c r="W109" s="87" t="s">
        <v>738</v>
      </c>
      <c r="X109" s="149" t="str">
        <f>VLOOKUP(C109,EJE!$C$1:D1438,2,FALSE)</f>
        <v>https://youtu.be/h7eGj7hg6hI?si=8g28xryavjxWLkzH</v>
      </c>
    </row>
    <row r="110" spans="1:24" ht="15.75">
      <c r="A110" s="158">
        <v>9</v>
      </c>
      <c r="B110" s="88" t="s">
        <v>685</v>
      </c>
      <c r="C110" s="140" t="s">
        <v>3</v>
      </c>
      <c r="D110" s="141" t="str">
        <f t="shared" si="6"/>
        <v>video</v>
      </c>
      <c r="E110" s="365"/>
      <c r="F110" s="365"/>
      <c r="G110" s="365"/>
      <c r="H110" s="365">
        <v>30</v>
      </c>
      <c r="I110" s="365"/>
      <c r="J110" s="365"/>
      <c r="K110" s="365"/>
      <c r="L110" s="365"/>
      <c r="M110" s="365"/>
      <c r="N110" s="365"/>
      <c r="O110" s="365"/>
      <c r="P110" s="368"/>
      <c r="Q110" s="371"/>
      <c r="W110" s="87" t="s">
        <v>738</v>
      </c>
      <c r="X110" s="149" t="str">
        <f>VLOOKUP(C110,EJE!$C$1:D1439,2,FALSE)</f>
        <v>https://youtu.be/JwwQxitUCsY?si=-0IR-GRHn2uOUwX0</v>
      </c>
    </row>
    <row r="111" spans="1:24" ht="15.75">
      <c r="A111" s="158">
        <v>10</v>
      </c>
      <c r="B111" s="88" t="s">
        <v>42</v>
      </c>
      <c r="C111" s="140" t="s">
        <v>2</v>
      </c>
      <c r="D111" s="141" t="str">
        <f t="shared" si="6"/>
        <v>video</v>
      </c>
      <c r="E111" s="365"/>
      <c r="F111" s="365"/>
      <c r="G111" s="365"/>
      <c r="H111" s="365">
        <v>30</v>
      </c>
      <c r="I111" s="365"/>
      <c r="J111" s="365"/>
      <c r="K111" s="365"/>
      <c r="L111" s="365"/>
      <c r="M111" s="365"/>
      <c r="N111" s="365"/>
      <c r="O111" s="365"/>
      <c r="P111" s="368"/>
      <c r="Q111" s="371"/>
      <c r="W111" s="87" t="s">
        <v>738</v>
      </c>
      <c r="X111" s="149" t="str">
        <f>VLOOKUP(C111,EJE!$C$1:D1440,2,FALSE)</f>
        <v>https://youtu.be/bgO3bI1ts_E?si=cgFOBOfo4lT9WI1k</v>
      </c>
    </row>
    <row r="112" spans="1:24" ht="15.75">
      <c r="A112" s="158">
        <v>11</v>
      </c>
      <c r="B112" s="88" t="s">
        <v>685</v>
      </c>
      <c r="C112" s="140" t="s">
        <v>3</v>
      </c>
      <c r="D112" s="141" t="str">
        <f t="shared" si="6"/>
        <v>video</v>
      </c>
      <c r="E112" s="365"/>
      <c r="F112" s="365"/>
      <c r="G112" s="365"/>
      <c r="H112" s="365">
        <v>30</v>
      </c>
      <c r="I112" s="365"/>
      <c r="J112" s="365"/>
      <c r="K112" s="365"/>
      <c r="L112" s="365"/>
      <c r="M112" s="365"/>
      <c r="N112" s="365"/>
      <c r="O112" s="365"/>
      <c r="P112" s="368"/>
      <c r="Q112" s="371"/>
      <c r="W112" s="87" t="s">
        <v>738</v>
      </c>
      <c r="X112" s="149" t="str">
        <f>VLOOKUP(C112,EJE!$C$1:D1441,2,FALSE)</f>
        <v>https://youtu.be/JwwQxitUCsY?si=-0IR-GRHn2uOUwX0</v>
      </c>
    </row>
    <row r="113" spans="1:24" ht="15.75">
      <c r="A113" s="158">
        <v>12</v>
      </c>
      <c r="B113" s="88" t="s">
        <v>38</v>
      </c>
      <c r="C113" s="140" t="s">
        <v>121</v>
      </c>
      <c r="D113" s="141" t="str">
        <f t="shared" si="6"/>
        <v>video</v>
      </c>
      <c r="E113" s="365"/>
      <c r="F113" s="365"/>
      <c r="G113" s="365"/>
      <c r="H113" s="365">
        <v>30</v>
      </c>
      <c r="I113" s="365"/>
      <c r="J113" s="365"/>
      <c r="K113" s="365"/>
      <c r="L113" s="365"/>
      <c r="M113" s="365"/>
      <c r="N113" s="365"/>
      <c r="O113" s="365"/>
      <c r="P113" s="368"/>
      <c r="Q113" s="371"/>
      <c r="W113" s="87" t="s">
        <v>738</v>
      </c>
      <c r="X113" s="149">
        <f>VLOOKUP(C113,EJE!$C$1:D1442,2,FALSE)</f>
        <v>0</v>
      </c>
    </row>
    <row r="114" spans="1:24" ht="15.75">
      <c r="A114" s="158">
        <v>13</v>
      </c>
      <c r="B114" s="88" t="s">
        <v>685</v>
      </c>
      <c r="C114" s="140" t="s">
        <v>3</v>
      </c>
      <c r="D114" s="141" t="str">
        <f t="shared" si="6"/>
        <v>video</v>
      </c>
      <c r="E114" s="365"/>
      <c r="F114" s="365"/>
      <c r="G114" s="365"/>
      <c r="H114" s="365">
        <v>30</v>
      </c>
      <c r="I114" s="365"/>
      <c r="J114" s="365"/>
      <c r="K114" s="365"/>
      <c r="L114" s="365"/>
      <c r="M114" s="365"/>
      <c r="N114" s="365"/>
      <c r="O114" s="365"/>
      <c r="P114" s="368"/>
      <c r="Q114" s="371"/>
      <c r="W114" s="87" t="s">
        <v>738</v>
      </c>
      <c r="X114" s="149" t="str">
        <f>VLOOKUP(C114,EJE!$C$1:D1443,2,FALSE)</f>
        <v>https://youtu.be/JwwQxitUCsY?si=-0IR-GRHn2uOUwX0</v>
      </c>
    </row>
    <row r="115" spans="1:24" ht="15.75">
      <c r="A115" s="158">
        <v>14</v>
      </c>
      <c r="B115" s="88" t="s">
        <v>39</v>
      </c>
      <c r="C115" s="140" t="s">
        <v>27</v>
      </c>
      <c r="D115" s="141" t="str">
        <f t="shared" si="6"/>
        <v>video</v>
      </c>
      <c r="E115" s="365"/>
      <c r="F115" s="365"/>
      <c r="G115" s="365"/>
      <c r="H115" s="365">
        <v>30</v>
      </c>
      <c r="I115" s="365"/>
      <c r="J115" s="365"/>
      <c r="K115" s="365"/>
      <c r="L115" s="365"/>
      <c r="M115" s="365"/>
      <c r="N115" s="365"/>
      <c r="O115" s="365"/>
      <c r="P115" s="368"/>
      <c r="Q115" s="371"/>
      <c r="W115" s="87" t="s">
        <v>738</v>
      </c>
      <c r="X115" s="149">
        <f>VLOOKUP(C115,EJE!$C$1:D1444,2,FALSE)</f>
        <v>0</v>
      </c>
    </row>
    <row r="116" spans="1:24" ht="15.75">
      <c r="A116" s="158">
        <v>15</v>
      </c>
      <c r="B116" s="88" t="s">
        <v>685</v>
      </c>
      <c r="C116" s="140" t="s">
        <v>3</v>
      </c>
      <c r="D116" s="141" t="str">
        <f t="shared" si="6"/>
        <v>video</v>
      </c>
      <c r="E116" s="365"/>
      <c r="F116" s="365"/>
      <c r="G116" s="365"/>
      <c r="H116" s="365">
        <v>30</v>
      </c>
      <c r="I116" s="365"/>
      <c r="J116" s="365"/>
      <c r="K116" s="365"/>
      <c r="L116" s="365"/>
      <c r="M116" s="365"/>
      <c r="N116" s="365"/>
      <c r="O116" s="365"/>
      <c r="P116" s="368"/>
      <c r="Q116" s="371"/>
      <c r="W116" s="87" t="s">
        <v>738</v>
      </c>
      <c r="X116" s="149" t="str">
        <f>VLOOKUP(C116,EJE!$C$1:D1445,2,FALSE)</f>
        <v>https://youtu.be/JwwQxitUCsY?si=-0IR-GRHn2uOUwX0</v>
      </c>
    </row>
    <row r="117" spans="1:24" ht="16.5" thickBot="1">
      <c r="A117" s="338">
        <v>16</v>
      </c>
      <c r="B117" s="88" t="s">
        <v>264</v>
      </c>
      <c r="C117" s="142" t="s">
        <v>219</v>
      </c>
      <c r="D117" s="143" t="str">
        <f t="shared" si="6"/>
        <v>video</v>
      </c>
      <c r="E117" s="367"/>
      <c r="F117" s="367"/>
      <c r="G117" s="367"/>
      <c r="H117" s="367">
        <v>30</v>
      </c>
      <c r="I117" s="367"/>
      <c r="J117" s="367"/>
      <c r="K117" s="367"/>
      <c r="L117" s="367"/>
      <c r="M117" s="367"/>
      <c r="N117" s="367"/>
      <c r="O117" s="367"/>
      <c r="P117" s="369"/>
      <c r="Q117" s="371"/>
      <c r="W117" s="87" t="s">
        <v>738</v>
      </c>
      <c r="X117" s="149">
        <f>VLOOKUP(C117,EJE!$C$1:D1446,2,FALSE)</f>
        <v>0</v>
      </c>
    </row>
    <row r="118" spans="1:24" ht="15.75">
      <c r="A118" s="338">
        <v>17</v>
      </c>
      <c r="B118" s="88" t="s">
        <v>1</v>
      </c>
      <c r="C118" s="336" t="s">
        <v>745</v>
      </c>
      <c r="D118" s="141" t="str">
        <f t="shared" si="6"/>
        <v>video</v>
      </c>
      <c r="E118" s="365"/>
      <c r="F118" s="365"/>
      <c r="G118" s="365"/>
      <c r="H118" s="365"/>
      <c r="I118" s="365"/>
      <c r="J118" s="365"/>
      <c r="K118" s="365"/>
      <c r="L118" s="365"/>
      <c r="M118" s="365"/>
      <c r="N118" s="365"/>
      <c r="O118" s="365"/>
      <c r="P118" s="365"/>
      <c r="W118" s="87" t="s">
        <v>738</v>
      </c>
      <c r="X118" s="149" t="str">
        <f>VLOOKUP(C118,EJE!$C$1:D1447,2,FALSE)</f>
        <v>https://drive.google.com/file/d/1d10kKB4X2rApjiYtDlKjBbuy7zvRY_rz/view?usp=sharing</v>
      </c>
    </row>
    <row r="119" spans="1:24" ht="15.75">
      <c r="B119" s="146"/>
      <c r="C119" s="336"/>
      <c r="D119" s="141"/>
      <c r="E119" s="336"/>
      <c r="F119" s="336"/>
      <c r="G119" s="336"/>
      <c r="H119" s="336"/>
      <c r="I119" s="336"/>
      <c r="J119" s="336"/>
      <c r="K119" s="336"/>
      <c r="L119" s="336"/>
      <c r="M119" s="336"/>
      <c r="N119" s="336"/>
      <c r="O119" s="336"/>
      <c r="P119" s="336"/>
      <c r="X119" s="17"/>
    </row>
    <row r="120" spans="1:24" ht="15.75">
      <c r="C120" s="121" t="s">
        <v>932</v>
      </c>
      <c r="F120" s="89"/>
      <c r="I120" s="89"/>
      <c r="L120" s="89"/>
      <c r="O120" s="89"/>
      <c r="X120" s="17"/>
    </row>
    <row r="121" spans="1:24" ht="16.5" customHeight="1" thickBot="1">
      <c r="A121" s="94">
        <v>7</v>
      </c>
      <c r="B121" s="95"/>
      <c r="C121" s="95" t="s">
        <v>948</v>
      </c>
      <c r="D121" s="94"/>
      <c r="E121" s="372" t="s">
        <v>688</v>
      </c>
      <c r="F121" s="372"/>
      <c r="G121" s="372"/>
      <c r="H121" s="372" t="s">
        <v>950</v>
      </c>
      <c r="I121" s="372"/>
      <c r="J121" s="372"/>
      <c r="K121" s="372" t="s">
        <v>687</v>
      </c>
      <c r="L121" s="372"/>
      <c r="M121" s="372"/>
      <c r="N121" s="372" t="s">
        <v>686</v>
      </c>
      <c r="O121" s="372"/>
      <c r="P121" s="372"/>
      <c r="Q121" s="94"/>
      <c r="X121" s="17"/>
    </row>
    <row r="122" spans="1:24">
      <c r="A122" s="158">
        <v>1</v>
      </c>
      <c r="B122" s="88" t="s">
        <v>394</v>
      </c>
      <c r="C122" s="138" t="s">
        <v>199</v>
      </c>
      <c r="D122" s="139" t="e">
        <f t="shared" ref="D122:D188" si="7">HYPERLINK(X122,W122)</f>
        <v>#N/A</v>
      </c>
      <c r="E122" s="366"/>
      <c r="F122" s="366"/>
      <c r="G122" s="366"/>
      <c r="H122" s="366">
        <v>30</v>
      </c>
      <c r="I122" s="366"/>
      <c r="J122" s="366"/>
      <c r="K122" s="366">
        <v>3</v>
      </c>
      <c r="L122" s="366"/>
      <c r="M122" s="366"/>
      <c r="N122" s="366"/>
      <c r="O122" s="366"/>
      <c r="P122" s="370"/>
      <c r="Q122" s="96"/>
      <c r="W122" s="87" t="s">
        <v>738</v>
      </c>
      <c r="X122" s="149" t="e">
        <f>VLOOKUP(C122,EJE!$C$1:D1450,2,FALSE)</f>
        <v>#N/A</v>
      </c>
    </row>
    <row r="123" spans="1:24" ht="15.75">
      <c r="A123" s="158">
        <v>2</v>
      </c>
      <c r="B123" s="88" t="s">
        <v>949</v>
      </c>
      <c r="C123" s="140" t="s">
        <v>389</v>
      </c>
      <c r="D123" s="141" t="str">
        <f t="shared" si="7"/>
        <v>video</v>
      </c>
      <c r="E123" s="365"/>
      <c r="F123" s="365"/>
      <c r="G123" s="365"/>
      <c r="H123" s="365"/>
      <c r="I123" s="365"/>
      <c r="J123" s="365"/>
      <c r="K123" s="365"/>
      <c r="L123" s="365"/>
      <c r="M123" s="365"/>
      <c r="N123" s="365"/>
      <c r="O123" s="365"/>
      <c r="P123" s="368"/>
      <c r="Q123" s="96"/>
      <c r="W123" s="87" t="s">
        <v>738</v>
      </c>
      <c r="X123" s="149" t="str">
        <f>VLOOKUP(C123,EJE!$C$1:D1451,2,FALSE)</f>
        <v>https://youtu.be/B4AxYIlorgw?si=E6uIHQ3akwy8aj-m</v>
      </c>
    </row>
    <row r="124" spans="1:24" ht="24.75" thickBot="1">
      <c r="A124" s="158">
        <v>3</v>
      </c>
      <c r="B124" s="88" t="s">
        <v>392</v>
      </c>
      <c r="C124" s="142" t="s">
        <v>176</v>
      </c>
      <c r="D124" s="143" t="str">
        <f t="shared" si="7"/>
        <v>video</v>
      </c>
      <c r="E124" s="367"/>
      <c r="F124" s="367"/>
      <c r="G124" s="367"/>
      <c r="H124" s="367"/>
      <c r="I124" s="367"/>
      <c r="J124" s="367"/>
      <c r="K124" s="367"/>
      <c r="L124" s="367"/>
      <c r="M124" s="367"/>
      <c r="N124" s="367"/>
      <c r="O124" s="367"/>
      <c r="P124" s="369"/>
      <c r="Q124" s="96"/>
      <c r="W124" s="87" t="s">
        <v>738</v>
      </c>
      <c r="X124" s="149" t="str">
        <f>VLOOKUP(C124,EJE!$C$1:D1452,2,FALSE)</f>
        <v>https://drive.google.com/file/d/1Q1An8Nigul245WUqUDS52fCJOsCBmEqf/view?usp=drive_link</v>
      </c>
    </row>
    <row r="125" spans="1:24" ht="15.75">
      <c r="A125" s="158">
        <v>4</v>
      </c>
      <c r="B125" s="88" t="s">
        <v>739</v>
      </c>
      <c r="C125" s="138" t="s">
        <v>66</v>
      </c>
      <c r="D125" s="144" t="str">
        <f t="shared" si="7"/>
        <v>video</v>
      </c>
      <c r="E125" s="366"/>
      <c r="F125" s="366"/>
      <c r="G125" s="366"/>
      <c r="H125" s="366">
        <v>30</v>
      </c>
      <c r="I125" s="366"/>
      <c r="J125" s="366"/>
      <c r="K125" s="366">
        <v>3</v>
      </c>
      <c r="L125" s="366"/>
      <c r="M125" s="366"/>
      <c r="N125" s="366"/>
      <c r="O125" s="366"/>
      <c r="P125" s="370"/>
      <c r="Q125" s="96"/>
      <c r="W125" s="87" t="s">
        <v>738</v>
      </c>
      <c r="X125" s="149" t="str">
        <f>VLOOKUP(C125,EJE!$C$1:D1453,2,FALSE)</f>
        <v>https://youtu.be/YNAwRWgPwNk?si=tRGZb459mOPBCCZB</v>
      </c>
    </row>
    <row r="126" spans="1:24" ht="16.5" thickBot="1">
      <c r="A126" s="158">
        <v>5</v>
      </c>
      <c r="B126" s="88" t="s">
        <v>739</v>
      </c>
      <c r="C126" s="140" t="s">
        <v>622</v>
      </c>
      <c r="D126" s="141" t="e">
        <f t="shared" si="7"/>
        <v>#N/A</v>
      </c>
      <c r="E126" s="365"/>
      <c r="F126" s="365"/>
      <c r="G126" s="365"/>
      <c r="H126" s="365"/>
      <c r="I126" s="365"/>
      <c r="J126" s="365"/>
      <c r="K126" s="367"/>
      <c r="L126" s="367"/>
      <c r="M126" s="367"/>
      <c r="N126" s="365"/>
      <c r="O126" s="365"/>
      <c r="P126" s="368"/>
      <c r="Q126" s="96"/>
      <c r="W126" s="87" t="s">
        <v>738</v>
      </c>
      <c r="X126" s="149" t="e">
        <f>VLOOKUP(C126,EJE!$C$1:D1454,2,FALSE)</f>
        <v>#N/A</v>
      </c>
    </row>
    <row r="127" spans="1:24" ht="15.75">
      <c r="A127" s="158">
        <v>6</v>
      </c>
      <c r="B127" s="88" t="s">
        <v>40</v>
      </c>
      <c r="C127" s="138" t="s">
        <v>43</v>
      </c>
      <c r="D127" s="144" t="str">
        <f t="shared" si="7"/>
        <v>video</v>
      </c>
      <c r="E127" s="366"/>
      <c r="F127" s="366"/>
      <c r="G127" s="366"/>
      <c r="H127" s="366">
        <v>30</v>
      </c>
      <c r="I127" s="366"/>
      <c r="J127" s="366"/>
      <c r="K127" s="366">
        <v>6</v>
      </c>
      <c r="L127" s="366"/>
      <c r="M127" s="366"/>
      <c r="N127" s="366"/>
      <c r="O127" s="366"/>
      <c r="P127" s="370"/>
      <c r="Q127" s="371">
        <f>((H127+H128+H129+H130+H131+H132+H133+H134+H135+H136+H137)*K127)/60</f>
        <v>33</v>
      </c>
      <c r="W127" s="87" t="s">
        <v>738</v>
      </c>
      <c r="X127" s="149" t="str">
        <f>VLOOKUP(C127,EJE!$C$1:D1455,2,FALSE)</f>
        <v>https://youtu.be/wYacQ6W-jS0?si=pPizgBaEFxyyUHEe</v>
      </c>
    </row>
    <row r="128" spans="1:24" ht="15.75">
      <c r="A128" s="158">
        <v>7</v>
      </c>
      <c r="B128" s="88" t="s">
        <v>685</v>
      </c>
      <c r="C128" s="140" t="s">
        <v>3</v>
      </c>
      <c r="D128" s="141" t="str">
        <f t="shared" si="7"/>
        <v>video</v>
      </c>
      <c r="E128" s="365"/>
      <c r="F128" s="365"/>
      <c r="G128" s="365"/>
      <c r="H128" s="365">
        <v>30</v>
      </c>
      <c r="I128" s="365"/>
      <c r="J128" s="365"/>
      <c r="K128" s="365"/>
      <c r="L128" s="365"/>
      <c r="M128" s="365"/>
      <c r="N128" s="365"/>
      <c r="O128" s="365"/>
      <c r="P128" s="368"/>
      <c r="Q128" s="371"/>
      <c r="W128" s="87" t="s">
        <v>738</v>
      </c>
      <c r="X128" s="149" t="str">
        <f>VLOOKUP(C128,EJE!$C$1:D1456,2,FALSE)</f>
        <v>https://youtu.be/JwwQxitUCsY?si=-0IR-GRHn2uOUwX0</v>
      </c>
    </row>
    <row r="129" spans="1:24" ht="15.75">
      <c r="A129" s="158">
        <v>8</v>
      </c>
      <c r="B129" s="88" t="s">
        <v>41</v>
      </c>
      <c r="C129" s="140" t="s">
        <v>515</v>
      </c>
      <c r="D129" s="141" t="str">
        <f t="shared" si="7"/>
        <v>video</v>
      </c>
      <c r="E129" s="365"/>
      <c r="F129" s="365"/>
      <c r="G129" s="365"/>
      <c r="H129" s="365">
        <v>30</v>
      </c>
      <c r="I129" s="365"/>
      <c r="J129" s="365"/>
      <c r="K129" s="365"/>
      <c r="L129" s="365"/>
      <c r="M129" s="365"/>
      <c r="N129" s="365"/>
      <c r="O129" s="365"/>
      <c r="P129" s="368"/>
      <c r="Q129" s="371"/>
      <c r="W129" s="87" t="s">
        <v>738</v>
      </c>
      <c r="X129" s="149" t="str">
        <f>VLOOKUP(C129,EJE!$C$1:D1457,2,FALSE)</f>
        <v>https://youtu.be/h7eGj7hg6hI?si=8g28xryavjxWLkzH</v>
      </c>
    </row>
    <row r="130" spans="1:24" ht="15.75">
      <c r="A130" s="158">
        <v>9</v>
      </c>
      <c r="B130" s="88" t="s">
        <v>685</v>
      </c>
      <c r="C130" s="140" t="s">
        <v>3</v>
      </c>
      <c r="D130" s="141" t="str">
        <f t="shared" si="7"/>
        <v>video</v>
      </c>
      <c r="E130" s="365"/>
      <c r="F130" s="365"/>
      <c r="G130" s="365"/>
      <c r="H130" s="365">
        <v>30</v>
      </c>
      <c r="I130" s="365"/>
      <c r="J130" s="365"/>
      <c r="K130" s="365"/>
      <c r="L130" s="365"/>
      <c r="M130" s="365"/>
      <c r="N130" s="365"/>
      <c r="O130" s="365"/>
      <c r="P130" s="368"/>
      <c r="Q130" s="371"/>
      <c r="W130" s="87" t="s">
        <v>738</v>
      </c>
      <c r="X130" s="149" t="str">
        <f>VLOOKUP(C130,EJE!$C$1:D1458,2,FALSE)</f>
        <v>https://youtu.be/JwwQxitUCsY?si=-0IR-GRHn2uOUwX0</v>
      </c>
    </row>
    <row r="131" spans="1:24" ht="15.75">
      <c r="A131" s="158">
        <v>10</v>
      </c>
      <c r="B131" s="88" t="s">
        <v>42</v>
      </c>
      <c r="C131" s="140" t="s">
        <v>2</v>
      </c>
      <c r="D131" s="141" t="str">
        <f t="shared" si="7"/>
        <v>video</v>
      </c>
      <c r="E131" s="365"/>
      <c r="F131" s="365"/>
      <c r="G131" s="365"/>
      <c r="H131" s="365">
        <v>30</v>
      </c>
      <c r="I131" s="365"/>
      <c r="J131" s="365"/>
      <c r="K131" s="365"/>
      <c r="L131" s="365"/>
      <c r="M131" s="365"/>
      <c r="N131" s="365"/>
      <c r="O131" s="365"/>
      <c r="P131" s="368"/>
      <c r="Q131" s="371"/>
      <c r="W131" s="87" t="s">
        <v>738</v>
      </c>
      <c r="X131" s="149" t="str">
        <f>VLOOKUP(C131,EJE!$C$1:D1459,2,FALSE)</f>
        <v>https://youtu.be/bgO3bI1ts_E?si=cgFOBOfo4lT9WI1k</v>
      </c>
    </row>
    <row r="132" spans="1:24" ht="15.75">
      <c r="A132" s="158">
        <v>11</v>
      </c>
      <c r="B132" s="88" t="s">
        <v>685</v>
      </c>
      <c r="C132" s="140" t="s">
        <v>3</v>
      </c>
      <c r="D132" s="141" t="str">
        <f t="shared" si="7"/>
        <v>video</v>
      </c>
      <c r="E132" s="365"/>
      <c r="F132" s="365"/>
      <c r="G132" s="365"/>
      <c r="H132" s="365">
        <v>30</v>
      </c>
      <c r="I132" s="365"/>
      <c r="J132" s="365"/>
      <c r="K132" s="365"/>
      <c r="L132" s="365"/>
      <c r="M132" s="365"/>
      <c r="N132" s="365"/>
      <c r="O132" s="365"/>
      <c r="P132" s="368"/>
      <c r="Q132" s="371"/>
      <c r="W132" s="87" t="s">
        <v>738</v>
      </c>
      <c r="X132" s="149" t="str">
        <f>VLOOKUP(C132,EJE!$C$1:D1460,2,FALSE)</f>
        <v>https://youtu.be/JwwQxitUCsY?si=-0IR-GRHn2uOUwX0</v>
      </c>
    </row>
    <row r="133" spans="1:24" ht="15.75">
      <c r="A133" s="158">
        <v>12</v>
      </c>
      <c r="B133" s="88" t="s">
        <v>38</v>
      </c>
      <c r="C133" s="140" t="s">
        <v>121</v>
      </c>
      <c r="D133" s="141" t="str">
        <f t="shared" si="7"/>
        <v>video</v>
      </c>
      <c r="E133" s="365"/>
      <c r="F133" s="365"/>
      <c r="G133" s="365"/>
      <c r="H133" s="365">
        <v>30</v>
      </c>
      <c r="I133" s="365"/>
      <c r="J133" s="365"/>
      <c r="K133" s="365"/>
      <c r="L133" s="365"/>
      <c r="M133" s="365"/>
      <c r="N133" s="365"/>
      <c r="O133" s="365"/>
      <c r="P133" s="368"/>
      <c r="Q133" s="371"/>
      <c r="W133" s="87" t="s">
        <v>738</v>
      </c>
      <c r="X133" s="149">
        <f>VLOOKUP(C133,EJE!$C$1:D1461,2,FALSE)</f>
        <v>0</v>
      </c>
    </row>
    <row r="134" spans="1:24" ht="15.75">
      <c r="A134" s="158">
        <v>13</v>
      </c>
      <c r="B134" s="88" t="s">
        <v>685</v>
      </c>
      <c r="C134" s="140" t="s">
        <v>3</v>
      </c>
      <c r="D134" s="141" t="str">
        <f t="shared" si="7"/>
        <v>video</v>
      </c>
      <c r="E134" s="365"/>
      <c r="F134" s="365"/>
      <c r="G134" s="365"/>
      <c r="H134" s="365">
        <v>30</v>
      </c>
      <c r="I134" s="365"/>
      <c r="J134" s="365"/>
      <c r="K134" s="365"/>
      <c r="L134" s="365"/>
      <c r="M134" s="365"/>
      <c r="N134" s="365"/>
      <c r="O134" s="365"/>
      <c r="P134" s="368"/>
      <c r="Q134" s="371"/>
      <c r="W134" s="87" t="s">
        <v>738</v>
      </c>
      <c r="X134" s="149" t="str">
        <f>VLOOKUP(C134,EJE!$C$1:D1462,2,FALSE)</f>
        <v>https://youtu.be/JwwQxitUCsY?si=-0IR-GRHn2uOUwX0</v>
      </c>
    </row>
    <row r="135" spans="1:24" ht="15.75">
      <c r="A135" s="158">
        <v>14</v>
      </c>
      <c r="B135" s="88" t="s">
        <v>39</v>
      </c>
      <c r="C135" s="140" t="s">
        <v>27</v>
      </c>
      <c r="D135" s="141" t="str">
        <f t="shared" si="7"/>
        <v>video</v>
      </c>
      <c r="E135" s="365"/>
      <c r="F135" s="365"/>
      <c r="G135" s="365"/>
      <c r="H135" s="365">
        <v>30</v>
      </c>
      <c r="I135" s="365"/>
      <c r="J135" s="365"/>
      <c r="K135" s="365"/>
      <c r="L135" s="365"/>
      <c r="M135" s="365"/>
      <c r="N135" s="365"/>
      <c r="O135" s="365"/>
      <c r="P135" s="368"/>
      <c r="Q135" s="371"/>
      <c r="W135" s="87" t="s">
        <v>738</v>
      </c>
      <c r="X135" s="149">
        <f>VLOOKUP(C135,EJE!$C$1:D1463,2,FALSE)</f>
        <v>0</v>
      </c>
    </row>
    <row r="136" spans="1:24" ht="15.75">
      <c r="A136" s="158">
        <v>15</v>
      </c>
      <c r="B136" s="88" t="s">
        <v>685</v>
      </c>
      <c r="C136" s="140" t="s">
        <v>3</v>
      </c>
      <c r="D136" s="141" t="str">
        <f t="shared" si="7"/>
        <v>video</v>
      </c>
      <c r="E136" s="365"/>
      <c r="F136" s="365"/>
      <c r="G136" s="365"/>
      <c r="H136" s="365">
        <v>30</v>
      </c>
      <c r="I136" s="365"/>
      <c r="J136" s="365"/>
      <c r="K136" s="365"/>
      <c r="L136" s="365"/>
      <c r="M136" s="365"/>
      <c r="N136" s="365"/>
      <c r="O136" s="365"/>
      <c r="P136" s="368"/>
      <c r="Q136" s="371"/>
      <c r="W136" s="87" t="s">
        <v>738</v>
      </c>
      <c r="X136" s="149" t="str">
        <f>VLOOKUP(C136,EJE!$C$1:D1464,2,FALSE)</f>
        <v>https://youtu.be/JwwQxitUCsY?si=-0IR-GRHn2uOUwX0</v>
      </c>
    </row>
    <row r="137" spans="1:24" ht="16.5" thickBot="1">
      <c r="A137" s="338">
        <v>16</v>
      </c>
      <c r="B137" s="88" t="s">
        <v>264</v>
      </c>
      <c r="C137" s="142" t="s">
        <v>219</v>
      </c>
      <c r="D137" s="143" t="str">
        <f t="shared" si="7"/>
        <v>video</v>
      </c>
      <c r="E137" s="367"/>
      <c r="F137" s="367"/>
      <c r="G137" s="367"/>
      <c r="H137" s="367">
        <v>30</v>
      </c>
      <c r="I137" s="367"/>
      <c r="J137" s="367"/>
      <c r="K137" s="367"/>
      <c r="L137" s="367"/>
      <c r="M137" s="367"/>
      <c r="N137" s="367"/>
      <c r="O137" s="367"/>
      <c r="P137" s="369"/>
      <c r="Q137" s="371"/>
      <c r="W137" s="87" t="s">
        <v>738</v>
      </c>
      <c r="X137" s="149">
        <f>VLOOKUP(C137,EJE!$C$1:D1465,2,FALSE)</f>
        <v>0</v>
      </c>
    </row>
    <row r="138" spans="1:24" ht="15.75">
      <c r="A138" s="338">
        <v>17</v>
      </c>
      <c r="B138" s="88" t="s">
        <v>1</v>
      </c>
      <c r="C138" s="336" t="s">
        <v>745</v>
      </c>
      <c r="D138" s="141" t="str">
        <f t="shared" si="7"/>
        <v>video</v>
      </c>
      <c r="E138" s="365"/>
      <c r="F138" s="365"/>
      <c r="G138" s="365"/>
      <c r="H138" s="365"/>
      <c r="I138" s="365"/>
      <c r="J138" s="365"/>
      <c r="K138" s="365"/>
      <c r="L138" s="365"/>
      <c r="M138" s="365"/>
      <c r="N138" s="365"/>
      <c r="O138" s="365"/>
      <c r="P138" s="365"/>
      <c r="W138" s="87" t="s">
        <v>738</v>
      </c>
      <c r="X138" s="149" t="str">
        <f>VLOOKUP(C138,EJE!$C$1:D1466,2,FALSE)</f>
        <v>https://drive.google.com/file/d/1d10kKB4X2rApjiYtDlKjBbuy7zvRY_rz/view?usp=sharing</v>
      </c>
    </row>
    <row r="139" spans="1:24" ht="15.75">
      <c r="B139" s="88"/>
      <c r="C139" s="336"/>
      <c r="D139" s="141"/>
      <c r="E139" s="336"/>
      <c r="F139" s="336"/>
      <c r="G139" s="336"/>
      <c r="H139" s="336"/>
      <c r="I139" s="336"/>
      <c r="J139" s="336"/>
      <c r="K139" s="336"/>
      <c r="L139" s="336"/>
      <c r="M139" s="336"/>
      <c r="N139" s="336"/>
      <c r="O139" s="336"/>
      <c r="P139" s="336"/>
      <c r="X139" s="17"/>
    </row>
    <row r="140" spans="1:24" ht="15.75">
      <c r="C140" s="121" t="s">
        <v>932</v>
      </c>
      <c r="F140" s="89"/>
      <c r="I140" s="89"/>
      <c r="L140" s="89"/>
      <c r="O140" s="89"/>
      <c r="X140" s="17"/>
    </row>
    <row r="141" spans="1:24" ht="16.5" customHeight="1" thickBot="1">
      <c r="A141" s="94">
        <v>8</v>
      </c>
      <c r="B141" s="95"/>
      <c r="C141" s="95" t="s">
        <v>948</v>
      </c>
      <c r="D141" s="94"/>
      <c r="E141" s="372" t="s">
        <v>688</v>
      </c>
      <c r="F141" s="372"/>
      <c r="G141" s="372"/>
      <c r="H141" s="372" t="s">
        <v>950</v>
      </c>
      <c r="I141" s="372"/>
      <c r="J141" s="372"/>
      <c r="K141" s="372" t="s">
        <v>687</v>
      </c>
      <c r="L141" s="372"/>
      <c r="M141" s="372"/>
      <c r="N141" s="372" t="s">
        <v>686</v>
      </c>
      <c r="O141" s="372"/>
      <c r="P141" s="372"/>
      <c r="Q141" s="94"/>
      <c r="X141" s="17"/>
    </row>
    <row r="142" spans="1:24">
      <c r="A142" s="158">
        <v>1</v>
      </c>
      <c r="B142" s="88" t="s">
        <v>394</v>
      </c>
      <c r="C142" s="138" t="s">
        <v>199</v>
      </c>
      <c r="D142" s="139" t="e">
        <f t="shared" si="7"/>
        <v>#N/A</v>
      </c>
      <c r="E142" s="366"/>
      <c r="F142" s="366"/>
      <c r="G142" s="366"/>
      <c r="H142" s="366">
        <v>30</v>
      </c>
      <c r="I142" s="366"/>
      <c r="J142" s="366"/>
      <c r="K142" s="366">
        <v>3</v>
      </c>
      <c r="L142" s="366"/>
      <c r="M142" s="366"/>
      <c r="N142" s="366"/>
      <c r="O142" s="366"/>
      <c r="P142" s="370"/>
      <c r="Q142" s="96"/>
      <c r="W142" s="87" t="s">
        <v>738</v>
      </c>
      <c r="X142" s="149" t="e">
        <f>VLOOKUP(C142,EJE!$C$1:D1469,2,FALSE)</f>
        <v>#N/A</v>
      </c>
    </row>
    <row r="143" spans="1:24" ht="15.75">
      <c r="A143" s="158">
        <v>2</v>
      </c>
      <c r="B143" s="88" t="s">
        <v>949</v>
      </c>
      <c r="C143" s="140" t="s">
        <v>389</v>
      </c>
      <c r="D143" s="141" t="str">
        <f t="shared" si="7"/>
        <v>video</v>
      </c>
      <c r="E143" s="365"/>
      <c r="F143" s="365"/>
      <c r="G143" s="365"/>
      <c r="H143" s="365"/>
      <c r="I143" s="365"/>
      <c r="J143" s="365"/>
      <c r="K143" s="365"/>
      <c r="L143" s="365"/>
      <c r="M143" s="365"/>
      <c r="N143" s="365"/>
      <c r="O143" s="365"/>
      <c r="P143" s="368"/>
      <c r="Q143" s="96"/>
      <c r="W143" s="87" t="s">
        <v>738</v>
      </c>
      <c r="X143" s="149" t="str">
        <f>VLOOKUP(C143,EJE!$C$1:D1470,2,FALSE)</f>
        <v>https://youtu.be/B4AxYIlorgw?si=E6uIHQ3akwy8aj-m</v>
      </c>
    </row>
    <row r="144" spans="1:24" ht="24.75" thickBot="1">
      <c r="A144" s="158">
        <v>3</v>
      </c>
      <c r="B144" s="88" t="s">
        <v>392</v>
      </c>
      <c r="C144" s="142" t="s">
        <v>176</v>
      </c>
      <c r="D144" s="143" t="str">
        <f t="shared" si="7"/>
        <v>video</v>
      </c>
      <c r="E144" s="367"/>
      <c r="F144" s="367"/>
      <c r="G144" s="367"/>
      <c r="H144" s="367"/>
      <c r="I144" s="367"/>
      <c r="J144" s="367"/>
      <c r="K144" s="367"/>
      <c r="L144" s="367"/>
      <c r="M144" s="367"/>
      <c r="N144" s="367"/>
      <c r="O144" s="367"/>
      <c r="P144" s="369"/>
      <c r="Q144" s="96"/>
      <c r="W144" s="87" t="s">
        <v>738</v>
      </c>
      <c r="X144" s="149" t="str">
        <f>VLOOKUP(C144,EJE!$C$1:D1471,2,FALSE)</f>
        <v>https://drive.google.com/file/d/1Q1An8Nigul245WUqUDS52fCJOsCBmEqf/view?usp=drive_link</v>
      </c>
    </row>
    <row r="145" spans="1:24" ht="15.75">
      <c r="A145" s="158">
        <v>4</v>
      </c>
      <c r="B145" s="88" t="s">
        <v>739</v>
      </c>
      <c r="C145" s="138" t="s">
        <v>66</v>
      </c>
      <c r="D145" s="144" t="str">
        <f t="shared" si="7"/>
        <v>video</v>
      </c>
      <c r="E145" s="366"/>
      <c r="F145" s="366"/>
      <c r="G145" s="366"/>
      <c r="H145" s="366">
        <v>30</v>
      </c>
      <c r="I145" s="366"/>
      <c r="J145" s="366"/>
      <c r="K145" s="366">
        <v>3</v>
      </c>
      <c r="L145" s="366"/>
      <c r="M145" s="366"/>
      <c r="N145" s="366"/>
      <c r="O145" s="366"/>
      <c r="P145" s="370"/>
      <c r="Q145" s="96"/>
      <c r="W145" s="87" t="s">
        <v>738</v>
      </c>
      <c r="X145" s="149" t="str">
        <f>VLOOKUP(C145,EJE!$C$1:D1472,2,FALSE)</f>
        <v>https://youtu.be/YNAwRWgPwNk?si=tRGZb459mOPBCCZB</v>
      </c>
    </row>
    <row r="146" spans="1:24" ht="16.5" thickBot="1">
      <c r="A146" s="158">
        <v>5</v>
      </c>
      <c r="B146" s="88" t="s">
        <v>739</v>
      </c>
      <c r="C146" s="140" t="s">
        <v>622</v>
      </c>
      <c r="D146" s="141" t="e">
        <f t="shared" si="7"/>
        <v>#N/A</v>
      </c>
      <c r="E146" s="365"/>
      <c r="F146" s="365"/>
      <c r="G146" s="365"/>
      <c r="H146" s="365"/>
      <c r="I146" s="365"/>
      <c r="J146" s="365"/>
      <c r="K146" s="367"/>
      <c r="L146" s="367"/>
      <c r="M146" s="367"/>
      <c r="N146" s="365"/>
      <c r="O146" s="365"/>
      <c r="P146" s="368"/>
      <c r="Q146" s="96"/>
      <c r="W146" s="87" t="s">
        <v>738</v>
      </c>
      <c r="X146" s="149" t="e">
        <f>VLOOKUP(C146,EJE!$C$1:D1473,2,FALSE)</f>
        <v>#N/A</v>
      </c>
    </row>
    <row r="147" spans="1:24" ht="15.75">
      <c r="A147" s="158">
        <v>6</v>
      </c>
      <c r="B147" s="88" t="s">
        <v>40</v>
      </c>
      <c r="C147" s="138" t="s">
        <v>43</v>
      </c>
      <c r="D147" s="144" t="str">
        <f t="shared" si="7"/>
        <v>video</v>
      </c>
      <c r="E147" s="366"/>
      <c r="F147" s="366"/>
      <c r="G147" s="366"/>
      <c r="H147" s="366">
        <v>40</v>
      </c>
      <c r="I147" s="366"/>
      <c r="J147" s="366"/>
      <c r="K147" s="366">
        <v>3</v>
      </c>
      <c r="L147" s="366"/>
      <c r="M147" s="366"/>
      <c r="N147" s="366"/>
      <c r="O147" s="366"/>
      <c r="P147" s="370"/>
      <c r="Q147" s="371">
        <f>((H147+H148+H149+H150+H151+H152+H153+H154+H155+H156+H157)*K147)/60</f>
        <v>22</v>
      </c>
      <c r="W147" s="87" t="s">
        <v>738</v>
      </c>
      <c r="X147" s="149" t="str">
        <f>VLOOKUP(C147,EJE!$C$1:D1474,2,FALSE)</f>
        <v>https://youtu.be/wYacQ6W-jS0?si=pPizgBaEFxyyUHEe</v>
      </c>
    </row>
    <row r="148" spans="1:24" ht="15.75">
      <c r="A148" s="158">
        <v>7</v>
      </c>
      <c r="B148" s="88" t="s">
        <v>685</v>
      </c>
      <c r="C148" s="140" t="s">
        <v>3</v>
      </c>
      <c r="D148" s="141" t="str">
        <f t="shared" si="7"/>
        <v>video</v>
      </c>
      <c r="E148" s="365"/>
      <c r="F148" s="365"/>
      <c r="G148" s="365"/>
      <c r="H148" s="365">
        <v>40</v>
      </c>
      <c r="I148" s="365"/>
      <c r="J148" s="365"/>
      <c r="K148" s="365"/>
      <c r="L148" s="365"/>
      <c r="M148" s="365"/>
      <c r="N148" s="365"/>
      <c r="O148" s="365"/>
      <c r="P148" s="368"/>
      <c r="Q148" s="371"/>
      <c r="W148" s="87" t="s">
        <v>738</v>
      </c>
      <c r="X148" s="149" t="str">
        <f>VLOOKUP(C148,EJE!$C$1:D1475,2,FALSE)</f>
        <v>https://youtu.be/JwwQxitUCsY?si=-0IR-GRHn2uOUwX0</v>
      </c>
    </row>
    <row r="149" spans="1:24" ht="15.75">
      <c r="A149" s="158">
        <v>8</v>
      </c>
      <c r="B149" s="88" t="s">
        <v>41</v>
      </c>
      <c r="C149" s="140" t="s">
        <v>515</v>
      </c>
      <c r="D149" s="141" t="str">
        <f t="shared" si="7"/>
        <v>video</v>
      </c>
      <c r="E149" s="365"/>
      <c r="F149" s="365"/>
      <c r="G149" s="365"/>
      <c r="H149" s="365">
        <v>40</v>
      </c>
      <c r="I149" s="365"/>
      <c r="J149" s="365"/>
      <c r="K149" s="365"/>
      <c r="L149" s="365"/>
      <c r="M149" s="365"/>
      <c r="N149" s="365"/>
      <c r="O149" s="365"/>
      <c r="P149" s="368"/>
      <c r="Q149" s="371"/>
      <c r="W149" s="87" t="s">
        <v>738</v>
      </c>
      <c r="X149" s="149" t="str">
        <f>VLOOKUP(C149,EJE!$C$1:D1476,2,FALSE)</f>
        <v>https://youtu.be/h7eGj7hg6hI?si=8g28xryavjxWLkzH</v>
      </c>
    </row>
    <row r="150" spans="1:24" ht="15.75">
      <c r="A150" s="158">
        <v>9</v>
      </c>
      <c r="B150" s="88" t="s">
        <v>685</v>
      </c>
      <c r="C150" s="140" t="s">
        <v>3</v>
      </c>
      <c r="D150" s="141" t="str">
        <f t="shared" si="7"/>
        <v>video</v>
      </c>
      <c r="E150" s="365"/>
      <c r="F150" s="365"/>
      <c r="G150" s="365"/>
      <c r="H150" s="365">
        <v>40</v>
      </c>
      <c r="I150" s="365"/>
      <c r="J150" s="365"/>
      <c r="K150" s="365"/>
      <c r="L150" s="365"/>
      <c r="M150" s="365"/>
      <c r="N150" s="365"/>
      <c r="O150" s="365"/>
      <c r="P150" s="368"/>
      <c r="Q150" s="371"/>
      <c r="W150" s="87" t="s">
        <v>738</v>
      </c>
      <c r="X150" s="149" t="str">
        <f>VLOOKUP(C150,EJE!$C$1:D1477,2,FALSE)</f>
        <v>https://youtu.be/JwwQxitUCsY?si=-0IR-GRHn2uOUwX0</v>
      </c>
    </row>
    <row r="151" spans="1:24" ht="15.75">
      <c r="A151" s="158">
        <v>10</v>
      </c>
      <c r="B151" s="88" t="s">
        <v>42</v>
      </c>
      <c r="C151" s="140" t="s">
        <v>2</v>
      </c>
      <c r="D151" s="141" t="str">
        <f t="shared" si="7"/>
        <v>video</v>
      </c>
      <c r="E151" s="365"/>
      <c r="F151" s="365"/>
      <c r="G151" s="365"/>
      <c r="H151" s="365">
        <v>40</v>
      </c>
      <c r="I151" s="365"/>
      <c r="J151" s="365"/>
      <c r="K151" s="365"/>
      <c r="L151" s="365"/>
      <c r="M151" s="365"/>
      <c r="N151" s="365"/>
      <c r="O151" s="365"/>
      <c r="P151" s="368"/>
      <c r="Q151" s="371"/>
      <c r="W151" s="87" t="s">
        <v>738</v>
      </c>
      <c r="X151" s="149" t="str">
        <f>VLOOKUP(C151,EJE!$C$1:D1478,2,FALSE)</f>
        <v>https://youtu.be/bgO3bI1ts_E?si=cgFOBOfo4lT9WI1k</v>
      </c>
    </row>
    <row r="152" spans="1:24" ht="15.75">
      <c r="A152" s="158">
        <v>11</v>
      </c>
      <c r="B152" s="88" t="s">
        <v>685</v>
      </c>
      <c r="C152" s="140" t="s">
        <v>3</v>
      </c>
      <c r="D152" s="141" t="str">
        <f t="shared" si="7"/>
        <v>video</v>
      </c>
      <c r="E152" s="365"/>
      <c r="F152" s="365"/>
      <c r="G152" s="365"/>
      <c r="H152" s="365">
        <v>40</v>
      </c>
      <c r="I152" s="365"/>
      <c r="J152" s="365"/>
      <c r="K152" s="365"/>
      <c r="L152" s="365"/>
      <c r="M152" s="365"/>
      <c r="N152" s="365"/>
      <c r="O152" s="365"/>
      <c r="P152" s="368"/>
      <c r="Q152" s="371"/>
      <c r="W152" s="87" t="s">
        <v>738</v>
      </c>
      <c r="X152" s="149" t="str">
        <f>VLOOKUP(C152,EJE!$C$1:D1479,2,FALSE)</f>
        <v>https://youtu.be/JwwQxitUCsY?si=-0IR-GRHn2uOUwX0</v>
      </c>
    </row>
    <row r="153" spans="1:24" ht="15.75">
      <c r="A153" s="158">
        <v>12</v>
      </c>
      <c r="B153" s="88" t="s">
        <v>38</v>
      </c>
      <c r="C153" s="140" t="s">
        <v>121</v>
      </c>
      <c r="D153" s="141" t="str">
        <f t="shared" si="7"/>
        <v>video</v>
      </c>
      <c r="E153" s="365"/>
      <c r="F153" s="365"/>
      <c r="G153" s="365"/>
      <c r="H153" s="365">
        <v>40</v>
      </c>
      <c r="I153" s="365"/>
      <c r="J153" s="365"/>
      <c r="K153" s="365"/>
      <c r="L153" s="365"/>
      <c r="M153" s="365"/>
      <c r="N153" s="365"/>
      <c r="O153" s="365"/>
      <c r="P153" s="368"/>
      <c r="Q153" s="371"/>
      <c r="W153" s="87" t="s">
        <v>738</v>
      </c>
      <c r="X153" s="149">
        <f>VLOOKUP(C153,EJE!$C$1:D1480,2,FALSE)</f>
        <v>0</v>
      </c>
    </row>
    <row r="154" spans="1:24" ht="15.75">
      <c r="A154" s="158">
        <v>13</v>
      </c>
      <c r="B154" s="88" t="s">
        <v>685</v>
      </c>
      <c r="C154" s="140" t="s">
        <v>3</v>
      </c>
      <c r="D154" s="141" t="str">
        <f t="shared" si="7"/>
        <v>video</v>
      </c>
      <c r="E154" s="365"/>
      <c r="F154" s="365"/>
      <c r="G154" s="365"/>
      <c r="H154" s="365">
        <v>40</v>
      </c>
      <c r="I154" s="365"/>
      <c r="J154" s="365"/>
      <c r="K154" s="365"/>
      <c r="L154" s="365"/>
      <c r="M154" s="365"/>
      <c r="N154" s="365"/>
      <c r="O154" s="365"/>
      <c r="P154" s="368"/>
      <c r="Q154" s="371"/>
      <c r="W154" s="87" t="s">
        <v>738</v>
      </c>
      <c r="X154" s="149" t="str">
        <f>VLOOKUP(C154,EJE!$C$1:D1481,2,FALSE)</f>
        <v>https://youtu.be/JwwQxitUCsY?si=-0IR-GRHn2uOUwX0</v>
      </c>
    </row>
    <row r="155" spans="1:24" ht="15.75">
      <c r="A155" s="158">
        <v>14</v>
      </c>
      <c r="B155" s="88" t="s">
        <v>39</v>
      </c>
      <c r="C155" s="140" t="s">
        <v>27</v>
      </c>
      <c r="D155" s="141" t="str">
        <f t="shared" si="7"/>
        <v>video</v>
      </c>
      <c r="E155" s="365"/>
      <c r="F155" s="365"/>
      <c r="G155" s="365"/>
      <c r="H155" s="365">
        <v>40</v>
      </c>
      <c r="I155" s="365"/>
      <c r="J155" s="365"/>
      <c r="K155" s="365"/>
      <c r="L155" s="365"/>
      <c r="M155" s="365"/>
      <c r="N155" s="365"/>
      <c r="O155" s="365"/>
      <c r="P155" s="368"/>
      <c r="Q155" s="371"/>
      <c r="W155" s="87" t="s">
        <v>738</v>
      </c>
      <c r="X155" s="149">
        <f>VLOOKUP(C155,EJE!$C$1:D1482,2,FALSE)</f>
        <v>0</v>
      </c>
    </row>
    <row r="156" spans="1:24" ht="15.75">
      <c r="A156" s="158">
        <v>15</v>
      </c>
      <c r="B156" s="88" t="s">
        <v>685</v>
      </c>
      <c r="C156" s="140" t="s">
        <v>3</v>
      </c>
      <c r="D156" s="141" t="str">
        <f t="shared" si="7"/>
        <v>video</v>
      </c>
      <c r="E156" s="365"/>
      <c r="F156" s="365"/>
      <c r="G156" s="365"/>
      <c r="H156" s="365">
        <v>40</v>
      </c>
      <c r="I156" s="365"/>
      <c r="J156" s="365"/>
      <c r="K156" s="365"/>
      <c r="L156" s="365"/>
      <c r="M156" s="365"/>
      <c r="N156" s="365"/>
      <c r="O156" s="365"/>
      <c r="P156" s="368"/>
      <c r="Q156" s="371"/>
      <c r="W156" s="87" t="s">
        <v>738</v>
      </c>
      <c r="X156" s="149" t="str">
        <f>VLOOKUP(C156,EJE!$C$1:D1483,2,FALSE)</f>
        <v>https://youtu.be/JwwQxitUCsY?si=-0IR-GRHn2uOUwX0</v>
      </c>
    </row>
    <row r="157" spans="1:24" ht="16.5" thickBot="1">
      <c r="A157" s="338">
        <v>16</v>
      </c>
      <c r="B157" s="88" t="s">
        <v>264</v>
      </c>
      <c r="C157" s="142" t="s">
        <v>219</v>
      </c>
      <c r="D157" s="143" t="str">
        <f t="shared" si="7"/>
        <v>video</v>
      </c>
      <c r="E157" s="367"/>
      <c r="F157" s="367"/>
      <c r="G157" s="367"/>
      <c r="H157" s="367">
        <v>40</v>
      </c>
      <c r="I157" s="367"/>
      <c r="J157" s="367"/>
      <c r="K157" s="367"/>
      <c r="L157" s="367"/>
      <c r="M157" s="367"/>
      <c r="N157" s="367"/>
      <c r="O157" s="367"/>
      <c r="P157" s="369"/>
      <c r="Q157" s="371"/>
      <c r="W157" s="87" t="s">
        <v>738</v>
      </c>
      <c r="X157" s="149">
        <f>VLOOKUP(C157,EJE!$C$1:D1484,2,FALSE)</f>
        <v>0</v>
      </c>
    </row>
    <row r="158" spans="1:24" ht="15.75">
      <c r="A158" s="338">
        <v>17</v>
      </c>
      <c r="B158" s="88" t="s">
        <v>1</v>
      </c>
      <c r="C158" s="336" t="s">
        <v>745</v>
      </c>
      <c r="D158" s="141" t="str">
        <f t="shared" si="7"/>
        <v>video</v>
      </c>
      <c r="E158" s="365"/>
      <c r="F158" s="365"/>
      <c r="G158" s="365"/>
      <c r="H158" s="365"/>
      <c r="I158" s="365"/>
      <c r="J158" s="365"/>
      <c r="K158" s="365"/>
      <c r="L158" s="365"/>
      <c r="M158" s="365"/>
      <c r="N158" s="365"/>
      <c r="O158" s="365"/>
      <c r="P158" s="365"/>
      <c r="W158" s="87" t="s">
        <v>738</v>
      </c>
      <c r="X158" s="149" t="str">
        <f>VLOOKUP(C158,EJE!$C$1:D1485,2,FALSE)</f>
        <v>https://drive.google.com/file/d/1d10kKB4X2rApjiYtDlKjBbuy7zvRY_rz/view?usp=sharing</v>
      </c>
    </row>
    <row r="159" spans="1:24" ht="15.75">
      <c r="B159" s="88"/>
      <c r="C159" s="336"/>
      <c r="D159" s="141"/>
      <c r="E159" s="336"/>
      <c r="F159" s="336"/>
      <c r="G159" s="336"/>
      <c r="H159" s="336"/>
      <c r="I159" s="336"/>
      <c r="J159" s="336"/>
      <c r="K159" s="336"/>
      <c r="L159" s="336"/>
      <c r="M159" s="336"/>
      <c r="N159" s="336"/>
      <c r="O159" s="336"/>
      <c r="P159" s="336"/>
      <c r="X159" s="17"/>
    </row>
    <row r="160" spans="1:24" ht="15.75">
      <c r="C160" s="121" t="s">
        <v>932</v>
      </c>
      <c r="F160" s="89"/>
      <c r="I160" s="89"/>
      <c r="L160" s="89"/>
      <c r="O160" s="89"/>
      <c r="X160" s="17"/>
    </row>
    <row r="161" spans="1:24" ht="16.5" customHeight="1" thickBot="1">
      <c r="A161" s="94">
        <v>9</v>
      </c>
      <c r="B161" s="95"/>
      <c r="C161" s="95" t="s">
        <v>948</v>
      </c>
      <c r="D161" s="94"/>
      <c r="E161" s="372" t="s">
        <v>688</v>
      </c>
      <c r="F161" s="372"/>
      <c r="G161" s="372"/>
      <c r="H161" s="372" t="s">
        <v>950</v>
      </c>
      <c r="I161" s="372"/>
      <c r="J161" s="372"/>
      <c r="K161" s="372" t="s">
        <v>687</v>
      </c>
      <c r="L161" s="372"/>
      <c r="M161" s="372"/>
      <c r="N161" s="372" t="s">
        <v>686</v>
      </c>
      <c r="O161" s="372"/>
      <c r="P161" s="372"/>
      <c r="Q161" s="94"/>
      <c r="X161" s="17"/>
    </row>
    <row r="162" spans="1:24">
      <c r="A162" s="158">
        <v>1</v>
      </c>
      <c r="B162" s="88" t="s">
        <v>394</v>
      </c>
      <c r="C162" s="138" t="s">
        <v>199</v>
      </c>
      <c r="D162" s="139" t="e">
        <f t="shared" si="7"/>
        <v>#N/A</v>
      </c>
      <c r="E162" s="366"/>
      <c r="F162" s="366"/>
      <c r="G162" s="366"/>
      <c r="H162" s="366">
        <v>30</v>
      </c>
      <c r="I162" s="366"/>
      <c r="J162" s="366"/>
      <c r="K162" s="366">
        <v>3</v>
      </c>
      <c r="L162" s="366"/>
      <c r="M162" s="366"/>
      <c r="N162" s="366"/>
      <c r="O162" s="366"/>
      <c r="P162" s="370"/>
      <c r="Q162" s="96"/>
      <c r="W162" s="87" t="s">
        <v>738</v>
      </c>
      <c r="X162" s="149" t="e">
        <f>VLOOKUP(C162,EJE!$C$1:D1488,2,FALSE)</f>
        <v>#N/A</v>
      </c>
    </row>
    <row r="163" spans="1:24" ht="15.75">
      <c r="A163" s="158">
        <v>2</v>
      </c>
      <c r="B163" s="88" t="s">
        <v>949</v>
      </c>
      <c r="C163" s="140" t="s">
        <v>389</v>
      </c>
      <c r="D163" s="141" t="str">
        <f t="shared" si="7"/>
        <v>video</v>
      </c>
      <c r="E163" s="365"/>
      <c r="F163" s="365"/>
      <c r="G163" s="365"/>
      <c r="H163" s="365"/>
      <c r="I163" s="365"/>
      <c r="J163" s="365"/>
      <c r="K163" s="365"/>
      <c r="L163" s="365"/>
      <c r="M163" s="365"/>
      <c r="N163" s="365"/>
      <c r="O163" s="365"/>
      <c r="P163" s="368"/>
      <c r="Q163" s="96"/>
      <c r="W163" s="87" t="s">
        <v>738</v>
      </c>
      <c r="X163" s="149" t="str">
        <f>VLOOKUP(C163,EJE!$C$1:D1489,2,FALSE)</f>
        <v>https://youtu.be/B4AxYIlorgw?si=E6uIHQ3akwy8aj-m</v>
      </c>
    </row>
    <row r="164" spans="1:24" ht="24.75" thickBot="1">
      <c r="A164" s="158">
        <v>3</v>
      </c>
      <c r="B164" s="88" t="s">
        <v>392</v>
      </c>
      <c r="C164" s="142" t="s">
        <v>176</v>
      </c>
      <c r="D164" s="143" t="str">
        <f t="shared" si="7"/>
        <v>video</v>
      </c>
      <c r="E164" s="367"/>
      <c r="F164" s="367"/>
      <c r="G164" s="367"/>
      <c r="H164" s="367"/>
      <c r="I164" s="367"/>
      <c r="J164" s="367"/>
      <c r="K164" s="367"/>
      <c r="L164" s="367"/>
      <c r="M164" s="367"/>
      <c r="N164" s="367"/>
      <c r="O164" s="367"/>
      <c r="P164" s="369"/>
      <c r="Q164" s="96"/>
      <c r="W164" s="87" t="s">
        <v>738</v>
      </c>
      <c r="X164" s="149" t="str">
        <f>VLOOKUP(C164,EJE!$C$1:D1490,2,FALSE)</f>
        <v>https://drive.google.com/file/d/1Q1An8Nigul245WUqUDS52fCJOsCBmEqf/view?usp=drive_link</v>
      </c>
    </row>
    <row r="165" spans="1:24" ht="15.75">
      <c r="A165" s="158">
        <v>4</v>
      </c>
      <c r="B165" s="88" t="s">
        <v>739</v>
      </c>
      <c r="C165" s="138" t="s">
        <v>66</v>
      </c>
      <c r="D165" s="144" t="str">
        <f t="shared" si="7"/>
        <v>video</v>
      </c>
      <c r="E165" s="366"/>
      <c r="F165" s="366"/>
      <c r="G165" s="366"/>
      <c r="H165" s="366">
        <v>30</v>
      </c>
      <c r="I165" s="366"/>
      <c r="J165" s="366"/>
      <c r="K165" s="366">
        <v>3</v>
      </c>
      <c r="L165" s="366"/>
      <c r="M165" s="366"/>
      <c r="N165" s="366"/>
      <c r="O165" s="366"/>
      <c r="P165" s="370"/>
      <c r="Q165" s="96"/>
      <c r="W165" s="87" t="s">
        <v>738</v>
      </c>
      <c r="X165" s="149" t="str">
        <f>VLOOKUP(C165,EJE!$C$1:D1491,2,FALSE)</f>
        <v>https://youtu.be/YNAwRWgPwNk?si=tRGZb459mOPBCCZB</v>
      </c>
    </row>
    <row r="166" spans="1:24" ht="16.5" thickBot="1">
      <c r="A166" s="158">
        <v>5</v>
      </c>
      <c r="B166" s="88" t="s">
        <v>739</v>
      </c>
      <c r="C166" s="140" t="s">
        <v>622</v>
      </c>
      <c r="D166" s="141" t="e">
        <f t="shared" si="7"/>
        <v>#N/A</v>
      </c>
      <c r="E166" s="365"/>
      <c r="F166" s="365"/>
      <c r="G166" s="365"/>
      <c r="H166" s="365"/>
      <c r="I166" s="365"/>
      <c r="J166" s="365"/>
      <c r="K166" s="367"/>
      <c r="L166" s="367"/>
      <c r="M166" s="367"/>
      <c r="N166" s="365"/>
      <c r="O166" s="365"/>
      <c r="P166" s="368"/>
      <c r="Q166" s="96"/>
      <c r="W166" s="87" t="s">
        <v>738</v>
      </c>
      <c r="X166" s="149" t="e">
        <f>VLOOKUP(C166,EJE!$C$1:D1492,2,FALSE)</f>
        <v>#N/A</v>
      </c>
    </row>
    <row r="167" spans="1:24" ht="15.75">
      <c r="A167" s="158">
        <v>6</v>
      </c>
      <c r="B167" s="88" t="s">
        <v>40</v>
      </c>
      <c r="C167" s="138" t="s">
        <v>43</v>
      </c>
      <c r="D167" s="144" t="str">
        <f t="shared" si="7"/>
        <v>video</v>
      </c>
      <c r="E167" s="366"/>
      <c r="F167" s="366"/>
      <c r="G167" s="366"/>
      <c r="H167" s="366">
        <v>30</v>
      </c>
      <c r="I167" s="366"/>
      <c r="J167" s="366"/>
      <c r="K167" s="366">
        <v>4</v>
      </c>
      <c r="L167" s="366"/>
      <c r="M167" s="366"/>
      <c r="N167" s="366"/>
      <c r="O167" s="366"/>
      <c r="P167" s="370"/>
      <c r="Q167" s="371">
        <f>((H167+H168+H169+H170+H171+H172+H173+H174+H175+H176+H177)*K167)/60</f>
        <v>22</v>
      </c>
      <c r="W167" s="87" t="s">
        <v>738</v>
      </c>
      <c r="X167" s="149" t="str">
        <f>VLOOKUP(C167,EJE!$C$1:D1493,2,FALSE)</f>
        <v>https://youtu.be/wYacQ6W-jS0?si=pPizgBaEFxyyUHEe</v>
      </c>
    </row>
    <row r="168" spans="1:24" ht="15.75">
      <c r="A168" s="158">
        <v>7</v>
      </c>
      <c r="B168" s="88" t="s">
        <v>685</v>
      </c>
      <c r="C168" s="140" t="s">
        <v>3</v>
      </c>
      <c r="D168" s="141" t="str">
        <f t="shared" si="7"/>
        <v>video</v>
      </c>
      <c r="E168" s="365"/>
      <c r="F168" s="365"/>
      <c r="G168" s="365"/>
      <c r="H168" s="365">
        <v>30</v>
      </c>
      <c r="I168" s="365"/>
      <c r="J168" s="365"/>
      <c r="K168" s="365"/>
      <c r="L168" s="365"/>
      <c r="M168" s="365"/>
      <c r="N168" s="365"/>
      <c r="O168" s="365"/>
      <c r="P168" s="368"/>
      <c r="Q168" s="371"/>
      <c r="W168" s="87" t="s">
        <v>738</v>
      </c>
      <c r="X168" s="149" t="str">
        <f>VLOOKUP(C168,EJE!$C$1:D1494,2,FALSE)</f>
        <v>https://youtu.be/JwwQxitUCsY?si=-0IR-GRHn2uOUwX0</v>
      </c>
    </row>
    <row r="169" spans="1:24" ht="15.75">
      <c r="A169" s="158">
        <v>8</v>
      </c>
      <c r="B169" s="88" t="s">
        <v>41</v>
      </c>
      <c r="C169" s="140" t="s">
        <v>515</v>
      </c>
      <c r="D169" s="141" t="str">
        <f t="shared" si="7"/>
        <v>video</v>
      </c>
      <c r="E169" s="365"/>
      <c r="F169" s="365"/>
      <c r="G169" s="365"/>
      <c r="H169" s="365">
        <v>30</v>
      </c>
      <c r="I169" s="365"/>
      <c r="J169" s="365"/>
      <c r="K169" s="365"/>
      <c r="L169" s="365"/>
      <c r="M169" s="365"/>
      <c r="N169" s="365"/>
      <c r="O169" s="365"/>
      <c r="P169" s="368"/>
      <c r="Q169" s="371"/>
      <c r="W169" s="87" t="s">
        <v>738</v>
      </c>
      <c r="X169" s="149" t="str">
        <f>VLOOKUP(C169,EJE!$C$1:D1495,2,FALSE)</f>
        <v>https://youtu.be/h7eGj7hg6hI?si=8g28xryavjxWLkzH</v>
      </c>
    </row>
    <row r="170" spans="1:24" ht="15.75">
      <c r="A170" s="158">
        <v>9</v>
      </c>
      <c r="B170" s="88" t="s">
        <v>685</v>
      </c>
      <c r="C170" s="140" t="s">
        <v>3</v>
      </c>
      <c r="D170" s="141" t="str">
        <f t="shared" si="7"/>
        <v>video</v>
      </c>
      <c r="E170" s="365"/>
      <c r="F170" s="365"/>
      <c r="G170" s="365"/>
      <c r="H170" s="365">
        <v>30</v>
      </c>
      <c r="I170" s="365"/>
      <c r="J170" s="365"/>
      <c r="K170" s="365"/>
      <c r="L170" s="365"/>
      <c r="M170" s="365"/>
      <c r="N170" s="365"/>
      <c r="O170" s="365"/>
      <c r="P170" s="368"/>
      <c r="Q170" s="371"/>
      <c r="W170" s="87" t="s">
        <v>738</v>
      </c>
      <c r="X170" s="149" t="str">
        <f>VLOOKUP(C170,EJE!$C$1:D1496,2,FALSE)</f>
        <v>https://youtu.be/JwwQxitUCsY?si=-0IR-GRHn2uOUwX0</v>
      </c>
    </row>
    <row r="171" spans="1:24" ht="15.75">
      <c r="A171" s="158">
        <v>10</v>
      </c>
      <c r="B171" s="88" t="s">
        <v>42</v>
      </c>
      <c r="C171" s="140" t="s">
        <v>2</v>
      </c>
      <c r="D171" s="141" t="str">
        <f t="shared" si="7"/>
        <v>video</v>
      </c>
      <c r="E171" s="365"/>
      <c r="F171" s="365"/>
      <c r="G171" s="365"/>
      <c r="H171" s="365">
        <v>30</v>
      </c>
      <c r="I171" s="365"/>
      <c r="J171" s="365"/>
      <c r="K171" s="365"/>
      <c r="L171" s="365"/>
      <c r="M171" s="365"/>
      <c r="N171" s="365"/>
      <c r="O171" s="365"/>
      <c r="P171" s="368"/>
      <c r="Q171" s="371"/>
      <c r="W171" s="87" t="s">
        <v>738</v>
      </c>
      <c r="X171" s="149" t="str">
        <f>VLOOKUP(C171,EJE!$C$1:D1497,2,FALSE)</f>
        <v>https://youtu.be/bgO3bI1ts_E?si=cgFOBOfo4lT9WI1k</v>
      </c>
    </row>
    <row r="172" spans="1:24" ht="15.75">
      <c r="A172" s="158">
        <v>11</v>
      </c>
      <c r="B172" s="88" t="s">
        <v>685</v>
      </c>
      <c r="C172" s="140" t="s">
        <v>3</v>
      </c>
      <c r="D172" s="141" t="str">
        <f t="shared" si="7"/>
        <v>video</v>
      </c>
      <c r="E172" s="365"/>
      <c r="F172" s="365"/>
      <c r="G172" s="365"/>
      <c r="H172" s="365">
        <v>30</v>
      </c>
      <c r="I172" s="365"/>
      <c r="J172" s="365"/>
      <c r="K172" s="365"/>
      <c r="L172" s="365"/>
      <c r="M172" s="365"/>
      <c r="N172" s="365"/>
      <c r="O172" s="365"/>
      <c r="P172" s="368"/>
      <c r="Q172" s="371"/>
      <c r="W172" s="87" t="s">
        <v>738</v>
      </c>
      <c r="X172" s="149" t="str">
        <f>VLOOKUP(C172,EJE!$C$1:D1498,2,FALSE)</f>
        <v>https://youtu.be/JwwQxitUCsY?si=-0IR-GRHn2uOUwX0</v>
      </c>
    </row>
    <row r="173" spans="1:24" ht="15.75">
      <c r="A173" s="158">
        <v>12</v>
      </c>
      <c r="B173" s="88" t="s">
        <v>38</v>
      </c>
      <c r="C173" s="140" t="s">
        <v>121</v>
      </c>
      <c r="D173" s="141" t="str">
        <f t="shared" si="7"/>
        <v>video</v>
      </c>
      <c r="E173" s="365"/>
      <c r="F173" s="365"/>
      <c r="G173" s="365"/>
      <c r="H173" s="365">
        <v>30</v>
      </c>
      <c r="I173" s="365"/>
      <c r="J173" s="365"/>
      <c r="K173" s="365"/>
      <c r="L173" s="365"/>
      <c r="M173" s="365"/>
      <c r="N173" s="365"/>
      <c r="O173" s="365"/>
      <c r="P173" s="368"/>
      <c r="Q173" s="371"/>
      <c r="W173" s="87" t="s">
        <v>738</v>
      </c>
      <c r="X173" s="149">
        <f>VLOOKUP(C173,EJE!$C$1:D1499,2,FALSE)</f>
        <v>0</v>
      </c>
    </row>
    <row r="174" spans="1:24" ht="15.75">
      <c r="A174" s="158">
        <v>13</v>
      </c>
      <c r="B174" s="88" t="s">
        <v>685</v>
      </c>
      <c r="C174" s="140" t="s">
        <v>3</v>
      </c>
      <c r="D174" s="141" t="str">
        <f t="shared" si="7"/>
        <v>video</v>
      </c>
      <c r="E174" s="365"/>
      <c r="F174" s="365"/>
      <c r="G174" s="365"/>
      <c r="H174" s="365">
        <v>30</v>
      </c>
      <c r="I174" s="365"/>
      <c r="J174" s="365"/>
      <c r="K174" s="365"/>
      <c r="L174" s="365"/>
      <c r="M174" s="365"/>
      <c r="N174" s="365"/>
      <c r="O174" s="365"/>
      <c r="P174" s="368"/>
      <c r="Q174" s="371"/>
      <c r="W174" s="87" t="s">
        <v>738</v>
      </c>
      <c r="X174" s="149" t="str">
        <f>VLOOKUP(C174,EJE!$C$1:D1500,2,FALSE)</f>
        <v>https://youtu.be/JwwQxitUCsY?si=-0IR-GRHn2uOUwX0</v>
      </c>
    </row>
    <row r="175" spans="1:24" ht="15.75">
      <c r="A175" s="158">
        <v>14</v>
      </c>
      <c r="B175" s="88" t="s">
        <v>39</v>
      </c>
      <c r="C175" s="140" t="s">
        <v>27</v>
      </c>
      <c r="D175" s="141" t="str">
        <f t="shared" si="7"/>
        <v>video</v>
      </c>
      <c r="E175" s="365"/>
      <c r="F175" s="365"/>
      <c r="G175" s="365"/>
      <c r="H175" s="365">
        <v>30</v>
      </c>
      <c r="I175" s="365"/>
      <c r="J175" s="365"/>
      <c r="K175" s="365"/>
      <c r="L175" s="365"/>
      <c r="M175" s="365"/>
      <c r="N175" s="365"/>
      <c r="O175" s="365"/>
      <c r="P175" s="368"/>
      <c r="Q175" s="371"/>
      <c r="W175" s="87" t="s">
        <v>738</v>
      </c>
      <c r="X175" s="149">
        <f>VLOOKUP(C175,EJE!$C$1:D1501,2,FALSE)</f>
        <v>0</v>
      </c>
    </row>
    <row r="176" spans="1:24" ht="15.75">
      <c r="A176" s="158">
        <v>15</v>
      </c>
      <c r="B176" s="88" t="s">
        <v>685</v>
      </c>
      <c r="C176" s="140" t="s">
        <v>3</v>
      </c>
      <c r="D176" s="141" t="str">
        <f t="shared" si="7"/>
        <v>video</v>
      </c>
      <c r="E176" s="365"/>
      <c r="F176" s="365"/>
      <c r="G176" s="365"/>
      <c r="H176" s="365">
        <v>30</v>
      </c>
      <c r="I176" s="365"/>
      <c r="J176" s="365"/>
      <c r="K176" s="365"/>
      <c r="L176" s="365"/>
      <c r="M176" s="365"/>
      <c r="N176" s="365"/>
      <c r="O176" s="365"/>
      <c r="P176" s="368"/>
      <c r="Q176" s="371"/>
      <c r="W176" s="87" t="s">
        <v>738</v>
      </c>
      <c r="X176" s="149" t="str">
        <f>VLOOKUP(C176,EJE!$C$1:D1502,2,FALSE)</f>
        <v>https://youtu.be/JwwQxitUCsY?si=-0IR-GRHn2uOUwX0</v>
      </c>
    </row>
    <row r="177" spans="1:24" ht="16.5" thickBot="1">
      <c r="A177" s="338">
        <v>16</v>
      </c>
      <c r="B177" s="88" t="s">
        <v>264</v>
      </c>
      <c r="C177" s="142" t="s">
        <v>219</v>
      </c>
      <c r="D177" s="143" t="str">
        <f t="shared" si="7"/>
        <v>video</v>
      </c>
      <c r="E177" s="367"/>
      <c r="F177" s="367"/>
      <c r="G177" s="367"/>
      <c r="H177" s="367">
        <v>30</v>
      </c>
      <c r="I177" s="367"/>
      <c r="J177" s="367"/>
      <c r="K177" s="367"/>
      <c r="L177" s="367"/>
      <c r="M177" s="367"/>
      <c r="N177" s="367"/>
      <c r="O177" s="367"/>
      <c r="P177" s="369"/>
      <c r="Q177" s="371"/>
      <c r="W177" s="87" t="s">
        <v>738</v>
      </c>
      <c r="X177" s="149">
        <f>VLOOKUP(C177,EJE!$C$1:D1503,2,FALSE)</f>
        <v>0</v>
      </c>
    </row>
    <row r="178" spans="1:24" ht="15.75">
      <c r="A178" s="338">
        <v>17</v>
      </c>
      <c r="B178" s="88" t="s">
        <v>1</v>
      </c>
      <c r="C178" s="336" t="s">
        <v>745</v>
      </c>
      <c r="D178" s="141" t="str">
        <f t="shared" si="7"/>
        <v>video</v>
      </c>
      <c r="E178" s="365"/>
      <c r="F178" s="365"/>
      <c r="G178" s="365"/>
      <c r="H178" s="365"/>
      <c r="I178" s="365"/>
      <c r="J178" s="365"/>
      <c r="K178" s="365"/>
      <c r="L178" s="365"/>
      <c r="M178" s="365"/>
      <c r="N178" s="365"/>
      <c r="O178" s="365"/>
      <c r="P178" s="365"/>
      <c r="W178" s="87" t="s">
        <v>738</v>
      </c>
      <c r="X178" s="149" t="str">
        <f>VLOOKUP(C178,EJE!$C$1:D1504,2,FALSE)</f>
        <v>https://drive.google.com/file/d/1d10kKB4X2rApjiYtDlKjBbuy7zvRY_rz/view?usp=sharing</v>
      </c>
    </row>
    <row r="179" spans="1:24" ht="15.75">
      <c r="B179" s="146"/>
      <c r="C179" s="336"/>
      <c r="D179" s="141"/>
      <c r="E179" s="336"/>
      <c r="F179" s="336"/>
      <c r="G179" s="336"/>
      <c r="H179" s="336"/>
      <c r="I179" s="336"/>
      <c r="J179" s="336"/>
      <c r="K179" s="336"/>
      <c r="L179" s="336"/>
      <c r="M179" s="336"/>
      <c r="N179" s="336"/>
      <c r="O179" s="336"/>
      <c r="P179" s="336"/>
      <c r="X179" s="17"/>
    </row>
    <row r="180" spans="1:24" ht="15.75">
      <c r="C180" s="122" t="s">
        <v>939</v>
      </c>
      <c r="F180" s="89"/>
      <c r="I180" s="89"/>
      <c r="L180" s="89"/>
      <c r="O180" s="89"/>
      <c r="X180" s="17"/>
    </row>
    <row r="181" spans="1:24" ht="16.5" customHeight="1" thickBot="1">
      <c r="A181" s="94">
        <v>10</v>
      </c>
      <c r="B181" s="95"/>
      <c r="C181" s="95" t="s">
        <v>948</v>
      </c>
      <c r="D181" s="94"/>
      <c r="E181" s="372" t="s">
        <v>688</v>
      </c>
      <c r="F181" s="372"/>
      <c r="G181" s="372"/>
      <c r="H181" s="372" t="s">
        <v>950</v>
      </c>
      <c r="I181" s="372"/>
      <c r="J181" s="372"/>
      <c r="K181" s="372" t="s">
        <v>687</v>
      </c>
      <c r="L181" s="372"/>
      <c r="M181" s="372"/>
      <c r="N181" s="372" t="s">
        <v>686</v>
      </c>
      <c r="O181" s="372"/>
      <c r="P181" s="372"/>
      <c r="Q181" s="289"/>
      <c r="X181" s="17"/>
    </row>
    <row r="182" spans="1:24">
      <c r="A182" s="158">
        <v>1</v>
      </c>
      <c r="B182" s="88" t="s">
        <v>394</v>
      </c>
      <c r="C182" s="138" t="s">
        <v>199</v>
      </c>
      <c r="D182" s="139" t="e">
        <f t="shared" si="7"/>
        <v>#N/A</v>
      </c>
      <c r="E182" s="366"/>
      <c r="F182" s="366"/>
      <c r="G182" s="366"/>
      <c r="H182" s="366">
        <v>30</v>
      </c>
      <c r="I182" s="366"/>
      <c r="J182" s="366"/>
      <c r="K182" s="366">
        <v>3</v>
      </c>
      <c r="L182" s="366"/>
      <c r="M182" s="366"/>
      <c r="N182" s="366"/>
      <c r="O182" s="366"/>
      <c r="P182" s="370"/>
      <c r="Q182" s="96"/>
      <c r="W182" s="87" t="s">
        <v>738</v>
      </c>
      <c r="X182" s="149" t="e">
        <f>VLOOKUP(C182,EJE!$C$1:D1507,2,FALSE)</f>
        <v>#N/A</v>
      </c>
    </row>
    <row r="183" spans="1:24" ht="15.75">
      <c r="A183" s="158">
        <v>2</v>
      </c>
      <c r="B183" s="88" t="s">
        <v>949</v>
      </c>
      <c r="C183" s="140" t="s">
        <v>389</v>
      </c>
      <c r="D183" s="141" t="str">
        <f t="shared" si="7"/>
        <v>video</v>
      </c>
      <c r="E183" s="365"/>
      <c r="F183" s="365"/>
      <c r="G183" s="365"/>
      <c r="H183" s="365"/>
      <c r="I183" s="365"/>
      <c r="J183" s="365"/>
      <c r="K183" s="365"/>
      <c r="L183" s="365"/>
      <c r="M183" s="365"/>
      <c r="N183" s="365"/>
      <c r="O183" s="365"/>
      <c r="P183" s="368"/>
      <c r="Q183" s="96"/>
      <c r="W183" s="87" t="s">
        <v>738</v>
      </c>
      <c r="X183" s="149" t="str">
        <f>VLOOKUP(C183,EJE!$C$1:D1508,2,FALSE)</f>
        <v>https://youtu.be/B4AxYIlorgw?si=E6uIHQ3akwy8aj-m</v>
      </c>
    </row>
    <row r="184" spans="1:24" ht="24.75" thickBot="1">
      <c r="A184" s="158">
        <v>3</v>
      </c>
      <c r="B184" s="88" t="s">
        <v>392</v>
      </c>
      <c r="C184" s="142" t="s">
        <v>176</v>
      </c>
      <c r="D184" s="143" t="str">
        <f t="shared" si="7"/>
        <v>video</v>
      </c>
      <c r="E184" s="367"/>
      <c r="F184" s="367"/>
      <c r="G184" s="367"/>
      <c r="H184" s="367"/>
      <c r="I184" s="367"/>
      <c r="J184" s="367"/>
      <c r="K184" s="367"/>
      <c r="L184" s="367"/>
      <c r="M184" s="367"/>
      <c r="N184" s="367"/>
      <c r="O184" s="367"/>
      <c r="P184" s="369"/>
      <c r="Q184" s="96"/>
      <c r="W184" s="87" t="s">
        <v>738</v>
      </c>
      <c r="X184" s="149" t="str">
        <f>VLOOKUP(C184,EJE!$C$1:D1509,2,FALSE)</f>
        <v>https://drive.google.com/file/d/1Q1An8Nigul245WUqUDS52fCJOsCBmEqf/view?usp=drive_link</v>
      </c>
    </row>
    <row r="185" spans="1:24" ht="15.75">
      <c r="A185" s="158">
        <v>4</v>
      </c>
      <c r="B185" s="88" t="s">
        <v>739</v>
      </c>
      <c r="C185" s="138" t="s">
        <v>66</v>
      </c>
      <c r="D185" s="144" t="str">
        <f t="shared" si="7"/>
        <v>video</v>
      </c>
      <c r="E185" s="366"/>
      <c r="F185" s="366"/>
      <c r="G185" s="366"/>
      <c r="H185" s="366">
        <v>30</v>
      </c>
      <c r="I185" s="366"/>
      <c r="J185" s="366"/>
      <c r="K185" s="366">
        <v>3</v>
      </c>
      <c r="L185" s="366"/>
      <c r="M185" s="366"/>
      <c r="N185" s="366"/>
      <c r="O185" s="366"/>
      <c r="P185" s="370"/>
      <c r="Q185" s="96"/>
      <c r="W185" s="87" t="s">
        <v>738</v>
      </c>
      <c r="X185" s="149" t="str">
        <f>VLOOKUP(C185,EJE!$C$1:D1510,2,FALSE)</f>
        <v>https://youtu.be/YNAwRWgPwNk?si=tRGZb459mOPBCCZB</v>
      </c>
    </row>
    <row r="186" spans="1:24" ht="16.5" thickBot="1">
      <c r="A186" s="158">
        <v>5</v>
      </c>
      <c r="B186" s="88" t="s">
        <v>739</v>
      </c>
      <c r="C186" s="140" t="s">
        <v>622</v>
      </c>
      <c r="D186" s="141" t="e">
        <f t="shared" si="7"/>
        <v>#N/A</v>
      </c>
      <c r="E186" s="365"/>
      <c r="F186" s="365"/>
      <c r="G186" s="365"/>
      <c r="H186" s="365"/>
      <c r="I186" s="365"/>
      <c r="J186" s="365"/>
      <c r="K186" s="367"/>
      <c r="L186" s="367"/>
      <c r="M186" s="367"/>
      <c r="N186" s="365"/>
      <c r="O186" s="365"/>
      <c r="P186" s="368"/>
      <c r="Q186" s="96"/>
      <c r="W186" s="87" t="s">
        <v>738</v>
      </c>
      <c r="X186" s="149" t="e">
        <f>VLOOKUP(C186,EJE!$C$1:D1511,2,FALSE)</f>
        <v>#N/A</v>
      </c>
    </row>
    <row r="187" spans="1:24" ht="15.75">
      <c r="A187" s="158">
        <v>6</v>
      </c>
      <c r="B187" s="88" t="s">
        <v>40</v>
      </c>
      <c r="C187" s="138" t="s">
        <v>43</v>
      </c>
      <c r="D187" s="144" t="str">
        <f t="shared" si="7"/>
        <v>video</v>
      </c>
      <c r="E187" s="366"/>
      <c r="F187" s="366"/>
      <c r="G187" s="366"/>
      <c r="H187" s="366">
        <v>40</v>
      </c>
      <c r="I187" s="366"/>
      <c r="J187" s="366"/>
      <c r="K187" s="366">
        <v>4</v>
      </c>
      <c r="L187" s="366"/>
      <c r="M187" s="366"/>
      <c r="N187" s="366"/>
      <c r="O187" s="366"/>
      <c r="P187" s="370"/>
      <c r="Q187" s="371">
        <f>((H187+H188+H189+H190+H191+H192+H193+H194+H195+H196+H197)*K187)/60</f>
        <v>29.333333333333332</v>
      </c>
      <c r="W187" s="87" t="s">
        <v>738</v>
      </c>
      <c r="X187" s="149" t="str">
        <f>VLOOKUP(C187,EJE!$C$1:D1512,2,FALSE)</f>
        <v>https://youtu.be/wYacQ6W-jS0?si=pPizgBaEFxyyUHEe</v>
      </c>
    </row>
    <row r="188" spans="1:24" ht="15.75">
      <c r="A188" s="158">
        <v>7</v>
      </c>
      <c r="B188" s="88" t="s">
        <v>685</v>
      </c>
      <c r="C188" s="140" t="s">
        <v>3</v>
      </c>
      <c r="D188" s="141" t="str">
        <f t="shared" si="7"/>
        <v>video</v>
      </c>
      <c r="E188" s="365"/>
      <c r="F188" s="365"/>
      <c r="G188" s="365"/>
      <c r="H188" s="365">
        <v>40</v>
      </c>
      <c r="I188" s="365"/>
      <c r="J188" s="365"/>
      <c r="K188" s="365"/>
      <c r="L188" s="365"/>
      <c r="M188" s="365"/>
      <c r="N188" s="365"/>
      <c r="O188" s="365"/>
      <c r="P188" s="368"/>
      <c r="Q188" s="371"/>
      <c r="W188" s="87" t="s">
        <v>738</v>
      </c>
      <c r="X188" s="149" t="str">
        <f>VLOOKUP(C188,EJE!$C$1:D1513,2,FALSE)</f>
        <v>https://youtu.be/JwwQxitUCsY?si=-0IR-GRHn2uOUwX0</v>
      </c>
    </row>
    <row r="189" spans="1:24" ht="15.75">
      <c r="A189" s="158">
        <v>8</v>
      </c>
      <c r="B189" s="88" t="s">
        <v>41</v>
      </c>
      <c r="C189" s="140" t="s">
        <v>515</v>
      </c>
      <c r="D189" s="141" t="str">
        <f t="shared" ref="D189:D255" si="8">HYPERLINK(X189,W189)</f>
        <v>video</v>
      </c>
      <c r="E189" s="365"/>
      <c r="F189" s="365"/>
      <c r="G189" s="365"/>
      <c r="H189" s="365">
        <v>40</v>
      </c>
      <c r="I189" s="365"/>
      <c r="J189" s="365"/>
      <c r="K189" s="365"/>
      <c r="L189" s="365"/>
      <c r="M189" s="365"/>
      <c r="N189" s="365"/>
      <c r="O189" s="365"/>
      <c r="P189" s="368"/>
      <c r="Q189" s="371"/>
      <c r="W189" s="87" t="s">
        <v>738</v>
      </c>
      <c r="X189" s="149" t="str">
        <f>VLOOKUP(C189,EJE!$C$1:D1514,2,FALSE)</f>
        <v>https://youtu.be/h7eGj7hg6hI?si=8g28xryavjxWLkzH</v>
      </c>
    </row>
    <row r="190" spans="1:24" ht="15.75">
      <c r="A190" s="158">
        <v>9</v>
      </c>
      <c r="B190" s="88" t="s">
        <v>685</v>
      </c>
      <c r="C190" s="140" t="s">
        <v>3</v>
      </c>
      <c r="D190" s="141" t="str">
        <f t="shared" si="8"/>
        <v>video</v>
      </c>
      <c r="E190" s="365"/>
      <c r="F190" s="365"/>
      <c r="G190" s="365"/>
      <c r="H190" s="365">
        <v>40</v>
      </c>
      <c r="I190" s="365"/>
      <c r="J190" s="365"/>
      <c r="K190" s="365"/>
      <c r="L190" s="365"/>
      <c r="M190" s="365"/>
      <c r="N190" s="365"/>
      <c r="O190" s="365"/>
      <c r="P190" s="368"/>
      <c r="Q190" s="371"/>
      <c r="W190" s="87" t="s">
        <v>738</v>
      </c>
      <c r="X190" s="149" t="str">
        <f>VLOOKUP(C190,EJE!$C$1:D1515,2,FALSE)</f>
        <v>https://youtu.be/JwwQxitUCsY?si=-0IR-GRHn2uOUwX0</v>
      </c>
    </row>
    <row r="191" spans="1:24" ht="15.75">
      <c r="A191" s="158">
        <v>10</v>
      </c>
      <c r="B191" s="88" t="s">
        <v>42</v>
      </c>
      <c r="C191" s="140" t="s">
        <v>2</v>
      </c>
      <c r="D191" s="141" t="str">
        <f t="shared" si="8"/>
        <v>video</v>
      </c>
      <c r="E191" s="365"/>
      <c r="F191" s="365"/>
      <c r="G191" s="365"/>
      <c r="H191" s="365">
        <v>40</v>
      </c>
      <c r="I191" s="365"/>
      <c r="J191" s="365"/>
      <c r="K191" s="365"/>
      <c r="L191" s="365"/>
      <c r="M191" s="365"/>
      <c r="N191" s="365"/>
      <c r="O191" s="365"/>
      <c r="P191" s="368"/>
      <c r="Q191" s="371"/>
      <c r="W191" s="87" t="s">
        <v>738</v>
      </c>
      <c r="X191" s="149" t="str">
        <f>VLOOKUP(C191,EJE!$C$1:D1516,2,FALSE)</f>
        <v>https://youtu.be/bgO3bI1ts_E?si=cgFOBOfo4lT9WI1k</v>
      </c>
    </row>
    <row r="192" spans="1:24" ht="15.75">
      <c r="A192" s="158">
        <v>11</v>
      </c>
      <c r="B192" s="88" t="s">
        <v>685</v>
      </c>
      <c r="C192" s="140" t="s">
        <v>3</v>
      </c>
      <c r="D192" s="141" t="str">
        <f t="shared" si="8"/>
        <v>video</v>
      </c>
      <c r="E192" s="365"/>
      <c r="F192" s="365"/>
      <c r="G192" s="365"/>
      <c r="H192" s="365">
        <v>40</v>
      </c>
      <c r="I192" s="365"/>
      <c r="J192" s="365"/>
      <c r="K192" s="365"/>
      <c r="L192" s="365"/>
      <c r="M192" s="365"/>
      <c r="N192" s="365"/>
      <c r="O192" s="365"/>
      <c r="P192" s="368"/>
      <c r="Q192" s="371"/>
      <c r="W192" s="87" t="s">
        <v>738</v>
      </c>
      <c r="X192" s="149" t="str">
        <f>VLOOKUP(C192,EJE!$C$1:D1517,2,FALSE)</f>
        <v>https://youtu.be/JwwQxitUCsY?si=-0IR-GRHn2uOUwX0</v>
      </c>
    </row>
    <row r="193" spans="1:24" ht="15.75">
      <c r="A193" s="158">
        <v>12</v>
      </c>
      <c r="B193" s="88" t="s">
        <v>38</v>
      </c>
      <c r="C193" s="140" t="s">
        <v>121</v>
      </c>
      <c r="D193" s="141" t="str">
        <f t="shared" si="8"/>
        <v>video</v>
      </c>
      <c r="E193" s="365"/>
      <c r="F193" s="365"/>
      <c r="G193" s="365"/>
      <c r="H193" s="365">
        <v>40</v>
      </c>
      <c r="I193" s="365"/>
      <c r="J193" s="365"/>
      <c r="K193" s="365"/>
      <c r="L193" s="365"/>
      <c r="M193" s="365"/>
      <c r="N193" s="365"/>
      <c r="O193" s="365"/>
      <c r="P193" s="368"/>
      <c r="Q193" s="371"/>
      <c r="W193" s="87" t="s">
        <v>738</v>
      </c>
      <c r="X193" s="149">
        <f>VLOOKUP(C193,EJE!$C$1:D1518,2,FALSE)</f>
        <v>0</v>
      </c>
    </row>
    <row r="194" spans="1:24" ht="15.75">
      <c r="A194" s="158">
        <v>13</v>
      </c>
      <c r="B194" s="88" t="s">
        <v>685</v>
      </c>
      <c r="C194" s="140" t="s">
        <v>3</v>
      </c>
      <c r="D194" s="141" t="str">
        <f t="shared" si="8"/>
        <v>video</v>
      </c>
      <c r="E194" s="365"/>
      <c r="F194" s="365"/>
      <c r="G194" s="365"/>
      <c r="H194" s="365">
        <v>40</v>
      </c>
      <c r="I194" s="365"/>
      <c r="J194" s="365"/>
      <c r="K194" s="365"/>
      <c r="L194" s="365"/>
      <c r="M194" s="365"/>
      <c r="N194" s="365"/>
      <c r="O194" s="365"/>
      <c r="P194" s="368"/>
      <c r="Q194" s="371"/>
      <c r="W194" s="87" t="s">
        <v>738</v>
      </c>
      <c r="X194" s="149" t="str">
        <f>VLOOKUP(C194,EJE!$C$1:D1519,2,FALSE)</f>
        <v>https://youtu.be/JwwQxitUCsY?si=-0IR-GRHn2uOUwX0</v>
      </c>
    </row>
    <row r="195" spans="1:24" ht="15.75">
      <c r="A195" s="158">
        <v>14</v>
      </c>
      <c r="B195" s="88" t="s">
        <v>39</v>
      </c>
      <c r="C195" s="140" t="s">
        <v>27</v>
      </c>
      <c r="D195" s="141" t="str">
        <f t="shared" si="8"/>
        <v>video</v>
      </c>
      <c r="E195" s="365"/>
      <c r="F195" s="365"/>
      <c r="G195" s="365"/>
      <c r="H195" s="365">
        <v>40</v>
      </c>
      <c r="I195" s="365"/>
      <c r="J195" s="365"/>
      <c r="K195" s="365"/>
      <c r="L195" s="365"/>
      <c r="M195" s="365"/>
      <c r="N195" s="365"/>
      <c r="O195" s="365"/>
      <c r="P195" s="368"/>
      <c r="Q195" s="371"/>
      <c r="W195" s="87" t="s">
        <v>738</v>
      </c>
      <c r="X195" s="149">
        <f>VLOOKUP(C195,EJE!$C$1:D1520,2,FALSE)</f>
        <v>0</v>
      </c>
    </row>
    <row r="196" spans="1:24" ht="15.75">
      <c r="A196" s="158">
        <v>15</v>
      </c>
      <c r="B196" s="88" t="s">
        <v>685</v>
      </c>
      <c r="C196" s="140" t="s">
        <v>3</v>
      </c>
      <c r="D196" s="141" t="str">
        <f t="shared" si="8"/>
        <v>video</v>
      </c>
      <c r="E196" s="365"/>
      <c r="F196" s="365"/>
      <c r="G196" s="365"/>
      <c r="H196" s="365">
        <v>40</v>
      </c>
      <c r="I196" s="365"/>
      <c r="J196" s="365"/>
      <c r="K196" s="365"/>
      <c r="L196" s="365"/>
      <c r="M196" s="365"/>
      <c r="N196" s="365"/>
      <c r="O196" s="365"/>
      <c r="P196" s="368"/>
      <c r="Q196" s="371"/>
      <c r="W196" s="87" t="s">
        <v>738</v>
      </c>
      <c r="X196" s="149" t="str">
        <f>VLOOKUP(C196,EJE!$C$1:D1521,2,FALSE)</f>
        <v>https://youtu.be/JwwQxitUCsY?si=-0IR-GRHn2uOUwX0</v>
      </c>
    </row>
    <row r="197" spans="1:24" ht="16.5" thickBot="1">
      <c r="A197" s="338">
        <v>16</v>
      </c>
      <c r="B197" s="88" t="s">
        <v>264</v>
      </c>
      <c r="C197" s="142" t="s">
        <v>219</v>
      </c>
      <c r="D197" s="143" t="str">
        <f t="shared" si="8"/>
        <v>video</v>
      </c>
      <c r="E197" s="367"/>
      <c r="F197" s="367"/>
      <c r="G197" s="367"/>
      <c r="H197" s="367">
        <v>40</v>
      </c>
      <c r="I197" s="367"/>
      <c r="J197" s="367"/>
      <c r="K197" s="367"/>
      <c r="L197" s="367"/>
      <c r="M197" s="367"/>
      <c r="N197" s="367"/>
      <c r="O197" s="367"/>
      <c r="P197" s="369"/>
      <c r="Q197" s="371"/>
      <c r="W197" s="87" t="s">
        <v>738</v>
      </c>
      <c r="X197" s="149">
        <f>VLOOKUP(C197,EJE!$C$1:D1522,2,FALSE)</f>
        <v>0</v>
      </c>
    </row>
    <row r="198" spans="1:24" ht="15.75">
      <c r="A198" s="338">
        <v>17</v>
      </c>
      <c r="B198" s="88" t="s">
        <v>1</v>
      </c>
      <c r="C198" s="336" t="s">
        <v>745</v>
      </c>
      <c r="D198" s="141" t="str">
        <f t="shared" si="8"/>
        <v>video</v>
      </c>
      <c r="E198" s="365"/>
      <c r="F198" s="365"/>
      <c r="G198" s="365"/>
      <c r="H198" s="365"/>
      <c r="I198" s="365"/>
      <c r="J198" s="365"/>
      <c r="K198" s="365"/>
      <c r="L198" s="365"/>
      <c r="M198" s="365"/>
      <c r="N198" s="365"/>
      <c r="O198" s="365"/>
      <c r="P198" s="365"/>
      <c r="W198" s="87" t="s">
        <v>738</v>
      </c>
      <c r="X198" s="149" t="str">
        <f>VLOOKUP(C198,EJE!$C$1:D1523,2,FALSE)</f>
        <v>https://drive.google.com/file/d/1d10kKB4X2rApjiYtDlKjBbuy7zvRY_rz/view?usp=sharing</v>
      </c>
    </row>
    <row r="199" spans="1:24" ht="15.75">
      <c r="B199" s="146"/>
      <c r="C199" s="336"/>
      <c r="D199" s="141"/>
      <c r="E199" s="336"/>
      <c r="F199" s="336"/>
      <c r="G199" s="336"/>
      <c r="H199" s="336"/>
      <c r="I199" s="336"/>
      <c r="J199" s="336"/>
      <c r="K199" s="336"/>
      <c r="L199" s="336"/>
      <c r="M199" s="336"/>
      <c r="N199" s="336"/>
      <c r="O199" s="336"/>
      <c r="P199" s="336"/>
      <c r="X199" s="17"/>
    </row>
    <row r="200" spans="1:24" ht="15.75">
      <c r="C200" s="122" t="s">
        <v>939</v>
      </c>
      <c r="F200" s="89"/>
      <c r="I200" s="89"/>
      <c r="L200" s="89"/>
      <c r="O200" s="89"/>
      <c r="X200" s="17"/>
    </row>
    <row r="201" spans="1:24" ht="16.5" customHeight="1" thickBot="1">
      <c r="A201" s="94">
        <v>11</v>
      </c>
      <c r="B201" s="95"/>
      <c r="C201" s="95" t="s">
        <v>948</v>
      </c>
      <c r="D201" s="94"/>
      <c r="E201" s="372" t="s">
        <v>688</v>
      </c>
      <c r="F201" s="372"/>
      <c r="G201" s="372"/>
      <c r="H201" s="372" t="s">
        <v>950</v>
      </c>
      <c r="I201" s="372"/>
      <c r="J201" s="372"/>
      <c r="K201" s="372" t="s">
        <v>687</v>
      </c>
      <c r="L201" s="372"/>
      <c r="M201" s="372"/>
      <c r="N201" s="372" t="s">
        <v>686</v>
      </c>
      <c r="O201" s="372"/>
      <c r="P201" s="372"/>
      <c r="Q201" s="94"/>
      <c r="X201" s="17"/>
    </row>
    <row r="202" spans="1:24">
      <c r="A202" s="158">
        <v>1</v>
      </c>
      <c r="B202" s="88" t="s">
        <v>394</v>
      </c>
      <c r="C202" s="138" t="s">
        <v>199</v>
      </c>
      <c r="D202" s="139" t="e">
        <f t="shared" si="8"/>
        <v>#N/A</v>
      </c>
      <c r="E202" s="366"/>
      <c r="F202" s="366"/>
      <c r="G202" s="366"/>
      <c r="H202" s="366">
        <v>30</v>
      </c>
      <c r="I202" s="366"/>
      <c r="J202" s="366"/>
      <c r="K202" s="366">
        <v>3</v>
      </c>
      <c r="L202" s="366"/>
      <c r="M202" s="366"/>
      <c r="N202" s="366"/>
      <c r="O202" s="366"/>
      <c r="P202" s="370"/>
      <c r="Q202" s="96"/>
      <c r="W202" s="87" t="s">
        <v>738</v>
      </c>
      <c r="X202" s="149" t="e">
        <f>VLOOKUP(C202,EJE!$C$1:D1526,2,FALSE)</f>
        <v>#N/A</v>
      </c>
    </row>
    <row r="203" spans="1:24" ht="15.75">
      <c r="A203" s="158">
        <v>2</v>
      </c>
      <c r="B203" s="88" t="s">
        <v>949</v>
      </c>
      <c r="C203" s="140" t="s">
        <v>389</v>
      </c>
      <c r="D203" s="141" t="str">
        <f t="shared" si="8"/>
        <v>video</v>
      </c>
      <c r="E203" s="365"/>
      <c r="F203" s="365"/>
      <c r="G203" s="365"/>
      <c r="H203" s="365"/>
      <c r="I203" s="365"/>
      <c r="J203" s="365"/>
      <c r="K203" s="365"/>
      <c r="L203" s="365"/>
      <c r="M203" s="365"/>
      <c r="N203" s="365"/>
      <c r="O203" s="365"/>
      <c r="P203" s="368"/>
      <c r="Q203" s="96"/>
      <c r="W203" s="87" t="s">
        <v>738</v>
      </c>
      <c r="X203" s="149" t="str">
        <f>VLOOKUP(C203,EJE!$C$1:D1527,2,FALSE)</f>
        <v>https://youtu.be/B4AxYIlorgw?si=E6uIHQ3akwy8aj-m</v>
      </c>
    </row>
    <row r="204" spans="1:24" ht="24.75" thickBot="1">
      <c r="A204" s="158">
        <v>3</v>
      </c>
      <c r="B204" s="88" t="s">
        <v>392</v>
      </c>
      <c r="C204" s="142" t="s">
        <v>176</v>
      </c>
      <c r="D204" s="143" t="str">
        <f t="shared" si="8"/>
        <v>video</v>
      </c>
      <c r="E204" s="367"/>
      <c r="F204" s="367"/>
      <c r="G204" s="367"/>
      <c r="H204" s="367"/>
      <c r="I204" s="367"/>
      <c r="J204" s="367"/>
      <c r="K204" s="367"/>
      <c r="L204" s="367"/>
      <c r="M204" s="367"/>
      <c r="N204" s="367"/>
      <c r="O204" s="367"/>
      <c r="P204" s="369"/>
      <c r="Q204" s="96"/>
      <c r="W204" s="87" t="s">
        <v>738</v>
      </c>
      <c r="X204" s="149" t="str">
        <f>VLOOKUP(C204,EJE!$C$1:D1528,2,FALSE)</f>
        <v>https://drive.google.com/file/d/1Q1An8Nigul245WUqUDS52fCJOsCBmEqf/view?usp=drive_link</v>
      </c>
    </row>
    <row r="205" spans="1:24" ht="15.75">
      <c r="A205" s="158">
        <v>4</v>
      </c>
      <c r="B205" s="88" t="s">
        <v>739</v>
      </c>
      <c r="C205" s="138" t="s">
        <v>66</v>
      </c>
      <c r="D205" s="144" t="str">
        <f t="shared" si="8"/>
        <v>video</v>
      </c>
      <c r="E205" s="366"/>
      <c r="F205" s="366"/>
      <c r="G205" s="366"/>
      <c r="H205" s="366">
        <v>30</v>
      </c>
      <c r="I205" s="366"/>
      <c r="J205" s="366"/>
      <c r="K205" s="366">
        <v>3</v>
      </c>
      <c r="L205" s="366"/>
      <c r="M205" s="366"/>
      <c r="N205" s="366"/>
      <c r="O205" s="366"/>
      <c r="P205" s="370"/>
      <c r="Q205" s="96"/>
      <c r="W205" s="87" t="s">
        <v>738</v>
      </c>
      <c r="X205" s="149" t="str">
        <f>VLOOKUP(C205,EJE!$C$1:D1529,2,FALSE)</f>
        <v>https://youtu.be/YNAwRWgPwNk?si=tRGZb459mOPBCCZB</v>
      </c>
    </row>
    <row r="206" spans="1:24" ht="16.5" thickBot="1">
      <c r="A206" s="158">
        <v>5</v>
      </c>
      <c r="B206" s="88" t="s">
        <v>739</v>
      </c>
      <c r="C206" s="140" t="s">
        <v>622</v>
      </c>
      <c r="D206" s="141" t="e">
        <f t="shared" si="8"/>
        <v>#N/A</v>
      </c>
      <c r="E206" s="365"/>
      <c r="F206" s="365"/>
      <c r="G206" s="365"/>
      <c r="H206" s="365"/>
      <c r="I206" s="365"/>
      <c r="J206" s="365"/>
      <c r="K206" s="367"/>
      <c r="L206" s="367"/>
      <c r="M206" s="367"/>
      <c r="N206" s="365"/>
      <c r="O206" s="365"/>
      <c r="P206" s="368"/>
      <c r="Q206" s="96"/>
      <c r="W206" s="87" t="s">
        <v>738</v>
      </c>
      <c r="X206" s="149" t="e">
        <f>VLOOKUP(C206,EJE!$C$1:D1530,2,FALSE)</f>
        <v>#N/A</v>
      </c>
    </row>
    <row r="207" spans="1:24" ht="15.75">
      <c r="A207" s="158">
        <v>6</v>
      </c>
      <c r="B207" s="88" t="s">
        <v>40</v>
      </c>
      <c r="C207" s="138" t="s">
        <v>43</v>
      </c>
      <c r="D207" s="144" t="str">
        <f t="shared" si="8"/>
        <v>video</v>
      </c>
      <c r="E207" s="366"/>
      <c r="F207" s="366"/>
      <c r="G207" s="366"/>
      <c r="H207" s="366">
        <v>40</v>
      </c>
      <c r="I207" s="366"/>
      <c r="J207" s="366"/>
      <c r="K207" s="366">
        <v>5</v>
      </c>
      <c r="L207" s="366"/>
      <c r="M207" s="366"/>
      <c r="N207" s="366"/>
      <c r="O207" s="366"/>
      <c r="P207" s="370"/>
      <c r="Q207" s="371">
        <f>((H207+H208+H209+H210+H211+H212+H213+H214+H215+H216+H217)*K207)/60</f>
        <v>36.666666666666664</v>
      </c>
      <c r="W207" s="87" t="s">
        <v>738</v>
      </c>
      <c r="X207" s="149" t="str">
        <f>VLOOKUP(C207,EJE!$C$1:D1531,2,FALSE)</f>
        <v>https://youtu.be/wYacQ6W-jS0?si=pPizgBaEFxyyUHEe</v>
      </c>
    </row>
    <row r="208" spans="1:24" ht="15.75">
      <c r="A208" s="158">
        <v>7</v>
      </c>
      <c r="B208" s="88" t="s">
        <v>685</v>
      </c>
      <c r="C208" s="140" t="s">
        <v>3</v>
      </c>
      <c r="D208" s="141" t="str">
        <f t="shared" si="8"/>
        <v>video</v>
      </c>
      <c r="E208" s="365"/>
      <c r="F208" s="365"/>
      <c r="G208" s="365"/>
      <c r="H208" s="365">
        <v>40</v>
      </c>
      <c r="I208" s="365"/>
      <c r="J208" s="365"/>
      <c r="K208" s="365"/>
      <c r="L208" s="365"/>
      <c r="M208" s="365"/>
      <c r="N208" s="365"/>
      <c r="O208" s="365"/>
      <c r="P208" s="368"/>
      <c r="Q208" s="371"/>
      <c r="W208" s="87" t="s">
        <v>738</v>
      </c>
      <c r="X208" s="149" t="str">
        <f>VLOOKUP(C208,EJE!$C$1:D1532,2,FALSE)</f>
        <v>https://youtu.be/JwwQxitUCsY?si=-0IR-GRHn2uOUwX0</v>
      </c>
    </row>
    <row r="209" spans="1:24" ht="15.75">
      <c r="A209" s="158">
        <v>8</v>
      </c>
      <c r="B209" s="88" t="s">
        <v>41</v>
      </c>
      <c r="C209" s="140" t="s">
        <v>515</v>
      </c>
      <c r="D209" s="141" t="str">
        <f t="shared" si="8"/>
        <v>video</v>
      </c>
      <c r="E209" s="365"/>
      <c r="F209" s="365"/>
      <c r="G209" s="365"/>
      <c r="H209" s="365">
        <v>40</v>
      </c>
      <c r="I209" s="365"/>
      <c r="J209" s="365"/>
      <c r="K209" s="365"/>
      <c r="L209" s="365"/>
      <c r="M209" s="365"/>
      <c r="N209" s="365"/>
      <c r="O209" s="365"/>
      <c r="P209" s="368"/>
      <c r="Q209" s="371"/>
      <c r="W209" s="87" t="s">
        <v>738</v>
      </c>
      <c r="X209" s="149" t="str">
        <f>VLOOKUP(C209,EJE!$C$1:D1533,2,FALSE)</f>
        <v>https://youtu.be/h7eGj7hg6hI?si=8g28xryavjxWLkzH</v>
      </c>
    </row>
    <row r="210" spans="1:24" ht="15.75">
      <c r="A210" s="158">
        <v>9</v>
      </c>
      <c r="B210" s="88" t="s">
        <v>685</v>
      </c>
      <c r="C210" s="140" t="s">
        <v>3</v>
      </c>
      <c r="D210" s="141" t="str">
        <f t="shared" si="8"/>
        <v>video</v>
      </c>
      <c r="E210" s="365"/>
      <c r="F210" s="365"/>
      <c r="G210" s="365"/>
      <c r="H210" s="365">
        <v>40</v>
      </c>
      <c r="I210" s="365"/>
      <c r="J210" s="365"/>
      <c r="K210" s="365"/>
      <c r="L210" s="365"/>
      <c r="M210" s="365"/>
      <c r="N210" s="365"/>
      <c r="O210" s="365"/>
      <c r="P210" s="368"/>
      <c r="Q210" s="371"/>
      <c r="W210" s="87" t="s">
        <v>738</v>
      </c>
      <c r="X210" s="149" t="str">
        <f>VLOOKUP(C210,EJE!$C$1:D1534,2,FALSE)</f>
        <v>https://youtu.be/JwwQxitUCsY?si=-0IR-GRHn2uOUwX0</v>
      </c>
    </row>
    <row r="211" spans="1:24" ht="15.75">
      <c r="A211" s="158">
        <v>10</v>
      </c>
      <c r="B211" s="88" t="s">
        <v>42</v>
      </c>
      <c r="C211" s="140" t="s">
        <v>2</v>
      </c>
      <c r="D211" s="141" t="str">
        <f t="shared" si="8"/>
        <v>video</v>
      </c>
      <c r="E211" s="365"/>
      <c r="F211" s="365"/>
      <c r="G211" s="365"/>
      <c r="H211" s="365">
        <v>40</v>
      </c>
      <c r="I211" s="365"/>
      <c r="J211" s="365"/>
      <c r="K211" s="365"/>
      <c r="L211" s="365"/>
      <c r="M211" s="365"/>
      <c r="N211" s="365"/>
      <c r="O211" s="365"/>
      <c r="P211" s="368"/>
      <c r="Q211" s="371"/>
      <c r="W211" s="87" t="s">
        <v>738</v>
      </c>
      <c r="X211" s="149" t="str">
        <f>VLOOKUP(C211,EJE!$C$1:D1535,2,FALSE)</f>
        <v>https://youtu.be/bgO3bI1ts_E?si=cgFOBOfo4lT9WI1k</v>
      </c>
    </row>
    <row r="212" spans="1:24" ht="15.75">
      <c r="A212" s="158">
        <v>11</v>
      </c>
      <c r="B212" s="88" t="s">
        <v>685</v>
      </c>
      <c r="C212" s="140" t="s">
        <v>3</v>
      </c>
      <c r="D212" s="141" t="str">
        <f t="shared" si="8"/>
        <v>video</v>
      </c>
      <c r="E212" s="365"/>
      <c r="F212" s="365"/>
      <c r="G212" s="365"/>
      <c r="H212" s="365">
        <v>40</v>
      </c>
      <c r="I212" s="365"/>
      <c r="J212" s="365"/>
      <c r="K212" s="365"/>
      <c r="L212" s="365"/>
      <c r="M212" s="365"/>
      <c r="N212" s="365"/>
      <c r="O212" s="365"/>
      <c r="P212" s="368"/>
      <c r="Q212" s="371"/>
      <c r="W212" s="87" t="s">
        <v>738</v>
      </c>
      <c r="X212" s="149" t="str">
        <f>VLOOKUP(C212,EJE!$C$1:D1536,2,FALSE)</f>
        <v>https://youtu.be/JwwQxitUCsY?si=-0IR-GRHn2uOUwX0</v>
      </c>
    </row>
    <row r="213" spans="1:24" ht="15.75">
      <c r="A213" s="158">
        <v>12</v>
      </c>
      <c r="B213" s="88" t="s">
        <v>38</v>
      </c>
      <c r="C213" s="140" t="s">
        <v>121</v>
      </c>
      <c r="D213" s="141" t="str">
        <f t="shared" si="8"/>
        <v>video</v>
      </c>
      <c r="E213" s="365"/>
      <c r="F213" s="365"/>
      <c r="G213" s="365"/>
      <c r="H213" s="365">
        <v>40</v>
      </c>
      <c r="I213" s="365"/>
      <c r="J213" s="365"/>
      <c r="K213" s="365"/>
      <c r="L213" s="365"/>
      <c r="M213" s="365"/>
      <c r="N213" s="365"/>
      <c r="O213" s="365"/>
      <c r="P213" s="368"/>
      <c r="Q213" s="371"/>
      <c r="W213" s="87" t="s">
        <v>738</v>
      </c>
      <c r="X213" s="149">
        <f>VLOOKUP(C213,EJE!$C$1:D1537,2,FALSE)</f>
        <v>0</v>
      </c>
    </row>
    <row r="214" spans="1:24" ht="15.75">
      <c r="A214" s="158">
        <v>13</v>
      </c>
      <c r="B214" s="88" t="s">
        <v>685</v>
      </c>
      <c r="C214" s="140" t="s">
        <v>3</v>
      </c>
      <c r="D214" s="141" t="str">
        <f t="shared" si="8"/>
        <v>video</v>
      </c>
      <c r="E214" s="365"/>
      <c r="F214" s="365"/>
      <c r="G214" s="365"/>
      <c r="H214" s="365">
        <v>40</v>
      </c>
      <c r="I214" s="365"/>
      <c r="J214" s="365"/>
      <c r="K214" s="365"/>
      <c r="L214" s="365"/>
      <c r="M214" s="365"/>
      <c r="N214" s="365"/>
      <c r="O214" s="365"/>
      <c r="P214" s="368"/>
      <c r="Q214" s="371"/>
      <c r="W214" s="87" t="s">
        <v>738</v>
      </c>
      <c r="X214" s="149" t="str">
        <f>VLOOKUP(C214,EJE!$C$1:D1538,2,FALSE)</f>
        <v>https://youtu.be/JwwQxitUCsY?si=-0IR-GRHn2uOUwX0</v>
      </c>
    </row>
    <row r="215" spans="1:24" ht="15.75">
      <c r="A215" s="158">
        <v>14</v>
      </c>
      <c r="B215" s="88" t="s">
        <v>39</v>
      </c>
      <c r="C215" s="140" t="s">
        <v>27</v>
      </c>
      <c r="D215" s="141" t="str">
        <f t="shared" si="8"/>
        <v>video</v>
      </c>
      <c r="E215" s="365"/>
      <c r="F215" s="365"/>
      <c r="G215" s="365"/>
      <c r="H215" s="365">
        <v>40</v>
      </c>
      <c r="I215" s="365"/>
      <c r="J215" s="365"/>
      <c r="K215" s="365"/>
      <c r="L215" s="365"/>
      <c r="M215" s="365"/>
      <c r="N215" s="365"/>
      <c r="O215" s="365"/>
      <c r="P215" s="368"/>
      <c r="Q215" s="371"/>
      <c r="W215" s="87" t="s">
        <v>738</v>
      </c>
      <c r="X215" s="149">
        <f>VLOOKUP(C215,EJE!$C$1:D1539,2,FALSE)</f>
        <v>0</v>
      </c>
    </row>
    <row r="216" spans="1:24" ht="15.75">
      <c r="A216" s="158">
        <v>15</v>
      </c>
      <c r="B216" s="88" t="s">
        <v>685</v>
      </c>
      <c r="C216" s="140" t="s">
        <v>3</v>
      </c>
      <c r="D216" s="141" t="str">
        <f t="shared" si="8"/>
        <v>video</v>
      </c>
      <c r="E216" s="365"/>
      <c r="F216" s="365"/>
      <c r="G216" s="365"/>
      <c r="H216" s="365">
        <v>40</v>
      </c>
      <c r="I216" s="365"/>
      <c r="J216" s="365"/>
      <c r="K216" s="365"/>
      <c r="L216" s="365"/>
      <c r="M216" s="365"/>
      <c r="N216" s="365"/>
      <c r="O216" s="365"/>
      <c r="P216" s="368"/>
      <c r="Q216" s="371"/>
      <c r="W216" s="87" t="s">
        <v>738</v>
      </c>
      <c r="X216" s="149" t="str">
        <f>VLOOKUP(C216,EJE!$C$1:D1540,2,FALSE)</f>
        <v>https://youtu.be/JwwQxitUCsY?si=-0IR-GRHn2uOUwX0</v>
      </c>
    </row>
    <row r="217" spans="1:24" ht="16.5" thickBot="1">
      <c r="A217" s="338">
        <v>16</v>
      </c>
      <c r="B217" s="88" t="s">
        <v>264</v>
      </c>
      <c r="C217" s="142" t="s">
        <v>219</v>
      </c>
      <c r="D217" s="143" t="str">
        <f t="shared" si="8"/>
        <v>video</v>
      </c>
      <c r="E217" s="367"/>
      <c r="F217" s="367"/>
      <c r="G217" s="367"/>
      <c r="H217" s="367">
        <v>40</v>
      </c>
      <c r="I217" s="367"/>
      <c r="J217" s="367"/>
      <c r="K217" s="367"/>
      <c r="L217" s="367"/>
      <c r="M217" s="367"/>
      <c r="N217" s="367"/>
      <c r="O217" s="367"/>
      <c r="P217" s="369"/>
      <c r="Q217" s="371"/>
      <c r="W217" s="87" t="s">
        <v>738</v>
      </c>
      <c r="X217" s="149">
        <f>VLOOKUP(C217,EJE!$C$1:D1541,2,FALSE)</f>
        <v>0</v>
      </c>
    </row>
    <row r="218" spans="1:24" ht="15.75">
      <c r="A218" s="338">
        <v>17</v>
      </c>
      <c r="B218" s="88" t="s">
        <v>1</v>
      </c>
      <c r="C218" s="336" t="s">
        <v>745</v>
      </c>
      <c r="D218" s="141" t="str">
        <f t="shared" si="8"/>
        <v>video</v>
      </c>
      <c r="E218" s="365"/>
      <c r="F218" s="365"/>
      <c r="G218" s="365"/>
      <c r="H218" s="365"/>
      <c r="I218" s="365"/>
      <c r="J218" s="365"/>
      <c r="K218" s="365"/>
      <c r="L218" s="365"/>
      <c r="M218" s="365"/>
      <c r="N218" s="365"/>
      <c r="O218" s="365"/>
      <c r="P218" s="365"/>
      <c r="W218" s="87" t="s">
        <v>738</v>
      </c>
      <c r="X218" s="149" t="str">
        <f>VLOOKUP(C218,EJE!$C$1:D1542,2,FALSE)</f>
        <v>https://drive.google.com/file/d/1d10kKB4X2rApjiYtDlKjBbuy7zvRY_rz/view?usp=sharing</v>
      </c>
    </row>
    <row r="219" spans="1:24" s="147" customFormat="1" ht="15.75">
      <c r="A219" s="159"/>
      <c r="B219" s="146"/>
      <c r="C219" s="336"/>
      <c r="D219" s="141"/>
      <c r="E219" s="336"/>
      <c r="F219" s="336"/>
      <c r="G219" s="336"/>
      <c r="H219" s="336"/>
      <c r="I219" s="336"/>
      <c r="J219" s="336"/>
      <c r="K219" s="336"/>
      <c r="L219" s="336"/>
      <c r="M219" s="336"/>
      <c r="N219" s="336"/>
      <c r="O219" s="336"/>
      <c r="P219" s="336"/>
      <c r="W219" s="148"/>
      <c r="X219" s="17"/>
    </row>
    <row r="220" spans="1:24" ht="15.75">
      <c r="C220" s="122" t="s">
        <v>939</v>
      </c>
      <c r="F220" s="89"/>
      <c r="I220" s="89"/>
      <c r="L220" s="89"/>
      <c r="O220" s="89"/>
      <c r="X220" s="17"/>
    </row>
    <row r="221" spans="1:24" ht="16.5" customHeight="1" thickBot="1">
      <c r="A221" s="94">
        <v>12</v>
      </c>
      <c r="B221" s="95"/>
      <c r="C221" s="95" t="s">
        <v>948</v>
      </c>
      <c r="D221" s="94"/>
      <c r="E221" s="372" t="s">
        <v>688</v>
      </c>
      <c r="F221" s="372"/>
      <c r="G221" s="372"/>
      <c r="H221" s="372" t="s">
        <v>950</v>
      </c>
      <c r="I221" s="372"/>
      <c r="J221" s="372"/>
      <c r="K221" s="372" t="s">
        <v>687</v>
      </c>
      <c r="L221" s="372"/>
      <c r="M221" s="372"/>
      <c r="N221" s="372" t="s">
        <v>686</v>
      </c>
      <c r="O221" s="372"/>
      <c r="P221" s="372"/>
      <c r="Q221" s="94"/>
      <c r="X221" s="17"/>
    </row>
    <row r="222" spans="1:24">
      <c r="A222" s="158">
        <v>1</v>
      </c>
      <c r="B222" s="88" t="s">
        <v>394</v>
      </c>
      <c r="C222" s="138" t="s">
        <v>199</v>
      </c>
      <c r="D222" s="139" t="e">
        <f t="shared" si="8"/>
        <v>#N/A</v>
      </c>
      <c r="E222" s="366"/>
      <c r="F222" s="366"/>
      <c r="G222" s="366"/>
      <c r="H222" s="366">
        <v>30</v>
      </c>
      <c r="I222" s="366"/>
      <c r="J222" s="366"/>
      <c r="K222" s="366">
        <v>3</v>
      </c>
      <c r="L222" s="366"/>
      <c r="M222" s="366"/>
      <c r="N222" s="366"/>
      <c r="O222" s="366"/>
      <c r="P222" s="370"/>
      <c r="Q222" s="96"/>
      <c r="W222" s="87" t="s">
        <v>738</v>
      </c>
      <c r="X222" s="149" t="e">
        <f>VLOOKUP(C222,EJE!$C$1:D1545,2,FALSE)</f>
        <v>#N/A</v>
      </c>
    </row>
    <row r="223" spans="1:24" ht="15.75">
      <c r="A223" s="158">
        <v>2</v>
      </c>
      <c r="B223" s="88" t="s">
        <v>949</v>
      </c>
      <c r="C223" s="140" t="s">
        <v>389</v>
      </c>
      <c r="D223" s="141" t="str">
        <f t="shared" si="8"/>
        <v>video</v>
      </c>
      <c r="E223" s="365"/>
      <c r="F223" s="365"/>
      <c r="G223" s="365"/>
      <c r="H223" s="365"/>
      <c r="I223" s="365"/>
      <c r="J223" s="365"/>
      <c r="K223" s="365"/>
      <c r="L223" s="365"/>
      <c r="M223" s="365"/>
      <c r="N223" s="365"/>
      <c r="O223" s="365"/>
      <c r="P223" s="368"/>
      <c r="Q223" s="96"/>
      <c r="W223" s="87" t="s">
        <v>738</v>
      </c>
      <c r="X223" s="149" t="str">
        <f>VLOOKUP(C223,EJE!$C$1:D1546,2,FALSE)</f>
        <v>https://youtu.be/B4AxYIlorgw?si=E6uIHQ3akwy8aj-m</v>
      </c>
    </row>
    <row r="224" spans="1:24" ht="24.75" thickBot="1">
      <c r="A224" s="158">
        <v>3</v>
      </c>
      <c r="B224" s="88" t="s">
        <v>392</v>
      </c>
      <c r="C224" s="142" t="s">
        <v>176</v>
      </c>
      <c r="D224" s="143" t="str">
        <f t="shared" si="8"/>
        <v>video</v>
      </c>
      <c r="E224" s="367"/>
      <c r="F224" s="367"/>
      <c r="G224" s="367"/>
      <c r="H224" s="367"/>
      <c r="I224" s="367"/>
      <c r="J224" s="367"/>
      <c r="K224" s="367"/>
      <c r="L224" s="367"/>
      <c r="M224" s="367"/>
      <c r="N224" s="367"/>
      <c r="O224" s="367"/>
      <c r="P224" s="369"/>
      <c r="Q224" s="96"/>
      <c r="W224" s="87" t="s">
        <v>738</v>
      </c>
      <c r="X224" s="149" t="str">
        <f>VLOOKUP(C224,EJE!$C$1:D1547,2,FALSE)</f>
        <v>https://drive.google.com/file/d/1Q1An8Nigul245WUqUDS52fCJOsCBmEqf/view?usp=drive_link</v>
      </c>
    </row>
    <row r="225" spans="1:24" ht="15.75">
      <c r="A225" s="158">
        <v>4</v>
      </c>
      <c r="B225" s="88" t="s">
        <v>739</v>
      </c>
      <c r="C225" s="138" t="s">
        <v>66</v>
      </c>
      <c r="D225" s="144" t="str">
        <f t="shared" si="8"/>
        <v>video</v>
      </c>
      <c r="E225" s="366"/>
      <c r="F225" s="366"/>
      <c r="G225" s="366"/>
      <c r="H225" s="366">
        <v>30</v>
      </c>
      <c r="I225" s="366"/>
      <c r="J225" s="366"/>
      <c r="K225" s="366">
        <v>3</v>
      </c>
      <c r="L225" s="366"/>
      <c r="M225" s="366"/>
      <c r="N225" s="366"/>
      <c r="O225" s="366"/>
      <c r="P225" s="370"/>
      <c r="Q225" s="96"/>
      <c r="W225" s="87" t="s">
        <v>738</v>
      </c>
      <c r="X225" s="149" t="str">
        <f>VLOOKUP(C225,EJE!$C$1:D1548,2,FALSE)</f>
        <v>https://youtu.be/YNAwRWgPwNk?si=tRGZb459mOPBCCZB</v>
      </c>
    </row>
    <row r="226" spans="1:24" ht="16.5" thickBot="1">
      <c r="A226" s="158">
        <v>5</v>
      </c>
      <c r="B226" s="88" t="s">
        <v>739</v>
      </c>
      <c r="C226" s="140" t="s">
        <v>622</v>
      </c>
      <c r="D226" s="141" t="e">
        <f t="shared" si="8"/>
        <v>#N/A</v>
      </c>
      <c r="E226" s="365"/>
      <c r="F226" s="365"/>
      <c r="G226" s="365"/>
      <c r="H226" s="365"/>
      <c r="I226" s="365"/>
      <c r="J226" s="365"/>
      <c r="K226" s="367"/>
      <c r="L226" s="367"/>
      <c r="M226" s="367"/>
      <c r="N226" s="365"/>
      <c r="O226" s="365"/>
      <c r="P226" s="368"/>
      <c r="Q226" s="96"/>
      <c r="W226" s="87" t="s">
        <v>738</v>
      </c>
      <c r="X226" s="149" t="e">
        <f>VLOOKUP(C226,EJE!$C$1:D1549,2,FALSE)</f>
        <v>#N/A</v>
      </c>
    </row>
    <row r="227" spans="1:24" ht="15.75">
      <c r="A227" s="158">
        <v>6</v>
      </c>
      <c r="B227" s="88" t="s">
        <v>40</v>
      </c>
      <c r="C227" s="138" t="s">
        <v>43</v>
      </c>
      <c r="D227" s="144" t="str">
        <f t="shared" si="8"/>
        <v>video</v>
      </c>
      <c r="E227" s="366"/>
      <c r="F227" s="366"/>
      <c r="G227" s="366"/>
      <c r="H227" s="366">
        <v>30</v>
      </c>
      <c r="I227" s="366"/>
      <c r="J227" s="366"/>
      <c r="K227" s="366">
        <v>4</v>
      </c>
      <c r="L227" s="366"/>
      <c r="M227" s="366"/>
      <c r="N227" s="366"/>
      <c r="O227" s="366"/>
      <c r="P227" s="370"/>
      <c r="Q227" s="371">
        <f>((H227+H228+H229+H230+H231+H232+H233+H234+H235+H236+H237)*K227)/60</f>
        <v>22</v>
      </c>
      <c r="W227" s="87" t="s">
        <v>738</v>
      </c>
      <c r="X227" s="149" t="str">
        <f>VLOOKUP(C227,EJE!$C$1:D1550,2,FALSE)</f>
        <v>https://youtu.be/wYacQ6W-jS0?si=pPizgBaEFxyyUHEe</v>
      </c>
    </row>
    <row r="228" spans="1:24" ht="15.75">
      <c r="A228" s="158">
        <v>7</v>
      </c>
      <c r="B228" s="88" t="s">
        <v>685</v>
      </c>
      <c r="C228" s="140" t="s">
        <v>3</v>
      </c>
      <c r="D228" s="141" t="str">
        <f t="shared" si="8"/>
        <v>video</v>
      </c>
      <c r="E228" s="365"/>
      <c r="F228" s="365"/>
      <c r="G228" s="365"/>
      <c r="H228" s="365">
        <v>30</v>
      </c>
      <c r="I228" s="365"/>
      <c r="J228" s="365"/>
      <c r="K228" s="365"/>
      <c r="L228" s="365"/>
      <c r="M228" s="365"/>
      <c r="N228" s="365"/>
      <c r="O228" s="365"/>
      <c r="P228" s="368"/>
      <c r="Q228" s="371"/>
      <c r="W228" s="87" t="s">
        <v>738</v>
      </c>
      <c r="X228" s="149" t="str">
        <f>VLOOKUP(C228,EJE!$C$1:D1551,2,FALSE)</f>
        <v>https://youtu.be/JwwQxitUCsY?si=-0IR-GRHn2uOUwX0</v>
      </c>
    </row>
    <row r="229" spans="1:24" ht="15.75">
      <c r="A229" s="158">
        <v>8</v>
      </c>
      <c r="B229" s="88" t="s">
        <v>41</v>
      </c>
      <c r="C229" s="140" t="s">
        <v>515</v>
      </c>
      <c r="D229" s="141" t="str">
        <f t="shared" si="8"/>
        <v>video</v>
      </c>
      <c r="E229" s="365"/>
      <c r="F229" s="365"/>
      <c r="G229" s="365"/>
      <c r="H229" s="365">
        <v>30</v>
      </c>
      <c r="I229" s="365"/>
      <c r="J229" s="365"/>
      <c r="K229" s="365"/>
      <c r="L229" s="365"/>
      <c r="M229" s="365"/>
      <c r="N229" s="365"/>
      <c r="O229" s="365"/>
      <c r="P229" s="368"/>
      <c r="Q229" s="371"/>
      <c r="W229" s="87" t="s">
        <v>738</v>
      </c>
      <c r="X229" s="149" t="str">
        <f>VLOOKUP(C229,EJE!$C$1:D1552,2,FALSE)</f>
        <v>https://youtu.be/h7eGj7hg6hI?si=8g28xryavjxWLkzH</v>
      </c>
    </row>
    <row r="230" spans="1:24" ht="15.75">
      <c r="A230" s="158">
        <v>9</v>
      </c>
      <c r="B230" s="88" t="s">
        <v>685</v>
      </c>
      <c r="C230" s="140" t="s">
        <v>3</v>
      </c>
      <c r="D230" s="141" t="str">
        <f t="shared" si="8"/>
        <v>video</v>
      </c>
      <c r="E230" s="365"/>
      <c r="F230" s="365"/>
      <c r="G230" s="365"/>
      <c r="H230" s="365">
        <v>30</v>
      </c>
      <c r="I230" s="365"/>
      <c r="J230" s="365"/>
      <c r="K230" s="365"/>
      <c r="L230" s="365"/>
      <c r="M230" s="365"/>
      <c r="N230" s="365"/>
      <c r="O230" s="365"/>
      <c r="P230" s="368"/>
      <c r="Q230" s="371"/>
      <c r="W230" s="87" t="s">
        <v>738</v>
      </c>
      <c r="X230" s="149" t="str">
        <f>VLOOKUP(C230,EJE!$C$1:D1553,2,FALSE)</f>
        <v>https://youtu.be/JwwQxitUCsY?si=-0IR-GRHn2uOUwX0</v>
      </c>
    </row>
    <row r="231" spans="1:24" ht="15.75">
      <c r="A231" s="158">
        <v>10</v>
      </c>
      <c r="B231" s="88" t="s">
        <v>42</v>
      </c>
      <c r="C231" s="140" t="s">
        <v>2</v>
      </c>
      <c r="D231" s="141" t="str">
        <f t="shared" si="8"/>
        <v>video</v>
      </c>
      <c r="E231" s="365"/>
      <c r="F231" s="365"/>
      <c r="G231" s="365"/>
      <c r="H231" s="365">
        <v>30</v>
      </c>
      <c r="I231" s="365"/>
      <c r="J231" s="365"/>
      <c r="K231" s="365"/>
      <c r="L231" s="365"/>
      <c r="M231" s="365"/>
      <c r="N231" s="365"/>
      <c r="O231" s="365"/>
      <c r="P231" s="368"/>
      <c r="Q231" s="371"/>
      <c r="W231" s="87" t="s">
        <v>738</v>
      </c>
      <c r="X231" s="149" t="str">
        <f>VLOOKUP(C231,EJE!$C$1:D1554,2,FALSE)</f>
        <v>https://youtu.be/bgO3bI1ts_E?si=cgFOBOfo4lT9WI1k</v>
      </c>
    </row>
    <row r="232" spans="1:24" ht="15.75">
      <c r="A232" s="158">
        <v>11</v>
      </c>
      <c r="B232" s="88" t="s">
        <v>685</v>
      </c>
      <c r="C232" s="140" t="s">
        <v>3</v>
      </c>
      <c r="D232" s="141" t="str">
        <f t="shared" si="8"/>
        <v>video</v>
      </c>
      <c r="E232" s="365"/>
      <c r="F232" s="365"/>
      <c r="G232" s="365"/>
      <c r="H232" s="365">
        <v>30</v>
      </c>
      <c r="I232" s="365"/>
      <c r="J232" s="365"/>
      <c r="K232" s="365"/>
      <c r="L232" s="365"/>
      <c r="M232" s="365"/>
      <c r="N232" s="365"/>
      <c r="O232" s="365"/>
      <c r="P232" s="368"/>
      <c r="Q232" s="371"/>
      <c r="W232" s="87" t="s">
        <v>738</v>
      </c>
      <c r="X232" s="149" t="str">
        <f>VLOOKUP(C232,EJE!$C$1:D1555,2,FALSE)</f>
        <v>https://youtu.be/JwwQxitUCsY?si=-0IR-GRHn2uOUwX0</v>
      </c>
    </row>
    <row r="233" spans="1:24" ht="15.75">
      <c r="A233" s="158">
        <v>12</v>
      </c>
      <c r="B233" s="88" t="s">
        <v>38</v>
      </c>
      <c r="C233" s="140" t="s">
        <v>121</v>
      </c>
      <c r="D233" s="141" t="str">
        <f t="shared" si="8"/>
        <v>video</v>
      </c>
      <c r="E233" s="365"/>
      <c r="F233" s="365"/>
      <c r="G233" s="365"/>
      <c r="H233" s="365">
        <v>30</v>
      </c>
      <c r="I233" s="365"/>
      <c r="J233" s="365"/>
      <c r="K233" s="365"/>
      <c r="L233" s="365"/>
      <c r="M233" s="365"/>
      <c r="N233" s="365"/>
      <c r="O233" s="365"/>
      <c r="P233" s="368"/>
      <c r="Q233" s="371"/>
      <c r="W233" s="87" t="s">
        <v>738</v>
      </c>
      <c r="X233" s="149">
        <f>VLOOKUP(C233,EJE!$C$1:D1556,2,FALSE)</f>
        <v>0</v>
      </c>
    </row>
    <row r="234" spans="1:24" ht="15.75">
      <c r="A234" s="158">
        <v>13</v>
      </c>
      <c r="B234" s="88" t="s">
        <v>685</v>
      </c>
      <c r="C234" s="140" t="s">
        <v>3</v>
      </c>
      <c r="D234" s="141" t="str">
        <f t="shared" si="8"/>
        <v>video</v>
      </c>
      <c r="E234" s="365"/>
      <c r="F234" s="365"/>
      <c r="G234" s="365"/>
      <c r="H234" s="365">
        <v>30</v>
      </c>
      <c r="I234" s="365"/>
      <c r="J234" s="365"/>
      <c r="K234" s="365"/>
      <c r="L234" s="365"/>
      <c r="M234" s="365"/>
      <c r="N234" s="365"/>
      <c r="O234" s="365"/>
      <c r="P234" s="368"/>
      <c r="Q234" s="371"/>
      <c r="W234" s="87" t="s">
        <v>738</v>
      </c>
      <c r="X234" s="149" t="str">
        <f>VLOOKUP(C234,EJE!$C$1:D1557,2,FALSE)</f>
        <v>https://youtu.be/JwwQxitUCsY?si=-0IR-GRHn2uOUwX0</v>
      </c>
    </row>
    <row r="235" spans="1:24" ht="15.75">
      <c r="A235" s="158">
        <v>14</v>
      </c>
      <c r="B235" s="88" t="s">
        <v>39</v>
      </c>
      <c r="C235" s="140" t="s">
        <v>27</v>
      </c>
      <c r="D235" s="141" t="str">
        <f t="shared" si="8"/>
        <v>video</v>
      </c>
      <c r="E235" s="365"/>
      <c r="F235" s="365"/>
      <c r="G235" s="365"/>
      <c r="H235" s="365">
        <v>30</v>
      </c>
      <c r="I235" s="365"/>
      <c r="J235" s="365"/>
      <c r="K235" s="365"/>
      <c r="L235" s="365"/>
      <c r="M235" s="365"/>
      <c r="N235" s="365"/>
      <c r="O235" s="365"/>
      <c r="P235" s="368"/>
      <c r="Q235" s="371"/>
      <c r="W235" s="87" t="s">
        <v>738</v>
      </c>
      <c r="X235" s="149">
        <f>VLOOKUP(C235,EJE!$C$1:D1558,2,FALSE)</f>
        <v>0</v>
      </c>
    </row>
    <row r="236" spans="1:24" ht="15.75">
      <c r="A236" s="158">
        <v>15</v>
      </c>
      <c r="B236" s="88" t="s">
        <v>685</v>
      </c>
      <c r="C236" s="140" t="s">
        <v>3</v>
      </c>
      <c r="D236" s="141" t="str">
        <f t="shared" si="8"/>
        <v>video</v>
      </c>
      <c r="E236" s="365"/>
      <c r="F236" s="365"/>
      <c r="G236" s="365"/>
      <c r="H236" s="365">
        <v>30</v>
      </c>
      <c r="I236" s="365"/>
      <c r="J236" s="365"/>
      <c r="K236" s="365"/>
      <c r="L236" s="365"/>
      <c r="M236" s="365"/>
      <c r="N236" s="365"/>
      <c r="O236" s="365"/>
      <c r="P236" s="368"/>
      <c r="Q236" s="371"/>
      <c r="W236" s="87" t="s">
        <v>738</v>
      </c>
      <c r="X236" s="149" t="str">
        <f>VLOOKUP(C236,EJE!$C$1:D1559,2,FALSE)</f>
        <v>https://youtu.be/JwwQxitUCsY?si=-0IR-GRHn2uOUwX0</v>
      </c>
    </row>
    <row r="237" spans="1:24" ht="16.5" thickBot="1">
      <c r="A237" s="338">
        <v>16</v>
      </c>
      <c r="B237" s="88" t="s">
        <v>264</v>
      </c>
      <c r="C237" s="142" t="s">
        <v>219</v>
      </c>
      <c r="D237" s="143" t="str">
        <f t="shared" si="8"/>
        <v>video</v>
      </c>
      <c r="E237" s="367"/>
      <c r="F237" s="367"/>
      <c r="G237" s="367"/>
      <c r="H237" s="367">
        <v>30</v>
      </c>
      <c r="I237" s="367"/>
      <c r="J237" s="367"/>
      <c r="K237" s="367"/>
      <c r="L237" s="367"/>
      <c r="M237" s="367"/>
      <c r="N237" s="367"/>
      <c r="O237" s="367"/>
      <c r="P237" s="369"/>
      <c r="Q237" s="371"/>
      <c r="W237" s="87" t="s">
        <v>738</v>
      </c>
      <c r="X237" s="149">
        <f>VLOOKUP(C237,EJE!$C$1:D1560,2,FALSE)</f>
        <v>0</v>
      </c>
    </row>
    <row r="238" spans="1:24" ht="15.75">
      <c r="A238" s="338">
        <v>17</v>
      </c>
      <c r="B238" s="88" t="s">
        <v>1</v>
      </c>
      <c r="C238" s="336" t="s">
        <v>745</v>
      </c>
      <c r="D238" s="141" t="str">
        <f t="shared" si="8"/>
        <v>video</v>
      </c>
      <c r="E238" s="365"/>
      <c r="F238" s="365"/>
      <c r="G238" s="365"/>
      <c r="H238" s="365"/>
      <c r="I238" s="365"/>
      <c r="J238" s="365"/>
      <c r="K238" s="365"/>
      <c r="L238" s="365"/>
      <c r="M238" s="365"/>
      <c r="N238" s="365"/>
      <c r="O238" s="365"/>
      <c r="P238" s="365"/>
      <c r="W238" s="87" t="s">
        <v>738</v>
      </c>
      <c r="X238" s="149" t="str">
        <f>VLOOKUP(C238,EJE!$C$1:D1561,2,FALSE)</f>
        <v>https://drive.google.com/file/d/1d10kKB4X2rApjiYtDlKjBbuy7zvRY_rz/view?usp=sharing</v>
      </c>
    </row>
    <row r="239" spans="1:24" ht="15.75">
      <c r="B239" s="146"/>
      <c r="C239" s="336"/>
      <c r="D239" s="141"/>
      <c r="E239" s="336"/>
      <c r="F239" s="336"/>
      <c r="G239" s="336"/>
      <c r="H239" s="336"/>
      <c r="I239" s="336"/>
      <c r="J239" s="336"/>
      <c r="K239" s="336"/>
      <c r="L239" s="336"/>
      <c r="M239" s="336"/>
      <c r="N239" s="336"/>
      <c r="O239" s="336"/>
      <c r="P239" s="336"/>
      <c r="X239" s="17"/>
    </row>
    <row r="240" spans="1:24" ht="15.75">
      <c r="C240" s="123" t="s">
        <v>1152</v>
      </c>
      <c r="F240" s="89"/>
      <c r="I240" s="89"/>
      <c r="L240" s="89"/>
      <c r="O240" s="89"/>
      <c r="X240" s="17"/>
    </row>
    <row r="241" spans="1:24" ht="16.5" customHeight="1" thickBot="1">
      <c r="A241" s="94">
        <v>13</v>
      </c>
      <c r="B241" s="95"/>
      <c r="C241" s="95" t="s">
        <v>948</v>
      </c>
      <c r="D241" s="94"/>
      <c r="E241" s="372" t="s">
        <v>688</v>
      </c>
      <c r="F241" s="372"/>
      <c r="G241" s="372"/>
      <c r="H241" s="372" t="s">
        <v>950</v>
      </c>
      <c r="I241" s="372"/>
      <c r="J241" s="372"/>
      <c r="K241" s="372" t="s">
        <v>687</v>
      </c>
      <c r="L241" s="372"/>
      <c r="M241" s="372"/>
      <c r="N241" s="372" t="s">
        <v>686</v>
      </c>
      <c r="O241" s="372"/>
      <c r="P241" s="372"/>
      <c r="Q241" s="94"/>
      <c r="X241" s="17"/>
    </row>
    <row r="242" spans="1:24">
      <c r="A242" s="158">
        <v>1</v>
      </c>
      <c r="B242" s="88" t="s">
        <v>394</v>
      </c>
      <c r="C242" s="138" t="s">
        <v>199</v>
      </c>
      <c r="D242" s="139" t="e">
        <f t="shared" si="8"/>
        <v>#N/A</v>
      </c>
      <c r="E242" s="366"/>
      <c r="F242" s="366"/>
      <c r="G242" s="366"/>
      <c r="H242" s="366">
        <v>30</v>
      </c>
      <c r="I242" s="366"/>
      <c r="J242" s="366"/>
      <c r="K242" s="366">
        <v>3</v>
      </c>
      <c r="L242" s="366"/>
      <c r="M242" s="366"/>
      <c r="N242" s="366"/>
      <c r="O242" s="366"/>
      <c r="P242" s="370"/>
      <c r="Q242" s="96"/>
      <c r="W242" s="87" t="s">
        <v>738</v>
      </c>
      <c r="X242" s="149" t="e">
        <f>VLOOKUP(C242,EJE!$C$1:D1564,2,FALSE)</f>
        <v>#N/A</v>
      </c>
    </row>
    <row r="243" spans="1:24" ht="15.75">
      <c r="A243" s="158">
        <v>2</v>
      </c>
      <c r="B243" s="88" t="s">
        <v>949</v>
      </c>
      <c r="C243" s="140" t="s">
        <v>389</v>
      </c>
      <c r="D243" s="141" t="str">
        <f t="shared" si="8"/>
        <v>video</v>
      </c>
      <c r="E243" s="365"/>
      <c r="F243" s="365"/>
      <c r="G243" s="365"/>
      <c r="H243" s="365"/>
      <c r="I243" s="365"/>
      <c r="J243" s="365"/>
      <c r="K243" s="365"/>
      <c r="L243" s="365"/>
      <c r="M243" s="365"/>
      <c r="N243" s="365"/>
      <c r="O243" s="365"/>
      <c r="P243" s="368"/>
      <c r="Q243" s="96"/>
      <c r="W243" s="87" t="s">
        <v>738</v>
      </c>
      <c r="X243" s="149" t="str">
        <f>VLOOKUP(C243,EJE!$C$1:D1565,2,FALSE)</f>
        <v>https://youtu.be/B4AxYIlorgw?si=E6uIHQ3akwy8aj-m</v>
      </c>
    </row>
    <row r="244" spans="1:24" ht="24.75" thickBot="1">
      <c r="A244" s="158">
        <v>3</v>
      </c>
      <c r="B244" s="88" t="s">
        <v>392</v>
      </c>
      <c r="C244" s="142" t="s">
        <v>176</v>
      </c>
      <c r="D244" s="143" t="str">
        <f t="shared" si="8"/>
        <v>video</v>
      </c>
      <c r="E244" s="367"/>
      <c r="F244" s="367"/>
      <c r="G244" s="367"/>
      <c r="H244" s="367"/>
      <c r="I244" s="367"/>
      <c r="J244" s="367"/>
      <c r="K244" s="367"/>
      <c r="L244" s="367"/>
      <c r="M244" s="367"/>
      <c r="N244" s="367"/>
      <c r="O244" s="367"/>
      <c r="P244" s="369"/>
      <c r="Q244" s="96"/>
      <c r="W244" s="87" t="s">
        <v>738</v>
      </c>
      <c r="X244" s="149" t="str">
        <f>VLOOKUP(C244,EJE!$C$1:D1566,2,FALSE)</f>
        <v>https://drive.google.com/file/d/1Q1An8Nigul245WUqUDS52fCJOsCBmEqf/view?usp=drive_link</v>
      </c>
    </row>
    <row r="245" spans="1:24" ht="15.75">
      <c r="A245" s="158">
        <v>4</v>
      </c>
      <c r="B245" s="88" t="s">
        <v>739</v>
      </c>
      <c r="C245" s="138" t="s">
        <v>66</v>
      </c>
      <c r="D245" s="144" t="str">
        <f t="shared" si="8"/>
        <v>video</v>
      </c>
      <c r="E245" s="366"/>
      <c r="F245" s="366"/>
      <c r="G245" s="366"/>
      <c r="H245" s="366">
        <v>30</v>
      </c>
      <c r="I245" s="366"/>
      <c r="J245" s="366"/>
      <c r="K245" s="366">
        <v>3</v>
      </c>
      <c r="L245" s="366"/>
      <c r="M245" s="366"/>
      <c r="N245" s="366"/>
      <c r="O245" s="366"/>
      <c r="P245" s="370"/>
      <c r="Q245" s="96"/>
      <c r="W245" s="87" t="s">
        <v>738</v>
      </c>
      <c r="X245" s="149" t="str">
        <f>VLOOKUP(C245,EJE!$C$1:D1567,2,FALSE)</f>
        <v>https://youtu.be/YNAwRWgPwNk?si=tRGZb459mOPBCCZB</v>
      </c>
    </row>
    <row r="246" spans="1:24" ht="16.5" thickBot="1">
      <c r="A246" s="158">
        <v>5</v>
      </c>
      <c r="B246" s="88" t="s">
        <v>739</v>
      </c>
      <c r="C246" s="140" t="s">
        <v>622</v>
      </c>
      <c r="D246" s="141" t="e">
        <f t="shared" si="8"/>
        <v>#N/A</v>
      </c>
      <c r="E246" s="365"/>
      <c r="F246" s="365"/>
      <c r="G246" s="365"/>
      <c r="H246" s="365"/>
      <c r="I246" s="365"/>
      <c r="J246" s="365"/>
      <c r="K246" s="367"/>
      <c r="L246" s="367"/>
      <c r="M246" s="367"/>
      <c r="N246" s="365"/>
      <c r="O246" s="365"/>
      <c r="P246" s="368"/>
      <c r="Q246" s="96"/>
      <c r="W246" s="87" t="s">
        <v>738</v>
      </c>
      <c r="X246" s="149" t="e">
        <f>VLOOKUP(C246,EJE!$C$1:D1568,2,FALSE)</f>
        <v>#N/A</v>
      </c>
    </row>
    <row r="247" spans="1:24" ht="15.75">
      <c r="A247" s="158">
        <v>6</v>
      </c>
      <c r="B247" s="88" t="s">
        <v>40</v>
      </c>
      <c r="C247" s="138" t="s">
        <v>43</v>
      </c>
      <c r="D247" s="144" t="str">
        <f t="shared" si="8"/>
        <v>video</v>
      </c>
      <c r="E247" s="366"/>
      <c r="F247" s="366"/>
      <c r="G247" s="366"/>
      <c r="H247" s="366">
        <v>40</v>
      </c>
      <c r="I247" s="366"/>
      <c r="J247" s="366"/>
      <c r="K247" s="366">
        <v>6</v>
      </c>
      <c r="L247" s="366"/>
      <c r="M247" s="366"/>
      <c r="N247" s="366"/>
      <c r="O247" s="366"/>
      <c r="P247" s="370"/>
      <c r="Q247" s="371">
        <f>((H247+H248+H249+H250+H251+H252+H253+H254+H255+H256+H257)*K247)/60</f>
        <v>44</v>
      </c>
      <c r="W247" s="87" t="s">
        <v>738</v>
      </c>
      <c r="X247" s="149" t="str">
        <f>VLOOKUP(C247,EJE!$C$1:D1569,2,FALSE)</f>
        <v>https://youtu.be/wYacQ6W-jS0?si=pPizgBaEFxyyUHEe</v>
      </c>
    </row>
    <row r="248" spans="1:24" ht="15.75">
      <c r="A248" s="158">
        <v>7</v>
      </c>
      <c r="B248" s="88" t="s">
        <v>685</v>
      </c>
      <c r="C248" s="140" t="s">
        <v>3</v>
      </c>
      <c r="D248" s="141" t="str">
        <f t="shared" si="8"/>
        <v>video</v>
      </c>
      <c r="E248" s="365"/>
      <c r="F248" s="365"/>
      <c r="G248" s="365"/>
      <c r="H248" s="365">
        <v>40</v>
      </c>
      <c r="I248" s="365"/>
      <c r="J248" s="365"/>
      <c r="K248" s="365"/>
      <c r="L248" s="365"/>
      <c r="M248" s="365"/>
      <c r="N248" s="365"/>
      <c r="O248" s="365"/>
      <c r="P248" s="368"/>
      <c r="Q248" s="371"/>
      <c r="W248" s="87" t="s">
        <v>738</v>
      </c>
      <c r="X248" s="149" t="str">
        <f>VLOOKUP(C248,EJE!$C$1:D1570,2,FALSE)</f>
        <v>https://youtu.be/JwwQxitUCsY?si=-0IR-GRHn2uOUwX0</v>
      </c>
    </row>
    <row r="249" spans="1:24" ht="15.75">
      <c r="A249" s="158">
        <v>8</v>
      </c>
      <c r="B249" s="88" t="s">
        <v>41</v>
      </c>
      <c r="C249" s="140" t="s">
        <v>515</v>
      </c>
      <c r="D249" s="141" t="str">
        <f t="shared" si="8"/>
        <v>video</v>
      </c>
      <c r="E249" s="365"/>
      <c r="F249" s="365"/>
      <c r="G249" s="365"/>
      <c r="H249" s="365">
        <v>40</v>
      </c>
      <c r="I249" s="365"/>
      <c r="J249" s="365"/>
      <c r="K249" s="365"/>
      <c r="L249" s="365"/>
      <c r="M249" s="365"/>
      <c r="N249" s="365"/>
      <c r="O249" s="365"/>
      <c r="P249" s="368"/>
      <c r="Q249" s="371"/>
      <c r="W249" s="87" t="s">
        <v>738</v>
      </c>
      <c r="X249" s="149" t="str">
        <f>VLOOKUP(C249,EJE!$C$1:D1571,2,FALSE)</f>
        <v>https://youtu.be/h7eGj7hg6hI?si=8g28xryavjxWLkzH</v>
      </c>
    </row>
    <row r="250" spans="1:24" ht="15.75">
      <c r="A250" s="158">
        <v>9</v>
      </c>
      <c r="B250" s="88" t="s">
        <v>685</v>
      </c>
      <c r="C250" s="140" t="s">
        <v>3</v>
      </c>
      <c r="D250" s="141" t="str">
        <f t="shared" si="8"/>
        <v>video</v>
      </c>
      <c r="E250" s="365"/>
      <c r="F250" s="365"/>
      <c r="G250" s="365"/>
      <c r="H250" s="365">
        <v>40</v>
      </c>
      <c r="I250" s="365"/>
      <c r="J250" s="365"/>
      <c r="K250" s="365"/>
      <c r="L250" s="365"/>
      <c r="M250" s="365"/>
      <c r="N250" s="365"/>
      <c r="O250" s="365"/>
      <c r="P250" s="368"/>
      <c r="Q250" s="371"/>
      <c r="W250" s="87" t="s">
        <v>738</v>
      </c>
      <c r="X250" s="149" t="str">
        <f>VLOOKUP(C250,EJE!$C$1:D1572,2,FALSE)</f>
        <v>https://youtu.be/JwwQxitUCsY?si=-0IR-GRHn2uOUwX0</v>
      </c>
    </row>
    <row r="251" spans="1:24" ht="15.75">
      <c r="A251" s="158">
        <v>10</v>
      </c>
      <c r="B251" s="88" t="s">
        <v>42</v>
      </c>
      <c r="C251" s="140" t="s">
        <v>2</v>
      </c>
      <c r="D251" s="141" t="str">
        <f t="shared" si="8"/>
        <v>video</v>
      </c>
      <c r="E251" s="365"/>
      <c r="F251" s="365"/>
      <c r="G251" s="365"/>
      <c r="H251" s="365">
        <v>40</v>
      </c>
      <c r="I251" s="365"/>
      <c r="J251" s="365"/>
      <c r="K251" s="365"/>
      <c r="L251" s="365"/>
      <c r="M251" s="365"/>
      <c r="N251" s="365"/>
      <c r="O251" s="365"/>
      <c r="P251" s="368"/>
      <c r="Q251" s="371"/>
      <c r="W251" s="87" t="s">
        <v>738</v>
      </c>
      <c r="X251" s="149" t="str">
        <f>VLOOKUP(C251,EJE!$C$1:D1573,2,FALSE)</f>
        <v>https://youtu.be/bgO3bI1ts_E?si=cgFOBOfo4lT9WI1k</v>
      </c>
    </row>
    <row r="252" spans="1:24" ht="15.75">
      <c r="A252" s="158">
        <v>11</v>
      </c>
      <c r="B252" s="88" t="s">
        <v>685</v>
      </c>
      <c r="C252" s="140" t="s">
        <v>3</v>
      </c>
      <c r="D252" s="141" t="str">
        <f t="shared" si="8"/>
        <v>video</v>
      </c>
      <c r="E252" s="365"/>
      <c r="F252" s="365"/>
      <c r="G252" s="365"/>
      <c r="H252" s="365">
        <v>40</v>
      </c>
      <c r="I252" s="365"/>
      <c r="J252" s="365"/>
      <c r="K252" s="365"/>
      <c r="L252" s="365"/>
      <c r="M252" s="365"/>
      <c r="N252" s="365"/>
      <c r="O252" s="365"/>
      <c r="P252" s="368"/>
      <c r="Q252" s="371"/>
      <c r="W252" s="87" t="s">
        <v>738</v>
      </c>
      <c r="X252" s="149" t="str">
        <f>VLOOKUP(C252,EJE!$C$1:D1574,2,FALSE)</f>
        <v>https://youtu.be/JwwQxitUCsY?si=-0IR-GRHn2uOUwX0</v>
      </c>
    </row>
    <row r="253" spans="1:24" ht="15.75">
      <c r="A253" s="158">
        <v>12</v>
      </c>
      <c r="B253" s="88" t="s">
        <v>38</v>
      </c>
      <c r="C253" s="140" t="s">
        <v>121</v>
      </c>
      <c r="D253" s="141" t="str">
        <f t="shared" si="8"/>
        <v>video</v>
      </c>
      <c r="E253" s="365"/>
      <c r="F253" s="365"/>
      <c r="G253" s="365"/>
      <c r="H253" s="365">
        <v>40</v>
      </c>
      <c r="I253" s="365"/>
      <c r="J253" s="365"/>
      <c r="K253" s="365"/>
      <c r="L253" s="365"/>
      <c r="M253" s="365"/>
      <c r="N253" s="365"/>
      <c r="O253" s="365"/>
      <c r="P253" s="368"/>
      <c r="Q253" s="371"/>
      <c r="W253" s="87" t="s">
        <v>738</v>
      </c>
      <c r="X253" s="149">
        <f>VLOOKUP(C253,EJE!$C$1:D1575,2,FALSE)</f>
        <v>0</v>
      </c>
    </row>
    <row r="254" spans="1:24" ht="15.75">
      <c r="A254" s="158">
        <v>13</v>
      </c>
      <c r="B254" s="88" t="s">
        <v>685</v>
      </c>
      <c r="C254" s="140" t="s">
        <v>3</v>
      </c>
      <c r="D254" s="141" t="str">
        <f t="shared" si="8"/>
        <v>video</v>
      </c>
      <c r="E254" s="365"/>
      <c r="F254" s="365"/>
      <c r="G254" s="365"/>
      <c r="H254" s="365">
        <v>40</v>
      </c>
      <c r="I254" s="365"/>
      <c r="J254" s="365"/>
      <c r="K254" s="365"/>
      <c r="L254" s="365"/>
      <c r="M254" s="365"/>
      <c r="N254" s="365"/>
      <c r="O254" s="365"/>
      <c r="P254" s="368"/>
      <c r="Q254" s="371"/>
      <c r="W254" s="87" t="s">
        <v>738</v>
      </c>
      <c r="X254" s="149" t="str">
        <f>VLOOKUP(C254,EJE!$C$1:D1576,2,FALSE)</f>
        <v>https://youtu.be/JwwQxitUCsY?si=-0IR-GRHn2uOUwX0</v>
      </c>
    </row>
    <row r="255" spans="1:24" ht="15.75">
      <c r="A255" s="158">
        <v>14</v>
      </c>
      <c r="B255" s="88" t="s">
        <v>39</v>
      </c>
      <c r="C255" s="140" t="s">
        <v>27</v>
      </c>
      <c r="D255" s="141" t="str">
        <f t="shared" si="8"/>
        <v>video</v>
      </c>
      <c r="E255" s="365"/>
      <c r="F255" s="365"/>
      <c r="G255" s="365"/>
      <c r="H255" s="365">
        <v>40</v>
      </c>
      <c r="I255" s="365"/>
      <c r="J255" s="365"/>
      <c r="K255" s="365"/>
      <c r="L255" s="365"/>
      <c r="M255" s="365"/>
      <c r="N255" s="365"/>
      <c r="O255" s="365"/>
      <c r="P255" s="368"/>
      <c r="Q255" s="371"/>
      <c r="W255" s="87" t="s">
        <v>738</v>
      </c>
      <c r="X255" s="149">
        <f>VLOOKUP(C255,EJE!$C$1:D1577,2,FALSE)</f>
        <v>0</v>
      </c>
    </row>
    <row r="256" spans="1:24" ht="15.75">
      <c r="A256" s="158">
        <v>15</v>
      </c>
      <c r="B256" s="88" t="s">
        <v>685</v>
      </c>
      <c r="C256" s="140" t="s">
        <v>3</v>
      </c>
      <c r="D256" s="141" t="str">
        <f>HYPERLINK(X256,W256)</f>
        <v>video</v>
      </c>
      <c r="E256" s="365"/>
      <c r="F256" s="365"/>
      <c r="G256" s="365"/>
      <c r="H256" s="365">
        <v>40</v>
      </c>
      <c r="I256" s="365"/>
      <c r="J256" s="365"/>
      <c r="K256" s="365"/>
      <c r="L256" s="365"/>
      <c r="M256" s="365"/>
      <c r="N256" s="365"/>
      <c r="O256" s="365"/>
      <c r="P256" s="368"/>
      <c r="Q256" s="371"/>
      <c r="W256" s="87" t="s">
        <v>738</v>
      </c>
      <c r="X256" s="149" t="str">
        <f>VLOOKUP(C256,EJE!$C$1:D1578,2,FALSE)</f>
        <v>https://youtu.be/JwwQxitUCsY?si=-0IR-GRHn2uOUwX0</v>
      </c>
    </row>
    <row r="257" spans="1:24" ht="16.5" thickBot="1">
      <c r="A257" s="338">
        <v>16</v>
      </c>
      <c r="B257" s="88" t="s">
        <v>264</v>
      </c>
      <c r="C257" s="142" t="s">
        <v>219</v>
      </c>
      <c r="D257" s="143" t="str">
        <f>HYPERLINK(X257,W257)</f>
        <v>video</v>
      </c>
      <c r="E257" s="367"/>
      <c r="F257" s="367"/>
      <c r="G257" s="367"/>
      <c r="H257" s="367">
        <v>40</v>
      </c>
      <c r="I257" s="367"/>
      <c r="J257" s="367"/>
      <c r="K257" s="367"/>
      <c r="L257" s="367"/>
      <c r="M257" s="367"/>
      <c r="N257" s="367"/>
      <c r="O257" s="367"/>
      <c r="P257" s="369"/>
      <c r="Q257" s="371"/>
      <c r="W257" s="87" t="s">
        <v>738</v>
      </c>
      <c r="X257" s="149">
        <f>VLOOKUP(C257,EJE!$C$1:D1579,2,FALSE)</f>
        <v>0</v>
      </c>
    </row>
    <row r="258" spans="1:24" ht="15.75">
      <c r="A258" s="338">
        <v>17</v>
      </c>
      <c r="B258" s="88" t="s">
        <v>1</v>
      </c>
      <c r="C258" s="336" t="s">
        <v>745</v>
      </c>
      <c r="D258" s="141" t="str">
        <f>HYPERLINK(X258,W258)</f>
        <v>video</v>
      </c>
      <c r="E258" s="365"/>
      <c r="F258" s="365"/>
      <c r="G258" s="365"/>
      <c r="H258" s="365"/>
      <c r="I258" s="365"/>
      <c r="J258" s="365"/>
      <c r="K258" s="365"/>
      <c r="L258" s="365"/>
      <c r="M258" s="365"/>
      <c r="N258" s="365"/>
      <c r="O258" s="365"/>
      <c r="P258" s="365"/>
      <c r="W258" s="87" t="s">
        <v>738</v>
      </c>
      <c r="X258" s="149" t="str">
        <f>VLOOKUP(C258,EJE!$C$1:D1580,2,FALSE)</f>
        <v>https://drive.google.com/file/d/1d10kKB4X2rApjiYtDlKjBbuy7zvRY_rz/view?usp=sharing</v>
      </c>
    </row>
    <row r="259" spans="1:24" ht="15.75">
      <c r="B259" s="146"/>
      <c r="C259" s="336"/>
      <c r="D259" s="141"/>
      <c r="E259" s="336"/>
      <c r="F259" s="336"/>
      <c r="G259" s="336"/>
      <c r="H259" s="336"/>
      <c r="I259" s="336"/>
      <c r="J259" s="336"/>
      <c r="K259" s="336"/>
      <c r="L259" s="336"/>
      <c r="M259" s="336"/>
      <c r="N259" s="336"/>
      <c r="O259" s="336"/>
      <c r="P259" s="336"/>
      <c r="X259" s="17"/>
    </row>
    <row r="260" spans="1:24" ht="15.75">
      <c r="C260" s="123" t="s">
        <v>1152</v>
      </c>
      <c r="F260" s="89"/>
      <c r="I260" s="89"/>
      <c r="L260" s="89"/>
      <c r="O260" s="89"/>
      <c r="X260" s="17"/>
    </row>
    <row r="261" spans="1:24" ht="16.5" customHeight="1" thickBot="1">
      <c r="A261" s="94">
        <v>14</v>
      </c>
      <c r="B261" s="95"/>
      <c r="C261" s="95" t="s">
        <v>948</v>
      </c>
      <c r="D261" s="94"/>
      <c r="E261" s="372" t="s">
        <v>688</v>
      </c>
      <c r="F261" s="372"/>
      <c r="G261" s="372"/>
      <c r="H261" s="372" t="s">
        <v>950</v>
      </c>
      <c r="I261" s="372"/>
      <c r="J261" s="372"/>
      <c r="K261" s="372" t="s">
        <v>687</v>
      </c>
      <c r="L261" s="372"/>
      <c r="M261" s="372"/>
      <c r="N261" s="372" t="s">
        <v>686</v>
      </c>
      <c r="O261" s="372"/>
      <c r="P261" s="372"/>
      <c r="Q261" s="94"/>
      <c r="X261" s="17"/>
    </row>
    <row r="262" spans="1:24">
      <c r="A262" s="158">
        <v>1</v>
      </c>
      <c r="B262" s="88" t="s">
        <v>394</v>
      </c>
      <c r="C262" s="138" t="s">
        <v>199</v>
      </c>
      <c r="D262" s="139" t="e">
        <f t="shared" ref="D262:D278" si="9">HYPERLINK(X262,W262)</f>
        <v>#N/A</v>
      </c>
      <c r="E262" s="366"/>
      <c r="F262" s="366"/>
      <c r="G262" s="366"/>
      <c r="H262" s="366">
        <v>30</v>
      </c>
      <c r="I262" s="366"/>
      <c r="J262" s="366"/>
      <c r="K262" s="366">
        <v>3</v>
      </c>
      <c r="L262" s="366"/>
      <c r="M262" s="366"/>
      <c r="N262" s="366"/>
      <c r="O262" s="366"/>
      <c r="P262" s="370"/>
      <c r="Q262" s="96"/>
      <c r="W262" s="87" t="s">
        <v>738</v>
      </c>
      <c r="X262" s="149" t="e">
        <f>VLOOKUP(C262,EJE!$C$1:D1583,2,FALSE)</f>
        <v>#N/A</v>
      </c>
    </row>
    <row r="263" spans="1:24" ht="15.75">
      <c r="A263" s="158">
        <v>2</v>
      </c>
      <c r="B263" s="88" t="s">
        <v>949</v>
      </c>
      <c r="C263" s="140" t="s">
        <v>390</v>
      </c>
      <c r="D263" s="141" t="str">
        <f t="shared" si="9"/>
        <v>video</v>
      </c>
      <c r="E263" s="365"/>
      <c r="F263" s="365"/>
      <c r="G263" s="365"/>
      <c r="H263" s="365"/>
      <c r="I263" s="365"/>
      <c r="J263" s="365"/>
      <c r="K263" s="365"/>
      <c r="L263" s="365"/>
      <c r="M263" s="365"/>
      <c r="N263" s="365"/>
      <c r="O263" s="365"/>
      <c r="P263" s="368"/>
      <c r="Q263" s="96"/>
      <c r="W263" s="87" t="s">
        <v>738</v>
      </c>
      <c r="X263" s="149" t="str">
        <f>VLOOKUP(C263,EJE!$C$1:D1584,2,FALSE)</f>
        <v>https://youtu.be/yTsJrkZp0PA?si=dIaQaUll8m2BnPuF</v>
      </c>
    </row>
    <row r="264" spans="1:24" ht="24.75" thickBot="1">
      <c r="A264" s="158">
        <v>3</v>
      </c>
      <c r="B264" s="88" t="s">
        <v>392</v>
      </c>
      <c r="C264" s="142" t="s">
        <v>176</v>
      </c>
      <c r="D264" s="143" t="str">
        <f t="shared" si="9"/>
        <v>video</v>
      </c>
      <c r="E264" s="367"/>
      <c r="F264" s="367"/>
      <c r="G264" s="367"/>
      <c r="H264" s="367"/>
      <c r="I264" s="367"/>
      <c r="J264" s="367"/>
      <c r="K264" s="367"/>
      <c r="L264" s="367"/>
      <c r="M264" s="367"/>
      <c r="N264" s="367"/>
      <c r="O264" s="367"/>
      <c r="P264" s="369"/>
      <c r="Q264" s="96"/>
      <c r="W264" s="87" t="s">
        <v>738</v>
      </c>
      <c r="X264" s="149" t="str">
        <f>VLOOKUP(C264,EJE!$C$1:D1585,2,FALSE)</f>
        <v>https://drive.google.com/file/d/1Q1An8Nigul245WUqUDS52fCJOsCBmEqf/view?usp=drive_link</v>
      </c>
    </row>
    <row r="265" spans="1:24" ht="15.75">
      <c r="A265" s="158">
        <v>4</v>
      </c>
      <c r="B265" s="88" t="s">
        <v>739</v>
      </c>
      <c r="C265" s="138" t="s">
        <v>13</v>
      </c>
      <c r="D265" s="144" t="str">
        <f t="shared" si="9"/>
        <v>video</v>
      </c>
      <c r="E265" s="366"/>
      <c r="F265" s="366"/>
      <c r="G265" s="366"/>
      <c r="H265" s="366">
        <v>30</v>
      </c>
      <c r="I265" s="366"/>
      <c r="J265" s="366"/>
      <c r="K265" s="366">
        <v>3</v>
      </c>
      <c r="L265" s="366"/>
      <c r="M265" s="366"/>
      <c r="N265" s="366"/>
      <c r="O265" s="366"/>
      <c r="P265" s="370"/>
      <c r="Q265" s="96"/>
      <c r="W265" s="87" t="s">
        <v>738</v>
      </c>
      <c r="X265" s="149">
        <f>VLOOKUP(C265,EJE!$C$1:D1586,2,FALSE)</f>
        <v>0</v>
      </c>
    </row>
    <row r="266" spans="1:24" ht="16.5" thickBot="1">
      <c r="A266" s="158">
        <v>5</v>
      </c>
      <c r="B266" s="88" t="s">
        <v>739</v>
      </c>
      <c r="C266" s="140" t="s">
        <v>316</v>
      </c>
      <c r="D266" s="141" t="str">
        <f t="shared" si="9"/>
        <v>video</v>
      </c>
      <c r="E266" s="365"/>
      <c r="F266" s="365"/>
      <c r="G266" s="365"/>
      <c r="H266" s="365"/>
      <c r="I266" s="365"/>
      <c r="J266" s="365"/>
      <c r="K266" s="367"/>
      <c r="L266" s="367"/>
      <c r="M266" s="367"/>
      <c r="N266" s="365"/>
      <c r="O266" s="365"/>
      <c r="P266" s="368"/>
      <c r="Q266" s="96"/>
      <c r="W266" s="87" t="s">
        <v>738</v>
      </c>
      <c r="X266" s="149" t="str">
        <f>VLOOKUP(C266,EJE!$C$1:D1587,2,FALSE)</f>
        <v>https://youtu.be/mHF9oAkfJ6Q?si=PpywtjmHtAge-zOQ</v>
      </c>
    </row>
    <row r="267" spans="1:24" ht="15.75">
      <c r="A267" s="158">
        <v>6</v>
      </c>
      <c r="B267" s="88" t="s">
        <v>40</v>
      </c>
      <c r="C267" s="138" t="s">
        <v>43</v>
      </c>
      <c r="D267" s="144" t="str">
        <f t="shared" si="9"/>
        <v>video</v>
      </c>
      <c r="E267" s="366"/>
      <c r="F267" s="366"/>
      <c r="G267" s="366"/>
      <c r="H267" s="366">
        <v>45</v>
      </c>
      <c r="I267" s="366"/>
      <c r="J267" s="366"/>
      <c r="K267" s="366">
        <v>3</v>
      </c>
      <c r="L267" s="366"/>
      <c r="M267" s="366"/>
      <c r="N267" s="366"/>
      <c r="O267" s="366"/>
      <c r="P267" s="370"/>
      <c r="Q267" s="371">
        <f>((H267+H268+H269+H270+H271+H272+H273+H274+H275+H276+H277)*K267)/60</f>
        <v>24.75</v>
      </c>
      <c r="W267" s="87" t="s">
        <v>738</v>
      </c>
      <c r="X267" s="149" t="str">
        <f>VLOOKUP(C267,EJE!$C$1:D1588,2,FALSE)</f>
        <v>https://youtu.be/wYacQ6W-jS0?si=pPizgBaEFxyyUHEe</v>
      </c>
    </row>
    <row r="268" spans="1:24" ht="15.75">
      <c r="A268" s="158">
        <v>7</v>
      </c>
      <c r="B268" s="88" t="s">
        <v>685</v>
      </c>
      <c r="C268" s="140" t="s">
        <v>3</v>
      </c>
      <c r="D268" s="141" t="str">
        <f t="shared" si="9"/>
        <v>video</v>
      </c>
      <c r="E268" s="365"/>
      <c r="F268" s="365"/>
      <c r="G268" s="365"/>
      <c r="H268" s="365">
        <v>45</v>
      </c>
      <c r="I268" s="365"/>
      <c r="J268" s="365"/>
      <c r="K268" s="365"/>
      <c r="L268" s="365"/>
      <c r="M268" s="365"/>
      <c r="N268" s="365"/>
      <c r="O268" s="365"/>
      <c r="P268" s="368"/>
      <c r="Q268" s="371"/>
      <c r="W268" s="87" t="s">
        <v>738</v>
      </c>
      <c r="X268" s="149" t="str">
        <f>VLOOKUP(C268,EJE!$C$1:D1589,2,FALSE)</f>
        <v>https://youtu.be/JwwQxitUCsY?si=-0IR-GRHn2uOUwX0</v>
      </c>
    </row>
    <row r="269" spans="1:24" ht="15.75">
      <c r="A269" s="158">
        <v>8</v>
      </c>
      <c r="B269" s="88" t="s">
        <v>41</v>
      </c>
      <c r="C269" s="140" t="s">
        <v>515</v>
      </c>
      <c r="D269" s="141" t="str">
        <f t="shared" si="9"/>
        <v>video</v>
      </c>
      <c r="E269" s="365"/>
      <c r="F269" s="365"/>
      <c r="G269" s="365"/>
      <c r="H269" s="365">
        <v>45</v>
      </c>
      <c r="I269" s="365"/>
      <c r="J269" s="365"/>
      <c r="K269" s="365"/>
      <c r="L269" s="365"/>
      <c r="M269" s="365"/>
      <c r="N269" s="365"/>
      <c r="O269" s="365"/>
      <c r="P269" s="368"/>
      <c r="Q269" s="371"/>
      <c r="W269" s="87" t="s">
        <v>738</v>
      </c>
      <c r="X269" s="149" t="str">
        <f>VLOOKUP(C269,EJE!$C$1:D1590,2,FALSE)</f>
        <v>https://youtu.be/h7eGj7hg6hI?si=8g28xryavjxWLkzH</v>
      </c>
    </row>
    <row r="270" spans="1:24" ht="15.75">
      <c r="A270" s="158">
        <v>9</v>
      </c>
      <c r="B270" s="88" t="s">
        <v>685</v>
      </c>
      <c r="C270" s="140" t="s">
        <v>3</v>
      </c>
      <c r="D270" s="141" t="str">
        <f t="shared" si="9"/>
        <v>video</v>
      </c>
      <c r="E270" s="365"/>
      <c r="F270" s="365"/>
      <c r="G270" s="365"/>
      <c r="H270" s="365">
        <v>45</v>
      </c>
      <c r="I270" s="365"/>
      <c r="J270" s="365"/>
      <c r="K270" s="365"/>
      <c r="L270" s="365"/>
      <c r="M270" s="365"/>
      <c r="N270" s="365"/>
      <c r="O270" s="365"/>
      <c r="P270" s="368"/>
      <c r="Q270" s="371"/>
      <c r="W270" s="87" t="s">
        <v>738</v>
      </c>
      <c r="X270" s="149" t="str">
        <f>VLOOKUP(C270,EJE!$C$1:D1591,2,FALSE)</f>
        <v>https://youtu.be/JwwQxitUCsY?si=-0IR-GRHn2uOUwX0</v>
      </c>
    </row>
    <row r="271" spans="1:24" ht="15.75">
      <c r="A271" s="158">
        <v>10</v>
      </c>
      <c r="B271" s="88" t="s">
        <v>42</v>
      </c>
      <c r="C271" s="140" t="s">
        <v>2</v>
      </c>
      <c r="D271" s="141" t="str">
        <f t="shared" si="9"/>
        <v>video</v>
      </c>
      <c r="E271" s="365"/>
      <c r="F271" s="365"/>
      <c r="G271" s="365"/>
      <c r="H271" s="365">
        <v>45</v>
      </c>
      <c r="I271" s="365"/>
      <c r="J271" s="365"/>
      <c r="K271" s="365"/>
      <c r="L271" s="365"/>
      <c r="M271" s="365"/>
      <c r="N271" s="365"/>
      <c r="O271" s="365"/>
      <c r="P271" s="368"/>
      <c r="Q271" s="371"/>
      <c r="W271" s="87" t="s">
        <v>738</v>
      </c>
      <c r="X271" s="149" t="str">
        <f>VLOOKUP(C271,EJE!$C$1:D1592,2,FALSE)</f>
        <v>https://youtu.be/bgO3bI1ts_E?si=cgFOBOfo4lT9WI1k</v>
      </c>
    </row>
    <row r="272" spans="1:24" ht="15.75">
      <c r="A272" s="158">
        <v>11</v>
      </c>
      <c r="B272" s="88" t="s">
        <v>685</v>
      </c>
      <c r="C272" s="140" t="s">
        <v>3</v>
      </c>
      <c r="D272" s="141" t="str">
        <f t="shared" si="9"/>
        <v>video</v>
      </c>
      <c r="E272" s="365"/>
      <c r="F272" s="365"/>
      <c r="G272" s="365"/>
      <c r="H272" s="365">
        <v>45</v>
      </c>
      <c r="I272" s="365"/>
      <c r="J272" s="365"/>
      <c r="K272" s="365"/>
      <c r="L272" s="365"/>
      <c r="M272" s="365"/>
      <c r="N272" s="365"/>
      <c r="O272" s="365"/>
      <c r="P272" s="368"/>
      <c r="Q272" s="371"/>
      <c r="W272" s="87" t="s">
        <v>738</v>
      </c>
      <c r="X272" s="149" t="str">
        <f>VLOOKUP(C272,EJE!$C$1:D1593,2,FALSE)</f>
        <v>https://youtu.be/JwwQxitUCsY?si=-0IR-GRHn2uOUwX0</v>
      </c>
    </row>
    <row r="273" spans="1:24" ht="15.75">
      <c r="A273" s="158">
        <v>12</v>
      </c>
      <c r="B273" s="88" t="s">
        <v>38</v>
      </c>
      <c r="C273" s="140" t="s">
        <v>121</v>
      </c>
      <c r="D273" s="141" t="str">
        <f t="shared" si="9"/>
        <v>video</v>
      </c>
      <c r="E273" s="365"/>
      <c r="F273" s="365"/>
      <c r="G273" s="365"/>
      <c r="H273" s="365">
        <v>45</v>
      </c>
      <c r="I273" s="365"/>
      <c r="J273" s="365"/>
      <c r="K273" s="365"/>
      <c r="L273" s="365"/>
      <c r="M273" s="365"/>
      <c r="N273" s="365"/>
      <c r="O273" s="365"/>
      <c r="P273" s="368"/>
      <c r="Q273" s="371"/>
      <c r="W273" s="87" t="s">
        <v>738</v>
      </c>
      <c r="X273" s="149">
        <f>VLOOKUP(C273,EJE!$C$1:D1594,2,FALSE)</f>
        <v>0</v>
      </c>
    </row>
    <row r="274" spans="1:24" ht="15.75">
      <c r="A274" s="158">
        <v>13</v>
      </c>
      <c r="B274" s="88" t="s">
        <v>685</v>
      </c>
      <c r="C274" s="140" t="s">
        <v>3</v>
      </c>
      <c r="D274" s="141" t="str">
        <f t="shared" si="9"/>
        <v>video</v>
      </c>
      <c r="E274" s="365"/>
      <c r="F274" s="365"/>
      <c r="G274" s="365"/>
      <c r="H274" s="365">
        <v>45</v>
      </c>
      <c r="I274" s="365"/>
      <c r="J274" s="365"/>
      <c r="K274" s="365"/>
      <c r="L274" s="365"/>
      <c r="M274" s="365"/>
      <c r="N274" s="365"/>
      <c r="O274" s="365"/>
      <c r="P274" s="368"/>
      <c r="Q274" s="371"/>
      <c r="W274" s="87" t="s">
        <v>738</v>
      </c>
      <c r="X274" s="149" t="str">
        <f>VLOOKUP(C274,EJE!$C$1:D1595,2,FALSE)</f>
        <v>https://youtu.be/JwwQxitUCsY?si=-0IR-GRHn2uOUwX0</v>
      </c>
    </row>
    <row r="275" spans="1:24" ht="15.75">
      <c r="A275" s="158">
        <v>14</v>
      </c>
      <c r="B275" s="88" t="s">
        <v>39</v>
      </c>
      <c r="C275" s="140" t="s">
        <v>27</v>
      </c>
      <c r="D275" s="141" t="str">
        <f t="shared" si="9"/>
        <v>video</v>
      </c>
      <c r="E275" s="365"/>
      <c r="F275" s="365"/>
      <c r="G275" s="365"/>
      <c r="H275" s="365">
        <v>45</v>
      </c>
      <c r="I275" s="365"/>
      <c r="J275" s="365"/>
      <c r="K275" s="365"/>
      <c r="L275" s="365"/>
      <c r="M275" s="365"/>
      <c r="N275" s="365"/>
      <c r="O275" s="365"/>
      <c r="P275" s="368"/>
      <c r="Q275" s="371"/>
      <c r="W275" s="87" t="s">
        <v>738</v>
      </c>
      <c r="X275" s="149">
        <f>VLOOKUP(C275,EJE!$C$1:D1596,2,FALSE)</f>
        <v>0</v>
      </c>
    </row>
    <row r="276" spans="1:24" ht="15.75">
      <c r="A276" s="158">
        <v>15</v>
      </c>
      <c r="B276" s="88" t="s">
        <v>685</v>
      </c>
      <c r="C276" s="140" t="s">
        <v>3</v>
      </c>
      <c r="D276" s="141" t="str">
        <f t="shared" si="9"/>
        <v>video</v>
      </c>
      <c r="E276" s="365"/>
      <c r="F276" s="365"/>
      <c r="G276" s="365"/>
      <c r="H276" s="365">
        <v>45</v>
      </c>
      <c r="I276" s="365"/>
      <c r="J276" s="365"/>
      <c r="K276" s="365"/>
      <c r="L276" s="365"/>
      <c r="M276" s="365"/>
      <c r="N276" s="365"/>
      <c r="O276" s="365"/>
      <c r="P276" s="368"/>
      <c r="Q276" s="371"/>
      <c r="W276" s="87" t="s">
        <v>738</v>
      </c>
      <c r="X276" s="149" t="str">
        <f>VLOOKUP(C276,EJE!$C$1:D1597,2,FALSE)</f>
        <v>https://youtu.be/JwwQxitUCsY?si=-0IR-GRHn2uOUwX0</v>
      </c>
    </row>
    <row r="277" spans="1:24" ht="16.5" thickBot="1">
      <c r="A277" s="338">
        <v>16</v>
      </c>
      <c r="B277" s="88" t="s">
        <v>264</v>
      </c>
      <c r="C277" s="142" t="s">
        <v>219</v>
      </c>
      <c r="D277" s="143" t="str">
        <f t="shared" si="9"/>
        <v>video</v>
      </c>
      <c r="E277" s="367"/>
      <c r="F277" s="367"/>
      <c r="G277" s="367"/>
      <c r="H277" s="367">
        <v>45</v>
      </c>
      <c r="I277" s="367"/>
      <c r="J277" s="367"/>
      <c r="K277" s="367"/>
      <c r="L277" s="367"/>
      <c r="M277" s="367"/>
      <c r="N277" s="367"/>
      <c r="O277" s="367"/>
      <c r="P277" s="369"/>
      <c r="Q277" s="371"/>
      <c r="W277" s="87" t="s">
        <v>738</v>
      </c>
      <c r="X277" s="149">
        <f>VLOOKUP(C277,EJE!$C$1:D1598,2,FALSE)</f>
        <v>0</v>
      </c>
    </row>
    <row r="278" spans="1:24" ht="15.75">
      <c r="A278" s="338">
        <v>17</v>
      </c>
      <c r="B278" s="88" t="s">
        <v>1</v>
      </c>
      <c r="C278" s="336" t="s">
        <v>745</v>
      </c>
      <c r="D278" s="141" t="str">
        <f t="shared" si="9"/>
        <v>video</v>
      </c>
      <c r="E278" s="365"/>
      <c r="F278" s="365"/>
      <c r="G278" s="365"/>
      <c r="H278" s="365"/>
      <c r="I278" s="365"/>
      <c r="J278" s="365"/>
      <c r="K278" s="365"/>
      <c r="L278" s="365"/>
      <c r="M278" s="365"/>
      <c r="N278" s="365"/>
      <c r="O278" s="365"/>
      <c r="P278" s="365"/>
      <c r="W278" s="87" t="s">
        <v>738</v>
      </c>
      <c r="X278" s="149" t="str">
        <f>VLOOKUP(C278,EJE!$C$1:D1599,2,FALSE)</f>
        <v>https://drive.google.com/file/d/1d10kKB4X2rApjiYtDlKjBbuy7zvRY_rz/view?usp=sharing</v>
      </c>
    </row>
    <row r="279" spans="1:24" ht="15.75">
      <c r="B279" s="146"/>
      <c r="C279" s="336"/>
      <c r="D279" s="141"/>
      <c r="E279" s="336"/>
      <c r="F279" s="336"/>
      <c r="G279" s="336"/>
      <c r="H279" s="336"/>
      <c r="I279" s="336"/>
      <c r="J279" s="336"/>
      <c r="K279" s="336"/>
      <c r="L279" s="336"/>
      <c r="M279" s="336"/>
      <c r="N279" s="336"/>
      <c r="O279" s="336"/>
      <c r="P279" s="336"/>
      <c r="X279" s="17"/>
    </row>
    <row r="280" spans="1:24" ht="15.75">
      <c r="C280" s="123" t="s">
        <v>1152</v>
      </c>
      <c r="F280" s="89"/>
      <c r="I280" s="89"/>
      <c r="L280" s="89"/>
      <c r="O280" s="89"/>
      <c r="X280" s="17"/>
    </row>
    <row r="281" spans="1:24" ht="16.5" customHeight="1" thickBot="1">
      <c r="A281" s="94">
        <v>15</v>
      </c>
      <c r="B281" s="95"/>
      <c r="C281" s="95" t="s">
        <v>948</v>
      </c>
      <c r="D281" s="94"/>
      <c r="E281" s="372" t="s">
        <v>688</v>
      </c>
      <c r="F281" s="372"/>
      <c r="G281" s="372"/>
      <c r="H281" s="372" t="s">
        <v>950</v>
      </c>
      <c r="I281" s="372"/>
      <c r="J281" s="372"/>
      <c r="K281" s="372" t="s">
        <v>687</v>
      </c>
      <c r="L281" s="372"/>
      <c r="M281" s="372"/>
      <c r="N281" s="372" t="s">
        <v>686</v>
      </c>
      <c r="O281" s="372"/>
      <c r="P281" s="372"/>
      <c r="Q281" s="94"/>
      <c r="X281" s="17"/>
    </row>
    <row r="282" spans="1:24">
      <c r="A282" s="158">
        <v>1</v>
      </c>
      <c r="B282" s="88" t="s">
        <v>394</v>
      </c>
      <c r="C282" s="138" t="s">
        <v>199</v>
      </c>
      <c r="D282" s="139" t="e">
        <f t="shared" ref="D282:D298" si="10">HYPERLINK(X282,W282)</f>
        <v>#N/A</v>
      </c>
      <c r="E282" s="366"/>
      <c r="F282" s="366"/>
      <c r="G282" s="366"/>
      <c r="H282" s="366">
        <v>30</v>
      </c>
      <c r="I282" s="366"/>
      <c r="J282" s="366"/>
      <c r="K282" s="366">
        <v>3</v>
      </c>
      <c r="L282" s="366"/>
      <c r="M282" s="366"/>
      <c r="N282" s="366"/>
      <c r="O282" s="366"/>
      <c r="P282" s="370"/>
      <c r="Q282" s="96"/>
      <c r="W282" s="87" t="s">
        <v>738</v>
      </c>
      <c r="X282" s="149" t="e">
        <f>VLOOKUP(C282,EJE!$C$1:D1602,2,FALSE)</f>
        <v>#N/A</v>
      </c>
    </row>
    <row r="283" spans="1:24" ht="15.75">
      <c r="A283" s="158">
        <v>2</v>
      </c>
      <c r="B283" s="88" t="s">
        <v>949</v>
      </c>
      <c r="C283" s="140" t="s">
        <v>389</v>
      </c>
      <c r="D283" s="141" t="str">
        <f t="shared" si="10"/>
        <v>video</v>
      </c>
      <c r="E283" s="365"/>
      <c r="F283" s="365"/>
      <c r="G283" s="365"/>
      <c r="H283" s="365"/>
      <c r="I283" s="365"/>
      <c r="J283" s="365"/>
      <c r="K283" s="365"/>
      <c r="L283" s="365"/>
      <c r="M283" s="365"/>
      <c r="N283" s="365"/>
      <c r="O283" s="365"/>
      <c r="P283" s="368"/>
      <c r="Q283" s="96"/>
      <c r="W283" s="87" t="s">
        <v>738</v>
      </c>
      <c r="X283" s="149" t="str">
        <f>VLOOKUP(C283,EJE!$C$1:D1603,2,FALSE)</f>
        <v>https://youtu.be/B4AxYIlorgw?si=E6uIHQ3akwy8aj-m</v>
      </c>
    </row>
    <row r="284" spans="1:24" ht="24.75" thickBot="1">
      <c r="A284" s="158">
        <v>3</v>
      </c>
      <c r="B284" s="88" t="s">
        <v>392</v>
      </c>
      <c r="C284" s="142" t="s">
        <v>176</v>
      </c>
      <c r="D284" s="143" t="str">
        <f t="shared" si="10"/>
        <v>video</v>
      </c>
      <c r="E284" s="367"/>
      <c r="F284" s="367"/>
      <c r="G284" s="367"/>
      <c r="H284" s="367"/>
      <c r="I284" s="367"/>
      <c r="J284" s="367"/>
      <c r="K284" s="367"/>
      <c r="L284" s="367"/>
      <c r="M284" s="367"/>
      <c r="N284" s="367"/>
      <c r="O284" s="367"/>
      <c r="P284" s="369"/>
      <c r="Q284" s="96"/>
      <c r="W284" s="87" t="s">
        <v>738</v>
      </c>
      <c r="X284" s="149" t="str">
        <f>VLOOKUP(C284,EJE!$C$1:D1604,2,FALSE)</f>
        <v>https://drive.google.com/file/d/1Q1An8Nigul245WUqUDS52fCJOsCBmEqf/view?usp=drive_link</v>
      </c>
    </row>
    <row r="285" spans="1:24" ht="15.75">
      <c r="A285" s="158">
        <v>4</v>
      </c>
      <c r="B285" s="88" t="s">
        <v>739</v>
      </c>
      <c r="C285" s="138" t="s">
        <v>66</v>
      </c>
      <c r="D285" s="144" t="str">
        <f t="shared" si="10"/>
        <v>video</v>
      </c>
      <c r="E285" s="366"/>
      <c r="F285" s="366"/>
      <c r="G285" s="366"/>
      <c r="H285" s="366">
        <v>30</v>
      </c>
      <c r="I285" s="366"/>
      <c r="J285" s="366"/>
      <c r="K285" s="366">
        <v>3</v>
      </c>
      <c r="L285" s="366"/>
      <c r="M285" s="366"/>
      <c r="N285" s="366"/>
      <c r="O285" s="366"/>
      <c r="P285" s="370"/>
      <c r="Q285" s="96"/>
      <c r="W285" s="87" t="s">
        <v>738</v>
      </c>
      <c r="X285" s="149" t="str">
        <f>VLOOKUP(C285,EJE!$C$1:D1605,2,FALSE)</f>
        <v>https://youtu.be/YNAwRWgPwNk?si=tRGZb459mOPBCCZB</v>
      </c>
    </row>
    <row r="286" spans="1:24" ht="16.5" thickBot="1">
      <c r="A286" s="158">
        <v>5</v>
      </c>
      <c r="B286" s="88" t="s">
        <v>739</v>
      </c>
      <c r="C286" s="140" t="s">
        <v>622</v>
      </c>
      <c r="D286" s="141" t="e">
        <f t="shared" si="10"/>
        <v>#N/A</v>
      </c>
      <c r="E286" s="365"/>
      <c r="F286" s="365"/>
      <c r="G286" s="365"/>
      <c r="H286" s="365"/>
      <c r="I286" s="365"/>
      <c r="J286" s="365"/>
      <c r="K286" s="367"/>
      <c r="L286" s="367"/>
      <c r="M286" s="367"/>
      <c r="N286" s="365"/>
      <c r="O286" s="365"/>
      <c r="P286" s="368"/>
      <c r="Q286" s="96"/>
      <c r="W286" s="87" t="s">
        <v>738</v>
      </c>
      <c r="X286" s="149" t="e">
        <f>VLOOKUP(C286,EJE!$C$1:D1606,2,FALSE)</f>
        <v>#N/A</v>
      </c>
    </row>
    <row r="287" spans="1:24" ht="15.75">
      <c r="A287" s="158">
        <v>6</v>
      </c>
      <c r="B287" s="88" t="s">
        <v>40</v>
      </c>
      <c r="C287" s="138" t="s">
        <v>43</v>
      </c>
      <c r="D287" s="144" t="str">
        <f t="shared" si="10"/>
        <v>video</v>
      </c>
      <c r="E287" s="366"/>
      <c r="F287" s="366"/>
      <c r="G287" s="366"/>
      <c r="H287" s="366">
        <v>30</v>
      </c>
      <c r="I287" s="366"/>
      <c r="J287" s="366"/>
      <c r="K287" s="366">
        <v>4</v>
      </c>
      <c r="L287" s="366"/>
      <c r="M287" s="366"/>
      <c r="N287" s="366"/>
      <c r="O287" s="366"/>
      <c r="P287" s="370"/>
      <c r="Q287" s="371">
        <f>((H287+H288+H289+H290+H291+H292+H293+H294+H295+H296+H297)*K287)/60</f>
        <v>22</v>
      </c>
      <c r="W287" s="87" t="s">
        <v>738</v>
      </c>
      <c r="X287" s="149" t="str">
        <f>VLOOKUP(C287,EJE!$C$1:D1607,2,FALSE)</f>
        <v>https://youtu.be/wYacQ6W-jS0?si=pPizgBaEFxyyUHEe</v>
      </c>
    </row>
    <row r="288" spans="1:24" ht="15.75">
      <c r="A288" s="158">
        <v>7</v>
      </c>
      <c r="B288" s="88" t="s">
        <v>685</v>
      </c>
      <c r="C288" s="140" t="s">
        <v>3</v>
      </c>
      <c r="D288" s="141" t="str">
        <f t="shared" si="10"/>
        <v>video</v>
      </c>
      <c r="E288" s="365"/>
      <c r="F288" s="365"/>
      <c r="G288" s="365"/>
      <c r="H288" s="365">
        <v>30</v>
      </c>
      <c r="I288" s="365"/>
      <c r="J288" s="365"/>
      <c r="K288" s="365"/>
      <c r="L288" s="365"/>
      <c r="M288" s="365"/>
      <c r="N288" s="365"/>
      <c r="O288" s="365"/>
      <c r="P288" s="368"/>
      <c r="Q288" s="371"/>
      <c r="W288" s="87" t="s">
        <v>738</v>
      </c>
      <c r="X288" s="149" t="str">
        <f>VLOOKUP(C288,EJE!$C$1:D1608,2,FALSE)</f>
        <v>https://youtu.be/JwwQxitUCsY?si=-0IR-GRHn2uOUwX0</v>
      </c>
    </row>
    <row r="289" spans="1:24" ht="15.75">
      <c r="A289" s="158">
        <v>8</v>
      </c>
      <c r="B289" s="88" t="s">
        <v>41</v>
      </c>
      <c r="C289" s="140" t="s">
        <v>515</v>
      </c>
      <c r="D289" s="141" t="str">
        <f t="shared" si="10"/>
        <v>video</v>
      </c>
      <c r="E289" s="365"/>
      <c r="F289" s="365"/>
      <c r="G289" s="365"/>
      <c r="H289" s="365">
        <v>30</v>
      </c>
      <c r="I289" s="365"/>
      <c r="J289" s="365"/>
      <c r="K289" s="365"/>
      <c r="L289" s="365"/>
      <c r="M289" s="365"/>
      <c r="N289" s="365"/>
      <c r="O289" s="365"/>
      <c r="P289" s="368"/>
      <c r="Q289" s="371"/>
      <c r="W289" s="87" t="s">
        <v>738</v>
      </c>
      <c r="X289" s="149" t="str">
        <f>VLOOKUP(C289,EJE!$C$1:D1609,2,FALSE)</f>
        <v>https://youtu.be/h7eGj7hg6hI?si=8g28xryavjxWLkzH</v>
      </c>
    </row>
    <row r="290" spans="1:24" ht="15.75">
      <c r="A290" s="158">
        <v>9</v>
      </c>
      <c r="B290" s="88" t="s">
        <v>685</v>
      </c>
      <c r="C290" s="140" t="s">
        <v>3</v>
      </c>
      <c r="D290" s="141" t="str">
        <f t="shared" si="10"/>
        <v>video</v>
      </c>
      <c r="E290" s="365"/>
      <c r="F290" s="365"/>
      <c r="G290" s="365"/>
      <c r="H290" s="365">
        <v>30</v>
      </c>
      <c r="I290" s="365"/>
      <c r="J290" s="365"/>
      <c r="K290" s="365"/>
      <c r="L290" s="365"/>
      <c r="M290" s="365"/>
      <c r="N290" s="365"/>
      <c r="O290" s="365"/>
      <c r="P290" s="368"/>
      <c r="Q290" s="371"/>
      <c r="W290" s="87" t="s">
        <v>738</v>
      </c>
      <c r="X290" s="149" t="str">
        <f>VLOOKUP(C290,EJE!$C$1:D1610,2,FALSE)</f>
        <v>https://youtu.be/JwwQxitUCsY?si=-0IR-GRHn2uOUwX0</v>
      </c>
    </row>
    <row r="291" spans="1:24" ht="15.75">
      <c r="A291" s="158">
        <v>10</v>
      </c>
      <c r="B291" s="88" t="s">
        <v>42</v>
      </c>
      <c r="C291" s="140" t="s">
        <v>2</v>
      </c>
      <c r="D291" s="141" t="str">
        <f t="shared" si="10"/>
        <v>video</v>
      </c>
      <c r="E291" s="365"/>
      <c r="F291" s="365"/>
      <c r="G291" s="365"/>
      <c r="H291" s="365">
        <v>30</v>
      </c>
      <c r="I291" s="365"/>
      <c r="J291" s="365"/>
      <c r="K291" s="365"/>
      <c r="L291" s="365"/>
      <c r="M291" s="365"/>
      <c r="N291" s="365"/>
      <c r="O291" s="365"/>
      <c r="P291" s="368"/>
      <c r="Q291" s="371"/>
      <c r="W291" s="87" t="s">
        <v>738</v>
      </c>
      <c r="X291" s="149" t="str">
        <f>VLOOKUP(C291,EJE!$C$1:D1611,2,FALSE)</f>
        <v>https://youtu.be/bgO3bI1ts_E?si=cgFOBOfo4lT9WI1k</v>
      </c>
    </row>
    <row r="292" spans="1:24" ht="15.75">
      <c r="A292" s="158">
        <v>11</v>
      </c>
      <c r="B292" s="88" t="s">
        <v>685</v>
      </c>
      <c r="C292" s="140" t="s">
        <v>3</v>
      </c>
      <c r="D292" s="141" t="str">
        <f t="shared" si="10"/>
        <v>video</v>
      </c>
      <c r="E292" s="365"/>
      <c r="F292" s="365"/>
      <c r="G292" s="365"/>
      <c r="H292" s="365">
        <v>30</v>
      </c>
      <c r="I292" s="365"/>
      <c r="J292" s="365"/>
      <c r="K292" s="365"/>
      <c r="L292" s="365"/>
      <c r="M292" s="365"/>
      <c r="N292" s="365"/>
      <c r="O292" s="365"/>
      <c r="P292" s="368"/>
      <c r="Q292" s="371"/>
      <c r="W292" s="87" t="s">
        <v>738</v>
      </c>
      <c r="X292" s="149" t="str">
        <f>VLOOKUP(C292,EJE!$C$1:D1612,2,FALSE)</f>
        <v>https://youtu.be/JwwQxitUCsY?si=-0IR-GRHn2uOUwX0</v>
      </c>
    </row>
    <row r="293" spans="1:24" ht="15.75">
      <c r="A293" s="158">
        <v>12</v>
      </c>
      <c r="B293" s="88" t="s">
        <v>38</v>
      </c>
      <c r="C293" s="140" t="s">
        <v>121</v>
      </c>
      <c r="D293" s="141" t="str">
        <f t="shared" si="10"/>
        <v>video</v>
      </c>
      <c r="E293" s="365"/>
      <c r="F293" s="365"/>
      <c r="G293" s="365"/>
      <c r="H293" s="365">
        <v>30</v>
      </c>
      <c r="I293" s="365"/>
      <c r="J293" s="365"/>
      <c r="K293" s="365"/>
      <c r="L293" s="365"/>
      <c r="M293" s="365"/>
      <c r="N293" s="365"/>
      <c r="O293" s="365"/>
      <c r="P293" s="368"/>
      <c r="Q293" s="371"/>
      <c r="W293" s="87" t="s">
        <v>738</v>
      </c>
      <c r="X293" s="149">
        <f>VLOOKUP(C293,EJE!$C$1:D1613,2,FALSE)</f>
        <v>0</v>
      </c>
    </row>
    <row r="294" spans="1:24" ht="15.75">
      <c r="A294" s="158">
        <v>13</v>
      </c>
      <c r="B294" s="88" t="s">
        <v>685</v>
      </c>
      <c r="C294" s="140" t="s">
        <v>3</v>
      </c>
      <c r="D294" s="141" t="str">
        <f t="shared" si="10"/>
        <v>video</v>
      </c>
      <c r="E294" s="365"/>
      <c r="F294" s="365"/>
      <c r="G294" s="365"/>
      <c r="H294" s="365">
        <v>30</v>
      </c>
      <c r="I294" s="365"/>
      <c r="J294" s="365"/>
      <c r="K294" s="365"/>
      <c r="L294" s="365"/>
      <c r="M294" s="365"/>
      <c r="N294" s="365"/>
      <c r="O294" s="365"/>
      <c r="P294" s="368"/>
      <c r="Q294" s="371"/>
      <c r="W294" s="87" t="s">
        <v>738</v>
      </c>
      <c r="X294" s="149" t="str">
        <f>VLOOKUP(C294,EJE!$C$1:D1614,2,FALSE)</f>
        <v>https://youtu.be/JwwQxitUCsY?si=-0IR-GRHn2uOUwX0</v>
      </c>
    </row>
    <row r="295" spans="1:24" ht="15.75">
      <c r="A295" s="158">
        <v>14</v>
      </c>
      <c r="B295" s="88" t="s">
        <v>39</v>
      </c>
      <c r="C295" s="140" t="s">
        <v>27</v>
      </c>
      <c r="D295" s="141" t="str">
        <f t="shared" si="10"/>
        <v>video</v>
      </c>
      <c r="E295" s="365"/>
      <c r="F295" s="365"/>
      <c r="G295" s="365"/>
      <c r="H295" s="365">
        <v>30</v>
      </c>
      <c r="I295" s="365"/>
      <c r="J295" s="365"/>
      <c r="K295" s="365"/>
      <c r="L295" s="365"/>
      <c r="M295" s="365"/>
      <c r="N295" s="365"/>
      <c r="O295" s="365"/>
      <c r="P295" s="368"/>
      <c r="Q295" s="371"/>
      <c r="W295" s="87" t="s">
        <v>738</v>
      </c>
      <c r="X295" s="149">
        <f>VLOOKUP(C295,EJE!$C$1:D1615,2,FALSE)</f>
        <v>0</v>
      </c>
    </row>
    <row r="296" spans="1:24" ht="15.75">
      <c r="A296" s="158">
        <v>15</v>
      </c>
      <c r="B296" s="88" t="s">
        <v>685</v>
      </c>
      <c r="C296" s="140" t="s">
        <v>3</v>
      </c>
      <c r="D296" s="141" t="str">
        <f t="shared" si="10"/>
        <v>video</v>
      </c>
      <c r="E296" s="365"/>
      <c r="F296" s="365"/>
      <c r="G296" s="365"/>
      <c r="H296" s="365">
        <v>30</v>
      </c>
      <c r="I296" s="365"/>
      <c r="J296" s="365"/>
      <c r="K296" s="365"/>
      <c r="L296" s="365"/>
      <c r="M296" s="365"/>
      <c r="N296" s="365"/>
      <c r="O296" s="365"/>
      <c r="P296" s="368"/>
      <c r="Q296" s="371"/>
      <c r="W296" s="87" t="s">
        <v>738</v>
      </c>
      <c r="X296" s="149" t="str">
        <f>VLOOKUP(C296,EJE!$C$1:D1616,2,FALSE)</f>
        <v>https://youtu.be/JwwQxitUCsY?si=-0IR-GRHn2uOUwX0</v>
      </c>
    </row>
    <row r="297" spans="1:24" ht="16.5" thickBot="1">
      <c r="A297" s="338">
        <v>16</v>
      </c>
      <c r="B297" s="88" t="s">
        <v>264</v>
      </c>
      <c r="C297" s="142" t="s">
        <v>219</v>
      </c>
      <c r="D297" s="143" t="str">
        <f t="shared" si="10"/>
        <v>video</v>
      </c>
      <c r="E297" s="367"/>
      <c r="F297" s="367"/>
      <c r="G297" s="367"/>
      <c r="H297" s="367">
        <v>30</v>
      </c>
      <c r="I297" s="367"/>
      <c r="J297" s="367"/>
      <c r="K297" s="367"/>
      <c r="L297" s="367"/>
      <c r="M297" s="367"/>
      <c r="N297" s="367"/>
      <c r="O297" s="367"/>
      <c r="P297" s="369"/>
      <c r="Q297" s="371"/>
      <c r="W297" s="87" t="s">
        <v>738</v>
      </c>
      <c r="X297" s="149">
        <f>VLOOKUP(C297,EJE!$C$1:D1617,2,FALSE)</f>
        <v>0</v>
      </c>
    </row>
    <row r="298" spans="1:24" ht="15.75">
      <c r="A298" s="338">
        <v>17</v>
      </c>
      <c r="B298" s="88" t="s">
        <v>1</v>
      </c>
      <c r="C298" s="336" t="s">
        <v>745</v>
      </c>
      <c r="D298" s="141" t="str">
        <f t="shared" si="10"/>
        <v>video</v>
      </c>
      <c r="E298" s="365"/>
      <c r="F298" s="365"/>
      <c r="G298" s="365"/>
      <c r="H298" s="365"/>
      <c r="I298" s="365"/>
      <c r="J298" s="365"/>
      <c r="K298" s="365"/>
      <c r="L298" s="365"/>
      <c r="M298" s="365"/>
      <c r="N298" s="365"/>
      <c r="O298" s="365"/>
      <c r="P298" s="365"/>
      <c r="W298" s="87" t="s">
        <v>738</v>
      </c>
      <c r="X298" s="149" t="str">
        <f>VLOOKUP(C298,EJE!$C$1:D1618,2,FALSE)</f>
        <v>https://drive.google.com/file/d/1d10kKB4X2rApjiYtDlKjBbuy7zvRY_rz/view?usp=sharing</v>
      </c>
    </row>
    <row r="299" spans="1:24">
      <c r="X299" s="17"/>
    </row>
    <row r="300" spans="1:24">
      <c r="X300" s="17"/>
    </row>
    <row r="301" spans="1:24">
      <c r="X301" s="17"/>
    </row>
  </sheetData>
  <mergeCells count="839">
    <mergeCell ref="K50:M53"/>
    <mergeCell ref="K54:M57"/>
    <mergeCell ref="H23:J26"/>
    <mergeCell ref="K23:M26"/>
    <mergeCell ref="H43:J46"/>
    <mergeCell ref="K43:M46"/>
    <mergeCell ref="E6:G6"/>
    <mergeCell ref="N6:P6"/>
    <mergeCell ref="E7:G7"/>
    <mergeCell ref="H7:J8"/>
    <mergeCell ref="K7:M8"/>
    <mergeCell ref="N7:P7"/>
    <mergeCell ref="E8:G8"/>
    <mergeCell ref="N8:P8"/>
    <mergeCell ref="E3:G3"/>
    <mergeCell ref="H3:J3"/>
    <mergeCell ref="K3:M3"/>
    <mergeCell ref="N3:P3"/>
    <mergeCell ref="E4:G4"/>
    <mergeCell ref="H4:J6"/>
    <mergeCell ref="K4:M6"/>
    <mergeCell ref="N4:P4"/>
    <mergeCell ref="E5:G5"/>
    <mergeCell ref="N5:P5"/>
    <mergeCell ref="N11:P11"/>
    <mergeCell ref="E12:G12"/>
    <mergeCell ref="H12:J12"/>
    <mergeCell ref="N12:P12"/>
    <mergeCell ref="E9:G9"/>
    <mergeCell ref="H9:J9"/>
    <mergeCell ref="N9:P9"/>
    <mergeCell ref="Q9:Q18"/>
    <mergeCell ref="E10:G10"/>
    <mergeCell ref="H10:J10"/>
    <mergeCell ref="N10:P10"/>
    <mergeCell ref="E11:G11"/>
    <mergeCell ref="H11:J11"/>
    <mergeCell ref="E13:G13"/>
    <mergeCell ref="H13:J13"/>
    <mergeCell ref="N13:P13"/>
    <mergeCell ref="E14:G14"/>
    <mergeCell ref="H14:J14"/>
    <mergeCell ref="N14:P14"/>
    <mergeCell ref="E15:G15"/>
    <mergeCell ref="H15:J15"/>
    <mergeCell ref="N15:P15"/>
    <mergeCell ref="E18:G18"/>
    <mergeCell ref="H18:J18"/>
    <mergeCell ref="N18:P18"/>
    <mergeCell ref="E19:G19"/>
    <mergeCell ref="H19:J19"/>
    <mergeCell ref="K19:M19"/>
    <mergeCell ref="N19:P19"/>
    <mergeCell ref="E16:G16"/>
    <mergeCell ref="H16:J16"/>
    <mergeCell ref="N16:P16"/>
    <mergeCell ref="E17:G17"/>
    <mergeCell ref="H17:J17"/>
    <mergeCell ref="N17:P17"/>
    <mergeCell ref="E22:G22"/>
    <mergeCell ref="H22:J22"/>
    <mergeCell ref="K22:M22"/>
    <mergeCell ref="N22:P22"/>
    <mergeCell ref="E23:G23"/>
    <mergeCell ref="N23:P23"/>
    <mergeCell ref="E24:G24"/>
    <mergeCell ref="N24:P24"/>
    <mergeCell ref="Q30:Q39"/>
    <mergeCell ref="E31:G31"/>
    <mergeCell ref="H31:J31"/>
    <mergeCell ref="N31:P31"/>
    <mergeCell ref="E32:G32"/>
    <mergeCell ref="H32:J32"/>
    <mergeCell ref="E25:G25"/>
    <mergeCell ref="N25:P25"/>
    <mergeCell ref="E27:G27"/>
    <mergeCell ref="H27:J29"/>
    <mergeCell ref="K27:M29"/>
    <mergeCell ref="N27:P27"/>
    <mergeCell ref="E29:G29"/>
    <mergeCell ref="N29:P29"/>
    <mergeCell ref="N32:P32"/>
    <mergeCell ref="E33:G33"/>
    <mergeCell ref="H33:J33"/>
    <mergeCell ref="N33:P33"/>
    <mergeCell ref="E34:G34"/>
    <mergeCell ref="H34:J34"/>
    <mergeCell ref="N34:P34"/>
    <mergeCell ref="E30:G30"/>
    <mergeCell ref="H30:J30"/>
    <mergeCell ref="E42:G42"/>
    <mergeCell ref="H42:J42"/>
    <mergeCell ref="K42:M42"/>
    <mergeCell ref="N42:P42"/>
    <mergeCell ref="E39:G39"/>
    <mergeCell ref="H39:J39"/>
    <mergeCell ref="N39:P39"/>
    <mergeCell ref="K39:M39"/>
    <mergeCell ref="N30:P30"/>
    <mergeCell ref="E37:G37"/>
    <mergeCell ref="H37:J37"/>
    <mergeCell ref="N37:P37"/>
    <mergeCell ref="E35:G35"/>
    <mergeCell ref="H35:J35"/>
    <mergeCell ref="N35:P35"/>
    <mergeCell ref="E36:G36"/>
    <mergeCell ref="H36:J36"/>
    <mergeCell ref="N36:P36"/>
    <mergeCell ref="K30:M33"/>
    <mergeCell ref="K34:M37"/>
    <mergeCell ref="E47:G47"/>
    <mergeCell ref="N47:P47"/>
    <mergeCell ref="E43:G43"/>
    <mergeCell ref="N43:P43"/>
    <mergeCell ref="E44:G44"/>
    <mergeCell ref="N44:P44"/>
    <mergeCell ref="E45:G45"/>
    <mergeCell ref="N45:P45"/>
    <mergeCell ref="H47:J49"/>
    <mergeCell ref="K47:M49"/>
    <mergeCell ref="Q48:Q57"/>
    <mergeCell ref="E49:G49"/>
    <mergeCell ref="N49:P49"/>
    <mergeCell ref="E50:G50"/>
    <mergeCell ref="H50:J50"/>
    <mergeCell ref="E53:G53"/>
    <mergeCell ref="H53:J53"/>
    <mergeCell ref="N53:P53"/>
    <mergeCell ref="E54:G54"/>
    <mergeCell ref="H54:J54"/>
    <mergeCell ref="N54:P54"/>
    <mergeCell ref="N50:P50"/>
    <mergeCell ref="E51:G51"/>
    <mergeCell ref="H51:J51"/>
    <mergeCell ref="N51:P51"/>
    <mergeCell ref="E52:G52"/>
    <mergeCell ref="H52:J52"/>
    <mergeCell ref="N52:P52"/>
    <mergeCell ref="E57:G57"/>
    <mergeCell ref="H57:J57"/>
    <mergeCell ref="N57:P57"/>
    <mergeCell ref="E55:G55"/>
    <mergeCell ref="H55:J55"/>
    <mergeCell ref="N55:P55"/>
    <mergeCell ref="E56:G56"/>
    <mergeCell ref="H56:J56"/>
    <mergeCell ref="N56:P56"/>
    <mergeCell ref="E62:G62"/>
    <mergeCell ref="H62:J64"/>
    <mergeCell ref="K62:M64"/>
    <mergeCell ref="N62:P62"/>
    <mergeCell ref="E63:G63"/>
    <mergeCell ref="N63:P63"/>
    <mergeCell ref="E64:G64"/>
    <mergeCell ref="N64:P64"/>
    <mergeCell ref="E58:G58"/>
    <mergeCell ref="H58:J58"/>
    <mergeCell ref="K58:M58"/>
    <mergeCell ref="N58:P58"/>
    <mergeCell ref="E61:G61"/>
    <mergeCell ref="H61:J61"/>
    <mergeCell ref="K61:M61"/>
    <mergeCell ref="N61:P61"/>
    <mergeCell ref="Q67:Q77"/>
    <mergeCell ref="E68:G68"/>
    <mergeCell ref="H68:J68"/>
    <mergeCell ref="N68:P68"/>
    <mergeCell ref="E69:G69"/>
    <mergeCell ref="H69:J69"/>
    <mergeCell ref="E65:G65"/>
    <mergeCell ref="H65:J66"/>
    <mergeCell ref="K65:M66"/>
    <mergeCell ref="N65:P65"/>
    <mergeCell ref="E66:G66"/>
    <mergeCell ref="N66:P66"/>
    <mergeCell ref="N69:P69"/>
    <mergeCell ref="E70:G70"/>
    <mergeCell ref="H70:J70"/>
    <mergeCell ref="N70:P70"/>
    <mergeCell ref="E71:G71"/>
    <mergeCell ref="H71:J71"/>
    <mergeCell ref="N71:P71"/>
    <mergeCell ref="E67:G67"/>
    <mergeCell ref="H67:J67"/>
    <mergeCell ref="K67:M77"/>
    <mergeCell ref="N67:P67"/>
    <mergeCell ref="E74:G74"/>
    <mergeCell ref="H74:J74"/>
    <mergeCell ref="N74:P74"/>
    <mergeCell ref="E75:G75"/>
    <mergeCell ref="H75:J75"/>
    <mergeCell ref="N75:P75"/>
    <mergeCell ref="E72:G72"/>
    <mergeCell ref="H72:J72"/>
    <mergeCell ref="N72:P72"/>
    <mergeCell ref="E73:G73"/>
    <mergeCell ref="H73:J73"/>
    <mergeCell ref="N73:P73"/>
    <mergeCell ref="E78:G78"/>
    <mergeCell ref="H78:J78"/>
    <mergeCell ref="K78:M78"/>
    <mergeCell ref="N78:P78"/>
    <mergeCell ref="E81:G81"/>
    <mergeCell ref="H81:J81"/>
    <mergeCell ref="K81:M81"/>
    <mergeCell ref="N81:P81"/>
    <mergeCell ref="E76:G76"/>
    <mergeCell ref="H76:J76"/>
    <mergeCell ref="N76:P76"/>
    <mergeCell ref="E77:G77"/>
    <mergeCell ref="H77:J77"/>
    <mergeCell ref="N77:P77"/>
    <mergeCell ref="E85:G85"/>
    <mergeCell ref="H85:J86"/>
    <mergeCell ref="K85:M86"/>
    <mergeCell ref="N85:P85"/>
    <mergeCell ref="E86:G86"/>
    <mergeCell ref="N86:P86"/>
    <mergeCell ref="E82:G82"/>
    <mergeCell ref="H82:J84"/>
    <mergeCell ref="K82:M84"/>
    <mergeCell ref="N82:P82"/>
    <mergeCell ref="E83:G83"/>
    <mergeCell ref="N83:P83"/>
    <mergeCell ref="E84:G84"/>
    <mergeCell ref="N84:P84"/>
    <mergeCell ref="E87:G87"/>
    <mergeCell ref="H87:J87"/>
    <mergeCell ref="K87:M97"/>
    <mergeCell ref="N87:P87"/>
    <mergeCell ref="Q87:Q97"/>
    <mergeCell ref="E88:G88"/>
    <mergeCell ref="H88:J88"/>
    <mergeCell ref="N88:P88"/>
    <mergeCell ref="E89:G89"/>
    <mergeCell ref="H89:J89"/>
    <mergeCell ref="E92:G92"/>
    <mergeCell ref="H92:J92"/>
    <mergeCell ref="N92:P92"/>
    <mergeCell ref="E93:G93"/>
    <mergeCell ref="H93:J93"/>
    <mergeCell ref="N93:P93"/>
    <mergeCell ref="N89:P89"/>
    <mergeCell ref="E90:G90"/>
    <mergeCell ref="H90:J90"/>
    <mergeCell ref="N90:P90"/>
    <mergeCell ref="E91:G91"/>
    <mergeCell ref="H91:J91"/>
    <mergeCell ref="N91:P91"/>
    <mergeCell ref="E96:G96"/>
    <mergeCell ref="H96:J96"/>
    <mergeCell ref="N96:P96"/>
    <mergeCell ref="E97:G97"/>
    <mergeCell ref="H97:J97"/>
    <mergeCell ref="N97:P97"/>
    <mergeCell ref="E94:G94"/>
    <mergeCell ref="H94:J94"/>
    <mergeCell ref="N94:P94"/>
    <mergeCell ref="E95:G95"/>
    <mergeCell ref="H95:J95"/>
    <mergeCell ref="N95:P95"/>
    <mergeCell ref="E102:G102"/>
    <mergeCell ref="H102:J104"/>
    <mergeCell ref="K102:M104"/>
    <mergeCell ref="N102:P102"/>
    <mergeCell ref="E103:G103"/>
    <mergeCell ref="N103:P103"/>
    <mergeCell ref="E104:G104"/>
    <mergeCell ref="N104:P104"/>
    <mergeCell ref="E98:G98"/>
    <mergeCell ref="H98:J98"/>
    <mergeCell ref="K98:M98"/>
    <mergeCell ref="N98:P98"/>
    <mergeCell ref="E101:G101"/>
    <mergeCell ref="H101:J101"/>
    <mergeCell ref="K101:M101"/>
    <mergeCell ref="N101:P101"/>
    <mergeCell ref="Q107:Q117"/>
    <mergeCell ref="E108:G108"/>
    <mergeCell ref="H108:J108"/>
    <mergeCell ref="N108:P108"/>
    <mergeCell ref="E109:G109"/>
    <mergeCell ref="H109:J109"/>
    <mergeCell ref="E105:G105"/>
    <mergeCell ref="H105:J106"/>
    <mergeCell ref="K105:M106"/>
    <mergeCell ref="N105:P105"/>
    <mergeCell ref="E106:G106"/>
    <mergeCell ref="N106:P106"/>
    <mergeCell ref="N109:P109"/>
    <mergeCell ref="E110:G110"/>
    <mergeCell ref="H110:J110"/>
    <mergeCell ref="N110:P110"/>
    <mergeCell ref="E111:G111"/>
    <mergeCell ref="H111:J111"/>
    <mergeCell ref="N111:P111"/>
    <mergeCell ref="E107:G107"/>
    <mergeCell ref="H107:J107"/>
    <mergeCell ref="K107:M117"/>
    <mergeCell ref="N107:P107"/>
    <mergeCell ref="E114:G114"/>
    <mergeCell ref="H114:J114"/>
    <mergeCell ref="N114:P114"/>
    <mergeCell ref="E115:G115"/>
    <mergeCell ref="H115:J115"/>
    <mergeCell ref="N115:P115"/>
    <mergeCell ref="E112:G112"/>
    <mergeCell ref="H112:J112"/>
    <mergeCell ref="N112:P112"/>
    <mergeCell ref="E113:G113"/>
    <mergeCell ref="H113:J113"/>
    <mergeCell ref="N113:P113"/>
    <mergeCell ref="E118:G118"/>
    <mergeCell ref="H118:J118"/>
    <mergeCell ref="K118:M118"/>
    <mergeCell ref="N118:P118"/>
    <mergeCell ref="E121:G121"/>
    <mergeCell ref="H121:J121"/>
    <mergeCell ref="K121:M121"/>
    <mergeCell ref="N121:P121"/>
    <mergeCell ref="E116:G116"/>
    <mergeCell ref="H116:J116"/>
    <mergeCell ref="N116:P116"/>
    <mergeCell ref="E117:G117"/>
    <mergeCell ref="H117:J117"/>
    <mergeCell ref="N117:P117"/>
    <mergeCell ref="E125:G125"/>
    <mergeCell ref="H125:J126"/>
    <mergeCell ref="K125:M126"/>
    <mergeCell ref="N125:P125"/>
    <mergeCell ref="E126:G126"/>
    <mergeCell ref="N126:P126"/>
    <mergeCell ref="E122:G122"/>
    <mergeCell ref="H122:J124"/>
    <mergeCell ref="K122:M124"/>
    <mergeCell ref="N122:P122"/>
    <mergeCell ref="E123:G123"/>
    <mergeCell ref="N123:P123"/>
    <mergeCell ref="E124:G124"/>
    <mergeCell ref="N124:P124"/>
    <mergeCell ref="E127:G127"/>
    <mergeCell ref="H127:J127"/>
    <mergeCell ref="K127:M137"/>
    <mergeCell ref="N127:P127"/>
    <mergeCell ref="Q127:Q137"/>
    <mergeCell ref="E128:G128"/>
    <mergeCell ref="H128:J128"/>
    <mergeCell ref="N128:P128"/>
    <mergeCell ref="E129:G129"/>
    <mergeCell ref="H129:J129"/>
    <mergeCell ref="E132:G132"/>
    <mergeCell ref="H132:J132"/>
    <mergeCell ref="N132:P132"/>
    <mergeCell ref="E133:G133"/>
    <mergeCell ref="H133:J133"/>
    <mergeCell ref="N133:P133"/>
    <mergeCell ref="N129:P129"/>
    <mergeCell ref="E130:G130"/>
    <mergeCell ref="H130:J130"/>
    <mergeCell ref="N130:P130"/>
    <mergeCell ref="E131:G131"/>
    <mergeCell ref="H131:J131"/>
    <mergeCell ref="N131:P131"/>
    <mergeCell ref="E136:G136"/>
    <mergeCell ref="H136:J136"/>
    <mergeCell ref="N136:P136"/>
    <mergeCell ref="E137:G137"/>
    <mergeCell ref="H137:J137"/>
    <mergeCell ref="N137:P137"/>
    <mergeCell ref="E134:G134"/>
    <mergeCell ref="H134:J134"/>
    <mergeCell ref="N134:P134"/>
    <mergeCell ref="E135:G135"/>
    <mergeCell ref="H135:J135"/>
    <mergeCell ref="N135:P135"/>
    <mergeCell ref="E142:G142"/>
    <mergeCell ref="H142:J144"/>
    <mergeCell ref="K142:M144"/>
    <mergeCell ref="N142:P142"/>
    <mergeCell ref="E143:G143"/>
    <mergeCell ref="N143:P143"/>
    <mergeCell ref="E144:G144"/>
    <mergeCell ref="N144:P144"/>
    <mergeCell ref="E138:G138"/>
    <mergeCell ref="H138:J138"/>
    <mergeCell ref="K138:M138"/>
    <mergeCell ref="N138:P138"/>
    <mergeCell ref="E141:G141"/>
    <mergeCell ref="H141:J141"/>
    <mergeCell ref="K141:M141"/>
    <mergeCell ref="N141:P141"/>
    <mergeCell ref="Q147:Q157"/>
    <mergeCell ref="E148:G148"/>
    <mergeCell ref="H148:J148"/>
    <mergeCell ref="N148:P148"/>
    <mergeCell ref="E149:G149"/>
    <mergeCell ref="H149:J149"/>
    <mergeCell ref="E145:G145"/>
    <mergeCell ref="H145:J146"/>
    <mergeCell ref="K145:M146"/>
    <mergeCell ref="N145:P145"/>
    <mergeCell ref="E146:G146"/>
    <mergeCell ref="N146:P146"/>
    <mergeCell ref="N149:P149"/>
    <mergeCell ref="E150:G150"/>
    <mergeCell ref="H150:J150"/>
    <mergeCell ref="N150:P150"/>
    <mergeCell ref="E151:G151"/>
    <mergeCell ref="H151:J151"/>
    <mergeCell ref="N151:P151"/>
    <mergeCell ref="E147:G147"/>
    <mergeCell ref="H147:J147"/>
    <mergeCell ref="K147:M157"/>
    <mergeCell ref="N147:P147"/>
    <mergeCell ref="E154:G154"/>
    <mergeCell ref="H154:J154"/>
    <mergeCell ref="N154:P154"/>
    <mergeCell ref="E155:G155"/>
    <mergeCell ref="H155:J155"/>
    <mergeCell ref="N155:P155"/>
    <mergeCell ref="E152:G152"/>
    <mergeCell ref="H152:J152"/>
    <mergeCell ref="N152:P152"/>
    <mergeCell ref="E153:G153"/>
    <mergeCell ref="H153:J153"/>
    <mergeCell ref="N153:P153"/>
    <mergeCell ref="E158:G158"/>
    <mergeCell ref="H158:J158"/>
    <mergeCell ref="K158:M158"/>
    <mergeCell ref="N158:P158"/>
    <mergeCell ref="E161:G161"/>
    <mergeCell ref="H161:J161"/>
    <mergeCell ref="K161:M161"/>
    <mergeCell ref="N161:P161"/>
    <mergeCell ref="E156:G156"/>
    <mergeCell ref="H156:J156"/>
    <mergeCell ref="N156:P156"/>
    <mergeCell ref="E157:G157"/>
    <mergeCell ref="H157:J157"/>
    <mergeCell ref="N157:P157"/>
    <mergeCell ref="E165:G165"/>
    <mergeCell ref="H165:J166"/>
    <mergeCell ref="K165:M166"/>
    <mergeCell ref="N165:P165"/>
    <mergeCell ref="E166:G166"/>
    <mergeCell ref="N166:P166"/>
    <mergeCell ref="E162:G162"/>
    <mergeCell ref="H162:J164"/>
    <mergeCell ref="K162:M164"/>
    <mergeCell ref="N162:P162"/>
    <mergeCell ref="E163:G163"/>
    <mergeCell ref="N163:P163"/>
    <mergeCell ref="E164:G164"/>
    <mergeCell ref="N164:P164"/>
    <mergeCell ref="E167:G167"/>
    <mergeCell ref="H167:J167"/>
    <mergeCell ref="K167:M177"/>
    <mergeCell ref="N167:P167"/>
    <mergeCell ref="Q167:Q177"/>
    <mergeCell ref="E168:G168"/>
    <mergeCell ref="H168:J168"/>
    <mergeCell ref="N168:P168"/>
    <mergeCell ref="E169:G169"/>
    <mergeCell ref="H169:J169"/>
    <mergeCell ref="E172:G172"/>
    <mergeCell ref="H172:J172"/>
    <mergeCell ref="N172:P172"/>
    <mergeCell ref="E173:G173"/>
    <mergeCell ref="H173:J173"/>
    <mergeCell ref="N173:P173"/>
    <mergeCell ref="N169:P169"/>
    <mergeCell ref="E170:G170"/>
    <mergeCell ref="H170:J170"/>
    <mergeCell ref="N170:P170"/>
    <mergeCell ref="E171:G171"/>
    <mergeCell ref="H171:J171"/>
    <mergeCell ref="N171:P171"/>
    <mergeCell ref="E176:G176"/>
    <mergeCell ref="H176:J176"/>
    <mergeCell ref="N176:P176"/>
    <mergeCell ref="E177:G177"/>
    <mergeCell ref="H177:J177"/>
    <mergeCell ref="N177:P177"/>
    <mergeCell ref="E174:G174"/>
    <mergeCell ref="H174:J174"/>
    <mergeCell ref="N174:P174"/>
    <mergeCell ref="E175:G175"/>
    <mergeCell ref="H175:J175"/>
    <mergeCell ref="N175:P175"/>
    <mergeCell ref="E182:G182"/>
    <mergeCell ref="H182:J184"/>
    <mergeCell ref="K182:M184"/>
    <mergeCell ref="N182:P182"/>
    <mergeCell ref="E183:G183"/>
    <mergeCell ref="N183:P183"/>
    <mergeCell ref="E184:G184"/>
    <mergeCell ref="N184:P184"/>
    <mergeCell ref="E178:G178"/>
    <mergeCell ref="H178:J178"/>
    <mergeCell ref="K178:M178"/>
    <mergeCell ref="N178:P178"/>
    <mergeCell ref="E181:G181"/>
    <mergeCell ref="H181:J181"/>
    <mergeCell ref="K181:M181"/>
    <mergeCell ref="N181:P181"/>
    <mergeCell ref="Q187:Q197"/>
    <mergeCell ref="E188:G188"/>
    <mergeCell ref="H188:J188"/>
    <mergeCell ref="N188:P188"/>
    <mergeCell ref="E189:G189"/>
    <mergeCell ref="H189:J189"/>
    <mergeCell ref="E185:G185"/>
    <mergeCell ref="H185:J186"/>
    <mergeCell ref="K185:M186"/>
    <mergeCell ref="N185:P185"/>
    <mergeCell ref="E186:G186"/>
    <mergeCell ref="N186:P186"/>
    <mergeCell ref="N189:P189"/>
    <mergeCell ref="E190:G190"/>
    <mergeCell ref="H190:J190"/>
    <mergeCell ref="N190:P190"/>
    <mergeCell ref="E191:G191"/>
    <mergeCell ref="H191:J191"/>
    <mergeCell ref="N191:P191"/>
    <mergeCell ref="E187:G187"/>
    <mergeCell ref="H187:J187"/>
    <mergeCell ref="K187:M197"/>
    <mergeCell ref="N187:P187"/>
    <mergeCell ref="E194:G194"/>
    <mergeCell ref="H194:J194"/>
    <mergeCell ref="N194:P194"/>
    <mergeCell ref="E195:G195"/>
    <mergeCell ref="H195:J195"/>
    <mergeCell ref="N195:P195"/>
    <mergeCell ref="E192:G192"/>
    <mergeCell ref="H192:J192"/>
    <mergeCell ref="N192:P192"/>
    <mergeCell ref="E193:G193"/>
    <mergeCell ref="H193:J193"/>
    <mergeCell ref="N193:P193"/>
    <mergeCell ref="E198:G198"/>
    <mergeCell ref="H198:J198"/>
    <mergeCell ref="K198:M198"/>
    <mergeCell ref="N198:P198"/>
    <mergeCell ref="E201:G201"/>
    <mergeCell ref="H201:J201"/>
    <mergeCell ref="K201:M201"/>
    <mergeCell ref="N201:P201"/>
    <mergeCell ref="E196:G196"/>
    <mergeCell ref="H196:J196"/>
    <mergeCell ref="N196:P196"/>
    <mergeCell ref="E197:G197"/>
    <mergeCell ref="H197:J197"/>
    <mergeCell ref="N197:P197"/>
    <mergeCell ref="E205:G205"/>
    <mergeCell ref="H205:J206"/>
    <mergeCell ref="K205:M206"/>
    <mergeCell ref="N205:P205"/>
    <mergeCell ref="E206:G206"/>
    <mergeCell ref="N206:P206"/>
    <mergeCell ref="E202:G202"/>
    <mergeCell ref="H202:J204"/>
    <mergeCell ref="K202:M204"/>
    <mergeCell ref="N202:P202"/>
    <mergeCell ref="E203:G203"/>
    <mergeCell ref="N203:P203"/>
    <mergeCell ref="E204:G204"/>
    <mergeCell ref="N204:P204"/>
    <mergeCell ref="E207:G207"/>
    <mergeCell ref="H207:J207"/>
    <mergeCell ref="K207:M217"/>
    <mergeCell ref="N207:P207"/>
    <mergeCell ref="Q207:Q217"/>
    <mergeCell ref="E208:G208"/>
    <mergeCell ref="H208:J208"/>
    <mergeCell ref="N208:P208"/>
    <mergeCell ref="E209:G209"/>
    <mergeCell ref="H209:J209"/>
    <mergeCell ref="E212:G212"/>
    <mergeCell ref="H212:J212"/>
    <mergeCell ref="N212:P212"/>
    <mergeCell ref="E213:G213"/>
    <mergeCell ref="H213:J213"/>
    <mergeCell ref="N213:P213"/>
    <mergeCell ref="N209:P209"/>
    <mergeCell ref="E210:G210"/>
    <mergeCell ref="H210:J210"/>
    <mergeCell ref="N210:P210"/>
    <mergeCell ref="E211:G211"/>
    <mergeCell ref="H211:J211"/>
    <mergeCell ref="N211:P211"/>
    <mergeCell ref="E216:G216"/>
    <mergeCell ref="H216:J216"/>
    <mergeCell ref="N216:P216"/>
    <mergeCell ref="E217:G217"/>
    <mergeCell ref="H217:J217"/>
    <mergeCell ref="N217:P217"/>
    <mergeCell ref="E214:G214"/>
    <mergeCell ref="H214:J214"/>
    <mergeCell ref="N214:P214"/>
    <mergeCell ref="E215:G215"/>
    <mergeCell ref="H215:J215"/>
    <mergeCell ref="N215:P215"/>
    <mergeCell ref="E222:G222"/>
    <mergeCell ref="H222:J224"/>
    <mergeCell ref="K222:M224"/>
    <mergeCell ref="N222:P222"/>
    <mergeCell ref="E223:G223"/>
    <mergeCell ref="N223:P223"/>
    <mergeCell ref="E224:G224"/>
    <mergeCell ref="N224:P224"/>
    <mergeCell ref="E218:G218"/>
    <mergeCell ref="H218:J218"/>
    <mergeCell ref="K218:M218"/>
    <mergeCell ref="N218:P218"/>
    <mergeCell ref="E221:G221"/>
    <mergeCell ref="H221:J221"/>
    <mergeCell ref="K221:M221"/>
    <mergeCell ref="N221:P221"/>
    <mergeCell ref="Q227:Q237"/>
    <mergeCell ref="E228:G228"/>
    <mergeCell ref="H228:J228"/>
    <mergeCell ref="N228:P228"/>
    <mergeCell ref="E229:G229"/>
    <mergeCell ref="H229:J229"/>
    <mergeCell ref="E225:G225"/>
    <mergeCell ref="H225:J226"/>
    <mergeCell ref="K225:M226"/>
    <mergeCell ref="N225:P225"/>
    <mergeCell ref="E226:G226"/>
    <mergeCell ref="N226:P226"/>
    <mergeCell ref="N229:P229"/>
    <mergeCell ref="E230:G230"/>
    <mergeCell ref="H230:J230"/>
    <mergeCell ref="N230:P230"/>
    <mergeCell ref="E231:G231"/>
    <mergeCell ref="H231:J231"/>
    <mergeCell ref="N231:P231"/>
    <mergeCell ref="E227:G227"/>
    <mergeCell ref="H227:J227"/>
    <mergeCell ref="K227:M237"/>
    <mergeCell ref="N227:P227"/>
    <mergeCell ref="E234:G234"/>
    <mergeCell ref="H234:J234"/>
    <mergeCell ref="N234:P234"/>
    <mergeCell ref="E235:G235"/>
    <mergeCell ref="H235:J235"/>
    <mergeCell ref="N235:P235"/>
    <mergeCell ref="E232:G232"/>
    <mergeCell ref="H232:J232"/>
    <mergeCell ref="N232:P232"/>
    <mergeCell ref="E233:G233"/>
    <mergeCell ref="H233:J233"/>
    <mergeCell ref="N233:P233"/>
    <mergeCell ref="E238:G238"/>
    <mergeCell ref="H238:J238"/>
    <mergeCell ref="K238:M238"/>
    <mergeCell ref="N238:P238"/>
    <mergeCell ref="E241:G241"/>
    <mergeCell ref="H241:J241"/>
    <mergeCell ref="K241:M241"/>
    <mergeCell ref="N241:P241"/>
    <mergeCell ref="E236:G236"/>
    <mergeCell ref="H236:J236"/>
    <mergeCell ref="N236:P236"/>
    <mergeCell ref="E237:G237"/>
    <mergeCell ref="H237:J237"/>
    <mergeCell ref="N237:P237"/>
    <mergeCell ref="E245:G245"/>
    <mergeCell ref="H245:J246"/>
    <mergeCell ref="K245:M246"/>
    <mergeCell ref="N245:P245"/>
    <mergeCell ref="E246:G246"/>
    <mergeCell ref="N246:P246"/>
    <mergeCell ref="E242:G242"/>
    <mergeCell ref="H242:J244"/>
    <mergeCell ref="K242:M244"/>
    <mergeCell ref="N242:P242"/>
    <mergeCell ref="E243:G243"/>
    <mergeCell ref="N243:P243"/>
    <mergeCell ref="E244:G244"/>
    <mergeCell ref="N244:P244"/>
    <mergeCell ref="E247:G247"/>
    <mergeCell ref="H247:J247"/>
    <mergeCell ref="K247:M257"/>
    <mergeCell ref="N247:P247"/>
    <mergeCell ref="Q247:Q257"/>
    <mergeCell ref="E248:G248"/>
    <mergeCell ref="H248:J248"/>
    <mergeCell ref="N248:P248"/>
    <mergeCell ref="E249:G249"/>
    <mergeCell ref="H249:J249"/>
    <mergeCell ref="E252:G252"/>
    <mergeCell ref="H252:J252"/>
    <mergeCell ref="N252:P252"/>
    <mergeCell ref="E253:G253"/>
    <mergeCell ref="H253:J253"/>
    <mergeCell ref="N253:P253"/>
    <mergeCell ref="N249:P249"/>
    <mergeCell ref="E250:G250"/>
    <mergeCell ref="H250:J250"/>
    <mergeCell ref="N250:P250"/>
    <mergeCell ref="E251:G251"/>
    <mergeCell ref="H251:J251"/>
    <mergeCell ref="N251:P251"/>
    <mergeCell ref="E256:G256"/>
    <mergeCell ref="H256:J256"/>
    <mergeCell ref="N256:P256"/>
    <mergeCell ref="E257:G257"/>
    <mergeCell ref="H257:J257"/>
    <mergeCell ref="N257:P257"/>
    <mergeCell ref="E254:G254"/>
    <mergeCell ref="H254:J254"/>
    <mergeCell ref="N254:P254"/>
    <mergeCell ref="E255:G255"/>
    <mergeCell ref="H255:J255"/>
    <mergeCell ref="N255:P255"/>
    <mergeCell ref="E262:G262"/>
    <mergeCell ref="H262:J264"/>
    <mergeCell ref="K262:M264"/>
    <mergeCell ref="N262:P262"/>
    <mergeCell ref="E263:G263"/>
    <mergeCell ref="N263:P263"/>
    <mergeCell ref="E264:G264"/>
    <mergeCell ref="N264:P264"/>
    <mergeCell ref="E258:G258"/>
    <mergeCell ref="H258:J258"/>
    <mergeCell ref="K258:M258"/>
    <mergeCell ref="N258:P258"/>
    <mergeCell ref="E261:G261"/>
    <mergeCell ref="H261:J261"/>
    <mergeCell ref="K261:M261"/>
    <mergeCell ref="N261:P261"/>
    <mergeCell ref="Q267:Q277"/>
    <mergeCell ref="E268:G268"/>
    <mergeCell ref="H268:J268"/>
    <mergeCell ref="N268:P268"/>
    <mergeCell ref="E269:G269"/>
    <mergeCell ref="H269:J269"/>
    <mergeCell ref="E265:G265"/>
    <mergeCell ref="H265:J266"/>
    <mergeCell ref="K265:M266"/>
    <mergeCell ref="N265:P265"/>
    <mergeCell ref="E266:G266"/>
    <mergeCell ref="N266:P266"/>
    <mergeCell ref="N269:P269"/>
    <mergeCell ref="E270:G270"/>
    <mergeCell ref="H270:J270"/>
    <mergeCell ref="N270:P270"/>
    <mergeCell ref="E271:G271"/>
    <mergeCell ref="H271:J271"/>
    <mergeCell ref="N271:P271"/>
    <mergeCell ref="E267:G267"/>
    <mergeCell ref="H267:J267"/>
    <mergeCell ref="K267:M277"/>
    <mergeCell ref="N267:P267"/>
    <mergeCell ref="E274:G274"/>
    <mergeCell ref="H274:J274"/>
    <mergeCell ref="N274:P274"/>
    <mergeCell ref="E275:G275"/>
    <mergeCell ref="H275:J275"/>
    <mergeCell ref="N275:P275"/>
    <mergeCell ref="E272:G272"/>
    <mergeCell ref="H272:J272"/>
    <mergeCell ref="N272:P272"/>
    <mergeCell ref="E273:G273"/>
    <mergeCell ref="H273:J273"/>
    <mergeCell ref="N273:P273"/>
    <mergeCell ref="E278:G278"/>
    <mergeCell ref="H278:J278"/>
    <mergeCell ref="K278:M278"/>
    <mergeCell ref="N278:P278"/>
    <mergeCell ref="E281:G281"/>
    <mergeCell ref="H281:J281"/>
    <mergeCell ref="K281:M281"/>
    <mergeCell ref="N281:P281"/>
    <mergeCell ref="E276:G276"/>
    <mergeCell ref="H276:J276"/>
    <mergeCell ref="N276:P276"/>
    <mergeCell ref="E277:G277"/>
    <mergeCell ref="H277:J277"/>
    <mergeCell ref="N277:P277"/>
    <mergeCell ref="E285:G285"/>
    <mergeCell ref="H285:J286"/>
    <mergeCell ref="K285:M286"/>
    <mergeCell ref="N285:P285"/>
    <mergeCell ref="E286:G286"/>
    <mergeCell ref="N286:P286"/>
    <mergeCell ref="E282:G282"/>
    <mergeCell ref="H282:J284"/>
    <mergeCell ref="K282:M284"/>
    <mergeCell ref="N282:P282"/>
    <mergeCell ref="E283:G283"/>
    <mergeCell ref="N283:P283"/>
    <mergeCell ref="E284:G284"/>
    <mergeCell ref="N284:P284"/>
    <mergeCell ref="E287:G287"/>
    <mergeCell ref="H287:J287"/>
    <mergeCell ref="K287:M297"/>
    <mergeCell ref="N287:P287"/>
    <mergeCell ref="Q287:Q297"/>
    <mergeCell ref="E288:G288"/>
    <mergeCell ref="H288:J288"/>
    <mergeCell ref="N288:P288"/>
    <mergeCell ref="E289:G289"/>
    <mergeCell ref="H289:J289"/>
    <mergeCell ref="H293:J293"/>
    <mergeCell ref="N293:P293"/>
    <mergeCell ref="N289:P289"/>
    <mergeCell ref="E290:G290"/>
    <mergeCell ref="H290:J290"/>
    <mergeCell ref="N290:P290"/>
    <mergeCell ref="E291:G291"/>
    <mergeCell ref="H291:J291"/>
    <mergeCell ref="N291:P291"/>
    <mergeCell ref="E298:G298"/>
    <mergeCell ref="H298:J298"/>
    <mergeCell ref="K298:M298"/>
    <mergeCell ref="N298:P298"/>
    <mergeCell ref="K9:M10"/>
    <mergeCell ref="K11:M12"/>
    <mergeCell ref="K13:M14"/>
    <mergeCell ref="K15:M16"/>
    <mergeCell ref="E296:G296"/>
    <mergeCell ref="H296:J296"/>
    <mergeCell ref="N296:P296"/>
    <mergeCell ref="E297:G297"/>
    <mergeCell ref="H297:J297"/>
    <mergeCell ref="N297:P297"/>
    <mergeCell ref="E294:G294"/>
    <mergeCell ref="H294:J294"/>
    <mergeCell ref="N294:P294"/>
    <mergeCell ref="E295:G295"/>
    <mergeCell ref="H295:J295"/>
    <mergeCell ref="N295:P295"/>
    <mergeCell ref="E292:G292"/>
    <mergeCell ref="H292:J292"/>
    <mergeCell ref="N292:P292"/>
    <mergeCell ref="E293:G293"/>
  </mergeCells>
  <dataValidations count="2">
    <dataValidation type="list" allowBlank="1" showInputMessage="1" showErrorMessage="1" sqref="C42 C61 C81 C101 C121 C141 C161 C181 C201 C221 C241 C261 C281" xr:uid="{A3E7B402-F37A-4B87-BC40-5363954302B0}">
      <formula1>INDIRECT($A42)</formula1>
    </dataValidation>
    <dataValidation type="list" allowBlank="1" showInputMessage="1" showErrorMessage="1" sqref="C282:C298 C4:C20 C23:C40 C62:C79 C82:C99 C102:C119 C122:C139 C142:C159 C162:C179 C182:C199 C202:C219 C222:C239 C242:C259 C262:C279 C43:C59" xr:uid="{DEE3D15E-7544-4D08-AF00-01B71B1FE58E}">
      <formula1>INDIRECT($B4)</formula1>
    </dataValidation>
  </dataValidations>
  <hyperlinks>
    <hyperlink ref="A4" location="'FB X 3 '!A3" display="'FB X 3 '!A3" xr:uid="{CE9B5EC7-C73F-4F9A-AA16-3D82E43BC1AB}"/>
    <hyperlink ref="A5" location="'FB X 3 '!A23" display="'FB X 3 '!A23" xr:uid="{10C5BABB-E22A-4B07-8BA9-02D80DFC0E08}"/>
    <hyperlink ref="A6" location="'FB X 3 '!A43" display="'FB X 3 '!A43" xr:uid="{A226B89A-C269-4695-9367-F6CC325870F4}"/>
    <hyperlink ref="A7" location="'FB X 3 '!A63" display="'FB X 3 '!A63" xr:uid="{CD37D8B7-E91C-4C19-9ED8-0CA73EB4AC04}"/>
    <hyperlink ref="A8" location="'FB X 3 '!A82" display="'FB X 3 '!A82" xr:uid="{DF0771D2-DDAF-4110-9AB4-DC111752D988}"/>
    <hyperlink ref="A9" location="'FB X 3 '!A103" display="'FB X 3 '!A103" xr:uid="{070A7056-6A06-4A49-97F0-43580917599C}"/>
    <hyperlink ref="A10" location="'FB X 3 '!A122" display="'FB X 3 '!A122" xr:uid="{7E889965-7AB1-4A01-AC95-2585C37F7CFC}"/>
    <hyperlink ref="A11" location="'FB X 3 '!A143" display="'FB X 3 '!A143" xr:uid="{77B044DA-C2CE-4B96-BA87-0656DAA7F2B8}"/>
    <hyperlink ref="A12" location="'FB X 3 '!A163" display="'FB X 3 '!A163" xr:uid="{D803A2C3-D129-41C3-B1C0-FA1F99FADDD3}"/>
    <hyperlink ref="A13" location="'FB X 3 '!A203" display="'FB X 3 '!A203" xr:uid="{7BC59940-A3A0-459A-9401-2D95CB75BBE7}"/>
    <hyperlink ref="A14" location="'FB X 3 '!A223" display="'FB X 3 '!A223" xr:uid="{C08BE945-6EDA-4E1B-AB7D-DDF3D3BFEB51}"/>
    <hyperlink ref="A15" location="'FB X 3 '!A243" display="'FB X 3 '!A243" xr:uid="{53B30EF0-D5CC-4647-AF87-D3B2C777C8BF}"/>
    <hyperlink ref="A16" location="'FB X 3 '!A263" display="'FB X 3 '!A263" xr:uid="{2A189B1C-9322-4E72-BEE3-19E5FEF99DF3}"/>
    <hyperlink ref="A17" location="'FB X 3 '!A283" display="'FB X 3 '!A283" xr:uid="{F2AE55C3-54B9-429A-B1C6-F369B25C5E81}"/>
    <hyperlink ref="A23" location="'FB X 3 '!A3" display="'FB X 3 '!A3" xr:uid="{858E182B-7375-4920-8B83-5132F8B850AF}"/>
    <hyperlink ref="A24" location="'FB X 3 '!A23" display="'FB X 3 '!A23" xr:uid="{72B6948F-75F1-4118-80F1-7D3796005900}"/>
    <hyperlink ref="A43" location="'FB X 3 '!A3" display="'FB X 3 '!A3" xr:uid="{8EBB1A86-2A00-46C8-B8E3-F207D3691B59}"/>
    <hyperlink ref="A44" location="'FB X 3 '!A23" display="'FB X 3 '!A23" xr:uid="{24A671E3-A325-4E70-85BE-73E59FF0F170}"/>
    <hyperlink ref="A45" location="'FB X 3 '!A43" display="'FB X 3 '!A43" xr:uid="{E64E392D-D3FD-4E57-AD7B-3394AF2ADCD7}"/>
    <hyperlink ref="A46" location="'FB X 3 '!A63" display="'FB X 3 '!A63" xr:uid="{ED19A363-29AA-4621-A51E-593E3DC9AB10}"/>
    <hyperlink ref="A47" location="'FB X 3 '!A82" display="'FB X 3 '!A82" xr:uid="{3F71FF22-851B-468A-9D62-077E619FF875}"/>
    <hyperlink ref="A48" location="'FB X 3 '!A103" display="'FB X 3 '!A103" xr:uid="{BE163F8B-1053-47BB-8AD7-0BCC6B855124}"/>
    <hyperlink ref="A49" location="'FB X 3 '!A122" display="'FB X 3 '!A122" xr:uid="{4073B793-B7C5-4F01-8F40-0F30F6ED5949}"/>
    <hyperlink ref="A50" location="'FB X 3 '!A143" display="'FB X 3 '!A143" xr:uid="{7152012F-0501-4E62-ABC4-9AC9F9575A80}"/>
    <hyperlink ref="A51" location="'FB X 3 '!A163" display="'FB X 3 '!A163" xr:uid="{EA2AC558-6194-4277-89ED-6FBF909152B1}"/>
    <hyperlink ref="A52" location="'FB X 3 '!A183" display="'FB X 3 '!A183" xr:uid="{3297A867-58EE-43B4-9D24-4AA1B3B2DAB8}"/>
    <hyperlink ref="A53" location="'FB X 3 '!A203" display="'FB X 3 '!A203" xr:uid="{ACFBDEFB-44D7-4BD0-9300-8DDDBD6A1F9E}"/>
    <hyperlink ref="A54" location="'FB X 3 '!A223" display="'FB X 3 '!A223" xr:uid="{84239A96-8B66-4BBE-B86B-E1148339D21A}"/>
    <hyperlink ref="A55" location="'FB X 3 '!A243" display="'FB X 3 '!A243" xr:uid="{5495D930-C127-4023-9B3A-8384DC117BB0}"/>
    <hyperlink ref="A56" location="'FB X 3 '!A263" display="'FB X 3 '!A263" xr:uid="{AA6CF2CB-9708-4BAE-B18A-7C0C3DBE5499}"/>
    <hyperlink ref="A57" location="'FB X 3 '!A283" display="'FB X 3 '!A283" xr:uid="{07CCA9B1-BA87-4155-91EE-EA94F380A1C3}"/>
    <hyperlink ref="A62" location="'FB X 3 '!A3" display="'FB X 3 '!A3" xr:uid="{0EF6A084-892D-4CE8-9B84-79D13400D6EA}"/>
    <hyperlink ref="A63" location="'FB X 3 '!A23" display="'FB X 3 '!A23" xr:uid="{A401CC3F-1FDD-4A2A-8329-E0E32685A300}"/>
    <hyperlink ref="A64" location="'FB X 3 '!A43" display="'FB X 3 '!A43" xr:uid="{9E77B369-9D2F-4026-99CA-8AD40481ACE2}"/>
    <hyperlink ref="A65" location="'FB X 3 '!A63" display="'FB X 3 '!A63" xr:uid="{966009B2-412A-4113-91AB-B9A4A3AD4621}"/>
    <hyperlink ref="A66" location="'FB X 3 '!A82" display="'FB X 3 '!A82" xr:uid="{6E6D4CD8-86B9-4BF6-81B6-CAFDD57F0354}"/>
    <hyperlink ref="A67" location="'FB X 3 '!A103" display="'FB X 3 '!A103" xr:uid="{76E38A4F-A74D-4EAD-AB45-53523F7D6186}"/>
    <hyperlink ref="A68" location="'FB X 3 '!A122" display="'FB X 3 '!A122" xr:uid="{B65EBD5A-6CE0-4A6F-9CCF-37B6BF1B2171}"/>
    <hyperlink ref="A69" location="'FB X 3 '!A143" display="'FB X 3 '!A143" xr:uid="{A2954C33-6E12-4AA1-B6EE-4C3EEC6AABAC}"/>
    <hyperlink ref="A70" location="'FB X 3 '!A163" display="'FB X 3 '!A163" xr:uid="{E606FDC9-F612-4492-B9EE-A9A34BD9595D}"/>
    <hyperlink ref="A71" location="'FB X 3 '!A183" display="'FB X 3 '!A183" xr:uid="{EF9C34B7-32EF-4679-9B4C-CC92C3BBF206}"/>
    <hyperlink ref="A72" location="'FB X 3 '!A203" display="'FB X 3 '!A203" xr:uid="{4E4E19C4-5445-4456-A732-9B5BBBAD1EC7}"/>
    <hyperlink ref="A73" location="'FB X 3 '!A223" display="'FB X 3 '!A223" xr:uid="{0F6FFA49-45E6-4CAA-9B2D-ABBB08757E12}"/>
    <hyperlink ref="A74" location="'FB X 3 '!A243" display="'FB X 3 '!A243" xr:uid="{16FD962D-A755-4B86-9A0C-F51B6B76D505}"/>
    <hyperlink ref="A75" location="'FB X 3 '!A263" display="'FB X 3 '!A263" xr:uid="{FB34807A-E6D5-4F5D-9EF5-162F306DC5A3}"/>
    <hyperlink ref="A76" location="'FB X 3 '!A283" display="'FB X 3 '!A283" xr:uid="{9A7BD86A-4390-4FD8-BB4E-B111536011F4}"/>
    <hyperlink ref="A82" location="'FB X 3 '!A3" display="'FB X 3 '!A3" xr:uid="{282E4319-DC08-473E-8BEA-0E0EE5FCD9C1}"/>
    <hyperlink ref="A83" location="'FB X 3 '!A23" display="'FB X 3 '!A23" xr:uid="{E4F0FC03-E90B-41F6-81BF-6BF09B4F4D3A}"/>
    <hyperlink ref="A84" location="'FB X 3 '!A43" display="'FB X 3 '!A43" xr:uid="{1F86AB76-C179-494C-8425-B945DE642257}"/>
    <hyperlink ref="A85" location="'FB X 3 '!A63" display="'FB X 3 '!A63" xr:uid="{70284AE5-6A30-43AF-A5BA-8E8996250C2E}"/>
    <hyperlink ref="A86" location="'FB X 3 '!A82" display="'FB X 3 '!A82" xr:uid="{766D83C6-C822-44D1-B16E-6BEB8E12CC82}"/>
    <hyperlink ref="A87" location="'FB X 3 '!A103" display="'FB X 3 '!A103" xr:uid="{BA112A13-63AB-4087-AE2A-0D2FD444769A}"/>
    <hyperlink ref="A88" location="'FB X 3 '!A122" display="'FB X 3 '!A122" xr:uid="{FE67578D-C7A0-4311-9360-2D2848022955}"/>
    <hyperlink ref="A89" location="'FB X 3 '!A143" display="'FB X 3 '!A143" xr:uid="{64F3795D-87FB-41FB-B97C-BA486FE42AFF}"/>
    <hyperlink ref="A90" location="'FB X 3 '!A163" display="'FB X 3 '!A163" xr:uid="{94A0206C-8626-4947-B40F-F7A505A6A4F4}"/>
    <hyperlink ref="A91" location="'FB X 3 '!A183" display="'FB X 3 '!A183" xr:uid="{4C691857-797D-485D-89BF-A6C215FCA62A}"/>
    <hyperlink ref="A92" location="'FB X 3 '!A203" display="'FB X 3 '!A203" xr:uid="{4ABB290C-3DB4-4681-B111-794D8E37A35F}"/>
    <hyperlink ref="A93" location="'FB X 3 '!A223" display="'FB X 3 '!A223" xr:uid="{8BFE0209-A89C-4FD6-983C-A8B18D46C240}"/>
    <hyperlink ref="A94" location="'FB X 3 '!A243" display="'FB X 3 '!A243" xr:uid="{F177F356-19E7-47FE-A82E-56A7AECF82F1}"/>
    <hyperlink ref="A95" location="'FB X 3 '!A263" display="'FB X 3 '!A263" xr:uid="{D4C0B53C-DEB3-41D8-AC7A-59867D15C905}"/>
    <hyperlink ref="A96" location="'FB X 3 '!A283" display="'FB X 3 '!A283" xr:uid="{CE68C33F-D777-4574-9240-D0C49F979C08}"/>
    <hyperlink ref="A102" location="'FB X 3 '!A3" display="'FB X 3 '!A3" xr:uid="{192A19EF-04EC-4C0B-BAB8-D06B467752AC}"/>
    <hyperlink ref="A103" location="'FB X 3 '!A23" display="'FB X 3 '!A23" xr:uid="{23EE773F-D9EA-40C7-B290-6C4FA33A1BA0}"/>
    <hyperlink ref="A104" location="'FB X 3 '!A43" display="'FB X 3 '!A43" xr:uid="{8425C6C0-D29D-443F-A02B-04307BE9027E}"/>
    <hyperlink ref="A105" location="'FB X 3 '!A63" display="'FB X 3 '!A63" xr:uid="{C658C383-1294-4FDC-AF6C-53AE9C53E750}"/>
    <hyperlink ref="A106" location="'FB X 3 '!A82" display="'FB X 3 '!A82" xr:uid="{21C4AF39-C008-4525-A1F4-6A6D69463738}"/>
    <hyperlink ref="A107" location="'FB X 3 '!A103" display="'FB X 3 '!A103" xr:uid="{C24674A1-3359-4FFD-A27D-71151FA99E59}"/>
    <hyperlink ref="A108" location="'FB X 3 '!A122" display="'FB X 3 '!A122" xr:uid="{D91331A4-AFEF-4399-8EB6-70C47A0B5280}"/>
    <hyperlink ref="A109" location="'FB X 3 '!A143" display="'FB X 3 '!A143" xr:uid="{86B0A79F-1D9C-4483-A015-D308CD885E66}"/>
    <hyperlink ref="A110" location="'FB X 3 '!A163" display="'FB X 3 '!A163" xr:uid="{12C34002-8EC5-42CD-B1ED-36448F22B803}"/>
    <hyperlink ref="A111" location="'FB X 3 '!A183" display="'FB X 3 '!A183" xr:uid="{D8A7446E-8B7D-41B6-B5BB-12A8C10F1CE8}"/>
    <hyperlink ref="A112" location="'FB X 3 '!A203" display="'FB X 3 '!A203" xr:uid="{3204A3EE-4010-4081-9016-42CB5D962E8A}"/>
    <hyperlink ref="A113" location="'FB X 3 '!A223" display="'FB X 3 '!A223" xr:uid="{DA318FE4-C7E1-4C9E-8D94-B28D9237FF97}"/>
    <hyperlink ref="A114" location="'FB X 3 '!A243" display="'FB X 3 '!A243" xr:uid="{837B1B4E-30FC-45B3-A453-051A86E213A7}"/>
    <hyperlink ref="A115" location="'FB X 3 '!A263" display="'FB X 3 '!A263" xr:uid="{EA72E6CD-EDA6-4F2B-BFBB-B1B765BCB4FF}"/>
    <hyperlink ref="A116" location="'FB X 3 '!A283" display="'FB X 3 '!A283" xr:uid="{D5D55170-AFA3-4741-802D-EB5B59F784BA}"/>
    <hyperlink ref="A122" location="'FB X 3 '!A3" display="'FB X 3 '!A3" xr:uid="{D2112063-F2DC-4EF2-878F-0DE154A6A577}"/>
    <hyperlink ref="A123" location="'FB X 3 '!A23" display="'FB X 3 '!A23" xr:uid="{74462087-57E7-4C30-B160-5D7594409DDF}"/>
    <hyperlink ref="A124" location="'FB X 3 '!A43" display="'FB X 3 '!A43" xr:uid="{9615945C-551A-46C1-B3CE-379295ED9781}"/>
    <hyperlink ref="A125" location="'FB X 3 '!A63" display="'FB X 3 '!A63" xr:uid="{B938FC68-2F45-4EA0-A4D4-AB4720BBCAB7}"/>
    <hyperlink ref="A126" location="'FB X 3 '!A82" display="'FB X 3 '!A82" xr:uid="{9D06937C-3C63-41A9-8150-FE14CBE7859C}"/>
    <hyperlink ref="A127" location="'FB X 3 '!A103" display="'FB X 3 '!A103" xr:uid="{190236C6-2CD7-4431-9C95-E1E5F67D246C}"/>
    <hyperlink ref="A128" location="'FB X 3 '!A122" display="'FB X 3 '!A122" xr:uid="{172D5AD9-8576-4406-9F11-4ED587F93402}"/>
    <hyperlink ref="A129" location="'FB X 3 '!A143" display="'FB X 3 '!A143" xr:uid="{9DE6FF27-92E4-4C5A-8AF8-EABEA48B5D5C}"/>
    <hyperlink ref="A130" location="'FB X 3 '!A163" display="'FB X 3 '!A163" xr:uid="{8577BAAC-D354-4111-A884-B707B2E8444B}"/>
    <hyperlink ref="A131" location="'FB X 3 '!A183" display="'FB X 3 '!A183" xr:uid="{770A1238-C025-4C44-8391-1CA16CF7674F}"/>
    <hyperlink ref="A132" location="'FB X 3 '!A203" display="'FB X 3 '!A203" xr:uid="{1AFEBEF4-370B-4FC2-B339-B70ECCE8640F}"/>
    <hyperlink ref="A133" location="'FB X 3 '!A223" display="'FB X 3 '!A223" xr:uid="{7F863D3F-C97B-47B8-A975-486E95139901}"/>
    <hyperlink ref="A134" location="'FB X 3 '!A243" display="'FB X 3 '!A243" xr:uid="{E3861341-B118-49D9-9D75-B99C2A1D7615}"/>
    <hyperlink ref="A135" location="'FB X 3 '!A263" display="'FB X 3 '!A263" xr:uid="{0A503327-AC01-491A-B4EE-2563F1D58216}"/>
    <hyperlink ref="A136" location="'FB X 3 '!A283" display="'FB X 3 '!A283" xr:uid="{6B009B8A-1859-4AD9-A4F7-A9DA77FCB1E7}"/>
    <hyperlink ref="A142" location="'FB X 3 '!A3" display="'FB X 3 '!A3" xr:uid="{BBDC7DEF-EF36-4960-AD73-C4B4151260F3}"/>
    <hyperlink ref="A143" location="'FB X 3 '!A23" display="'FB X 3 '!A23" xr:uid="{8B2E1A6B-F558-4E99-8B35-34D17D0757C5}"/>
    <hyperlink ref="A144" location="'FB X 3 '!A43" display="'FB X 3 '!A43" xr:uid="{4A5536CA-865B-4295-A489-9DA966AC53F1}"/>
    <hyperlink ref="A145" location="'FB X 3 '!A63" display="'FB X 3 '!A63" xr:uid="{57D208D5-E2CA-41BE-956D-FB75F39A2680}"/>
    <hyperlink ref="A146" location="'FB X 3 '!A82" display="'FB X 3 '!A82" xr:uid="{852705AF-C141-42F7-9F9E-0A1368DEAE8A}"/>
    <hyperlink ref="A147" location="'FB X 3 '!A103" display="'FB X 3 '!A103" xr:uid="{66C48EEE-1625-4F07-A73D-2C2CE4EF1CB9}"/>
    <hyperlink ref="A148" location="'FB X 3 '!A122" display="'FB X 3 '!A122" xr:uid="{CC1506D0-5459-4A14-8176-E3C23D82412F}"/>
    <hyperlink ref="A149" location="'FB X 3 '!A143" display="'FB X 3 '!A143" xr:uid="{0A698F0F-4576-44A5-A969-BBA97903CAFF}"/>
    <hyperlink ref="A150" location="'FB X 3 '!A163" display="'FB X 3 '!A163" xr:uid="{795E7488-87DE-4A63-BA98-3D29CA8E99C3}"/>
    <hyperlink ref="A151" location="'FB X 3 '!A183" display="'FB X 3 '!A183" xr:uid="{61F74394-BF2C-4DFC-B0BD-CDF2E3B31B1C}"/>
    <hyperlink ref="A152" location="'FB X 3 '!A203" display="'FB X 3 '!A203" xr:uid="{A4336BA4-9FBD-4543-A952-9DB00DD17EBC}"/>
    <hyperlink ref="A153" location="'FB X 3 '!A223" display="'FB X 3 '!A223" xr:uid="{78827420-BAFF-406B-A202-7B8CDE06E34F}"/>
    <hyperlink ref="A154" location="'FB X 3 '!A243" display="'FB X 3 '!A243" xr:uid="{11F7C678-6551-4597-B2D9-600030F57016}"/>
    <hyperlink ref="A155" location="'FB X 3 '!A263" display="'FB X 3 '!A263" xr:uid="{D0B6DA3B-7D12-4BE6-B4ED-9A0F69533F3D}"/>
    <hyperlink ref="A156" location="'FB X 3 '!A283" display="'FB X 3 '!A283" xr:uid="{644C2CF5-9DA2-467E-8ED0-9D7E84EA61A8}"/>
    <hyperlink ref="A162" location="'FB X 3 '!A3" display="'FB X 3 '!A3" xr:uid="{4E900524-7D6B-4314-A190-1685148E60A9}"/>
    <hyperlink ref="A163" location="'FB X 3 '!A23" display="'FB X 3 '!A23" xr:uid="{7F2D5089-C098-41F2-8A48-10E3421A9DAE}"/>
    <hyperlink ref="A164" location="'FB X 3 '!A43" display="'FB X 3 '!A43" xr:uid="{C8CC9906-1A3D-42E2-A022-058820BB77A9}"/>
    <hyperlink ref="A165" location="'FB X 3 '!A63" display="'FB X 3 '!A63" xr:uid="{4C0E6A90-40C9-4CBE-AFF5-0624E495201E}"/>
    <hyperlink ref="A166" location="'FB X 3 '!A82" display="'FB X 3 '!A82" xr:uid="{F6AFBF05-BCCD-4C28-9D64-9E1CFF425344}"/>
    <hyperlink ref="A167" location="'FB X 3 '!A103" display="'FB X 3 '!A103" xr:uid="{D4DF52C6-BD37-4667-BCB3-855953DA8260}"/>
    <hyperlink ref="A168" location="'FB X 3 '!A122" display="'FB X 3 '!A122" xr:uid="{AC70E46F-BD58-40EC-B724-CA5D0C189754}"/>
    <hyperlink ref="A169" location="'FB X 3 '!A143" display="'FB X 3 '!A143" xr:uid="{A8AA584B-5D0A-4592-ADF0-C1048D2AAAB0}"/>
    <hyperlink ref="A170" location="'FB X 3 '!A163" display="'FB X 3 '!A163" xr:uid="{FA222334-A948-428B-BCC0-C2094EC745BC}"/>
    <hyperlink ref="A171" location="'FB X 3 '!A183" display="'FB X 3 '!A183" xr:uid="{D48200EC-34D8-4F4F-8C1A-3483EF9E6CC8}"/>
    <hyperlink ref="A172" location="'FB X 3 '!A203" display="'FB X 3 '!A203" xr:uid="{940A8574-7928-42C6-93A0-B90CDBFF7098}"/>
    <hyperlink ref="A173" location="'FB X 3 '!A223" display="'FB X 3 '!A223" xr:uid="{12D29A8F-B716-4443-A3BB-195B3D4EE713}"/>
    <hyperlink ref="A174" location="'FB X 3 '!A243" display="'FB X 3 '!A243" xr:uid="{E741C3CE-B84C-430E-90E7-796B0D8A9E32}"/>
    <hyperlink ref="A175" location="'FB X 3 '!A263" display="'FB X 3 '!A263" xr:uid="{358C1823-435F-42EA-BCE0-F72073EB44DD}"/>
    <hyperlink ref="A176" location="'FB X 3 '!A283" display="'FB X 3 '!A283" xr:uid="{B598602E-0F30-46CC-9B01-E8A8D40B5FD8}"/>
    <hyperlink ref="A182" location="'FB X 3 '!A3" display="'FB X 3 '!A3" xr:uid="{40136A1F-6CB7-4DFF-9CB8-B29F6FCBB39E}"/>
    <hyperlink ref="A183" location="'FB X 3 '!A23" display="'FB X 3 '!A23" xr:uid="{EA32C301-AA2F-4253-8A2C-BEC79DD16094}"/>
    <hyperlink ref="A184" location="'FB X 3 '!A43" display="'FB X 3 '!A43" xr:uid="{EE2D4D1C-6718-496E-A393-B2D40538C654}"/>
    <hyperlink ref="A185" location="'FB X 3 '!A63" display="'FB X 3 '!A63" xr:uid="{A50EAF5E-2156-43CF-AD02-A358DBFAE5D6}"/>
    <hyperlink ref="A186" location="'FB X 3 '!A82" display="'FB X 3 '!A82" xr:uid="{677DA035-FB72-4C2C-800E-C5CA6FC4723B}"/>
    <hyperlink ref="A187" location="'FB X 3 '!A103" display="'FB X 3 '!A103" xr:uid="{98C146BA-93A2-41C4-B137-133398BC4EE7}"/>
    <hyperlink ref="A188" location="'FB X 3 '!A122" display="'FB X 3 '!A122" xr:uid="{BD1F6EEB-2663-42C3-992A-8846F4F0E1CF}"/>
    <hyperlink ref="A189" location="'FB X 3 '!A143" display="'FB X 3 '!A143" xr:uid="{D9049BED-35E8-4F01-848D-F5DA5F4E2AE0}"/>
    <hyperlink ref="A190" location="'FB X 3 '!A163" display="'FB X 3 '!A163" xr:uid="{F01103CE-6612-4FB6-A9E2-5B5605D895C2}"/>
    <hyperlink ref="A191" location="'FB X 3 '!A183" display="'FB X 3 '!A183" xr:uid="{4B7B5EBB-AE36-45CC-968C-DEFE300959B8}"/>
    <hyperlink ref="A192" location="'FB X 3 '!A203" display="'FB X 3 '!A203" xr:uid="{50B499C3-296F-4E30-8889-488396DFB9C3}"/>
    <hyperlink ref="A193" location="'FB X 3 '!A223" display="'FB X 3 '!A223" xr:uid="{577CB204-B5D2-48CD-890F-B2704D3A5613}"/>
    <hyperlink ref="A194" location="'FB X 3 '!A243" display="'FB X 3 '!A243" xr:uid="{F992B190-FF40-421B-8AEE-49D8A6C51DFE}"/>
    <hyperlink ref="A195" location="'FB X 3 '!A263" display="'FB X 3 '!A263" xr:uid="{C79C86F2-F7FA-49E0-9E42-26761C7724DC}"/>
    <hyperlink ref="A196" location="'FB X 3 '!A283" display="'FB X 3 '!A283" xr:uid="{F467F7FD-53AB-4010-99A9-065B98E27B10}"/>
    <hyperlink ref="A202" location="'FB X 3 '!A3" display="'FB X 3 '!A3" xr:uid="{6800EBBA-383B-41CF-89BB-D503A657F03E}"/>
    <hyperlink ref="A203" location="'FB X 3 '!A23" display="'FB X 3 '!A23" xr:uid="{56AECA0B-6425-4957-93C7-48D14DD2A9C3}"/>
    <hyperlink ref="A204" location="'FB X 3 '!A43" display="'FB X 3 '!A43" xr:uid="{F9DFC835-C9B5-4127-919E-87AB79A1F60E}"/>
    <hyperlink ref="A205" location="'FB X 3 '!A63" display="'FB X 3 '!A63" xr:uid="{0CEED100-81F0-4C95-BA60-D5F31C218DAD}"/>
    <hyperlink ref="A206" location="'FB X 3 '!A82" display="'FB X 3 '!A82" xr:uid="{4B140A0B-C871-4F06-B334-4FA28B94D83C}"/>
    <hyperlink ref="A207" location="'FB X 3 '!A103" display="'FB X 3 '!A103" xr:uid="{D4D956DC-F43F-4F61-AED1-1E1A8DCDD558}"/>
    <hyperlink ref="A208" location="'FB X 3 '!A122" display="'FB X 3 '!A122" xr:uid="{4479E31E-1DF3-4563-A74B-F8ED7E9DEB1E}"/>
    <hyperlink ref="A209" location="'FB X 3 '!A143" display="'FB X 3 '!A143" xr:uid="{77A8DE1F-8D49-4899-AD85-70B3A2B33AC6}"/>
    <hyperlink ref="A210" location="'FB X 3 '!A163" display="'FB X 3 '!A163" xr:uid="{9F754DBB-21C0-406B-A73F-A90F71507B2E}"/>
    <hyperlink ref="A211" location="'FB X 3 '!A183" display="'FB X 3 '!A183" xr:uid="{94964489-D3D9-404A-A820-CAEC26223AEF}"/>
    <hyperlink ref="A212" location="'FB X 3 '!A203" display="'FB X 3 '!A203" xr:uid="{F8C099AD-C0A9-4AE0-9560-478B25C2B413}"/>
    <hyperlink ref="A213" location="'FB X 3 '!A223" display="'FB X 3 '!A223" xr:uid="{99509AEB-D266-48C0-A3DA-B4BEA8FB1975}"/>
    <hyperlink ref="A214" location="'FB X 3 '!A243" display="'FB X 3 '!A243" xr:uid="{C0C5E1A3-827B-4DFD-A911-F54811693B93}"/>
    <hyperlink ref="A215" location="'FB X 3 '!A263" display="'FB X 3 '!A263" xr:uid="{55BEEFD9-9B12-4715-9F2A-CBCB594EBBBD}"/>
    <hyperlink ref="A216" location="'FB X 3 '!A283" display="'FB X 3 '!A283" xr:uid="{63C7C0C4-0E26-4E10-95C2-6657DD08AD34}"/>
    <hyperlink ref="A222" location="'FB X 3 '!A3" display="'FB X 3 '!A3" xr:uid="{ECA901AD-9540-4072-B3F8-855A8E3BAE8E}"/>
    <hyperlink ref="A223" location="'FB X 3 '!A23" display="'FB X 3 '!A23" xr:uid="{E72BA067-26DE-4279-A621-33704AE8C935}"/>
    <hyperlink ref="A224" location="'FB X 3 '!A43" display="'FB X 3 '!A43" xr:uid="{FD607F27-6821-4EC7-8344-D27D27726698}"/>
    <hyperlink ref="A225" location="'FB X 3 '!A63" display="'FB X 3 '!A63" xr:uid="{F2B5D64A-9789-4CD1-B5AC-4C4ACB4EF4B2}"/>
    <hyperlink ref="A226" location="'FB X 3 '!A82" display="'FB X 3 '!A82" xr:uid="{4B5F52E7-6F1C-42DE-8F4A-74AF99E8E496}"/>
    <hyperlink ref="A227" location="'FB X 3 '!A103" display="'FB X 3 '!A103" xr:uid="{35499B77-D0A1-432C-9B3B-19DFBBB35E6D}"/>
    <hyperlink ref="A228" location="'FB X 3 '!A122" display="'FB X 3 '!A122" xr:uid="{7382585D-B05B-4C76-9B3A-4183287F7376}"/>
    <hyperlink ref="A229" location="'FB X 3 '!A143" display="'FB X 3 '!A143" xr:uid="{DFE7E075-EAAD-4C13-8A5A-5DB70D1D83BD}"/>
    <hyperlink ref="A230" location="'FB X 3 '!A163" display="'FB X 3 '!A163" xr:uid="{4799FF59-DC0E-4FD9-98AA-728275518EA7}"/>
    <hyperlink ref="A231" location="'FB X 3 '!A183" display="'FB X 3 '!A183" xr:uid="{E0119A4B-8C2D-4543-95B6-86E31AE6A130}"/>
    <hyperlink ref="A232" location="'FB X 3 '!A203" display="'FB X 3 '!A203" xr:uid="{ED6A462E-9A7F-4F60-8BA2-BFE838DA63E3}"/>
    <hyperlink ref="A233" location="'FB X 3 '!A223" display="'FB X 3 '!A223" xr:uid="{8FE684D8-671E-4B7C-94E8-C6CA12E8E955}"/>
    <hyperlink ref="A234" location="'FB X 3 '!A243" display="'FB X 3 '!A243" xr:uid="{D104E799-E98B-4838-8AE1-6BC993F851EC}"/>
    <hyperlink ref="A235" location="'FB X 3 '!A263" display="'FB X 3 '!A263" xr:uid="{FE16CA48-29BF-412D-BA15-38B40A6026F7}"/>
    <hyperlink ref="A236" location="'FB X 3 '!A283" display="'FB X 3 '!A283" xr:uid="{A9AC88AE-3E2F-4E91-A4A1-71469E517B99}"/>
    <hyperlink ref="A242" location="'FB X 3 '!A3" display="'FB X 3 '!A3" xr:uid="{2B249876-9379-44FE-923D-AA8F76944A1E}"/>
    <hyperlink ref="A243" location="'FB X 3 '!A23" display="'FB X 3 '!A23" xr:uid="{7D67CB7E-B45C-4BD3-8D4C-AFBBF1C352A6}"/>
    <hyperlink ref="A244" location="'FB X 3 '!A43" display="'FB X 3 '!A43" xr:uid="{6FFAE406-FFA5-4F1D-8A11-65F64EFD41BC}"/>
    <hyperlink ref="A245" location="'FB X 3 '!A63" display="'FB X 3 '!A63" xr:uid="{3C432518-3E3F-49CE-81AA-767FA1035AC8}"/>
    <hyperlink ref="A246" location="'FB X 3 '!A82" display="'FB X 3 '!A82" xr:uid="{DA0CC0D5-FCA8-4AA4-9C92-7382CCAE45C6}"/>
    <hyperlink ref="A247" location="'FB X 3 '!A103" display="'FB X 3 '!A103" xr:uid="{0D465661-7D26-471A-AD16-8549BB358A04}"/>
    <hyperlink ref="A248" location="'FB X 3 '!A122" display="'FB X 3 '!A122" xr:uid="{3D73E986-01AD-4566-A88B-0EA22E595D41}"/>
    <hyperlink ref="A249" location="'FB X 3 '!A143" display="'FB X 3 '!A143" xr:uid="{1607D602-AAD7-4953-95A8-05D177B4AF87}"/>
    <hyperlink ref="A250" location="'FB X 3 '!A163" display="'FB X 3 '!A163" xr:uid="{81B8A6A2-6938-482F-A30C-266F9D8ED5A5}"/>
    <hyperlink ref="A251" location="'FB X 3 '!A183" display="'FB X 3 '!A183" xr:uid="{575C2BCA-80BE-4B68-AA49-2C83E38BFC18}"/>
    <hyperlink ref="A252" location="'FB X 3 '!A203" display="'FB X 3 '!A203" xr:uid="{7E5742AC-D9E3-4134-9576-579035D80FA7}"/>
    <hyperlink ref="A253" location="'FB X 3 '!A223" display="'FB X 3 '!A223" xr:uid="{DF9E4DD9-60C3-4B00-9321-47FBCC8059EB}"/>
    <hyperlink ref="A254" location="'FB X 3 '!A243" display="'FB X 3 '!A243" xr:uid="{256E5767-FB15-4DBC-951C-8C283597562E}"/>
    <hyperlink ref="A255" location="'FB X 3 '!A263" display="'FB X 3 '!A263" xr:uid="{73367FBD-CE2E-4F58-97E2-A7E5F6B766C2}"/>
    <hyperlink ref="A256" location="'FB X 3 '!A283" display="'FB X 3 '!A283" xr:uid="{23665C2D-88B4-4673-B8E2-771979A0B5D5}"/>
    <hyperlink ref="A262" location="'FB X 3 '!A3" display="'FB X 3 '!A3" xr:uid="{B819BF14-F2E9-4CBC-8023-366256474153}"/>
    <hyperlink ref="A263" location="'FB X 3 '!A23" display="'FB X 3 '!A23" xr:uid="{7F67D762-BF24-4B0C-B204-B294DBF94EB8}"/>
    <hyperlink ref="A264" location="'FB X 3 '!A43" display="'FB X 3 '!A43" xr:uid="{4E6E795F-53DF-462B-9AC9-E012F4B74C90}"/>
    <hyperlink ref="A265" location="'FB X 3 '!A63" display="'FB X 3 '!A63" xr:uid="{022AD3BB-7668-4597-9943-DCE317026A64}"/>
    <hyperlink ref="A266" location="'FB X 3 '!A82" display="'FB X 3 '!A82" xr:uid="{7E5A0A71-D122-4DD3-AC3F-38ABEF806817}"/>
    <hyperlink ref="A267" location="'FB X 3 '!A103" display="'FB X 3 '!A103" xr:uid="{9EED91D2-764F-4BCB-BC17-FCAE497BEE79}"/>
    <hyperlink ref="A268" location="'FB X 3 '!A122" display="'FB X 3 '!A122" xr:uid="{E29ED8D1-A6E9-4A9B-B7C5-4C75A4CD2B66}"/>
    <hyperlink ref="A269" location="'FB X 3 '!A143" display="'FB X 3 '!A143" xr:uid="{516D656B-3C69-45B4-983B-17C2A6E24BB2}"/>
    <hyperlink ref="A270" location="'FB X 3 '!A163" display="'FB X 3 '!A163" xr:uid="{F897F2F2-5876-494F-8835-E42EB38AEE0C}"/>
    <hyperlink ref="A271" location="'FB X 3 '!A183" display="'FB X 3 '!A183" xr:uid="{88B19DDA-7828-4E11-9F80-38FE97EAEBBD}"/>
    <hyperlink ref="A272" location="'FB X 3 '!A203" display="'FB X 3 '!A203" xr:uid="{AB730178-CA24-495F-AA37-22881C30162E}"/>
    <hyperlink ref="A273" location="'FB X 3 '!A223" display="'FB X 3 '!A223" xr:uid="{EC700549-6B3B-47C0-B36B-D4A88D01EAF1}"/>
    <hyperlink ref="A274" location="'FB X 3 '!A243" display="'FB X 3 '!A243" xr:uid="{61B3B408-2F22-4B98-BDBF-EBAF34953C93}"/>
    <hyperlink ref="A275" location="'FB X 3 '!A263" display="'FB X 3 '!A263" xr:uid="{FC0AA716-BEB2-48ED-92CD-AA6ECB75D392}"/>
    <hyperlink ref="A276" location="'FB X 3 '!A283" display="'FB X 3 '!A283" xr:uid="{34F8C845-EA9F-4B7B-BED5-399A2D98099C}"/>
    <hyperlink ref="A282" location="'FB X 3 '!A3" display="'FB X 3 '!A3" xr:uid="{727A4E69-AC02-4CF4-82DB-F287CEB7AB99}"/>
    <hyperlink ref="A283" location="'FB X 3 '!A23" display="'FB X 3 '!A23" xr:uid="{527604A4-B58F-407A-A51E-27E622DA5EA7}"/>
    <hyperlink ref="A284" location="'FB X 3 '!A43" display="'FB X 3 '!A43" xr:uid="{69ABAECF-49A3-423E-8793-FD66A782AFA6}"/>
    <hyperlink ref="A285" location="'FB X 3 '!A63" display="'FB X 3 '!A63" xr:uid="{471F1071-8187-47D3-B169-92FE7567BC45}"/>
    <hyperlink ref="A286" location="'FB X 3 '!A82" display="'FB X 3 '!A82" xr:uid="{0185FA3C-173D-45EE-B5D3-DCCBFE0021D7}"/>
    <hyperlink ref="A287" location="'FB X 3 '!A103" display="'FB X 3 '!A103" xr:uid="{55DC305F-CD42-4FC9-B8F8-35B7E9402F6E}"/>
    <hyperlink ref="A288" location="'FB X 3 '!A122" display="'FB X 3 '!A122" xr:uid="{53CA41C4-2F53-41B6-8553-52EA6844BF26}"/>
    <hyperlink ref="A289" location="'FB X 3 '!A143" display="'FB X 3 '!A143" xr:uid="{0D776552-1DD3-4C98-AC96-4406255C4EAD}"/>
    <hyperlink ref="A290" location="'FB X 3 '!A163" display="'FB X 3 '!A163" xr:uid="{90EE11BE-1149-4B49-8818-59B19C859009}"/>
    <hyperlink ref="A291" location="'FB X 3 '!A183" display="'FB X 3 '!A183" xr:uid="{7D11552B-04C4-4DCF-9DD2-2832B9FD2C95}"/>
    <hyperlink ref="A292" location="'FB X 3 '!A203" display="'FB X 3 '!A203" xr:uid="{70E9ADF4-2945-4D51-A5D0-F5EE4A1E1B7D}"/>
    <hyperlink ref="A293" location="'FB X 3 '!A223" display="'FB X 3 '!A223" xr:uid="{6D147F78-E641-4612-AE3F-A1F26F6A0867}"/>
    <hyperlink ref="A294" location="'FB X 3 '!A243" display="'FB X 3 '!A243" xr:uid="{267D7E47-9BF7-4125-B1DB-97B290E7100B}"/>
    <hyperlink ref="A295" location="'FB X 3 '!A263" display="'FB X 3 '!A263" xr:uid="{44F76D66-52C8-43A4-9FB8-49112C3C29F4}"/>
    <hyperlink ref="A296" location="'FB X 3 '!A283" display="'FB X 3 '!A283" xr:uid="{D04EF2F5-1A48-4E0D-A4C0-E367A88822DE}"/>
    <hyperlink ref="A25" location="'FB X 3 '!A3" display="'FB X 3 '!A3" xr:uid="{664F613D-10FD-4094-907C-A44D942318C3}"/>
    <hyperlink ref="A27" location="'FB X 3 '!A3" display="'FB X 3 '!A3" xr:uid="{9ED8E3D4-7019-4775-BEDD-92EBA74B7577}"/>
    <hyperlink ref="A29" location="'FB X 3 '!A3" display="'FB X 3 '!A3" xr:uid="{599C743A-A1C0-4254-B4F0-0DA7407C1297}"/>
    <hyperlink ref="A31" location="'FB X 3 '!A3" display="'FB X 3 '!A3" xr:uid="{C78F554C-1593-42A6-93A3-7133D5BF00BE}"/>
    <hyperlink ref="A33" location="'FB X 3 '!A3" display="'FB X 3 '!A3" xr:uid="{B20AEF68-6A3C-49B4-9A4A-E765D34B9E91}"/>
    <hyperlink ref="A35" location="'FB X 3 '!A3" display="'FB X 3 '!A3" xr:uid="{EFE2C6B6-377F-4883-8322-0D7D23B00729}"/>
    <hyperlink ref="A37" location="'FB X 3 '!A3" display="'FB X 3 '!A3" xr:uid="{935BA574-85F1-45B1-9095-1EA3CCD43E92}"/>
    <hyperlink ref="A39" location="'FB X 3 '!A23" display="'FB X 3 '!A23" xr:uid="{3A0B74C0-B518-4B30-A69D-BC0009C85893}"/>
    <hyperlink ref="A26" location="'FB X 3 '!A23" display="'FB X 3 '!A23" xr:uid="{CB18511B-21FB-4287-951B-AF1554981D64}"/>
    <hyperlink ref="A28" location="'FB X 3 '!A23" display="'FB X 3 '!A23" xr:uid="{9F6D0794-56D1-43EE-B512-29718D7D6416}"/>
    <hyperlink ref="A30" location="'FB X 3 '!A23" display="'FB X 3 '!A23" xr:uid="{BB5B4D75-47E5-4896-9A6D-6C8CCDEDE6F1}"/>
    <hyperlink ref="A32" location="'FB X 3 '!A23" display="'FB X 3 '!A23" xr:uid="{124C1A0F-F265-43D4-BAFB-274A2F30E13B}"/>
    <hyperlink ref="A34" location="'FB X 3 '!A23" display="'FB X 3 '!A23" xr:uid="{A00A7E60-799D-4417-B2E5-322E25F44B0A}"/>
    <hyperlink ref="A36" location="'FB X 3 '!A23" display="'FB X 3 '!A23" xr:uid="{83398992-1E9F-46D1-93E6-8DF8FE44DFA2}"/>
    <hyperlink ref="A38" location="'FB X 3 '!A23" display="'FB X 3 '!A23" xr:uid="{DBAD3EA4-DC0F-4B14-A620-511696F8B638}"/>
  </hyperlinks>
  <printOptions horizontalCentered="1" verticalCentered="1"/>
  <pageMargins left="0.11811023622047245" right="0.11811023622047245" top="0" bottom="0.15748031496062992" header="0.31496062992125984" footer="0.31496062992125984"/>
  <pageSetup paperSize="13" scale="91" orientation="landscape" r:id="rId1"/>
  <headerFooter>
    <oddHeader>&amp;R&amp;G</oddHeader>
    <oddFooter>&amp;L&amp;G&amp;R&amp;"Frutiger LT Pro 95 UltraBlack,Negrita"&amp;72&amp;P</oddFooter>
  </headerFooter>
  <rowBreaks count="14" manualBreakCount="14">
    <brk id="20" max="20" man="1"/>
    <brk id="40" max="20" man="1"/>
    <brk id="59" max="20" man="1"/>
    <brk id="79" max="20" man="1"/>
    <brk id="99" max="20" man="1"/>
    <brk id="119" max="20" man="1"/>
    <brk id="139" max="20" man="1"/>
    <brk id="159" max="20" man="1"/>
    <brk id="179" max="20" man="1"/>
    <brk id="199" max="20" man="1"/>
    <brk id="219" max="20" man="1"/>
    <brk id="239" max="20" man="1"/>
    <brk id="259" max="20" man="1"/>
    <brk id="279" max="20" man="1"/>
  </rowBreaks>
  <legacyDrawingHF r:id="rId2"/>
  <extLst>
    <ext xmlns:x14="http://schemas.microsoft.com/office/spreadsheetml/2009/9/main" uri="{CCE6A557-97BC-4b89-ADB6-D9C93CAAB3DF}">
      <x14:dataValidations xmlns:xm="http://schemas.microsoft.com/office/excel/2006/main" count="6">
        <x14:dataValidation type="list" allowBlank="1" showInputMessage="1" showErrorMessage="1" xr:uid="{70418386-BE0C-4D8B-9612-341506114C48}">
          <x14:formula1>
            <xm:f>EJE!$A$1:$A$19</xm:f>
          </x14:formula1>
          <xm:sqref>A22 A42 B4:B21 A61 B23:B41 A81 B62:B80 A101 B82:B100 A121 B102:B120 A141 B122:B140 A161 B142:B160 A181 B162:B180 A201 B182:B200 A221 B202:B220 A241 B222:B240 A261 B242:B260 A281 B262:B280 B282:B298 B43:B60</xm:sqref>
        </x14:dataValidation>
        <x14:dataValidation type="list" allowBlank="1" showInputMessage="1" showErrorMessage="1" xr:uid="{4E569191-BC2E-45FF-B584-6CEB187F7A36}">
          <x14:formula1>
            <xm:f>EJE!$K$2:$K$26</xm:f>
          </x14:formula1>
          <xm:sqref>H4:J18 H27:J38 H62:J77 H82:J97 H102:J117 H122:J137 H142:J157 H202:J217 H282:J297 H182:J197 H222:J237 H162:J177 H242:J257 H262:J277 H23 H47:J57 H43</xm:sqref>
        </x14:dataValidation>
        <x14:dataValidation type="list" allowBlank="1" showInputMessage="1" showErrorMessage="1" xr:uid="{CCE699E3-6702-4901-830B-E015AE126A1E}">
          <x14:formula1>
            <xm:f>EJE!$G$1:$G$13</xm:f>
          </x14:formula1>
          <xm:sqref>K238:K242 K3:K4 K7 K11 K13 K15 K34 K58:K62 K247 K65 K67 K39:K43 K85 K87 K78:K82 K105 K107 K98:K102 K125 K127 K118:K122 K167 K145 K138:K142 K287 K165 K158:K162 K187 K185 K178:K182 K207 K205 K198:K202 K227 K225 K218:K222 K147 K245 K267 K265 K258:K262 K298 K285 K278:K282 K9 K19:K23 K27:K28 K30 K54 K47:K48 K50</xm:sqref>
        </x14:dataValidation>
        <x14:dataValidation type="list" allowBlank="1" showInputMessage="1" showErrorMessage="1" xr:uid="{B5EAD7DA-C86B-4503-B81A-125600DB7E31}">
          <x14:formula1>
            <xm:f>EJE!$H$1:$H$25</xm:f>
          </x14:formula1>
          <xm:sqref>H19:H21 H298 H39:H41 H78:H80 H98:H100 H118:H120 H138:H140 H158:H160 H178:H180 H198:H200 H218:H220 H258:H260 H278:H280 H238:H240 H58:H60</xm:sqref>
        </x14:dataValidation>
        <x14:dataValidation type="list" allowBlank="1" showInputMessage="1" showErrorMessage="1" xr:uid="{2B80BB88-1FCE-4505-BDE4-C845C2D0841D}">
          <x14:formula1>
            <xm:f>EJE!$I$1:$I$31</xm:f>
          </x14:formula1>
          <xm:sqref>E3:E298</xm:sqref>
        </x14:dataValidation>
        <x14:dataValidation type="list" allowBlank="1" showInputMessage="1" showErrorMessage="1" xr:uid="{417732F1-40D2-4AC7-B88E-971BE2DC3DB1}">
          <x14:formula1>
            <xm:f>EJE!$J$1:$J$8</xm:f>
          </x14:formula1>
          <xm:sqref>N3:N298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tabColor rgb="FFFFC000"/>
  </sheetPr>
  <dimension ref="A1:X303"/>
  <sheetViews>
    <sheetView topLeftCell="A52" zoomScale="115" zoomScaleNormal="115" workbookViewId="0">
      <selection activeCell="V8" sqref="V8"/>
    </sheetView>
  </sheetViews>
  <sheetFormatPr baseColWidth="10" defaultRowHeight="15" outlineLevelCol="1"/>
  <cols>
    <col min="1" max="1" width="3.85546875" style="156" bestFit="1" customWidth="1"/>
    <col min="2" max="2" width="4.28515625" style="87" bestFit="1" customWidth="1" outlineLevel="1"/>
    <col min="3" max="3" width="69.140625" style="90" customWidth="1"/>
    <col min="4" max="4" width="6.28515625" style="89" customWidth="1" outlineLevel="1"/>
    <col min="5" max="5" width="1" style="89" bestFit="1" customWidth="1"/>
    <col min="6" max="6" width="2" style="92" bestFit="1" customWidth="1"/>
    <col min="7" max="7" width="3" style="89" bestFit="1" customWidth="1"/>
    <col min="8" max="8" width="1" style="89" bestFit="1" customWidth="1"/>
    <col min="9" max="9" width="2" style="92" customWidth="1"/>
    <col min="10" max="10" width="3" style="89" bestFit="1" customWidth="1"/>
    <col min="11" max="11" width="1" style="89" bestFit="1" customWidth="1"/>
    <col min="12" max="12" width="2" style="92" bestFit="1" customWidth="1"/>
    <col min="13" max="13" width="3" style="89" bestFit="1" customWidth="1"/>
    <col min="14" max="14" width="3.42578125" style="89" bestFit="1" customWidth="1"/>
    <col min="15" max="15" width="2" style="92" bestFit="1" customWidth="1"/>
    <col min="16" max="16" width="3" style="89" bestFit="1" customWidth="1"/>
    <col min="17" max="17" width="11.7109375" style="89" bestFit="1" customWidth="1"/>
    <col min="18" max="22" width="3.5703125" style="89" customWidth="1"/>
    <col min="23" max="23" width="12.42578125" style="87" customWidth="1"/>
    <col min="24" max="24" width="65.140625" style="18" customWidth="1"/>
    <col min="25" max="26" width="3.85546875" style="89" customWidth="1"/>
    <col min="27" max="148" width="11.42578125" style="89"/>
    <col min="149" max="149" width="1.85546875" style="89" bestFit="1" customWidth="1"/>
    <col min="150" max="150" width="10.7109375" style="89" customWidth="1"/>
    <col min="151" max="151" width="2" style="89" customWidth="1"/>
    <col min="152" max="152" width="3" style="89" customWidth="1"/>
    <col min="153" max="153" width="0.85546875" style="89" customWidth="1"/>
    <col min="154" max="154" width="2.42578125" style="89" customWidth="1"/>
    <col min="155" max="155" width="3" style="89" customWidth="1"/>
    <col min="156" max="156" width="0.85546875" style="89" customWidth="1"/>
    <col min="157" max="157" width="2.42578125" style="89" customWidth="1"/>
    <col min="158" max="158" width="3" style="89" customWidth="1"/>
    <col min="159" max="159" width="0.85546875" style="89" customWidth="1"/>
    <col min="160" max="160" width="2.42578125" style="89" customWidth="1"/>
    <col min="161" max="161" width="3" style="89" customWidth="1"/>
    <col min="162" max="162" width="0.85546875" style="89" customWidth="1"/>
    <col min="163" max="163" width="2.42578125" style="89" customWidth="1"/>
    <col min="164" max="164" width="3" style="89" customWidth="1"/>
    <col min="165" max="165" width="0.85546875" style="89" customWidth="1"/>
    <col min="166" max="166" width="2.42578125" style="89" customWidth="1"/>
    <col min="167" max="167" width="3" style="89" customWidth="1"/>
    <col min="168" max="168" width="0.85546875" style="89" customWidth="1"/>
    <col min="169" max="169" width="2.42578125" style="89" customWidth="1"/>
    <col min="170" max="170" width="3" style="89" customWidth="1"/>
    <col min="171" max="171" width="0.85546875" style="89" customWidth="1"/>
    <col min="172" max="172" width="2.42578125" style="89" customWidth="1"/>
    <col min="173" max="173" width="3" style="89" customWidth="1"/>
    <col min="174" max="174" width="0.85546875" style="89" customWidth="1"/>
    <col min="175" max="175" width="2.42578125" style="89" customWidth="1"/>
    <col min="176" max="176" width="3" style="89" customWidth="1"/>
    <col min="177" max="177" width="0.85546875" style="89" customWidth="1"/>
    <col min="178" max="178" width="2.42578125" style="89" customWidth="1"/>
    <col min="179" max="179" width="3" style="89" customWidth="1"/>
    <col min="180" max="180" width="0.85546875" style="89" customWidth="1"/>
    <col min="181" max="181" width="2.42578125" style="89" customWidth="1"/>
    <col min="182" max="182" width="3.7109375" style="89" customWidth="1"/>
    <col min="183" max="183" width="4.7109375" style="89" customWidth="1"/>
    <col min="184" max="184" width="5.42578125" style="89" customWidth="1"/>
    <col min="185" max="185" width="4.140625" style="89" customWidth="1"/>
    <col min="186" max="404" width="11.42578125" style="89"/>
    <col min="405" max="405" width="1.85546875" style="89" bestFit="1" customWidth="1"/>
    <col min="406" max="406" width="10.7109375" style="89" customWidth="1"/>
    <col min="407" max="407" width="2" style="89" customWidth="1"/>
    <col min="408" max="408" width="3" style="89" customWidth="1"/>
    <col min="409" max="409" width="0.85546875" style="89" customWidth="1"/>
    <col min="410" max="410" width="2.42578125" style="89" customWidth="1"/>
    <col min="411" max="411" width="3" style="89" customWidth="1"/>
    <col min="412" max="412" width="0.85546875" style="89" customWidth="1"/>
    <col min="413" max="413" width="2.42578125" style="89" customWidth="1"/>
    <col min="414" max="414" width="3" style="89" customWidth="1"/>
    <col min="415" max="415" width="0.85546875" style="89" customWidth="1"/>
    <col min="416" max="416" width="2.42578125" style="89" customWidth="1"/>
    <col min="417" max="417" width="3" style="89" customWidth="1"/>
    <col min="418" max="418" width="0.85546875" style="89" customWidth="1"/>
    <col min="419" max="419" width="2.42578125" style="89" customWidth="1"/>
    <col min="420" max="420" width="3" style="89" customWidth="1"/>
    <col min="421" max="421" width="0.85546875" style="89" customWidth="1"/>
    <col min="422" max="422" width="2.42578125" style="89" customWidth="1"/>
    <col min="423" max="423" width="3" style="89" customWidth="1"/>
    <col min="424" max="424" width="0.85546875" style="89" customWidth="1"/>
    <col min="425" max="425" width="2.42578125" style="89" customWidth="1"/>
    <col min="426" max="426" width="3" style="89" customWidth="1"/>
    <col min="427" max="427" width="0.85546875" style="89" customWidth="1"/>
    <col min="428" max="428" width="2.42578125" style="89" customWidth="1"/>
    <col min="429" max="429" width="3" style="89" customWidth="1"/>
    <col min="430" max="430" width="0.85546875" style="89" customWidth="1"/>
    <col min="431" max="431" width="2.42578125" style="89" customWidth="1"/>
    <col min="432" max="432" width="3" style="89" customWidth="1"/>
    <col min="433" max="433" width="0.85546875" style="89" customWidth="1"/>
    <col min="434" max="434" width="2.42578125" style="89" customWidth="1"/>
    <col min="435" max="435" width="3" style="89" customWidth="1"/>
    <col min="436" max="436" width="0.85546875" style="89" customWidth="1"/>
    <col min="437" max="437" width="2.42578125" style="89" customWidth="1"/>
    <col min="438" max="438" width="3.7109375" style="89" customWidth="1"/>
    <col min="439" max="439" width="4.7109375" style="89" customWidth="1"/>
    <col min="440" max="440" width="5.42578125" style="89" customWidth="1"/>
    <col min="441" max="441" width="4.140625" style="89" customWidth="1"/>
    <col min="442" max="660" width="11.42578125" style="89"/>
    <col min="661" max="661" width="1.85546875" style="89" bestFit="1" customWidth="1"/>
    <col min="662" max="662" width="10.7109375" style="89" customWidth="1"/>
    <col min="663" max="663" width="2" style="89" customWidth="1"/>
    <col min="664" max="664" width="3" style="89" customWidth="1"/>
    <col min="665" max="665" width="0.85546875" style="89" customWidth="1"/>
    <col min="666" max="666" width="2.42578125" style="89" customWidth="1"/>
    <col min="667" max="667" width="3" style="89" customWidth="1"/>
    <col min="668" max="668" width="0.85546875" style="89" customWidth="1"/>
    <col min="669" max="669" width="2.42578125" style="89" customWidth="1"/>
    <col min="670" max="670" width="3" style="89" customWidth="1"/>
    <col min="671" max="671" width="0.85546875" style="89" customWidth="1"/>
    <col min="672" max="672" width="2.42578125" style="89" customWidth="1"/>
    <col min="673" max="673" width="3" style="89" customWidth="1"/>
    <col min="674" max="674" width="0.85546875" style="89" customWidth="1"/>
    <col min="675" max="675" width="2.42578125" style="89" customWidth="1"/>
    <col min="676" max="676" width="3" style="89" customWidth="1"/>
    <col min="677" max="677" width="0.85546875" style="89" customWidth="1"/>
    <col min="678" max="678" width="2.42578125" style="89" customWidth="1"/>
    <col min="679" max="679" width="3" style="89" customWidth="1"/>
    <col min="680" max="680" width="0.85546875" style="89" customWidth="1"/>
    <col min="681" max="681" width="2.42578125" style="89" customWidth="1"/>
    <col min="682" max="682" width="3" style="89" customWidth="1"/>
    <col min="683" max="683" width="0.85546875" style="89" customWidth="1"/>
    <col min="684" max="684" width="2.42578125" style="89" customWidth="1"/>
    <col min="685" max="685" width="3" style="89" customWidth="1"/>
    <col min="686" max="686" width="0.85546875" style="89" customWidth="1"/>
    <col min="687" max="687" width="2.42578125" style="89" customWidth="1"/>
    <col min="688" max="688" width="3" style="89" customWidth="1"/>
    <col min="689" max="689" width="0.85546875" style="89" customWidth="1"/>
    <col min="690" max="690" width="2.42578125" style="89" customWidth="1"/>
    <col min="691" max="691" width="3" style="89" customWidth="1"/>
    <col min="692" max="692" width="0.85546875" style="89" customWidth="1"/>
    <col min="693" max="693" width="2.42578125" style="89" customWidth="1"/>
    <col min="694" max="694" width="3.7109375" style="89" customWidth="1"/>
    <col min="695" max="695" width="4.7109375" style="89" customWidth="1"/>
    <col min="696" max="696" width="5.42578125" style="89" customWidth="1"/>
    <col min="697" max="697" width="4.140625" style="89" customWidth="1"/>
    <col min="698" max="916" width="11.42578125" style="89"/>
    <col min="917" max="917" width="1.85546875" style="89" bestFit="1" customWidth="1"/>
    <col min="918" max="918" width="10.7109375" style="89" customWidth="1"/>
    <col min="919" max="919" width="2" style="89" customWidth="1"/>
    <col min="920" max="920" width="3" style="89" customWidth="1"/>
    <col min="921" max="921" width="0.85546875" style="89" customWidth="1"/>
    <col min="922" max="922" width="2.42578125" style="89" customWidth="1"/>
    <col min="923" max="923" width="3" style="89" customWidth="1"/>
    <col min="924" max="924" width="0.85546875" style="89" customWidth="1"/>
    <col min="925" max="925" width="2.42578125" style="89" customWidth="1"/>
    <col min="926" max="926" width="3" style="89" customWidth="1"/>
    <col min="927" max="927" width="0.85546875" style="89" customWidth="1"/>
    <col min="928" max="928" width="2.42578125" style="89" customWidth="1"/>
    <col min="929" max="929" width="3" style="89" customWidth="1"/>
    <col min="930" max="930" width="0.85546875" style="89" customWidth="1"/>
    <col min="931" max="931" width="2.42578125" style="89" customWidth="1"/>
    <col min="932" max="932" width="3" style="89" customWidth="1"/>
    <col min="933" max="933" width="0.85546875" style="89" customWidth="1"/>
    <col min="934" max="934" width="2.42578125" style="89" customWidth="1"/>
    <col min="935" max="935" width="3" style="89" customWidth="1"/>
    <col min="936" max="936" width="0.85546875" style="89" customWidth="1"/>
    <col min="937" max="937" width="2.42578125" style="89" customWidth="1"/>
    <col min="938" max="938" width="3" style="89" customWidth="1"/>
    <col min="939" max="939" width="0.85546875" style="89" customWidth="1"/>
    <col min="940" max="940" width="2.42578125" style="89" customWidth="1"/>
    <col min="941" max="941" width="3" style="89" customWidth="1"/>
    <col min="942" max="942" width="0.85546875" style="89" customWidth="1"/>
    <col min="943" max="943" width="2.42578125" style="89" customWidth="1"/>
    <col min="944" max="944" width="3" style="89" customWidth="1"/>
    <col min="945" max="945" width="0.85546875" style="89" customWidth="1"/>
    <col min="946" max="946" width="2.42578125" style="89" customWidth="1"/>
    <col min="947" max="947" width="3" style="89" customWidth="1"/>
    <col min="948" max="948" width="0.85546875" style="89" customWidth="1"/>
    <col min="949" max="949" width="2.42578125" style="89" customWidth="1"/>
    <col min="950" max="950" width="3.7109375" style="89" customWidth="1"/>
    <col min="951" max="951" width="4.7109375" style="89" customWidth="1"/>
    <col min="952" max="952" width="5.42578125" style="89" customWidth="1"/>
    <col min="953" max="953" width="4.140625" style="89" customWidth="1"/>
    <col min="954" max="1172" width="11.42578125" style="89"/>
    <col min="1173" max="1173" width="1.85546875" style="89" bestFit="1" customWidth="1"/>
    <col min="1174" max="1174" width="10.7109375" style="89" customWidth="1"/>
    <col min="1175" max="1175" width="2" style="89" customWidth="1"/>
    <col min="1176" max="1176" width="3" style="89" customWidth="1"/>
    <col min="1177" max="1177" width="0.85546875" style="89" customWidth="1"/>
    <col min="1178" max="1178" width="2.42578125" style="89" customWidth="1"/>
    <col min="1179" max="1179" width="3" style="89" customWidth="1"/>
    <col min="1180" max="1180" width="0.85546875" style="89" customWidth="1"/>
    <col min="1181" max="1181" width="2.42578125" style="89" customWidth="1"/>
    <col min="1182" max="1182" width="3" style="89" customWidth="1"/>
    <col min="1183" max="1183" width="0.85546875" style="89" customWidth="1"/>
    <col min="1184" max="1184" width="2.42578125" style="89" customWidth="1"/>
    <col min="1185" max="1185" width="3" style="89" customWidth="1"/>
    <col min="1186" max="1186" width="0.85546875" style="89" customWidth="1"/>
    <col min="1187" max="1187" width="2.42578125" style="89" customWidth="1"/>
    <col min="1188" max="1188" width="3" style="89" customWidth="1"/>
    <col min="1189" max="1189" width="0.85546875" style="89" customWidth="1"/>
    <col min="1190" max="1190" width="2.42578125" style="89" customWidth="1"/>
    <col min="1191" max="1191" width="3" style="89" customWidth="1"/>
    <col min="1192" max="1192" width="0.85546875" style="89" customWidth="1"/>
    <col min="1193" max="1193" width="2.42578125" style="89" customWidth="1"/>
    <col min="1194" max="1194" width="3" style="89" customWidth="1"/>
    <col min="1195" max="1195" width="0.85546875" style="89" customWidth="1"/>
    <col min="1196" max="1196" width="2.42578125" style="89" customWidth="1"/>
    <col min="1197" max="1197" width="3" style="89" customWidth="1"/>
    <col min="1198" max="1198" width="0.85546875" style="89" customWidth="1"/>
    <col min="1199" max="1199" width="2.42578125" style="89" customWidth="1"/>
    <col min="1200" max="1200" width="3" style="89" customWidth="1"/>
    <col min="1201" max="1201" width="0.85546875" style="89" customWidth="1"/>
    <col min="1202" max="1202" width="2.42578125" style="89" customWidth="1"/>
    <col min="1203" max="1203" width="3" style="89" customWidth="1"/>
    <col min="1204" max="1204" width="0.85546875" style="89" customWidth="1"/>
    <col min="1205" max="1205" width="2.42578125" style="89" customWidth="1"/>
    <col min="1206" max="1206" width="3.7109375" style="89" customWidth="1"/>
    <col min="1207" max="1207" width="4.7109375" style="89" customWidth="1"/>
    <col min="1208" max="1208" width="5.42578125" style="89" customWidth="1"/>
    <col min="1209" max="1209" width="4.140625" style="89" customWidth="1"/>
    <col min="1210" max="1428" width="11.42578125" style="89"/>
    <col min="1429" max="1429" width="1.85546875" style="89" bestFit="1" customWidth="1"/>
    <col min="1430" max="1430" width="10.7109375" style="89" customWidth="1"/>
    <col min="1431" max="1431" width="2" style="89" customWidth="1"/>
    <col min="1432" max="1432" width="3" style="89" customWidth="1"/>
    <col min="1433" max="1433" width="0.85546875" style="89" customWidth="1"/>
    <col min="1434" max="1434" width="2.42578125" style="89" customWidth="1"/>
    <col min="1435" max="1435" width="3" style="89" customWidth="1"/>
    <col min="1436" max="1436" width="0.85546875" style="89" customWidth="1"/>
    <col min="1437" max="1437" width="2.42578125" style="89" customWidth="1"/>
    <col min="1438" max="1438" width="3" style="89" customWidth="1"/>
    <col min="1439" max="1439" width="0.85546875" style="89" customWidth="1"/>
    <col min="1440" max="1440" width="2.42578125" style="89" customWidth="1"/>
    <col min="1441" max="1441" width="3" style="89" customWidth="1"/>
    <col min="1442" max="1442" width="0.85546875" style="89" customWidth="1"/>
    <col min="1443" max="1443" width="2.42578125" style="89" customWidth="1"/>
    <col min="1444" max="1444" width="3" style="89" customWidth="1"/>
    <col min="1445" max="1445" width="0.85546875" style="89" customWidth="1"/>
    <col min="1446" max="1446" width="2.42578125" style="89" customWidth="1"/>
    <col min="1447" max="1447" width="3" style="89" customWidth="1"/>
    <col min="1448" max="1448" width="0.85546875" style="89" customWidth="1"/>
    <col min="1449" max="1449" width="2.42578125" style="89" customWidth="1"/>
    <col min="1450" max="1450" width="3" style="89" customWidth="1"/>
    <col min="1451" max="1451" width="0.85546875" style="89" customWidth="1"/>
    <col min="1452" max="1452" width="2.42578125" style="89" customWidth="1"/>
    <col min="1453" max="1453" width="3" style="89" customWidth="1"/>
    <col min="1454" max="1454" width="0.85546875" style="89" customWidth="1"/>
    <col min="1455" max="1455" width="2.42578125" style="89" customWidth="1"/>
    <col min="1456" max="1456" width="3" style="89" customWidth="1"/>
    <col min="1457" max="1457" width="0.85546875" style="89" customWidth="1"/>
    <col min="1458" max="1458" width="2.42578125" style="89" customWidth="1"/>
    <col min="1459" max="1459" width="3" style="89" customWidth="1"/>
    <col min="1460" max="1460" width="0.85546875" style="89" customWidth="1"/>
    <col min="1461" max="1461" width="2.42578125" style="89" customWidth="1"/>
    <col min="1462" max="1462" width="3.7109375" style="89" customWidth="1"/>
    <col min="1463" max="1463" width="4.7109375" style="89" customWidth="1"/>
    <col min="1464" max="1464" width="5.42578125" style="89" customWidth="1"/>
    <col min="1465" max="1465" width="4.140625" style="89" customWidth="1"/>
    <col min="1466" max="1684" width="11.42578125" style="89"/>
    <col min="1685" max="1685" width="1.85546875" style="89" bestFit="1" customWidth="1"/>
    <col min="1686" max="1686" width="10.7109375" style="89" customWidth="1"/>
    <col min="1687" max="1687" width="2" style="89" customWidth="1"/>
    <col min="1688" max="1688" width="3" style="89" customWidth="1"/>
    <col min="1689" max="1689" width="0.85546875" style="89" customWidth="1"/>
    <col min="1690" max="1690" width="2.42578125" style="89" customWidth="1"/>
    <col min="1691" max="1691" width="3" style="89" customWidth="1"/>
    <col min="1692" max="1692" width="0.85546875" style="89" customWidth="1"/>
    <col min="1693" max="1693" width="2.42578125" style="89" customWidth="1"/>
    <col min="1694" max="1694" width="3" style="89" customWidth="1"/>
    <col min="1695" max="1695" width="0.85546875" style="89" customWidth="1"/>
    <col min="1696" max="1696" width="2.42578125" style="89" customWidth="1"/>
    <col min="1697" max="1697" width="3" style="89" customWidth="1"/>
    <col min="1698" max="1698" width="0.85546875" style="89" customWidth="1"/>
    <col min="1699" max="1699" width="2.42578125" style="89" customWidth="1"/>
    <col min="1700" max="1700" width="3" style="89" customWidth="1"/>
    <col min="1701" max="1701" width="0.85546875" style="89" customWidth="1"/>
    <col min="1702" max="1702" width="2.42578125" style="89" customWidth="1"/>
    <col min="1703" max="1703" width="3" style="89" customWidth="1"/>
    <col min="1704" max="1704" width="0.85546875" style="89" customWidth="1"/>
    <col min="1705" max="1705" width="2.42578125" style="89" customWidth="1"/>
    <col min="1706" max="1706" width="3" style="89" customWidth="1"/>
    <col min="1707" max="1707" width="0.85546875" style="89" customWidth="1"/>
    <col min="1708" max="1708" width="2.42578125" style="89" customWidth="1"/>
    <col min="1709" max="1709" width="3" style="89" customWidth="1"/>
    <col min="1710" max="1710" width="0.85546875" style="89" customWidth="1"/>
    <col min="1711" max="1711" width="2.42578125" style="89" customWidth="1"/>
    <col min="1712" max="1712" width="3" style="89" customWidth="1"/>
    <col min="1713" max="1713" width="0.85546875" style="89" customWidth="1"/>
    <col min="1714" max="1714" width="2.42578125" style="89" customWidth="1"/>
    <col min="1715" max="1715" width="3" style="89" customWidth="1"/>
    <col min="1716" max="1716" width="0.85546875" style="89" customWidth="1"/>
    <col min="1717" max="1717" width="2.42578125" style="89" customWidth="1"/>
    <col min="1718" max="1718" width="3.7109375" style="89" customWidth="1"/>
    <col min="1719" max="1719" width="4.7109375" style="89" customWidth="1"/>
    <col min="1720" max="1720" width="5.42578125" style="89" customWidth="1"/>
    <col min="1721" max="1721" width="4.140625" style="89" customWidth="1"/>
    <col min="1722" max="1940" width="11.42578125" style="89"/>
    <col min="1941" max="1941" width="1.85546875" style="89" bestFit="1" customWidth="1"/>
    <col min="1942" max="1942" width="10.7109375" style="89" customWidth="1"/>
    <col min="1943" max="1943" width="2" style="89" customWidth="1"/>
    <col min="1944" max="1944" width="3" style="89" customWidth="1"/>
    <col min="1945" max="1945" width="0.85546875" style="89" customWidth="1"/>
    <col min="1946" max="1946" width="2.42578125" style="89" customWidth="1"/>
    <col min="1947" max="1947" width="3" style="89" customWidth="1"/>
    <col min="1948" max="1948" width="0.85546875" style="89" customWidth="1"/>
    <col min="1949" max="1949" width="2.42578125" style="89" customWidth="1"/>
    <col min="1950" max="1950" width="3" style="89" customWidth="1"/>
    <col min="1951" max="1951" width="0.85546875" style="89" customWidth="1"/>
    <col min="1952" max="1952" width="2.42578125" style="89" customWidth="1"/>
    <col min="1953" max="1953" width="3" style="89" customWidth="1"/>
    <col min="1954" max="1954" width="0.85546875" style="89" customWidth="1"/>
    <col min="1955" max="1955" width="2.42578125" style="89" customWidth="1"/>
    <col min="1956" max="1956" width="3" style="89" customWidth="1"/>
    <col min="1957" max="1957" width="0.85546875" style="89" customWidth="1"/>
    <col min="1958" max="1958" width="2.42578125" style="89" customWidth="1"/>
    <col min="1959" max="1959" width="3" style="89" customWidth="1"/>
    <col min="1960" max="1960" width="0.85546875" style="89" customWidth="1"/>
    <col min="1961" max="1961" width="2.42578125" style="89" customWidth="1"/>
    <col min="1962" max="1962" width="3" style="89" customWidth="1"/>
    <col min="1963" max="1963" width="0.85546875" style="89" customWidth="1"/>
    <col min="1964" max="1964" width="2.42578125" style="89" customWidth="1"/>
    <col min="1965" max="1965" width="3" style="89" customWidth="1"/>
    <col min="1966" max="1966" width="0.85546875" style="89" customWidth="1"/>
    <col min="1967" max="1967" width="2.42578125" style="89" customWidth="1"/>
    <col min="1968" max="1968" width="3" style="89" customWidth="1"/>
    <col min="1969" max="1969" width="0.85546875" style="89" customWidth="1"/>
    <col min="1970" max="1970" width="2.42578125" style="89" customWidth="1"/>
    <col min="1971" max="1971" width="3" style="89" customWidth="1"/>
    <col min="1972" max="1972" width="0.85546875" style="89" customWidth="1"/>
    <col min="1973" max="1973" width="2.42578125" style="89" customWidth="1"/>
    <col min="1974" max="1974" width="3.7109375" style="89" customWidth="1"/>
    <col min="1975" max="1975" width="4.7109375" style="89" customWidth="1"/>
    <col min="1976" max="1976" width="5.42578125" style="89" customWidth="1"/>
    <col min="1977" max="1977" width="4.140625" style="89" customWidth="1"/>
    <col min="1978" max="2196" width="11.42578125" style="89"/>
    <col min="2197" max="2197" width="1.85546875" style="89" bestFit="1" customWidth="1"/>
    <col min="2198" max="2198" width="10.7109375" style="89" customWidth="1"/>
    <col min="2199" max="2199" width="2" style="89" customWidth="1"/>
    <col min="2200" max="2200" width="3" style="89" customWidth="1"/>
    <col min="2201" max="2201" width="0.85546875" style="89" customWidth="1"/>
    <col min="2202" max="2202" width="2.42578125" style="89" customWidth="1"/>
    <col min="2203" max="2203" width="3" style="89" customWidth="1"/>
    <col min="2204" max="2204" width="0.85546875" style="89" customWidth="1"/>
    <col min="2205" max="2205" width="2.42578125" style="89" customWidth="1"/>
    <col min="2206" max="2206" width="3" style="89" customWidth="1"/>
    <col min="2207" max="2207" width="0.85546875" style="89" customWidth="1"/>
    <col min="2208" max="2208" width="2.42578125" style="89" customWidth="1"/>
    <col min="2209" max="2209" width="3" style="89" customWidth="1"/>
    <col min="2210" max="2210" width="0.85546875" style="89" customWidth="1"/>
    <col min="2211" max="2211" width="2.42578125" style="89" customWidth="1"/>
    <col min="2212" max="2212" width="3" style="89" customWidth="1"/>
    <col min="2213" max="2213" width="0.85546875" style="89" customWidth="1"/>
    <col min="2214" max="2214" width="2.42578125" style="89" customWidth="1"/>
    <col min="2215" max="2215" width="3" style="89" customWidth="1"/>
    <col min="2216" max="2216" width="0.85546875" style="89" customWidth="1"/>
    <col min="2217" max="2217" width="2.42578125" style="89" customWidth="1"/>
    <col min="2218" max="2218" width="3" style="89" customWidth="1"/>
    <col min="2219" max="2219" width="0.85546875" style="89" customWidth="1"/>
    <col min="2220" max="2220" width="2.42578125" style="89" customWidth="1"/>
    <col min="2221" max="2221" width="3" style="89" customWidth="1"/>
    <col min="2222" max="2222" width="0.85546875" style="89" customWidth="1"/>
    <col min="2223" max="2223" width="2.42578125" style="89" customWidth="1"/>
    <col min="2224" max="2224" width="3" style="89" customWidth="1"/>
    <col min="2225" max="2225" width="0.85546875" style="89" customWidth="1"/>
    <col min="2226" max="2226" width="2.42578125" style="89" customWidth="1"/>
    <col min="2227" max="2227" width="3" style="89" customWidth="1"/>
    <col min="2228" max="2228" width="0.85546875" style="89" customWidth="1"/>
    <col min="2229" max="2229" width="2.42578125" style="89" customWidth="1"/>
    <col min="2230" max="2230" width="3.7109375" style="89" customWidth="1"/>
    <col min="2231" max="2231" width="4.7109375" style="89" customWidth="1"/>
    <col min="2232" max="2232" width="5.42578125" style="89" customWidth="1"/>
    <col min="2233" max="2233" width="4.140625" style="89" customWidth="1"/>
    <col min="2234" max="2452" width="11.42578125" style="89"/>
    <col min="2453" max="2453" width="1.85546875" style="89" bestFit="1" customWidth="1"/>
    <col min="2454" max="2454" width="10.7109375" style="89" customWidth="1"/>
    <col min="2455" max="2455" width="2" style="89" customWidth="1"/>
    <col min="2456" max="2456" width="3" style="89" customWidth="1"/>
    <col min="2457" max="2457" width="0.85546875" style="89" customWidth="1"/>
    <col min="2458" max="2458" width="2.42578125" style="89" customWidth="1"/>
    <col min="2459" max="2459" width="3" style="89" customWidth="1"/>
    <col min="2460" max="2460" width="0.85546875" style="89" customWidth="1"/>
    <col min="2461" max="2461" width="2.42578125" style="89" customWidth="1"/>
    <col min="2462" max="2462" width="3" style="89" customWidth="1"/>
    <col min="2463" max="2463" width="0.85546875" style="89" customWidth="1"/>
    <col min="2464" max="2464" width="2.42578125" style="89" customWidth="1"/>
    <col min="2465" max="2465" width="3" style="89" customWidth="1"/>
    <col min="2466" max="2466" width="0.85546875" style="89" customWidth="1"/>
    <col min="2467" max="2467" width="2.42578125" style="89" customWidth="1"/>
    <col min="2468" max="2468" width="3" style="89" customWidth="1"/>
    <col min="2469" max="2469" width="0.85546875" style="89" customWidth="1"/>
    <col min="2470" max="2470" width="2.42578125" style="89" customWidth="1"/>
    <col min="2471" max="2471" width="3" style="89" customWidth="1"/>
    <col min="2472" max="2472" width="0.85546875" style="89" customWidth="1"/>
    <col min="2473" max="2473" width="2.42578125" style="89" customWidth="1"/>
    <col min="2474" max="2474" width="3" style="89" customWidth="1"/>
    <col min="2475" max="2475" width="0.85546875" style="89" customWidth="1"/>
    <col min="2476" max="2476" width="2.42578125" style="89" customWidth="1"/>
    <col min="2477" max="2477" width="3" style="89" customWidth="1"/>
    <col min="2478" max="2478" width="0.85546875" style="89" customWidth="1"/>
    <col min="2479" max="2479" width="2.42578125" style="89" customWidth="1"/>
    <col min="2480" max="2480" width="3" style="89" customWidth="1"/>
    <col min="2481" max="2481" width="0.85546875" style="89" customWidth="1"/>
    <col min="2482" max="2482" width="2.42578125" style="89" customWidth="1"/>
    <col min="2483" max="2483" width="3" style="89" customWidth="1"/>
    <col min="2484" max="2484" width="0.85546875" style="89" customWidth="1"/>
    <col min="2485" max="2485" width="2.42578125" style="89" customWidth="1"/>
    <col min="2486" max="2486" width="3.7109375" style="89" customWidth="1"/>
    <col min="2487" max="2487" width="4.7109375" style="89" customWidth="1"/>
    <col min="2488" max="2488" width="5.42578125" style="89" customWidth="1"/>
    <col min="2489" max="2489" width="4.140625" style="89" customWidth="1"/>
    <col min="2490" max="2708" width="11.42578125" style="89"/>
    <col min="2709" max="2709" width="1.85546875" style="89" bestFit="1" customWidth="1"/>
    <col min="2710" max="2710" width="10.7109375" style="89" customWidth="1"/>
    <col min="2711" max="2711" width="2" style="89" customWidth="1"/>
    <col min="2712" max="2712" width="3" style="89" customWidth="1"/>
    <col min="2713" max="2713" width="0.85546875" style="89" customWidth="1"/>
    <col min="2714" max="2714" width="2.42578125" style="89" customWidth="1"/>
    <col min="2715" max="2715" width="3" style="89" customWidth="1"/>
    <col min="2716" max="2716" width="0.85546875" style="89" customWidth="1"/>
    <col min="2717" max="2717" width="2.42578125" style="89" customWidth="1"/>
    <col min="2718" max="2718" width="3" style="89" customWidth="1"/>
    <col min="2719" max="2719" width="0.85546875" style="89" customWidth="1"/>
    <col min="2720" max="2720" width="2.42578125" style="89" customWidth="1"/>
    <col min="2721" max="2721" width="3" style="89" customWidth="1"/>
    <col min="2722" max="2722" width="0.85546875" style="89" customWidth="1"/>
    <col min="2723" max="2723" width="2.42578125" style="89" customWidth="1"/>
    <col min="2724" max="2724" width="3" style="89" customWidth="1"/>
    <col min="2725" max="2725" width="0.85546875" style="89" customWidth="1"/>
    <col min="2726" max="2726" width="2.42578125" style="89" customWidth="1"/>
    <col min="2727" max="2727" width="3" style="89" customWidth="1"/>
    <col min="2728" max="2728" width="0.85546875" style="89" customWidth="1"/>
    <col min="2729" max="2729" width="2.42578125" style="89" customWidth="1"/>
    <col min="2730" max="2730" width="3" style="89" customWidth="1"/>
    <col min="2731" max="2731" width="0.85546875" style="89" customWidth="1"/>
    <col min="2732" max="2732" width="2.42578125" style="89" customWidth="1"/>
    <col min="2733" max="2733" width="3" style="89" customWidth="1"/>
    <col min="2734" max="2734" width="0.85546875" style="89" customWidth="1"/>
    <col min="2735" max="2735" width="2.42578125" style="89" customWidth="1"/>
    <col min="2736" max="2736" width="3" style="89" customWidth="1"/>
    <col min="2737" max="2737" width="0.85546875" style="89" customWidth="1"/>
    <col min="2738" max="2738" width="2.42578125" style="89" customWidth="1"/>
    <col min="2739" max="2739" width="3" style="89" customWidth="1"/>
    <col min="2740" max="2740" width="0.85546875" style="89" customWidth="1"/>
    <col min="2741" max="2741" width="2.42578125" style="89" customWidth="1"/>
    <col min="2742" max="2742" width="3.7109375" style="89" customWidth="1"/>
    <col min="2743" max="2743" width="4.7109375" style="89" customWidth="1"/>
    <col min="2744" max="2744" width="5.42578125" style="89" customWidth="1"/>
    <col min="2745" max="2745" width="4.140625" style="89" customWidth="1"/>
    <col min="2746" max="2964" width="11.42578125" style="89"/>
    <col min="2965" max="2965" width="1.85546875" style="89" bestFit="1" customWidth="1"/>
    <col min="2966" max="2966" width="10.7109375" style="89" customWidth="1"/>
    <col min="2967" max="2967" width="2" style="89" customWidth="1"/>
    <col min="2968" max="2968" width="3" style="89" customWidth="1"/>
    <col min="2969" max="2969" width="0.85546875" style="89" customWidth="1"/>
    <col min="2970" max="2970" width="2.42578125" style="89" customWidth="1"/>
    <col min="2971" max="2971" width="3" style="89" customWidth="1"/>
    <col min="2972" max="2972" width="0.85546875" style="89" customWidth="1"/>
    <col min="2973" max="2973" width="2.42578125" style="89" customWidth="1"/>
    <col min="2974" max="2974" width="3" style="89" customWidth="1"/>
    <col min="2975" max="2975" width="0.85546875" style="89" customWidth="1"/>
    <col min="2976" max="2976" width="2.42578125" style="89" customWidth="1"/>
    <col min="2977" max="2977" width="3" style="89" customWidth="1"/>
    <col min="2978" max="2978" width="0.85546875" style="89" customWidth="1"/>
    <col min="2979" max="2979" width="2.42578125" style="89" customWidth="1"/>
    <col min="2980" max="2980" width="3" style="89" customWidth="1"/>
    <col min="2981" max="2981" width="0.85546875" style="89" customWidth="1"/>
    <col min="2982" max="2982" width="2.42578125" style="89" customWidth="1"/>
    <col min="2983" max="2983" width="3" style="89" customWidth="1"/>
    <col min="2984" max="2984" width="0.85546875" style="89" customWidth="1"/>
    <col min="2985" max="2985" width="2.42578125" style="89" customWidth="1"/>
    <col min="2986" max="2986" width="3" style="89" customWidth="1"/>
    <col min="2987" max="2987" width="0.85546875" style="89" customWidth="1"/>
    <col min="2988" max="2988" width="2.42578125" style="89" customWidth="1"/>
    <col min="2989" max="2989" width="3" style="89" customWidth="1"/>
    <col min="2990" max="2990" width="0.85546875" style="89" customWidth="1"/>
    <col min="2991" max="2991" width="2.42578125" style="89" customWidth="1"/>
    <col min="2992" max="2992" width="3" style="89" customWidth="1"/>
    <col min="2993" max="2993" width="0.85546875" style="89" customWidth="1"/>
    <col min="2994" max="2994" width="2.42578125" style="89" customWidth="1"/>
    <col min="2995" max="2995" width="3" style="89" customWidth="1"/>
    <col min="2996" max="2996" width="0.85546875" style="89" customWidth="1"/>
    <col min="2997" max="2997" width="2.42578125" style="89" customWidth="1"/>
    <col min="2998" max="2998" width="3.7109375" style="89" customWidth="1"/>
    <col min="2999" max="2999" width="4.7109375" style="89" customWidth="1"/>
    <col min="3000" max="3000" width="5.42578125" style="89" customWidth="1"/>
    <col min="3001" max="3001" width="4.140625" style="89" customWidth="1"/>
    <col min="3002" max="3220" width="11.42578125" style="89"/>
    <col min="3221" max="3221" width="1.85546875" style="89" bestFit="1" customWidth="1"/>
    <col min="3222" max="3222" width="10.7109375" style="89" customWidth="1"/>
    <col min="3223" max="3223" width="2" style="89" customWidth="1"/>
    <col min="3224" max="3224" width="3" style="89" customWidth="1"/>
    <col min="3225" max="3225" width="0.85546875" style="89" customWidth="1"/>
    <col min="3226" max="3226" width="2.42578125" style="89" customWidth="1"/>
    <col min="3227" max="3227" width="3" style="89" customWidth="1"/>
    <col min="3228" max="3228" width="0.85546875" style="89" customWidth="1"/>
    <col min="3229" max="3229" width="2.42578125" style="89" customWidth="1"/>
    <col min="3230" max="3230" width="3" style="89" customWidth="1"/>
    <col min="3231" max="3231" width="0.85546875" style="89" customWidth="1"/>
    <col min="3232" max="3232" width="2.42578125" style="89" customWidth="1"/>
    <col min="3233" max="3233" width="3" style="89" customWidth="1"/>
    <col min="3234" max="3234" width="0.85546875" style="89" customWidth="1"/>
    <col min="3235" max="3235" width="2.42578125" style="89" customWidth="1"/>
    <col min="3236" max="3236" width="3" style="89" customWidth="1"/>
    <col min="3237" max="3237" width="0.85546875" style="89" customWidth="1"/>
    <col min="3238" max="3238" width="2.42578125" style="89" customWidth="1"/>
    <col min="3239" max="3239" width="3" style="89" customWidth="1"/>
    <col min="3240" max="3240" width="0.85546875" style="89" customWidth="1"/>
    <col min="3241" max="3241" width="2.42578125" style="89" customWidth="1"/>
    <col min="3242" max="3242" width="3" style="89" customWidth="1"/>
    <col min="3243" max="3243" width="0.85546875" style="89" customWidth="1"/>
    <col min="3244" max="3244" width="2.42578125" style="89" customWidth="1"/>
    <col min="3245" max="3245" width="3" style="89" customWidth="1"/>
    <col min="3246" max="3246" width="0.85546875" style="89" customWidth="1"/>
    <col min="3247" max="3247" width="2.42578125" style="89" customWidth="1"/>
    <col min="3248" max="3248" width="3" style="89" customWidth="1"/>
    <col min="3249" max="3249" width="0.85546875" style="89" customWidth="1"/>
    <col min="3250" max="3250" width="2.42578125" style="89" customWidth="1"/>
    <col min="3251" max="3251" width="3" style="89" customWidth="1"/>
    <col min="3252" max="3252" width="0.85546875" style="89" customWidth="1"/>
    <col min="3253" max="3253" width="2.42578125" style="89" customWidth="1"/>
    <col min="3254" max="3254" width="3.7109375" style="89" customWidth="1"/>
    <col min="3255" max="3255" width="4.7109375" style="89" customWidth="1"/>
    <col min="3256" max="3256" width="5.42578125" style="89" customWidth="1"/>
    <col min="3257" max="3257" width="4.140625" style="89" customWidth="1"/>
    <col min="3258" max="3476" width="11.42578125" style="89"/>
    <col min="3477" max="3477" width="1.85546875" style="89" bestFit="1" customWidth="1"/>
    <col min="3478" max="3478" width="10.7109375" style="89" customWidth="1"/>
    <col min="3479" max="3479" width="2" style="89" customWidth="1"/>
    <col min="3480" max="3480" width="3" style="89" customWidth="1"/>
    <col min="3481" max="3481" width="0.85546875" style="89" customWidth="1"/>
    <col min="3482" max="3482" width="2.42578125" style="89" customWidth="1"/>
    <col min="3483" max="3483" width="3" style="89" customWidth="1"/>
    <col min="3484" max="3484" width="0.85546875" style="89" customWidth="1"/>
    <col min="3485" max="3485" width="2.42578125" style="89" customWidth="1"/>
    <col min="3486" max="3486" width="3" style="89" customWidth="1"/>
    <col min="3487" max="3487" width="0.85546875" style="89" customWidth="1"/>
    <col min="3488" max="3488" width="2.42578125" style="89" customWidth="1"/>
    <col min="3489" max="3489" width="3" style="89" customWidth="1"/>
    <col min="3490" max="3490" width="0.85546875" style="89" customWidth="1"/>
    <col min="3491" max="3491" width="2.42578125" style="89" customWidth="1"/>
    <col min="3492" max="3492" width="3" style="89" customWidth="1"/>
    <col min="3493" max="3493" width="0.85546875" style="89" customWidth="1"/>
    <col min="3494" max="3494" width="2.42578125" style="89" customWidth="1"/>
    <col min="3495" max="3495" width="3" style="89" customWidth="1"/>
    <col min="3496" max="3496" width="0.85546875" style="89" customWidth="1"/>
    <col min="3497" max="3497" width="2.42578125" style="89" customWidth="1"/>
    <col min="3498" max="3498" width="3" style="89" customWidth="1"/>
    <col min="3499" max="3499" width="0.85546875" style="89" customWidth="1"/>
    <col min="3500" max="3500" width="2.42578125" style="89" customWidth="1"/>
    <col min="3501" max="3501" width="3" style="89" customWidth="1"/>
    <col min="3502" max="3502" width="0.85546875" style="89" customWidth="1"/>
    <col min="3503" max="3503" width="2.42578125" style="89" customWidth="1"/>
    <col min="3504" max="3504" width="3" style="89" customWidth="1"/>
    <col min="3505" max="3505" width="0.85546875" style="89" customWidth="1"/>
    <col min="3506" max="3506" width="2.42578125" style="89" customWidth="1"/>
    <col min="3507" max="3507" width="3" style="89" customWidth="1"/>
    <col min="3508" max="3508" width="0.85546875" style="89" customWidth="1"/>
    <col min="3509" max="3509" width="2.42578125" style="89" customWidth="1"/>
    <col min="3510" max="3510" width="3.7109375" style="89" customWidth="1"/>
    <col min="3511" max="3511" width="4.7109375" style="89" customWidth="1"/>
    <col min="3512" max="3512" width="5.42578125" style="89" customWidth="1"/>
    <col min="3513" max="3513" width="4.140625" style="89" customWidth="1"/>
    <col min="3514" max="3732" width="11.42578125" style="89"/>
    <col min="3733" max="3733" width="1.85546875" style="89" bestFit="1" customWidth="1"/>
    <col min="3734" max="3734" width="10.7109375" style="89" customWidth="1"/>
    <col min="3735" max="3735" width="2" style="89" customWidth="1"/>
    <col min="3736" max="3736" width="3" style="89" customWidth="1"/>
    <col min="3737" max="3737" width="0.85546875" style="89" customWidth="1"/>
    <col min="3738" max="3738" width="2.42578125" style="89" customWidth="1"/>
    <col min="3739" max="3739" width="3" style="89" customWidth="1"/>
    <col min="3740" max="3740" width="0.85546875" style="89" customWidth="1"/>
    <col min="3741" max="3741" width="2.42578125" style="89" customWidth="1"/>
    <col min="3742" max="3742" width="3" style="89" customWidth="1"/>
    <col min="3743" max="3743" width="0.85546875" style="89" customWidth="1"/>
    <col min="3744" max="3744" width="2.42578125" style="89" customWidth="1"/>
    <col min="3745" max="3745" width="3" style="89" customWidth="1"/>
    <col min="3746" max="3746" width="0.85546875" style="89" customWidth="1"/>
    <col min="3747" max="3747" width="2.42578125" style="89" customWidth="1"/>
    <col min="3748" max="3748" width="3" style="89" customWidth="1"/>
    <col min="3749" max="3749" width="0.85546875" style="89" customWidth="1"/>
    <col min="3750" max="3750" width="2.42578125" style="89" customWidth="1"/>
    <col min="3751" max="3751" width="3" style="89" customWidth="1"/>
    <col min="3752" max="3752" width="0.85546875" style="89" customWidth="1"/>
    <col min="3753" max="3753" width="2.42578125" style="89" customWidth="1"/>
    <col min="3754" max="3754" width="3" style="89" customWidth="1"/>
    <col min="3755" max="3755" width="0.85546875" style="89" customWidth="1"/>
    <col min="3756" max="3756" width="2.42578125" style="89" customWidth="1"/>
    <col min="3757" max="3757" width="3" style="89" customWidth="1"/>
    <col min="3758" max="3758" width="0.85546875" style="89" customWidth="1"/>
    <col min="3759" max="3759" width="2.42578125" style="89" customWidth="1"/>
    <col min="3760" max="3760" width="3" style="89" customWidth="1"/>
    <col min="3761" max="3761" width="0.85546875" style="89" customWidth="1"/>
    <col min="3762" max="3762" width="2.42578125" style="89" customWidth="1"/>
    <col min="3763" max="3763" width="3" style="89" customWidth="1"/>
    <col min="3764" max="3764" width="0.85546875" style="89" customWidth="1"/>
    <col min="3765" max="3765" width="2.42578125" style="89" customWidth="1"/>
    <col min="3766" max="3766" width="3.7109375" style="89" customWidth="1"/>
    <col min="3767" max="3767" width="4.7109375" style="89" customWidth="1"/>
    <col min="3768" max="3768" width="5.42578125" style="89" customWidth="1"/>
    <col min="3769" max="3769" width="4.140625" style="89" customWidth="1"/>
    <col min="3770" max="3988" width="11.42578125" style="89"/>
    <col min="3989" max="3989" width="1.85546875" style="89" bestFit="1" customWidth="1"/>
    <col min="3990" max="3990" width="10.7109375" style="89" customWidth="1"/>
    <col min="3991" max="3991" width="2" style="89" customWidth="1"/>
    <col min="3992" max="3992" width="3" style="89" customWidth="1"/>
    <col min="3993" max="3993" width="0.85546875" style="89" customWidth="1"/>
    <col min="3994" max="3994" width="2.42578125" style="89" customWidth="1"/>
    <col min="3995" max="3995" width="3" style="89" customWidth="1"/>
    <col min="3996" max="3996" width="0.85546875" style="89" customWidth="1"/>
    <col min="3997" max="3997" width="2.42578125" style="89" customWidth="1"/>
    <col min="3998" max="3998" width="3" style="89" customWidth="1"/>
    <col min="3999" max="3999" width="0.85546875" style="89" customWidth="1"/>
    <col min="4000" max="4000" width="2.42578125" style="89" customWidth="1"/>
    <col min="4001" max="4001" width="3" style="89" customWidth="1"/>
    <col min="4002" max="4002" width="0.85546875" style="89" customWidth="1"/>
    <col min="4003" max="4003" width="2.42578125" style="89" customWidth="1"/>
    <col min="4004" max="4004" width="3" style="89" customWidth="1"/>
    <col min="4005" max="4005" width="0.85546875" style="89" customWidth="1"/>
    <col min="4006" max="4006" width="2.42578125" style="89" customWidth="1"/>
    <col min="4007" max="4007" width="3" style="89" customWidth="1"/>
    <col min="4008" max="4008" width="0.85546875" style="89" customWidth="1"/>
    <col min="4009" max="4009" width="2.42578125" style="89" customWidth="1"/>
    <col min="4010" max="4010" width="3" style="89" customWidth="1"/>
    <col min="4011" max="4011" width="0.85546875" style="89" customWidth="1"/>
    <col min="4012" max="4012" width="2.42578125" style="89" customWidth="1"/>
    <col min="4013" max="4013" width="3" style="89" customWidth="1"/>
    <col min="4014" max="4014" width="0.85546875" style="89" customWidth="1"/>
    <col min="4015" max="4015" width="2.42578125" style="89" customWidth="1"/>
    <col min="4016" max="4016" width="3" style="89" customWidth="1"/>
    <col min="4017" max="4017" width="0.85546875" style="89" customWidth="1"/>
    <col min="4018" max="4018" width="2.42578125" style="89" customWidth="1"/>
    <col min="4019" max="4019" width="3" style="89" customWidth="1"/>
    <col min="4020" max="4020" width="0.85546875" style="89" customWidth="1"/>
    <col min="4021" max="4021" width="2.42578125" style="89" customWidth="1"/>
    <col min="4022" max="4022" width="3.7109375" style="89" customWidth="1"/>
    <col min="4023" max="4023" width="4.7109375" style="89" customWidth="1"/>
    <col min="4024" max="4024" width="5.42578125" style="89" customWidth="1"/>
    <col min="4025" max="4025" width="4.140625" style="89" customWidth="1"/>
    <col min="4026" max="4244" width="11.42578125" style="89"/>
    <col min="4245" max="4245" width="1.85546875" style="89" bestFit="1" customWidth="1"/>
    <col min="4246" max="4246" width="10.7109375" style="89" customWidth="1"/>
    <col min="4247" max="4247" width="2" style="89" customWidth="1"/>
    <col min="4248" max="4248" width="3" style="89" customWidth="1"/>
    <col min="4249" max="4249" width="0.85546875" style="89" customWidth="1"/>
    <col min="4250" max="4250" width="2.42578125" style="89" customWidth="1"/>
    <col min="4251" max="4251" width="3" style="89" customWidth="1"/>
    <col min="4252" max="4252" width="0.85546875" style="89" customWidth="1"/>
    <col min="4253" max="4253" width="2.42578125" style="89" customWidth="1"/>
    <col min="4254" max="4254" width="3" style="89" customWidth="1"/>
    <col min="4255" max="4255" width="0.85546875" style="89" customWidth="1"/>
    <col min="4256" max="4256" width="2.42578125" style="89" customWidth="1"/>
    <col min="4257" max="4257" width="3" style="89" customWidth="1"/>
    <col min="4258" max="4258" width="0.85546875" style="89" customWidth="1"/>
    <col min="4259" max="4259" width="2.42578125" style="89" customWidth="1"/>
    <col min="4260" max="4260" width="3" style="89" customWidth="1"/>
    <col min="4261" max="4261" width="0.85546875" style="89" customWidth="1"/>
    <col min="4262" max="4262" width="2.42578125" style="89" customWidth="1"/>
    <col min="4263" max="4263" width="3" style="89" customWidth="1"/>
    <col min="4264" max="4264" width="0.85546875" style="89" customWidth="1"/>
    <col min="4265" max="4265" width="2.42578125" style="89" customWidth="1"/>
    <col min="4266" max="4266" width="3" style="89" customWidth="1"/>
    <col min="4267" max="4267" width="0.85546875" style="89" customWidth="1"/>
    <col min="4268" max="4268" width="2.42578125" style="89" customWidth="1"/>
    <col min="4269" max="4269" width="3" style="89" customWidth="1"/>
    <col min="4270" max="4270" width="0.85546875" style="89" customWidth="1"/>
    <col min="4271" max="4271" width="2.42578125" style="89" customWidth="1"/>
    <col min="4272" max="4272" width="3" style="89" customWidth="1"/>
    <col min="4273" max="4273" width="0.85546875" style="89" customWidth="1"/>
    <col min="4274" max="4274" width="2.42578125" style="89" customWidth="1"/>
    <col min="4275" max="4275" width="3" style="89" customWidth="1"/>
    <col min="4276" max="4276" width="0.85546875" style="89" customWidth="1"/>
    <col min="4277" max="4277" width="2.42578125" style="89" customWidth="1"/>
    <col min="4278" max="4278" width="3.7109375" style="89" customWidth="1"/>
    <col min="4279" max="4279" width="4.7109375" style="89" customWidth="1"/>
    <col min="4280" max="4280" width="5.42578125" style="89" customWidth="1"/>
    <col min="4281" max="4281" width="4.140625" style="89" customWidth="1"/>
    <col min="4282" max="4500" width="11.42578125" style="89"/>
    <col min="4501" max="4501" width="1.85546875" style="89" bestFit="1" customWidth="1"/>
    <col min="4502" max="4502" width="10.7109375" style="89" customWidth="1"/>
    <col min="4503" max="4503" width="2" style="89" customWidth="1"/>
    <col min="4504" max="4504" width="3" style="89" customWidth="1"/>
    <col min="4505" max="4505" width="0.85546875" style="89" customWidth="1"/>
    <col min="4506" max="4506" width="2.42578125" style="89" customWidth="1"/>
    <col min="4507" max="4507" width="3" style="89" customWidth="1"/>
    <col min="4508" max="4508" width="0.85546875" style="89" customWidth="1"/>
    <col min="4509" max="4509" width="2.42578125" style="89" customWidth="1"/>
    <col min="4510" max="4510" width="3" style="89" customWidth="1"/>
    <col min="4511" max="4511" width="0.85546875" style="89" customWidth="1"/>
    <col min="4512" max="4512" width="2.42578125" style="89" customWidth="1"/>
    <col min="4513" max="4513" width="3" style="89" customWidth="1"/>
    <col min="4514" max="4514" width="0.85546875" style="89" customWidth="1"/>
    <col min="4515" max="4515" width="2.42578125" style="89" customWidth="1"/>
    <col min="4516" max="4516" width="3" style="89" customWidth="1"/>
    <col min="4517" max="4517" width="0.85546875" style="89" customWidth="1"/>
    <col min="4518" max="4518" width="2.42578125" style="89" customWidth="1"/>
    <col min="4519" max="4519" width="3" style="89" customWidth="1"/>
    <col min="4520" max="4520" width="0.85546875" style="89" customWidth="1"/>
    <col min="4521" max="4521" width="2.42578125" style="89" customWidth="1"/>
    <col min="4522" max="4522" width="3" style="89" customWidth="1"/>
    <col min="4523" max="4523" width="0.85546875" style="89" customWidth="1"/>
    <col min="4524" max="4524" width="2.42578125" style="89" customWidth="1"/>
    <col min="4525" max="4525" width="3" style="89" customWidth="1"/>
    <col min="4526" max="4526" width="0.85546875" style="89" customWidth="1"/>
    <col min="4527" max="4527" width="2.42578125" style="89" customWidth="1"/>
    <col min="4528" max="4528" width="3" style="89" customWidth="1"/>
    <col min="4529" max="4529" width="0.85546875" style="89" customWidth="1"/>
    <col min="4530" max="4530" width="2.42578125" style="89" customWidth="1"/>
    <col min="4531" max="4531" width="3" style="89" customWidth="1"/>
    <col min="4532" max="4532" width="0.85546875" style="89" customWidth="1"/>
    <col min="4533" max="4533" width="2.42578125" style="89" customWidth="1"/>
    <col min="4534" max="4534" width="3.7109375" style="89" customWidth="1"/>
    <col min="4535" max="4535" width="4.7109375" style="89" customWidth="1"/>
    <col min="4536" max="4536" width="5.42578125" style="89" customWidth="1"/>
    <col min="4537" max="4537" width="4.140625" style="89" customWidth="1"/>
    <col min="4538" max="4756" width="11.42578125" style="89"/>
    <col min="4757" max="4757" width="1.85546875" style="89" bestFit="1" customWidth="1"/>
    <col min="4758" max="4758" width="10.7109375" style="89" customWidth="1"/>
    <col min="4759" max="4759" width="2" style="89" customWidth="1"/>
    <col min="4760" max="4760" width="3" style="89" customWidth="1"/>
    <col min="4761" max="4761" width="0.85546875" style="89" customWidth="1"/>
    <col min="4762" max="4762" width="2.42578125" style="89" customWidth="1"/>
    <col min="4763" max="4763" width="3" style="89" customWidth="1"/>
    <col min="4764" max="4764" width="0.85546875" style="89" customWidth="1"/>
    <col min="4765" max="4765" width="2.42578125" style="89" customWidth="1"/>
    <col min="4766" max="4766" width="3" style="89" customWidth="1"/>
    <col min="4767" max="4767" width="0.85546875" style="89" customWidth="1"/>
    <col min="4768" max="4768" width="2.42578125" style="89" customWidth="1"/>
    <col min="4769" max="4769" width="3" style="89" customWidth="1"/>
    <col min="4770" max="4770" width="0.85546875" style="89" customWidth="1"/>
    <col min="4771" max="4771" width="2.42578125" style="89" customWidth="1"/>
    <col min="4772" max="4772" width="3" style="89" customWidth="1"/>
    <col min="4773" max="4773" width="0.85546875" style="89" customWidth="1"/>
    <col min="4774" max="4774" width="2.42578125" style="89" customWidth="1"/>
    <col min="4775" max="4775" width="3" style="89" customWidth="1"/>
    <col min="4776" max="4776" width="0.85546875" style="89" customWidth="1"/>
    <col min="4777" max="4777" width="2.42578125" style="89" customWidth="1"/>
    <col min="4778" max="4778" width="3" style="89" customWidth="1"/>
    <col min="4779" max="4779" width="0.85546875" style="89" customWidth="1"/>
    <col min="4780" max="4780" width="2.42578125" style="89" customWidth="1"/>
    <col min="4781" max="4781" width="3" style="89" customWidth="1"/>
    <col min="4782" max="4782" width="0.85546875" style="89" customWidth="1"/>
    <col min="4783" max="4783" width="2.42578125" style="89" customWidth="1"/>
    <col min="4784" max="4784" width="3" style="89" customWidth="1"/>
    <col min="4785" max="4785" width="0.85546875" style="89" customWidth="1"/>
    <col min="4786" max="4786" width="2.42578125" style="89" customWidth="1"/>
    <col min="4787" max="4787" width="3" style="89" customWidth="1"/>
    <col min="4788" max="4788" width="0.85546875" style="89" customWidth="1"/>
    <col min="4789" max="4789" width="2.42578125" style="89" customWidth="1"/>
    <col min="4790" max="4790" width="3.7109375" style="89" customWidth="1"/>
    <col min="4791" max="4791" width="4.7109375" style="89" customWidth="1"/>
    <col min="4792" max="4792" width="5.42578125" style="89" customWidth="1"/>
    <col min="4793" max="4793" width="4.140625" style="89" customWidth="1"/>
    <col min="4794" max="5012" width="11.42578125" style="89"/>
    <col min="5013" max="5013" width="1.85546875" style="89" bestFit="1" customWidth="1"/>
    <col min="5014" max="5014" width="10.7109375" style="89" customWidth="1"/>
    <col min="5015" max="5015" width="2" style="89" customWidth="1"/>
    <col min="5016" max="5016" width="3" style="89" customWidth="1"/>
    <col min="5017" max="5017" width="0.85546875" style="89" customWidth="1"/>
    <col min="5018" max="5018" width="2.42578125" style="89" customWidth="1"/>
    <col min="5019" max="5019" width="3" style="89" customWidth="1"/>
    <col min="5020" max="5020" width="0.85546875" style="89" customWidth="1"/>
    <col min="5021" max="5021" width="2.42578125" style="89" customWidth="1"/>
    <col min="5022" max="5022" width="3" style="89" customWidth="1"/>
    <col min="5023" max="5023" width="0.85546875" style="89" customWidth="1"/>
    <col min="5024" max="5024" width="2.42578125" style="89" customWidth="1"/>
    <col min="5025" max="5025" width="3" style="89" customWidth="1"/>
    <col min="5026" max="5026" width="0.85546875" style="89" customWidth="1"/>
    <col min="5027" max="5027" width="2.42578125" style="89" customWidth="1"/>
    <col min="5028" max="5028" width="3" style="89" customWidth="1"/>
    <col min="5029" max="5029" width="0.85546875" style="89" customWidth="1"/>
    <col min="5030" max="5030" width="2.42578125" style="89" customWidth="1"/>
    <col min="5031" max="5031" width="3" style="89" customWidth="1"/>
    <col min="5032" max="5032" width="0.85546875" style="89" customWidth="1"/>
    <col min="5033" max="5033" width="2.42578125" style="89" customWidth="1"/>
    <col min="5034" max="5034" width="3" style="89" customWidth="1"/>
    <col min="5035" max="5035" width="0.85546875" style="89" customWidth="1"/>
    <col min="5036" max="5036" width="2.42578125" style="89" customWidth="1"/>
    <col min="5037" max="5037" width="3" style="89" customWidth="1"/>
    <col min="5038" max="5038" width="0.85546875" style="89" customWidth="1"/>
    <col min="5039" max="5039" width="2.42578125" style="89" customWidth="1"/>
    <col min="5040" max="5040" width="3" style="89" customWidth="1"/>
    <col min="5041" max="5041" width="0.85546875" style="89" customWidth="1"/>
    <col min="5042" max="5042" width="2.42578125" style="89" customWidth="1"/>
    <col min="5043" max="5043" width="3" style="89" customWidth="1"/>
    <col min="5044" max="5044" width="0.85546875" style="89" customWidth="1"/>
    <col min="5045" max="5045" width="2.42578125" style="89" customWidth="1"/>
    <col min="5046" max="5046" width="3.7109375" style="89" customWidth="1"/>
    <col min="5047" max="5047" width="4.7109375" style="89" customWidth="1"/>
    <col min="5048" max="5048" width="5.42578125" style="89" customWidth="1"/>
    <col min="5049" max="5049" width="4.140625" style="89" customWidth="1"/>
    <col min="5050" max="5268" width="11.42578125" style="89"/>
    <col min="5269" max="5269" width="1.85546875" style="89" bestFit="1" customWidth="1"/>
    <col min="5270" max="5270" width="10.7109375" style="89" customWidth="1"/>
    <col min="5271" max="5271" width="2" style="89" customWidth="1"/>
    <col min="5272" max="5272" width="3" style="89" customWidth="1"/>
    <col min="5273" max="5273" width="0.85546875" style="89" customWidth="1"/>
    <col min="5274" max="5274" width="2.42578125" style="89" customWidth="1"/>
    <col min="5275" max="5275" width="3" style="89" customWidth="1"/>
    <col min="5276" max="5276" width="0.85546875" style="89" customWidth="1"/>
    <col min="5277" max="5277" width="2.42578125" style="89" customWidth="1"/>
    <col min="5278" max="5278" width="3" style="89" customWidth="1"/>
    <col min="5279" max="5279" width="0.85546875" style="89" customWidth="1"/>
    <col min="5280" max="5280" width="2.42578125" style="89" customWidth="1"/>
    <col min="5281" max="5281" width="3" style="89" customWidth="1"/>
    <col min="5282" max="5282" width="0.85546875" style="89" customWidth="1"/>
    <col min="5283" max="5283" width="2.42578125" style="89" customWidth="1"/>
    <col min="5284" max="5284" width="3" style="89" customWidth="1"/>
    <col min="5285" max="5285" width="0.85546875" style="89" customWidth="1"/>
    <col min="5286" max="5286" width="2.42578125" style="89" customWidth="1"/>
    <col min="5287" max="5287" width="3" style="89" customWidth="1"/>
    <col min="5288" max="5288" width="0.85546875" style="89" customWidth="1"/>
    <col min="5289" max="5289" width="2.42578125" style="89" customWidth="1"/>
    <col min="5290" max="5290" width="3" style="89" customWidth="1"/>
    <col min="5291" max="5291" width="0.85546875" style="89" customWidth="1"/>
    <col min="5292" max="5292" width="2.42578125" style="89" customWidth="1"/>
    <col min="5293" max="5293" width="3" style="89" customWidth="1"/>
    <col min="5294" max="5294" width="0.85546875" style="89" customWidth="1"/>
    <col min="5295" max="5295" width="2.42578125" style="89" customWidth="1"/>
    <col min="5296" max="5296" width="3" style="89" customWidth="1"/>
    <col min="5297" max="5297" width="0.85546875" style="89" customWidth="1"/>
    <col min="5298" max="5298" width="2.42578125" style="89" customWidth="1"/>
    <col min="5299" max="5299" width="3" style="89" customWidth="1"/>
    <col min="5300" max="5300" width="0.85546875" style="89" customWidth="1"/>
    <col min="5301" max="5301" width="2.42578125" style="89" customWidth="1"/>
    <col min="5302" max="5302" width="3.7109375" style="89" customWidth="1"/>
    <col min="5303" max="5303" width="4.7109375" style="89" customWidth="1"/>
    <col min="5304" max="5304" width="5.42578125" style="89" customWidth="1"/>
    <col min="5305" max="5305" width="4.140625" style="89" customWidth="1"/>
    <col min="5306" max="5524" width="11.42578125" style="89"/>
    <col min="5525" max="5525" width="1.85546875" style="89" bestFit="1" customWidth="1"/>
    <col min="5526" max="5526" width="10.7109375" style="89" customWidth="1"/>
    <col min="5527" max="5527" width="2" style="89" customWidth="1"/>
    <col min="5528" max="5528" width="3" style="89" customWidth="1"/>
    <col min="5529" max="5529" width="0.85546875" style="89" customWidth="1"/>
    <col min="5530" max="5530" width="2.42578125" style="89" customWidth="1"/>
    <col min="5531" max="5531" width="3" style="89" customWidth="1"/>
    <col min="5532" max="5532" width="0.85546875" style="89" customWidth="1"/>
    <col min="5533" max="5533" width="2.42578125" style="89" customWidth="1"/>
    <col min="5534" max="5534" width="3" style="89" customWidth="1"/>
    <col min="5535" max="5535" width="0.85546875" style="89" customWidth="1"/>
    <col min="5536" max="5536" width="2.42578125" style="89" customWidth="1"/>
    <col min="5537" max="5537" width="3" style="89" customWidth="1"/>
    <col min="5538" max="5538" width="0.85546875" style="89" customWidth="1"/>
    <col min="5539" max="5539" width="2.42578125" style="89" customWidth="1"/>
    <col min="5540" max="5540" width="3" style="89" customWidth="1"/>
    <col min="5541" max="5541" width="0.85546875" style="89" customWidth="1"/>
    <col min="5542" max="5542" width="2.42578125" style="89" customWidth="1"/>
    <col min="5543" max="5543" width="3" style="89" customWidth="1"/>
    <col min="5544" max="5544" width="0.85546875" style="89" customWidth="1"/>
    <col min="5545" max="5545" width="2.42578125" style="89" customWidth="1"/>
    <col min="5546" max="5546" width="3" style="89" customWidth="1"/>
    <col min="5547" max="5547" width="0.85546875" style="89" customWidth="1"/>
    <col min="5548" max="5548" width="2.42578125" style="89" customWidth="1"/>
    <col min="5549" max="5549" width="3" style="89" customWidth="1"/>
    <col min="5550" max="5550" width="0.85546875" style="89" customWidth="1"/>
    <col min="5551" max="5551" width="2.42578125" style="89" customWidth="1"/>
    <col min="5552" max="5552" width="3" style="89" customWidth="1"/>
    <col min="5553" max="5553" width="0.85546875" style="89" customWidth="1"/>
    <col min="5554" max="5554" width="2.42578125" style="89" customWidth="1"/>
    <col min="5555" max="5555" width="3" style="89" customWidth="1"/>
    <col min="5556" max="5556" width="0.85546875" style="89" customWidth="1"/>
    <col min="5557" max="5557" width="2.42578125" style="89" customWidth="1"/>
    <col min="5558" max="5558" width="3.7109375" style="89" customWidth="1"/>
    <col min="5559" max="5559" width="4.7109375" style="89" customWidth="1"/>
    <col min="5560" max="5560" width="5.42578125" style="89" customWidth="1"/>
    <col min="5561" max="5561" width="4.140625" style="89" customWidth="1"/>
    <col min="5562" max="5780" width="11.42578125" style="89"/>
    <col min="5781" max="5781" width="1.85546875" style="89" bestFit="1" customWidth="1"/>
    <col min="5782" max="5782" width="10.7109375" style="89" customWidth="1"/>
    <col min="5783" max="5783" width="2" style="89" customWidth="1"/>
    <col min="5784" max="5784" width="3" style="89" customWidth="1"/>
    <col min="5785" max="5785" width="0.85546875" style="89" customWidth="1"/>
    <col min="5786" max="5786" width="2.42578125" style="89" customWidth="1"/>
    <col min="5787" max="5787" width="3" style="89" customWidth="1"/>
    <col min="5788" max="5788" width="0.85546875" style="89" customWidth="1"/>
    <col min="5789" max="5789" width="2.42578125" style="89" customWidth="1"/>
    <col min="5790" max="5790" width="3" style="89" customWidth="1"/>
    <col min="5791" max="5791" width="0.85546875" style="89" customWidth="1"/>
    <col min="5792" max="5792" width="2.42578125" style="89" customWidth="1"/>
    <col min="5793" max="5793" width="3" style="89" customWidth="1"/>
    <col min="5794" max="5794" width="0.85546875" style="89" customWidth="1"/>
    <col min="5795" max="5795" width="2.42578125" style="89" customWidth="1"/>
    <col min="5796" max="5796" width="3" style="89" customWidth="1"/>
    <col min="5797" max="5797" width="0.85546875" style="89" customWidth="1"/>
    <col min="5798" max="5798" width="2.42578125" style="89" customWidth="1"/>
    <col min="5799" max="5799" width="3" style="89" customWidth="1"/>
    <col min="5800" max="5800" width="0.85546875" style="89" customWidth="1"/>
    <col min="5801" max="5801" width="2.42578125" style="89" customWidth="1"/>
    <col min="5802" max="5802" width="3" style="89" customWidth="1"/>
    <col min="5803" max="5803" width="0.85546875" style="89" customWidth="1"/>
    <col min="5804" max="5804" width="2.42578125" style="89" customWidth="1"/>
    <col min="5805" max="5805" width="3" style="89" customWidth="1"/>
    <col min="5806" max="5806" width="0.85546875" style="89" customWidth="1"/>
    <col min="5807" max="5807" width="2.42578125" style="89" customWidth="1"/>
    <col min="5808" max="5808" width="3" style="89" customWidth="1"/>
    <col min="5809" max="5809" width="0.85546875" style="89" customWidth="1"/>
    <col min="5810" max="5810" width="2.42578125" style="89" customWidth="1"/>
    <col min="5811" max="5811" width="3" style="89" customWidth="1"/>
    <col min="5812" max="5812" width="0.85546875" style="89" customWidth="1"/>
    <col min="5813" max="5813" width="2.42578125" style="89" customWidth="1"/>
    <col min="5814" max="5814" width="3.7109375" style="89" customWidth="1"/>
    <col min="5815" max="5815" width="4.7109375" style="89" customWidth="1"/>
    <col min="5816" max="5816" width="5.42578125" style="89" customWidth="1"/>
    <col min="5817" max="5817" width="4.140625" style="89" customWidth="1"/>
    <col min="5818" max="6036" width="11.42578125" style="89"/>
    <col min="6037" max="6037" width="1.85546875" style="89" bestFit="1" customWidth="1"/>
    <col min="6038" max="6038" width="10.7109375" style="89" customWidth="1"/>
    <col min="6039" max="6039" width="2" style="89" customWidth="1"/>
    <col min="6040" max="6040" width="3" style="89" customWidth="1"/>
    <col min="6041" max="6041" width="0.85546875" style="89" customWidth="1"/>
    <col min="6042" max="6042" width="2.42578125" style="89" customWidth="1"/>
    <col min="6043" max="6043" width="3" style="89" customWidth="1"/>
    <col min="6044" max="6044" width="0.85546875" style="89" customWidth="1"/>
    <col min="6045" max="6045" width="2.42578125" style="89" customWidth="1"/>
    <col min="6046" max="6046" width="3" style="89" customWidth="1"/>
    <col min="6047" max="6047" width="0.85546875" style="89" customWidth="1"/>
    <col min="6048" max="6048" width="2.42578125" style="89" customWidth="1"/>
    <col min="6049" max="6049" width="3" style="89" customWidth="1"/>
    <col min="6050" max="6050" width="0.85546875" style="89" customWidth="1"/>
    <col min="6051" max="6051" width="2.42578125" style="89" customWidth="1"/>
    <col min="6052" max="6052" width="3" style="89" customWidth="1"/>
    <col min="6053" max="6053" width="0.85546875" style="89" customWidth="1"/>
    <col min="6054" max="6054" width="2.42578125" style="89" customWidth="1"/>
    <col min="6055" max="6055" width="3" style="89" customWidth="1"/>
    <col min="6056" max="6056" width="0.85546875" style="89" customWidth="1"/>
    <col min="6057" max="6057" width="2.42578125" style="89" customWidth="1"/>
    <col min="6058" max="6058" width="3" style="89" customWidth="1"/>
    <col min="6059" max="6059" width="0.85546875" style="89" customWidth="1"/>
    <col min="6060" max="6060" width="2.42578125" style="89" customWidth="1"/>
    <col min="6061" max="6061" width="3" style="89" customWidth="1"/>
    <col min="6062" max="6062" width="0.85546875" style="89" customWidth="1"/>
    <col min="6063" max="6063" width="2.42578125" style="89" customWidth="1"/>
    <col min="6064" max="6064" width="3" style="89" customWidth="1"/>
    <col min="6065" max="6065" width="0.85546875" style="89" customWidth="1"/>
    <col min="6066" max="6066" width="2.42578125" style="89" customWidth="1"/>
    <col min="6067" max="6067" width="3" style="89" customWidth="1"/>
    <col min="6068" max="6068" width="0.85546875" style="89" customWidth="1"/>
    <col min="6069" max="6069" width="2.42578125" style="89" customWidth="1"/>
    <col min="6070" max="6070" width="3.7109375" style="89" customWidth="1"/>
    <col min="6071" max="6071" width="4.7109375" style="89" customWidth="1"/>
    <col min="6072" max="6072" width="5.42578125" style="89" customWidth="1"/>
    <col min="6073" max="6073" width="4.140625" style="89" customWidth="1"/>
    <col min="6074" max="6292" width="11.42578125" style="89"/>
    <col min="6293" max="6293" width="1.85546875" style="89" bestFit="1" customWidth="1"/>
    <col min="6294" max="6294" width="10.7109375" style="89" customWidth="1"/>
    <col min="6295" max="6295" width="2" style="89" customWidth="1"/>
    <col min="6296" max="6296" width="3" style="89" customWidth="1"/>
    <col min="6297" max="6297" width="0.85546875" style="89" customWidth="1"/>
    <col min="6298" max="6298" width="2.42578125" style="89" customWidth="1"/>
    <col min="6299" max="6299" width="3" style="89" customWidth="1"/>
    <col min="6300" max="6300" width="0.85546875" style="89" customWidth="1"/>
    <col min="6301" max="6301" width="2.42578125" style="89" customWidth="1"/>
    <col min="6302" max="6302" width="3" style="89" customWidth="1"/>
    <col min="6303" max="6303" width="0.85546875" style="89" customWidth="1"/>
    <col min="6304" max="6304" width="2.42578125" style="89" customWidth="1"/>
    <col min="6305" max="6305" width="3" style="89" customWidth="1"/>
    <col min="6306" max="6306" width="0.85546875" style="89" customWidth="1"/>
    <col min="6307" max="6307" width="2.42578125" style="89" customWidth="1"/>
    <col min="6308" max="6308" width="3" style="89" customWidth="1"/>
    <col min="6309" max="6309" width="0.85546875" style="89" customWidth="1"/>
    <col min="6310" max="6310" width="2.42578125" style="89" customWidth="1"/>
    <col min="6311" max="6311" width="3" style="89" customWidth="1"/>
    <col min="6312" max="6312" width="0.85546875" style="89" customWidth="1"/>
    <col min="6313" max="6313" width="2.42578125" style="89" customWidth="1"/>
    <col min="6314" max="6314" width="3" style="89" customWidth="1"/>
    <col min="6315" max="6315" width="0.85546875" style="89" customWidth="1"/>
    <col min="6316" max="6316" width="2.42578125" style="89" customWidth="1"/>
    <col min="6317" max="6317" width="3" style="89" customWidth="1"/>
    <col min="6318" max="6318" width="0.85546875" style="89" customWidth="1"/>
    <col min="6319" max="6319" width="2.42578125" style="89" customWidth="1"/>
    <col min="6320" max="6320" width="3" style="89" customWidth="1"/>
    <col min="6321" max="6321" width="0.85546875" style="89" customWidth="1"/>
    <col min="6322" max="6322" width="2.42578125" style="89" customWidth="1"/>
    <col min="6323" max="6323" width="3" style="89" customWidth="1"/>
    <col min="6324" max="6324" width="0.85546875" style="89" customWidth="1"/>
    <col min="6325" max="6325" width="2.42578125" style="89" customWidth="1"/>
    <col min="6326" max="6326" width="3.7109375" style="89" customWidth="1"/>
    <col min="6327" max="6327" width="4.7109375" style="89" customWidth="1"/>
    <col min="6328" max="6328" width="5.42578125" style="89" customWidth="1"/>
    <col min="6329" max="6329" width="4.140625" style="89" customWidth="1"/>
    <col min="6330" max="6548" width="11.42578125" style="89"/>
    <col min="6549" max="6549" width="1.85546875" style="89" bestFit="1" customWidth="1"/>
    <col min="6550" max="6550" width="10.7109375" style="89" customWidth="1"/>
    <col min="6551" max="6551" width="2" style="89" customWidth="1"/>
    <col min="6552" max="6552" width="3" style="89" customWidth="1"/>
    <col min="6553" max="6553" width="0.85546875" style="89" customWidth="1"/>
    <col min="6554" max="6554" width="2.42578125" style="89" customWidth="1"/>
    <col min="6555" max="6555" width="3" style="89" customWidth="1"/>
    <col min="6556" max="6556" width="0.85546875" style="89" customWidth="1"/>
    <col min="6557" max="6557" width="2.42578125" style="89" customWidth="1"/>
    <col min="6558" max="6558" width="3" style="89" customWidth="1"/>
    <col min="6559" max="6559" width="0.85546875" style="89" customWidth="1"/>
    <col min="6560" max="6560" width="2.42578125" style="89" customWidth="1"/>
    <col min="6561" max="6561" width="3" style="89" customWidth="1"/>
    <col min="6562" max="6562" width="0.85546875" style="89" customWidth="1"/>
    <col min="6563" max="6563" width="2.42578125" style="89" customWidth="1"/>
    <col min="6564" max="6564" width="3" style="89" customWidth="1"/>
    <col min="6565" max="6565" width="0.85546875" style="89" customWidth="1"/>
    <col min="6566" max="6566" width="2.42578125" style="89" customWidth="1"/>
    <col min="6567" max="6567" width="3" style="89" customWidth="1"/>
    <col min="6568" max="6568" width="0.85546875" style="89" customWidth="1"/>
    <col min="6569" max="6569" width="2.42578125" style="89" customWidth="1"/>
    <col min="6570" max="6570" width="3" style="89" customWidth="1"/>
    <col min="6571" max="6571" width="0.85546875" style="89" customWidth="1"/>
    <col min="6572" max="6572" width="2.42578125" style="89" customWidth="1"/>
    <col min="6573" max="6573" width="3" style="89" customWidth="1"/>
    <col min="6574" max="6574" width="0.85546875" style="89" customWidth="1"/>
    <col min="6575" max="6575" width="2.42578125" style="89" customWidth="1"/>
    <col min="6576" max="6576" width="3" style="89" customWidth="1"/>
    <col min="6577" max="6577" width="0.85546875" style="89" customWidth="1"/>
    <col min="6578" max="6578" width="2.42578125" style="89" customWidth="1"/>
    <col min="6579" max="6579" width="3" style="89" customWidth="1"/>
    <col min="6580" max="6580" width="0.85546875" style="89" customWidth="1"/>
    <col min="6581" max="6581" width="2.42578125" style="89" customWidth="1"/>
    <col min="6582" max="6582" width="3.7109375" style="89" customWidth="1"/>
    <col min="6583" max="6583" width="4.7109375" style="89" customWidth="1"/>
    <col min="6584" max="6584" width="5.42578125" style="89" customWidth="1"/>
    <col min="6585" max="6585" width="4.140625" style="89" customWidth="1"/>
    <col min="6586" max="6804" width="11.42578125" style="89"/>
    <col min="6805" max="6805" width="1.85546875" style="89" bestFit="1" customWidth="1"/>
    <col min="6806" max="6806" width="10.7109375" style="89" customWidth="1"/>
    <col min="6807" max="6807" width="2" style="89" customWidth="1"/>
    <col min="6808" max="6808" width="3" style="89" customWidth="1"/>
    <col min="6809" max="6809" width="0.85546875" style="89" customWidth="1"/>
    <col min="6810" max="6810" width="2.42578125" style="89" customWidth="1"/>
    <col min="6811" max="6811" width="3" style="89" customWidth="1"/>
    <col min="6812" max="6812" width="0.85546875" style="89" customWidth="1"/>
    <col min="6813" max="6813" width="2.42578125" style="89" customWidth="1"/>
    <col min="6814" max="6814" width="3" style="89" customWidth="1"/>
    <col min="6815" max="6815" width="0.85546875" style="89" customWidth="1"/>
    <col min="6816" max="6816" width="2.42578125" style="89" customWidth="1"/>
    <col min="6817" max="6817" width="3" style="89" customWidth="1"/>
    <col min="6818" max="6818" width="0.85546875" style="89" customWidth="1"/>
    <col min="6819" max="6819" width="2.42578125" style="89" customWidth="1"/>
    <col min="6820" max="6820" width="3" style="89" customWidth="1"/>
    <col min="6821" max="6821" width="0.85546875" style="89" customWidth="1"/>
    <col min="6822" max="6822" width="2.42578125" style="89" customWidth="1"/>
    <col min="6823" max="6823" width="3" style="89" customWidth="1"/>
    <col min="6824" max="6824" width="0.85546875" style="89" customWidth="1"/>
    <col min="6825" max="6825" width="2.42578125" style="89" customWidth="1"/>
    <col min="6826" max="6826" width="3" style="89" customWidth="1"/>
    <col min="6827" max="6827" width="0.85546875" style="89" customWidth="1"/>
    <col min="6828" max="6828" width="2.42578125" style="89" customWidth="1"/>
    <col min="6829" max="6829" width="3" style="89" customWidth="1"/>
    <col min="6830" max="6830" width="0.85546875" style="89" customWidth="1"/>
    <col min="6831" max="6831" width="2.42578125" style="89" customWidth="1"/>
    <col min="6832" max="6832" width="3" style="89" customWidth="1"/>
    <col min="6833" max="6833" width="0.85546875" style="89" customWidth="1"/>
    <col min="6834" max="6834" width="2.42578125" style="89" customWidth="1"/>
    <col min="6835" max="6835" width="3" style="89" customWidth="1"/>
    <col min="6836" max="6836" width="0.85546875" style="89" customWidth="1"/>
    <col min="6837" max="6837" width="2.42578125" style="89" customWidth="1"/>
    <col min="6838" max="6838" width="3.7109375" style="89" customWidth="1"/>
    <col min="6839" max="6839" width="4.7109375" style="89" customWidth="1"/>
    <col min="6840" max="6840" width="5.42578125" style="89" customWidth="1"/>
    <col min="6841" max="6841" width="4.140625" style="89" customWidth="1"/>
    <col min="6842" max="7060" width="11.42578125" style="89"/>
    <col min="7061" max="7061" width="1.85546875" style="89" bestFit="1" customWidth="1"/>
    <col min="7062" max="7062" width="10.7109375" style="89" customWidth="1"/>
    <col min="7063" max="7063" width="2" style="89" customWidth="1"/>
    <col min="7064" max="7064" width="3" style="89" customWidth="1"/>
    <col min="7065" max="7065" width="0.85546875" style="89" customWidth="1"/>
    <col min="7066" max="7066" width="2.42578125" style="89" customWidth="1"/>
    <col min="7067" max="7067" width="3" style="89" customWidth="1"/>
    <col min="7068" max="7068" width="0.85546875" style="89" customWidth="1"/>
    <col min="7069" max="7069" width="2.42578125" style="89" customWidth="1"/>
    <col min="7070" max="7070" width="3" style="89" customWidth="1"/>
    <col min="7071" max="7071" width="0.85546875" style="89" customWidth="1"/>
    <col min="7072" max="7072" width="2.42578125" style="89" customWidth="1"/>
    <col min="7073" max="7073" width="3" style="89" customWidth="1"/>
    <col min="7074" max="7074" width="0.85546875" style="89" customWidth="1"/>
    <col min="7075" max="7075" width="2.42578125" style="89" customWidth="1"/>
    <col min="7076" max="7076" width="3" style="89" customWidth="1"/>
    <col min="7077" max="7077" width="0.85546875" style="89" customWidth="1"/>
    <col min="7078" max="7078" width="2.42578125" style="89" customWidth="1"/>
    <col min="7079" max="7079" width="3" style="89" customWidth="1"/>
    <col min="7080" max="7080" width="0.85546875" style="89" customWidth="1"/>
    <col min="7081" max="7081" width="2.42578125" style="89" customWidth="1"/>
    <col min="7082" max="7082" width="3" style="89" customWidth="1"/>
    <col min="7083" max="7083" width="0.85546875" style="89" customWidth="1"/>
    <col min="7084" max="7084" width="2.42578125" style="89" customWidth="1"/>
    <col min="7085" max="7085" width="3" style="89" customWidth="1"/>
    <col min="7086" max="7086" width="0.85546875" style="89" customWidth="1"/>
    <col min="7087" max="7087" width="2.42578125" style="89" customWidth="1"/>
    <col min="7088" max="7088" width="3" style="89" customWidth="1"/>
    <col min="7089" max="7089" width="0.85546875" style="89" customWidth="1"/>
    <col min="7090" max="7090" width="2.42578125" style="89" customWidth="1"/>
    <col min="7091" max="7091" width="3" style="89" customWidth="1"/>
    <col min="7092" max="7092" width="0.85546875" style="89" customWidth="1"/>
    <col min="7093" max="7093" width="2.42578125" style="89" customWidth="1"/>
    <col min="7094" max="7094" width="3.7109375" style="89" customWidth="1"/>
    <col min="7095" max="7095" width="4.7109375" style="89" customWidth="1"/>
    <col min="7096" max="7096" width="5.42578125" style="89" customWidth="1"/>
    <col min="7097" max="7097" width="4.140625" style="89" customWidth="1"/>
    <col min="7098" max="7316" width="11.42578125" style="89"/>
    <col min="7317" max="7317" width="1.85546875" style="89" bestFit="1" customWidth="1"/>
    <col min="7318" max="7318" width="10.7109375" style="89" customWidth="1"/>
    <col min="7319" max="7319" width="2" style="89" customWidth="1"/>
    <col min="7320" max="7320" width="3" style="89" customWidth="1"/>
    <col min="7321" max="7321" width="0.85546875" style="89" customWidth="1"/>
    <col min="7322" max="7322" width="2.42578125" style="89" customWidth="1"/>
    <col min="7323" max="7323" width="3" style="89" customWidth="1"/>
    <col min="7324" max="7324" width="0.85546875" style="89" customWidth="1"/>
    <col min="7325" max="7325" width="2.42578125" style="89" customWidth="1"/>
    <col min="7326" max="7326" width="3" style="89" customWidth="1"/>
    <col min="7327" max="7327" width="0.85546875" style="89" customWidth="1"/>
    <col min="7328" max="7328" width="2.42578125" style="89" customWidth="1"/>
    <col min="7329" max="7329" width="3" style="89" customWidth="1"/>
    <col min="7330" max="7330" width="0.85546875" style="89" customWidth="1"/>
    <col min="7331" max="7331" width="2.42578125" style="89" customWidth="1"/>
    <col min="7332" max="7332" width="3" style="89" customWidth="1"/>
    <col min="7333" max="7333" width="0.85546875" style="89" customWidth="1"/>
    <col min="7334" max="7334" width="2.42578125" style="89" customWidth="1"/>
    <col min="7335" max="7335" width="3" style="89" customWidth="1"/>
    <col min="7336" max="7336" width="0.85546875" style="89" customWidth="1"/>
    <col min="7337" max="7337" width="2.42578125" style="89" customWidth="1"/>
    <col min="7338" max="7338" width="3" style="89" customWidth="1"/>
    <col min="7339" max="7339" width="0.85546875" style="89" customWidth="1"/>
    <col min="7340" max="7340" width="2.42578125" style="89" customWidth="1"/>
    <col min="7341" max="7341" width="3" style="89" customWidth="1"/>
    <col min="7342" max="7342" width="0.85546875" style="89" customWidth="1"/>
    <col min="7343" max="7343" width="2.42578125" style="89" customWidth="1"/>
    <col min="7344" max="7344" width="3" style="89" customWidth="1"/>
    <col min="7345" max="7345" width="0.85546875" style="89" customWidth="1"/>
    <col min="7346" max="7346" width="2.42578125" style="89" customWidth="1"/>
    <col min="7347" max="7347" width="3" style="89" customWidth="1"/>
    <col min="7348" max="7348" width="0.85546875" style="89" customWidth="1"/>
    <col min="7349" max="7349" width="2.42578125" style="89" customWidth="1"/>
    <col min="7350" max="7350" width="3.7109375" style="89" customWidth="1"/>
    <col min="7351" max="7351" width="4.7109375" style="89" customWidth="1"/>
    <col min="7352" max="7352" width="5.42578125" style="89" customWidth="1"/>
    <col min="7353" max="7353" width="4.140625" style="89" customWidth="1"/>
    <col min="7354" max="7572" width="11.42578125" style="89"/>
    <col min="7573" max="7573" width="1.85546875" style="89" bestFit="1" customWidth="1"/>
    <col min="7574" max="7574" width="10.7109375" style="89" customWidth="1"/>
    <col min="7575" max="7575" width="2" style="89" customWidth="1"/>
    <col min="7576" max="7576" width="3" style="89" customWidth="1"/>
    <col min="7577" max="7577" width="0.85546875" style="89" customWidth="1"/>
    <col min="7578" max="7578" width="2.42578125" style="89" customWidth="1"/>
    <col min="7579" max="7579" width="3" style="89" customWidth="1"/>
    <col min="7580" max="7580" width="0.85546875" style="89" customWidth="1"/>
    <col min="7581" max="7581" width="2.42578125" style="89" customWidth="1"/>
    <col min="7582" max="7582" width="3" style="89" customWidth="1"/>
    <col min="7583" max="7583" width="0.85546875" style="89" customWidth="1"/>
    <col min="7584" max="7584" width="2.42578125" style="89" customWidth="1"/>
    <col min="7585" max="7585" width="3" style="89" customWidth="1"/>
    <col min="7586" max="7586" width="0.85546875" style="89" customWidth="1"/>
    <col min="7587" max="7587" width="2.42578125" style="89" customWidth="1"/>
    <col min="7588" max="7588" width="3" style="89" customWidth="1"/>
    <col min="7589" max="7589" width="0.85546875" style="89" customWidth="1"/>
    <col min="7590" max="7590" width="2.42578125" style="89" customWidth="1"/>
    <col min="7591" max="7591" width="3" style="89" customWidth="1"/>
    <col min="7592" max="7592" width="0.85546875" style="89" customWidth="1"/>
    <col min="7593" max="7593" width="2.42578125" style="89" customWidth="1"/>
    <col min="7594" max="7594" width="3" style="89" customWidth="1"/>
    <col min="7595" max="7595" width="0.85546875" style="89" customWidth="1"/>
    <col min="7596" max="7596" width="2.42578125" style="89" customWidth="1"/>
    <col min="7597" max="7597" width="3" style="89" customWidth="1"/>
    <col min="7598" max="7598" width="0.85546875" style="89" customWidth="1"/>
    <col min="7599" max="7599" width="2.42578125" style="89" customWidth="1"/>
    <col min="7600" max="7600" width="3" style="89" customWidth="1"/>
    <col min="7601" max="7601" width="0.85546875" style="89" customWidth="1"/>
    <col min="7602" max="7602" width="2.42578125" style="89" customWidth="1"/>
    <col min="7603" max="7603" width="3" style="89" customWidth="1"/>
    <col min="7604" max="7604" width="0.85546875" style="89" customWidth="1"/>
    <col min="7605" max="7605" width="2.42578125" style="89" customWidth="1"/>
    <col min="7606" max="7606" width="3.7109375" style="89" customWidth="1"/>
    <col min="7607" max="7607" width="4.7109375" style="89" customWidth="1"/>
    <col min="7608" max="7608" width="5.42578125" style="89" customWidth="1"/>
    <col min="7609" max="7609" width="4.140625" style="89" customWidth="1"/>
    <col min="7610" max="7828" width="11.42578125" style="89"/>
    <col min="7829" max="7829" width="1.85546875" style="89" bestFit="1" customWidth="1"/>
    <col min="7830" max="7830" width="10.7109375" style="89" customWidth="1"/>
    <col min="7831" max="7831" width="2" style="89" customWidth="1"/>
    <col min="7832" max="7832" width="3" style="89" customWidth="1"/>
    <col min="7833" max="7833" width="0.85546875" style="89" customWidth="1"/>
    <col min="7834" max="7834" width="2.42578125" style="89" customWidth="1"/>
    <col min="7835" max="7835" width="3" style="89" customWidth="1"/>
    <col min="7836" max="7836" width="0.85546875" style="89" customWidth="1"/>
    <col min="7837" max="7837" width="2.42578125" style="89" customWidth="1"/>
    <col min="7838" max="7838" width="3" style="89" customWidth="1"/>
    <col min="7839" max="7839" width="0.85546875" style="89" customWidth="1"/>
    <col min="7840" max="7840" width="2.42578125" style="89" customWidth="1"/>
    <col min="7841" max="7841" width="3" style="89" customWidth="1"/>
    <col min="7842" max="7842" width="0.85546875" style="89" customWidth="1"/>
    <col min="7843" max="7843" width="2.42578125" style="89" customWidth="1"/>
    <col min="7844" max="7844" width="3" style="89" customWidth="1"/>
    <col min="7845" max="7845" width="0.85546875" style="89" customWidth="1"/>
    <col min="7846" max="7846" width="2.42578125" style="89" customWidth="1"/>
    <col min="7847" max="7847" width="3" style="89" customWidth="1"/>
    <col min="7848" max="7848" width="0.85546875" style="89" customWidth="1"/>
    <col min="7849" max="7849" width="2.42578125" style="89" customWidth="1"/>
    <col min="7850" max="7850" width="3" style="89" customWidth="1"/>
    <col min="7851" max="7851" width="0.85546875" style="89" customWidth="1"/>
    <col min="7852" max="7852" width="2.42578125" style="89" customWidth="1"/>
    <col min="7853" max="7853" width="3" style="89" customWidth="1"/>
    <col min="7854" max="7854" width="0.85546875" style="89" customWidth="1"/>
    <col min="7855" max="7855" width="2.42578125" style="89" customWidth="1"/>
    <col min="7856" max="7856" width="3" style="89" customWidth="1"/>
    <col min="7857" max="7857" width="0.85546875" style="89" customWidth="1"/>
    <col min="7858" max="7858" width="2.42578125" style="89" customWidth="1"/>
    <col min="7859" max="7859" width="3" style="89" customWidth="1"/>
    <col min="7860" max="7860" width="0.85546875" style="89" customWidth="1"/>
    <col min="7861" max="7861" width="2.42578125" style="89" customWidth="1"/>
    <col min="7862" max="7862" width="3.7109375" style="89" customWidth="1"/>
    <col min="7863" max="7863" width="4.7109375" style="89" customWidth="1"/>
    <col min="7864" max="7864" width="5.42578125" style="89" customWidth="1"/>
    <col min="7865" max="7865" width="4.140625" style="89" customWidth="1"/>
    <col min="7866" max="8084" width="11.42578125" style="89"/>
    <col min="8085" max="8085" width="1.85546875" style="89" bestFit="1" customWidth="1"/>
    <col min="8086" max="8086" width="10.7109375" style="89" customWidth="1"/>
    <col min="8087" max="8087" width="2" style="89" customWidth="1"/>
    <col min="8088" max="8088" width="3" style="89" customWidth="1"/>
    <col min="8089" max="8089" width="0.85546875" style="89" customWidth="1"/>
    <col min="8090" max="8090" width="2.42578125" style="89" customWidth="1"/>
    <col min="8091" max="8091" width="3" style="89" customWidth="1"/>
    <col min="8092" max="8092" width="0.85546875" style="89" customWidth="1"/>
    <col min="8093" max="8093" width="2.42578125" style="89" customWidth="1"/>
    <col min="8094" max="8094" width="3" style="89" customWidth="1"/>
    <col min="8095" max="8095" width="0.85546875" style="89" customWidth="1"/>
    <col min="8096" max="8096" width="2.42578125" style="89" customWidth="1"/>
    <col min="8097" max="8097" width="3" style="89" customWidth="1"/>
    <col min="8098" max="8098" width="0.85546875" style="89" customWidth="1"/>
    <col min="8099" max="8099" width="2.42578125" style="89" customWidth="1"/>
    <col min="8100" max="8100" width="3" style="89" customWidth="1"/>
    <col min="8101" max="8101" width="0.85546875" style="89" customWidth="1"/>
    <col min="8102" max="8102" width="2.42578125" style="89" customWidth="1"/>
    <col min="8103" max="8103" width="3" style="89" customWidth="1"/>
    <col min="8104" max="8104" width="0.85546875" style="89" customWidth="1"/>
    <col min="8105" max="8105" width="2.42578125" style="89" customWidth="1"/>
    <col min="8106" max="8106" width="3" style="89" customWidth="1"/>
    <col min="8107" max="8107" width="0.85546875" style="89" customWidth="1"/>
    <col min="8108" max="8108" width="2.42578125" style="89" customWidth="1"/>
    <col min="8109" max="8109" width="3" style="89" customWidth="1"/>
    <col min="8110" max="8110" width="0.85546875" style="89" customWidth="1"/>
    <col min="8111" max="8111" width="2.42578125" style="89" customWidth="1"/>
    <col min="8112" max="8112" width="3" style="89" customWidth="1"/>
    <col min="8113" max="8113" width="0.85546875" style="89" customWidth="1"/>
    <col min="8114" max="8114" width="2.42578125" style="89" customWidth="1"/>
    <col min="8115" max="8115" width="3" style="89" customWidth="1"/>
    <col min="8116" max="8116" width="0.85546875" style="89" customWidth="1"/>
    <col min="8117" max="8117" width="2.42578125" style="89" customWidth="1"/>
    <col min="8118" max="8118" width="3.7109375" style="89" customWidth="1"/>
    <col min="8119" max="8119" width="4.7109375" style="89" customWidth="1"/>
    <col min="8120" max="8120" width="5.42578125" style="89" customWidth="1"/>
    <col min="8121" max="8121" width="4.140625" style="89" customWidth="1"/>
    <col min="8122" max="8340" width="11.42578125" style="89"/>
    <col min="8341" max="8341" width="1.85546875" style="89" bestFit="1" customWidth="1"/>
    <col min="8342" max="8342" width="10.7109375" style="89" customWidth="1"/>
    <col min="8343" max="8343" width="2" style="89" customWidth="1"/>
    <col min="8344" max="8344" width="3" style="89" customWidth="1"/>
    <col min="8345" max="8345" width="0.85546875" style="89" customWidth="1"/>
    <col min="8346" max="8346" width="2.42578125" style="89" customWidth="1"/>
    <col min="8347" max="8347" width="3" style="89" customWidth="1"/>
    <col min="8348" max="8348" width="0.85546875" style="89" customWidth="1"/>
    <col min="8349" max="8349" width="2.42578125" style="89" customWidth="1"/>
    <col min="8350" max="8350" width="3" style="89" customWidth="1"/>
    <col min="8351" max="8351" width="0.85546875" style="89" customWidth="1"/>
    <col min="8352" max="8352" width="2.42578125" style="89" customWidth="1"/>
    <col min="8353" max="8353" width="3" style="89" customWidth="1"/>
    <col min="8354" max="8354" width="0.85546875" style="89" customWidth="1"/>
    <col min="8355" max="8355" width="2.42578125" style="89" customWidth="1"/>
    <col min="8356" max="8356" width="3" style="89" customWidth="1"/>
    <col min="8357" max="8357" width="0.85546875" style="89" customWidth="1"/>
    <col min="8358" max="8358" width="2.42578125" style="89" customWidth="1"/>
    <col min="8359" max="8359" width="3" style="89" customWidth="1"/>
    <col min="8360" max="8360" width="0.85546875" style="89" customWidth="1"/>
    <col min="8361" max="8361" width="2.42578125" style="89" customWidth="1"/>
    <col min="8362" max="8362" width="3" style="89" customWidth="1"/>
    <col min="8363" max="8363" width="0.85546875" style="89" customWidth="1"/>
    <col min="8364" max="8364" width="2.42578125" style="89" customWidth="1"/>
    <col min="8365" max="8365" width="3" style="89" customWidth="1"/>
    <col min="8366" max="8366" width="0.85546875" style="89" customWidth="1"/>
    <col min="8367" max="8367" width="2.42578125" style="89" customWidth="1"/>
    <col min="8368" max="8368" width="3" style="89" customWidth="1"/>
    <col min="8369" max="8369" width="0.85546875" style="89" customWidth="1"/>
    <col min="8370" max="8370" width="2.42578125" style="89" customWidth="1"/>
    <col min="8371" max="8371" width="3" style="89" customWidth="1"/>
    <col min="8372" max="8372" width="0.85546875" style="89" customWidth="1"/>
    <col min="8373" max="8373" width="2.42578125" style="89" customWidth="1"/>
    <col min="8374" max="8374" width="3.7109375" style="89" customWidth="1"/>
    <col min="8375" max="8375" width="4.7109375" style="89" customWidth="1"/>
    <col min="8376" max="8376" width="5.42578125" style="89" customWidth="1"/>
    <col min="8377" max="8377" width="4.140625" style="89" customWidth="1"/>
    <col min="8378" max="8596" width="11.42578125" style="89"/>
    <col min="8597" max="8597" width="1.85546875" style="89" bestFit="1" customWidth="1"/>
    <col min="8598" max="8598" width="10.7109375" style="89" customWidth="1"/>
    <col min="8599" max="8599" width="2" style="89" customWidth="1"/>
    <col min="8600" max="8600" width="3" style="89" customWidth="1"/>
    <col min="8601" max="8601" width="0.85546875" style="89" customWidth="1"/>
    <col min="8602" max="8602" width="2.42578125" style="89" customWidth="1"/>
    <col min="8603" max="8603" width="3" style="89" customWidth="1"/>
    <col min="8604" max="8604" width="0.85546875" style="89" customWidth="1"/>
    <col min="8605" max="8605" width="2.42578125" style="89" customWidth="1"/>
    <col min="8606" max="8606" width="3" style="89" customWidth="1"/>
    <col min="8607" max="8607" width="0.85546875" style="89" customWidth="1"/>
    <col min="8608" max="8608" width="2.42578125" style="89" customWidth="1"/>
    <col min="8609" max="8609" width="3" style="89" customWidth="1"/>
    <col min="8610" max="8610" width="0.85546875" style="89" customWidth="1"/>
    <col min="8611" max="8611" width="2.42578125" style="89" customWidth="1"/>
    <col min="8612" max="8612" width="3" style="89" customWidth="1"/>
    <col min="8613" max="8613" width="0.85546875" style="89" customWidth="1"/>
    <col min="8614" max="8614" width="2.42578125" style="89" customWidth="1"/>
    <col min="8615" max="8615" width="3" style="89" customWidth="1"/>
    <col min="8616" max="8616" width="0.85546875" style="89" customWidth="1"/>
    <col min="8617" max="8617" width="2.42578125" style="89" customWidth="1"/>
    <col min="8618" max="8618" width="3" style="89" customWidth="1"/>
    <col min="8619" max="8619" width="0.85546875" style="89" customWidth="1"/>
    <col min="8620" max="8620" width="2.42578125" style="89" customWidth="1"/>
    <col min="8621" max="8621" width="3" style="89" customWidth="1"/>
    <col min="8622" max="8622" width="0.85546875" style="89" customWidth="1"/>
    <col min="8623" max="8623" width="2.42578125" style="89" customWidth="1"/>
    <col min="8624" max="8624" width="3" style="89" customWidth="1"/>
    <col min="8625" max="8625" width="0.85546875" style="89" customWidth="1"/>
    <col min="8626" max="8626" width="2.42578125" style="89" customWidth="1"/>
    <col min="8627" max="8627" width="3" style="89" customWidth="1"/>
    <col min="8628" max="8628" width="0.85546875" style="89" customWidth="1"/>
    <col min="8629" max="8629" width="2.42578125" style="89" customWidth="1"/>
    <col min="8630" max="8630" width="3.7109375" style="89" customWidth="1"/>
    <col min="8631" max="8631" width="4.7109375" style="89" customWidth="1"/>
    <col min="8632" max="8632" width="5.42578125" style="89" customWidth="1"/>
    <col min="8633" max="8633" width="4.140625" style="89" customWidth="1"/>
    <col min="8634" max="8852" width="11.42578125" style="89"/>
    <col min="8853" max="8853" width="1.85546875" style="89" bestFit="1" customWidth="1"/>
    <col min="8854" max="8854" width="10.7109375" style="89" customWidth="1"/>
    <col min="8855" max="8855" width="2" style="89" customWidth="1"/>
    <col min="8856" max="8856" width="3" style="89" customWidth="1"/>
    <col min="8857" max="8857" width="0.85546875" style="89" customWidth="1"/>
    <col min="8858" max="8858" width="2.42578125" style="89" customWidth="1"/>
    <col min="8859" max="8859" width="3" style="89" customWidth="1"/>
    <col min="8860" max="8860" width="0.85546875" style="89" customWidth="1"/>
    <col min="8861" max="8861" width="2.42578125" style="89" customWidth="1"/>
    <col min="8862" max="8862" width="3" style="89" customWidth="1"/>
    <col min="8863" max="8863" width="0.85546875" style="89" customWidth="1"/>
    <col min="8864" max="8864" width="2.42578125" style="89" customWidth="1"/>
    <col min="8865" max="8865" width="3" style="89" customWidth="1"/>
    <col min="8866" max="8866" width="0.85546875" style="89" customWidth="1"/>
    <col min="8867" max="8867" width="2.42578125" style="89" customWidth="1"/>
    <col min="8868" max="8868" width="3" style="89" customWidth="1"/>
    <col min="8869" max="8869" width="0.85546875" style="89" customWidth="1"/>
    <col min="8870" max="8870" width="2.42578125" style="89" customWidth="1"/>
    <col min="8871" max="8871" width="3" style="89" customWidth="1"/>
    <col min="8872" max="8872" width="0.85546875" style="89" customWidth="1"/>
    <col min="8873" max="8873" width="2.42578125" style="89" customWidth="1"/>
    <col min="8874" max="8874" width="3" style="89" customWidth="1"/>
    <col min="8875" max="8875" width="0.85546875" style="89" customWidth="1"/>
    <col min="8876" max="8876" width="2.42578125" style="89" customWidth="1"/>
    <col min="8877" max="8877" width="3" style="89" customWidth="1"/>
    <col min="8878" max="8878" width="0.85546875" style="89" customWidth="1"/>
    <col min="8879" max="8879" width="2.42578125" style="89" customWidth="1"/>
    <col min="8880" max="8880" width="3" style="89" customWidth="1"/>
    <col min="8881" max="8881" width="0.85546875" style="89" customWidth="1"/>
    <col min="8882" max="8882" width="2.42578125" style="89" customWidth="1"/>
    <col min="8883" max="8883" width="3" style="89" customWidth="1"/>
    <col min="8884" max="8884" width="0.85546875" style="89" customWidth="1"/>
    <col min="8885" max="8885" width="2.42578125" style="89" customWidth="1"/>
    <col min="8886" max="8886" width="3.7109375" style="89" customWidth="1"/>
    <col min="8887" max="8887" width="4.7109375" style="89" customWidth="1"/>
    <col min="8888" max="8888" width="5.42578125" style="89" customWidth="1"/>
    <col min="8889" max="8889" width="4.140625" style="89" customWidth="1"/>
    <col min="8890" max="9108" width="11.42578125" style="89"/>
    <col min="9109" max="9109" width="1.85546875" style="89" bestFit="1" customWidth="1"/>
    <col min="9110" max="9110" width="10.7109375" style="89" customWidth="1"/>
    <col min="9111" max="9111" width="2" style="89" customWidth="1"/>
    <col min="9112" max="9112" width="3" style="89" customWidth="1"/>
    <col min="9113" max="9113" width="0.85546875" style="89" customWidth="1"/>
    <col min="9114" max="9114" width="2.42578125" style="89" customWidth="1"/>
    <col min="9115" max="9115" width="3" style="89" customWidth="1"/>
    <col min="9116" max="9116" width="0.85546875" style="89" customWidth="1"/>
    <col min="9117" max="9117" width="2.42578125" style="89" customWidth="1"/>
    <col min="9118" max="9118" width="3" style="89" customWidth="1"/>
    <col min="9119" max="9119" width="0.85546875" style="89" customWidth="1"/>
    <col min="9120" max="9120" width="2.42578125" style="89" customWidth="1"/>
    <col min="9121" max="9121" width="3" style="89" customWidth="1"/>
    <col min="9122" max="9122" width="0.85546875" style="89" customWidth="1"/>
    <col min="9123" max="9123" width="2.42578125" style="89" customWidth="1"/>
    <col min="9124" max="9124" width="3" style="89" customWidth="1"/>
    <col min="9125" max="9125" width="0.85546875" style="89" customWidth="1"/>
    <col min="9126" max="9126" width="2.42578125" style="89" customWidth="1"/>
    <col min="9127" max="9127" width="3" style="89" customWidth="1"/>
    <col min="9128" max="9128" width="0.85546875" style="89" customWidth="1"/>
    <col min="9129" max="9129" width="2.42578125" style="89" customWidth="1"/>
    <col min="9130" max="9130" width="3" style="89" customWidth="1"/>
    <col min="9131" max="9131" width="0.85546875" style="89" customWidth="1"/>
    <col min="9132" max="9132" width="2.42578125" style="89" customWidth="1"/>
    <col min="9133" max="9133" width="3" style="89" customWidth="1"/>
    <col min="9134" max="9134" width="0.85546875" style="89" customWidth="1"/>
    <col min="9135" max="9135" width="2.42578125" style="89" customWidth="1"/>
    <col min="9136" max="9136" width="3" style="89" customWidth="1"/>
    <col min="9137" max="9137" width="0.85546875" style="89" customWidth="1"/>
    <col min="9138" max="9138" width="2.42578125" style="89" customWidth="1"/>
    <col min="9139" max="9139" width="3" style="89" customWidth="1"/>
    <col min="9140" max="9140" width="0.85546875" style="89" customWidth="1"/>
    <col min="9141" max="9141" width="2.42578125" style="89" customWidth="1"/>
    <col min="9142" max="9142" width="3.7109375" style="89" customWidth="1"/>
    <col min="9143" max="9143" width="4.7109375" style="89" customWidth="1"/>
    <col min="9144" max="9144" width="5.42578125" style="89" customWidth="1"/>
    <col min="9145" max="9145" width="4.140625" style="89" customWidth="1"/>
    <col min="9146" max="9364" width="11.42578125" style="89"/>
    <col min="9365" max="9365" width="1.85546875" style="89" bestFit="1" customWidth="1"/>
    <col min="9366" max="9366" width="10.7109375" style="89" customWidth="1"/>
    <col min="9367" max="9367" width="2" style="89" customWidth="1"/>
    <col min="9368" max="9368" width="3" style="89" customWidth="1"/>
    <col min="9369" max="9369" width="0.85546875" style="89" customWidth="1"/>
    <col min="9370" max="9370" width="2.42578125" style="89" customWidth="1"/>
    <col min="9371" max="9371" width="3" style="89" customWidth="1"/>
    <col min="9372" max="9372" width="0.85546875" style="89" customWidth="1"/>
    <col min="9373" max="9373" width="2.42578125" style="89" customWidth="1"/>
    <col min="9374" max="9374" width="3" style="89" customWidth="1"/>
    <col min="9375" max="9375" width="0.85546875" style="89" customWidth="1"/>
    <col min="9376" max="9376" width="2.42578125" style="89" customWidth="1"/>
    <col min="9377" max="9377" width="3" style="89" customWidth="1"/>
    <col min="9378" max="9378" width="0.85546875" style="89" customWidth="1"/>
    <col min="9379" max="9379" width="2.42578125" style="89" customWidth="1"/>
    <col min="9380" max="9380" width="3" style="89" customWidth="1"/>
    <col min="9381" max="9381" width="0.85546875" style="89" customWidth="1"/>
    <col min="9382" max="9382" width="2.42578125" style="89" customWidth="1"/>
    <col min="9383" max="9383" width="3" style="89" customWidth="1"/>
    <col min="9384" max="9384" width="0.85546875" style="89" customWidth="1"/>
    <col min="9385" max="9385" width="2.42578125" style="89" customWidth="1"/>
    <col min="9386" max="9386" width="3" style="89" customWidth="1"/>
    <col min="9387" max="9387" width="0.85546875" style="89" customWidth="1"/>
    <col min="9388" max="9388" width="2.42578125" style="89" customWidth="1"/>
    <col min="9389" max="9389" width="3" style="89" customWidth="1"/>
    <col min="9390" max="9390" width="0.85546875" style="89" customWidth="1"/>
    <col min="9391" max="9391" width="2.42578125" style="89" customWidth="1"/>
    <col min="9392" max="9392" width="3" style="89" customWidth="1"/>
    <col min="9393" max="9393" width="0.85546875" style="89" customWidth="1"/>
    <col min="9394" max="9394" width="2.42578125" style="89" customWidth="1"/>
    <col min="9395" max="9395" width="3" style="89" customWidth="1"/>
    <col min="9396" max="9396" width="0.85546875" style="89" customWidth="1"/>
    <col min="9397" max="9397" width="2.42578125" style="89" customWidth="1"/>
    <col min="9398" max="9398" width="3.7109375" style="89" customWidth="1"/>
    <col min="9399" max="9399" width="4.7109375" style="89" customWidth="1"/>
    <col min="9400" max="9400" width="5.42578125" style="89" customWidth="1"/>
    <col min="9401" max="9401" width="4.140625" style="89" customWidth="1"/>
    <col min="9402" max="9620" width="11.42578125" style="89"/>
    <col min="9621" max="9621" width="1.85546875" style="89" bestFit="1" customWidth="1"/>
    <col min="9622" max="9622" width="10.7109375" style="89" customWidth="1"/>
    <col min="9623" max="9623" width="2" style="89" customWidth="1"/>
    <col min="9624" max="9624" width="3" style="89" customWidth="1"/>
    <col min="9625" max="9625" width="0.85546875" style="89" customWidth="1"/>
    <col min="9626" max="9626" width="2.42578125" style="89" customWidth="1"/>
    <col min="9627" max="9627" width="3" style="89" customWidth="1"/>
    <col min="9628" max="9628" width="0.85546875" style="89" customWidth="1"/>
    <col min="9629" max="9629" width="2.42578125" style="89" customWidth="1"/>
    <col min="9630" max="9630" width="3" style="89" customWidth="1"/>
    <col min="9631" max="9631" width="0.85546875" style="89" customWidth="1"/>
    <col min="9632" max="9632" width="2.42578125" style="89" customWidth="1"/>
    <col min="9633" max="9633" width="3" style="89" customWidth="1"/>
    <col min="9634" max="9634" width="0.85546875" style="89" customWidth="1"/>
    <col min="9635" max="9635" width="2.42578125" style="89" customWidth="1"/>
    <col min="9636" max="9636" width="3" style="89" customWidth="1"/>
    <col min="9637" max="9637" width="0.85546875" style="89" customWidth="1"/>
    <col min="9638" max="9638" width="2.42578125" style="89" customWidth="1"/>
    <col min="9639" max="9639" width="3" style="89" customWidth="1"/>
    <col min="9640" max="9640" width="0.85546875" style="89" customWidth="1"/>
    <col min="9641" max="9641" width="2.42578125" style="89" customWidth="1"/>
    <col min="9642" max="9642" width="3" style="89" customWidth="1"/>
    <col min="9643" max="9643" width="0.85546875" style="89" customWidth="1"/>
    <col min="9644" max="9644" width="2.42578125" style="89" customWidth="1"/>
    <col min="9645" max="9645" width="3" style="89" customWidth="1"/>
    <col min="9646" max="9646" width="0.85546875" style="89" customWidth="1"/>
    <col min="9647" max="9647" width="2.42578125" style="89" customWidth="1"/>
    <col min="9648" max="9648" width="3" style="89" customWidth="1"/>
    <col min="9649" max="9649" width="0.85546875" style="89" customWidth="1"/>
    <col min="9650" max="9650" width="2.42578125" style="89" customWidth="1"/>
    <col min="9651" max="9651" width="3" style="89" customWidth="1"/>
    <col min="9652" max="9652" width="0.85546875" style="89" customWidth="1"/>
    <col min="9653" max="9653" width="2.42578125" style="89" customWidth="1"/>
    <col min="9654" max="9654" width="3.7109375" style="89" customWidth="1"/>
    <col min="9655" max="9655" width="4.7109375" style="89" customWidth="1"/>
    <col min="9656" max="9656" width="5.42578125" style="89" customWidth="1"/>
    <col min="9657" max="9657" width="4.140625" style="89" customWidth="1"/>
    <col min="9658" max="9876" width="11.42578125" style="89"/>
    <col min="9877" max="9877" width="1.85546875" style="89" bestFit="1" customWidth="1"/>
    <col min="9878" max="9878" width="10.7109375" style="89" customWidth="1"/>
    <col min="9879" max="9879" width="2" style="89" customWidth="1"/>
    <col min="9880" max="9880" width="3" style="89" customWidth="1"/>
    <col min="9881" max="9881" width="0.85546875" style="89" customWidth="1"/>
    <col min="9882" max="9882" width="2.42578125" style="89" customWidth="1"/>
    <col min="9883" max="9883" width="3" style="89" customWidth="1"/>
    <col min="9884" max="9884" width="0.85546875" style="89" customWidth="1"/>
    <col min="9885" max="9885" width="2.42578125" style="89" customWidth="1"/>
    <col min="9886" max="9886" width="3" style="89" customWidth="1"/>
    <col min="9887" max="9887" width="0.85546875" style="89" customWidth="1"/>
    <col min="9888" max="9888" width="2.42578125" style="89" customWidth="1"/>
    <col min="9889" max="9889" width="3" style="89" customWidth="1"/>
    <col min="9890" max="9890" width="0.85546875" style="89" customWidth="1"/>
    <col min="9891" max="9891" width="2.42578125" style="89" customWidth="1"/>
    <col min="9892" max="9892" width="3" style="89" customWidth="1"/>
    <col min="9893" max="9893" width="0.85546875" style="89" customWidth="1"/>
    <col min="9894" max="9894" width="2.42578125" style="89" customWidth="1"/>
    <col min="9895" max="9895" width="3" style="89" customWidth="1"/>
    <col min="9896" max="9896" width="0.85546875" style="89" customWidth="1"/>
    <col min="9897" max="9897" width="2.42578125" style="89" customWidth="1"/>
    <col min="9898" max="9898" width="3" style="89" customWidth="1"/>
    <col min="9899" max="9899" width="0.85546875" style="89" customWidth="1"/>
    <col min="9900" max="9900" width="2.42578125" style="89" customWidth="1"/>
    <col min="9901" max="9901" width="3" style="89" customWidth="1"/>
    <col min="9902" max="9902" width="0.85546875" style="89" customWidth="1"/>
    <col min="9903" max="9903" width="2.42578125" style="89" customWidth="1"/>
    <col min="9904" max="9904" width="3" style="89" customWidth="1"/>
    <col min="9905" max="9905" width="0.85546875" style="89" customWidth="1"/>
    <col min="9906" max="9906" width="2.42578125" style="89" customWidth="1"/>
    <col min="9907" max="9907" width="3" style="89" customWidth="1"/>
    <col min="9908" max="9908" width="0.85546875" style="89" customWidth="1"/>
    <col min="9909" max="9909" width="2.42578125" style="89" customWidth="1"/>
    <col min="9910" max="9910" width="3.7109375" style="89" customWidth="1"/>
    <col min="9911" max="9911" width="4.7109375" style="89" customWidth="1"/>
    <col min="9912" max="9912" width="5.42578125" style="89" customWidth="1"/>
    <col min="9913" max="9913" width="4.140625" style="89" customWidth="1"/>
    <col min="9914" max="10132" width="11.42578125" style="89"/>
    <col min="10133" max="10133" width="1.85546875" style="89" bestFit="1" customWidth="1"/>
    <col min="10134" max="10134" width="10.7109375" style="89" customWidth="1"/>
    <col min="10135" max="10135" width="2" style="89" customWidth="1"/>
    <col min="10136" max="10136" width="3" style="89" customWidth="1"/>
    <col min="10137" max="10137" width="0.85546875" style="89" customWidth="1"/>
    <col min="10138" max="10138" width="2.42578125" style="89" customWidth="1"/>
    <col min="10139" max="10139" width="3" style="89" customWidth="1"/>
    <col min="10140" max="10140" width="0.85546875" style="89" customWidth="1"/>
    <col min="10141" max="10141" width="2.42578125" style="89" customWidth="1"/>
    <col min="10142" max="10142" width="3" style="89" customWidth="1"/>
    <col min="10143" max="10143" width="0.85546875" style="89" customWidth="1"/>
    <col min="10144" max="10144" width="2.42578125" style="89" customWidth="1"/>
    <col min="10145" max="10145" width="3" style="89" customWidth="1"/>
    <col min="10146" max="10146" width="0.85546875" style="89" customWidth="1"/>
    <col min="10147" max="10147" width="2.42578125" style="89" customWidth="1"/>
    <col min="10148" max="10148" width="3" style="89" customWidth="1"/>
    <col min="10149" max="10149" width="0.85546875" style="89" customWidth="1"/>
    <col min="10150" max="10150" width="2.42578125" style="89" customWidth="1"/>
    <col min="10151" max="10151" width="3" style="89" customWidth="1"/>
    <col min="10152" max="10152" width="0.85546875" style="89" customWidth="1"/>
    <col min="10153" max="10153" width="2.42578125" style="89" customWidth="1"/>
    <col min="10154" max="10154" width="3" style="89" customWidth="1"/>
    <col min="10155" max="10155" width="0.85546875" style="89" customWidth="1"/>
    <col min="10156" max="10156" width="2.42578125" style="89" customWidth="1"/>
    <col min="10157" max="10157" width="3" style="89" customWidth="1"/>
    <col min="10158" max="10158" width="0.85546875" style="89" customWidth="1"/>
    <col min="10159" max="10159" width="2.42578125" style="89" customWidth="1"/>
    <col min="10160" max="10160" width="3" style="89" customWidth="1"/>
    <col min="10161" max="10161" width="0.85546875" style="89" customWidth="1"/>
    <col min="10162" max="10162" width="2.42578125" style="89" customWidth="1"/>
    <col min="10163" max="10163" width="3" style="89" customWidth="1"/>
    <col min="10164" max="10164" width="0.85546875" style="89" customWidth="1"/>
    <col min="10165" max="10165" width="2.42578125" style="89" customWidth="1"/>
    <col min="10166" max="10166" width="3.7109375" style="89" customWidth="1"/>
    <col min="10167" max="10167" width="4.7109375" style="89" customWidth="1"/>
    <col min="10168" max="10168" width="5.42578125" style="89" customWidth="1"/>
    <col min="10169" max="10169" width="4.140625" style="89" customWidth="1"/>
    <col min="10170" max="10388" width="11.42578125" style="89"/>
    <col min="10389" max="10389" width="1.85546875" style="89" bestFit="1" customWidth="1"/>
    <col min="10390" max="10390" width="10.7109375" style="89" customWidth="1"/>
    <col min="10391" max="10391" width="2" style="89" customWidth="1"/>
    <col min="10392" max="10392" width="3" style="89" customWidth="1"/>
    <col min="10393" max="10393" width="0.85546875" style="89" customWidth="1"/>
    <col min="10394" max="10394" width="2.42578125" style="89" customWidth="1"/>
    <col min="10395" max="10395" width="3" style="89" customWidth="1"/>
    <col min="10396" max="10396" width="0.85546875" style="89" customWidth="1"/>
    <col min="10397" max="10397" width="2.42578125" style="89" customWidth="1"/>
    <col min="10398" max="10398" width="3" style="89" customWidth="1"/>
    <col min="10399" max="10399" width="0.85546875" style="89" customWidth="1"/>
    <col min="10400" max="10400" width="2.42578125" style="89" customWidth="1"/>
    <col min="10401" max="10401" width="3" style="89" customWidth="1"/>
    <col min="10402" max="10402" width="0.85546875" style="89" customWidth="1"/>
    <col min="10403" max="10403" width="2.42578125" style="89" customWidth="1"/>
    <col min="10404" max="10404" width="3" style="89" customWidth="1"/>
    <col min="10405" max="10405" width="0.85546875" style="89" customWidth="1"/>
    <col min="10406" max="10406" width="2.42578125" style="89" customWidth="1"/>
    <col min="10407" max="10407" width="3" style="89" customWidth="1"/>
    <col min="10408" max="10408" width="0.85546875" style="89" customWidth="1"/>
    <col min="10409" max="10409" width="2.42578125" style="89" customWidth="1"/>
    <col min="10410" max="10410" width="3" style="89" customWidth="1"/>
    <col min="10411" max="10411" width="0.85546875" style="89" customWidth="1"/>
    <col min="10412" max="10412" width="2.42578125" style="89" customWidth="1"/>
    <col min="10413" max="10413" width="3" style="89" customWidth="1"/>
    <col min="10414" max="10414" width="0.85546875" style="89" customWidth="1"/>
    <col min="10415" max="10415" width="2.42578125" style="89" customWidth="1"/>
    <col min="10416" max="10416" width="3" style="89" customWidth="1"/>
    <col min="10417" max="10417" width="0.85546875" style="89" customWidth="1"/>
    <col min="10418" max="10418" width="2.42578125" style="89" customWidth="1"/>
    <col min="10419" max="10419" width="3" style="89" customWidth="1"/>
    <col min="10420" max="10420" width="0.85546875" style="89" customWidth="1"/>
    <col min="10421" max="10421" width="2.42578125" style="89" customWidth="1"/>
    <col min="10422" max="10422" width="3.7109375" style="89" customWidth="1"/>
    <col min="10423" max="10423" width="4.7109375" style="89" customWidth="1"/>
    <col min="10424" max="10424" width="5.42578125" style="89" customWidth="1"/>
    <col min="10425" max="10425" width="4.140625" style="89" customWidth="1"/>
    <col min="10426" max="10644" width="11.42578125" style="89"/>
    <col min="10645" max="10645" width="1.85546875" style="89" bestFit="1" customWidth="1"/>
    <col min="10646" max="10646" width="10.7109375" style="89" customWidth="1"/>
    <col min="10647" max="10647" width="2" style="89" customWidth="1"/>
    <col min="10648" max="10648" width="3" style="89" customWidth="1"/>
    <col min="10649" max="10649" width="0.85546875" style="89" customWidth="1"/>
    <col min="10650" max="10650" width="2.42578125" style="89" customWidth="1"/>
    <col min="10651" max="10651" width="3" style="89" customWidth="1"/>
    <col min="10652" max="10652" width="0.85546875" style="89" customWidth="1"/>
    <col min="10653" max="10653" width="2.42578125" style="89" customWidth="1"/>
    <col min="10654" max="10654" width="3" style="89" customWidth="1"/>
    <col min="10655" max="10655" width="0.85546875" style="89" customWidth="1"/>
    <col min="10656" max="10656" width="2.42578125" style="89" customWidth="1"/>
    <col min="10657" max="10657" width="3" style="89" customWidth="1"/>
    <col min="10658" max="10658" width="0.85546875" style="89" customWidth="1"/>
    <col min="10659" max="10659" width="2.42578125" style="89" customWidth="1"/>
    <col min="10660" max="10660" width="3" style="89" customWidth="1"/>
    <col min="10661" max="10661" width="0.85546875" style="89" customWidth="1"/>
    <col min="10662" max="10662" width="2.42578125" style="89" customWidth="1"/>
    <col min="10663" max="10663" width="3" style="89" customWidth="1"/>
    <col min="10664" max="10664" width="0.85546875" style="89" customWidth="1"/>
    <col min="10665" max="10665" width="2.42578125" style="89" customWidth="1"/>
    <col min="10666" max="10666" width="3" style="89" customWidth="1"/>
    <col min="10667" max="10667" width="0.85546875" style="89" customWidth="1"/>
    <col min="10668" max="10668" width="2.42578125" style="89" customWidth="1"/>
    <col min="10669" max="10669" width="3" style="89" customWidth="1"/>
    <col min="10670" max="10670" width="0.85546875" style="89" customWidth="1"/>
    <col min="10671" max="10671" width="2.42578125" style="89" customWidth="1"/>
    <col min="10672" max="10672" width="3" style="89" customWidth="1"/>
    <col min="10673" max="10673" width="0.85546875" style="89" customWidth="1"/>
    <col min="10674" max="10674" width="2.42578125" style="89" customWidth="1"/>
    <col min="10675" max="10675" width="3" style="89" customWidth="1"/>
    <col min="10676" max="10676" width="0.85546875" style="89" customWidth="1"/>
    <col min="10677" max="10677" width="2.42578125" style="89" customWidth="1"/>
    <col min="10678" max="10678" width="3.7109375" style="89" customWidth="1"/>
    <col min="10679" max="10679" width="4.7109375" style="89" customWidth="1"/>
    <col min="10680" max="10680" width="5.42578125" style="89" customWidth="1"/>
    <col min="10681" max="10681" width="4.140625" style="89" customWidth="1"/>
    <col min="10682" max="10900" width="11.42578125" style="89"/>
    <col min="10901" max="10901" width="1.85546875" style="89" bestFit="1" customWidth="1"/>
    <col min="10902" max="10902" width="10.7109375" style="89" customWidth="1"/>
    <col min="10903" max="10903" width="2" style="89" customWidth="1"/>
    <col min="10904" max="10904" width="3" style="89" customWidth="1"/>
    <col min="10905" max="10905" width="0.85546875" style="89" customWidth="1"/>
    <col min="10906" max="10906" width="2.42578125" style="89" customWidth="1"/>
    <col min="10907" max="10907" width="3" style="89" customWidth="1"/>
    <col min="10908" max="10908" width="0.85546875" style="89" customWidth="1"/>
    <col min="10909" max="10909" width="2.42578125" style="89" customWidth="1"/>
    <col min="10910" max="10910" width="3" style="89" customWidth="1"/>
    <col min="10911" max="10911" width="0.85546875" style="89" customWidth="1"/>
    <col min="10912" max="10912" width="2.42578125" style="89" customWidth="1"/>
    <col min="10913" max="10913" width="3" style="89" customWidth="1"/>
    <col min="10914" max="10914" width="0.85546875" style="89" customWidth="1"/>
    <col min="10915" max="10915" width="2.42578125" style="89" customWidth="1"/>
    <col min="10916" max="10916" width="3" style="89" customWidth="1"/>
    <col min="10917" max="10917" width="0.85546875" style="89" customWidth="1"/>
    <col min="10918" max="10918" width="2.42578125" style="89" customWidth="1"/>
    <col min="10919" max="10919" width="3" style="89" customWidth="1"/>
    <col min="10920" max="10920" width="0.85546875" style="89" customWidth="1"/>
    <col min="10921" max="10921" width="2.42578125" style="89" customWidth="1"/>
    <col min="10922" max="10922" width="3" style="89" customWidth="1"/>
    <col min="10923" max="10923" width="0.85546875" style="89" customWidth="1"/>
    <col min="10924" max="10924" width="2.42578125" style="89" customWidth="1"/>
    <col min="10925" max="10925" width="3" style="89" customWidth="1"/>
    <col min="10926" max="10926" width="0.85546875" style="89" customWidth="1"/>
    <col min="10927" max="10927" width="2.42578125" style="89" customWidth="1"/>
    <col min="10928" max="10928" width="3" style="89" customWidth="1"/>
    <col min="10929" max="10929" width="0.85546875" style="89" customWidth="1"/>
    <col min="10930" max="10930" width="2.42578125" style="89" customWidth="1"/>
    <col min="10931" max="10931" width="3" style="89" customWidth="1"/>
    <col min="10932" max="10932" width="0.85546875" style="89" customWidth="1"/>
    <col min="10933" max="10933" width="2.42578125" style="89" customWidth="1"/>
    <col min="10934" max="10934" width="3.7109375" style="89" customWidth="1"/>
    <col min="10935" max="10935" width="4.7109375" style="89" customWidth="1"/>
    <col min="10936" max="10936" width="5.42578125" style="89" customWidth="1"/>
    <col min="10937" max="10937" width="4.140625" style="89" customWidth="1"/>
    <col min="10938" max="11156" width="11.42578125" style="89"/>
    <col min="11157" max="11157" width="1.85546875" style="89" bestFit="1" customWidth="1"/>
    <col min="11158" max="11158" width="10.7109375" style="89" customWidth="1"/>
    <col min="11159" max="11159" width="2" style="89" customWidth="1"/>
    <col min="11160" max="11160" width="3" style="89" customWidth="1"/>
    <col min="11161" max="11161" width="0.85546875" style="89" customWidth="1"/>
    <col min="11162" max="11162" width="2.42578125" style="89" customWidth="1"/>
    <col min="11163" max="11163" width="3" style="89" customWidth="1"/>
    <col min="11164" max="11164" width="0.85546875" style="89" customWidth="1"/>
    <col min="11165" max="11165" width="2.42578125" style="89" customWidth="1"/>
    <col min="11166" max="11166" width="3" style="89" customWidth="1"/>
    <col min="11167" max="11167" width="0.85546875" style="89" customWidth="1"/>
    <col min="11168" max="11168" width="2.42578125" style="89" customWidth="1"/>
    <col min="11169" max="11169" width="3" style="89" customWidth="1"/>
    <col min="11170" max="11170" width="0.85546875" style="89" customWidth="1"/>
    <col min="11171" max="11171" width="2.42578125" style="89" customWidth="1"/>
    <col min="11172" max="11172" width="3" style="89" customWidth="1"/>
    <col min="11173" max="11173" width="0.85546875" style="89" customWidth="1"/>
    <col min="11174" max="11174" width="2.42578125" style="89" customWidth="1"/>
    <col min="11175" max="11175" width="3" style="89" customWidth="1"/>
    <col min="11176" max="11176" width="0.85546875" style="89" customWidth="1"/>
    <col min="11177" max="11177" width="2.42578125" style="89" customWidth="1"/>
    <col min="11178" max="11178" width="3" style="89" customWidth="1"/>
    <col min="11179" max="11179" width="0.85546875" style="89" customWidth="1"/>
    <col min="11180" max="11180" width="2.42578125" style="89" customWidth="1"/>
    <col min="11181" max="11181" width="3" style="89" customWidth="1"/>
    <col min="11182" max="11182" width="0.85546875" style="89" customWidth="1"/>
    <col min="11183" max="11183" width="2.42578125" style="89" customWidth="1"/>
    <col min="11184" max="11184" width="3" style="89" customWidth="1"/>
    <col min="11185" max="11185" width="0.85546875" style="89" customWidth="1"/>
    <col min="11186" max="11186" width="2.42578125" style="89" customWidth="1"/>
    <col min="11187" max="11187" width="3" style="89" customWidth="1"/>
    <col min="11188" max="11188" width="0.85546875" style="89" customWidth="1"/>
    <col min="11189" max="11189" width="2.42578125" style="89" customWidth="1"/>
    <col min="11190" max="11190" width="3.7109375" style="89" customWidth="1"/>
    <col min="11191" max="11191" width="4.7109375" style="89" customWidth="1"/>
    <col min="11192" max="11192" width="5.42578125" style="89" customWidth="1"/>
    <col min="11193" max="11193" width="4.140625" style="89" customWidth="1"/>
    <col min="11194" max="11412" width="11.42578125" style="89"/>
    <col min="11413" max="11413" width="1.85546875" style="89" bestFit="1" customWidth="1"/>
    <col min="11414" max="11414" width="10.7109375" style="89" customWidth="1"/>
    <col min="11415" max="11415" width="2" style="89" customWidth="1"/>
    <col min="11416" max="11416" width="3" style="89" customWidth="1"/>
    <col min="11417" max="11417" width="0.85546875" style="89" customWidth="1"/>
    <col min="11418" max="11418" width="2.42578125" style="89" customWidth="1"/>
    <col min="11419" max="11419" width="3" style="89" customWidth="1"/>
    <col min="11420" max="11420" width="0.85546875" style="89" customWidth="1"/>
    <col min="11421" max="11421" width="2.42578125" style="89" customWidth="1"/>
    <col min="11422" max="11422" width="3" style="89" customWidth="1"/>
    <col min="11423" max="11423" width="0.85546875" style="89" customWidth="1"/>
    <col min="11424" max="11424" width="2.42578125" style="89" customWidth="1"/>
    <col min="11425" max="11425" width="3" style="89" customWidth="1"/>
    <col min="11426" max="11426" width="0.85546875" style="89" customWidth="1"/>
    <col min="11427" max="11427" width="2.42578125" style="89" customWidth="1"/>
    <col min="11428" max="11428" width="3" style="89" customWidth="1"/>
    <col min="11429" max="11429" width="0.85546875" style="89" customWidth="1"/>
    <col min="11430" max="11430" width="2.42578125" style="89" customWidth="1"/>
    <col min="11431" max="11431" width="3" style="89" customWidth="1"/>
    <col min="11432" max="11432" width="0.85546875" style="89" customWidth="1"/>
    <col min="11433" max="11433" width="2.42578125" style="89" customWidth="1"/>
    <col min="11434" max="11434" width="3" style="89" customWidth="1"/>
    <col min="11435" max="11435" width="0.85546875" style="89" customWidth="1"/>
    <col min="11436" max="11436" width="2.42578125" style="89" customWidth="1"/>
    <col min="11437" max="11437" width="3" style="89" customWidth="1"/>
    <col min="11438" max="11438" width="0.85546875" style="89" customWidth="1"/>
    <col min="11439" max="11439" width="2.42578125" style="89" customWidth="1"/>
    <col min="11440" max="11440" width="3" style="89" customWidth="1"/>
    <col min="11441" max="11441" width="0.85546875" style="89" customWidth="1"/>
    <col min="11442" max="11442" width="2.42578125" style="89" customWidth="1"/>
    <col min="11443" max="11443" width="3" style="89" customWidth="1"/>
    <col min="11444" max="11444" width="0.85546875" style="89" customWidth="1"/>
    <col min="11445" max="11445" width="2.42578125" style="89" customWidth="1"/>
    <col min="11446" max="11446" width="3.7109375" style="89" customWidth="1"/>
    <col min="11447" max="11447" width="4.7109375" style="89" customWidth="1"/>
    <col min="11448" max="11448" width="5.42578125" style="89" customWidth="1"/>
    <col min="11449" max="11449" width="4.140625" style="89" customWidth="1"/>
    <col min="11450" max="11668" width="11.42578125" style="89"/>
    <col min="11669" max="11669" width="1.85546875" style="89" bestFit="1" customWidth="1"/>
    <col min="11670" max="11670" width="10.7109375" style="89" customWidth="1"/>
    <col min="11671" max="11671" width="2" style="89" customWidth="1"/>
    <col min="11672" max="11672" width="3" style="89" customWidth="1"/>
    <col min="11673" max="11673" width="0.85546875" style="89" customWidth="1"/>
    <col min="11674" max="11674" width="2.42578125" style="89" customWidth="1"/>
    <col min="11675" max="11675" width="3" style="89" customWidth="1"/>
    <col min="11676" max="11676" width="0.85546875" style="89" customWidth="1"/>
    <col min="11677" max="11677" width="2.42578125" style="89" customWidth="1"/>
    <col min="11678" max="11678" width="3" style="89" customWidth="1"/>
    <col min="11679" max="11679" width="0.85546875" style="89" customWidth="1"/>
    <col min="11680" max="11680" width="2.42578125" style="89" customWidth="1"/>
    <col min="11681" max="11681" width="3" style="89" customWidth="1"/>
    <col min="11682" max="11682" width="0.85546875" style="89" customWidth="1"/>
    <col min="11683" max="11683" width="2.42578125" style="89" customWidth="1"/>
    <col min="11684" max="11684" width="3" style="89" customWidth="1"/>
    <col min="11685" max="11685" width="0.85546875" style="89" customWidth="1"/>
    <col min="11686" max="11686" width="2.42578125" style="89" customWidth="1"/>
    <col min="11687" max="11687" width="3" style="89" customWidth="1"/>
    <col min="11688" max="11688" width="0.85546875" style="89" customWidth="1"/>
    <col min="11689" max="11689" width="2.42578125" style="89" customWidth="1"/>
    <col min="11690" max="11690" width="3" style="89" customWidth="1"/>
    <col min="11691" max="11691" width="0.85546875" style="89" customWidth="1"/>
    <col min="11692" max="11692" width="2.42578125" style="89" customWidth="1"/>
    <col min="11693" max="11693" width="3" style="89" customWidth="1"/>
    <col min="11694" max="11694" width="0.85546875" style="89" customWidth="1"/>
    <col min="11695" max="11695" width="2.42578125" style="89" customWidth="1"/>
    <col min="11696" max="11696" width="3" style="89" customWidth="1"/>
    <col min="11697" max="11697" width="0.85546875" style="89" customWidth="1"/>
    <col min="11698" max="11698" width="2.42578125" style="89" customWidth="1"/>
    <col min="11699" max="11699" width="3" style="89" customWidth="1"/>
    <col min="11700" max="11700" width="0.85546875" style="89" customWidth="1"/>
    <col min="11701" max="11701" width="2.42578125" style="89" customWidth="1"/>
    <col min="11702" max="11702" width="3.7109375" style="89" customWidth="1"/>
    <col min="11703" max="11703" width="4.7109375" style="89" customWidth="1"/>
    <col min="11704" max="11704" width="5.42578125" style="89" customWidth="1"/>
    <col min="11705" max="11705" width="4.140625" style="89" customWidth="1"/>
    <col min="11706" max="11924" width="11.42578125" style="89"/>
    <col min="11925" max="11925" width="1.85546875" style="89" bestFit="1" customWidth="1"/>
    <col min="11926" max="11926" width="10.7109375" style="89" customWidth="1"/>
    <col min="11927" max="11927" width="2" style="89" customWidth="1"/>
    <col min="11928" max="11928" width="3" style="89" customWidth="1"/>
    <col min="11929" max="11929" width="0.85546875" style="89" customWidth="1"/>
    <col min="11930" max="11930" width="2.42578125" style="89" customWidth="1"/>
    <col min="11931" max="11931" width="3" style="89" customWidth="1"/>
    <col min="11932" max="11932" width="0.85546875" style="89" customWidth="1"/>
    <col min="11933" max="11933" width="2.42578125" style="89" customWidth="1"/>
    <col min="11934" max="11934" width="3" style="89" customWidth="1"/>
    <col min="11935" max="11935" width="0.85546875" style="89" customWidth="1"/>
    <col min="11936" max="11936" width="2.42578125" style="89" customWidth="1"/>
    <col min="11937" max="11937" width="3" style="89" customWidth="1"/>
    <col min="11938" max="11938" width="0.85546875" style="89" customWidth="1"/>
    <col min="11939" max="11939" width="2.42578125" style="89" customWidth="1"/>
    <col min="11940" max="11940" width="3" style="89" customWidth="1"/>
    <col min="11941" max="11941" width="0.85546875" style="89" customWidth="1"/>
    <col min="11942" max="11942" width="2.42578125" style="89" customWidth="1"/>
    <col min="11943" max="11943" width="3" style="89" customWidth="1"/>
    <col min="11944" max="11944" width="0.85546875" style="89" customWidth="1"/>
    <col min="11945" max="11945" width="2.42578125" style="89" customWidth="1"/>
    <col min="11946" max="11946" width="3" style="89" customWidth="1"/>
    <col min="11947" max="11947" width="0.85546875" style="89" customWidth="1"/>
    <col min="11948" max="11948" width="2.42578125" style="89" customWidth="1"/>
    <col min="11949" max="11949" width="3" style="89" customWidth="1"/>
    <col min="11950" max="11950" width="0.85546875" style="89" customWidth="1"/>
    <col min="11951" max="11951" width="2.42578125" style="89" customWidth="1"/>
    <col min="11952" max="11952" width="3" style="89" customWidth="1"/>
    <col min="11953" max="11953" width="0.85546875" style="89" customWidth="1"/>
    <col min="11954" max="11954" width="2.42578125" style="89" customWidth="1"/>
    <col min="11955" max="11955" width="3" style="89" customWidth="1"/>
    <col min="11956" max="11956" width="0.85546875" style="89" customWidth="1"/>
    <col min="11957" max="11957" width="2.42578125" style="89" customWidth="1"/>
    <col min="11958" max="11958" width="3.7109375" style="89" customWidth="1"/>
    <col min="11959" max="11959" width="4.7109375" style="89" customWidth="1"/>
    <col min="11960" max="11960" width="5.42578125" style="89" customWidth="1"/>
    <col min="11961" max="11961" width="4.140625" style="89" customWidth="1"/>
    <col min="11962" max="12180" width="11.42578125" style="89"/>
    <col min="12181" max="12181" width="1.85546875" style="89" bestFit="1" customWidth="1"/>
    <col min="12182" max="12182" width="10.7109375" style="89" customWidth="1"/>
    <col min="12183" max="12183" width="2" style="89" customWidth="1"/>
    <col min="12184" max="12184" width="3" style="89" customWidth="1"/>
    <col min="12185" max="12185" width="0.85546875" style="89" customWidth="1"/>
    <col min="12186" max="12186" width="2.42578125" style="89" customWidth="1"/>
    <col min="12187" max="12187" width="3" style="89" customWidth="1"/>
    <col min="12188" max="12188" width="0.85546875" style="89" customWidth="1"/>
    <col min="12189" max="12189" width="2.42578125" style="89" customWidth="1"/>
    <col min="12190" max="12190" width="3" style="89" customWidth="1"/>
    <col min="12191" max="12191" width="0.85546875" style="89" customWidth="1"/>
    <col min="12192" max="12192" width="2.42578125" style="89" customWidth="1"/>
    <col min="12193" max="12193" width="3" style="89" customWidth="1"/>
    <col min="12194" max="12194" width="0.85546875" style="89" customWidth="1"/>
    <col min="12195" max="12195" width="2.42578125" style="89" customWidth="1"/>
    <col min="12196" max="12196" width="3" style="89" customWidth="1"/>
    <col min="12197" max="12197" width="0.85546875" style="89" customWidth="1"/>
    <col min="12198" max="12198" width="2.42578125" style="89" customWidth="1"/>
    <col min="12199" max="12199" width="3" style="89" customWidth="1"/>
    <col min="12200" max="12200" width="0.85546875" style="89" customWidth="1"/>
    <col min="12201" max="12201" width="2.42578125" style="89" customWidth="1"/>
    <col min="12202" max="12202" width="3" style="89" customWidth="1"/>
    <col min="12203" max="12203" width="0.85546875" style="89" customWidth="1"/>
    <col min="12204" max="12204" width="2.42578125" style="89" customWidth="1"/>
    <col min="12205" max="12205" width="3" style="89" customWidth="1"/>
    <col min="12206" max="12206" width="0.85546875" style="89" customWidth="1"/>
    <col min="12207" max="12207" width="2.42578125" style="89" customWidth="1"/>
    <col min="12208" max="12208" width="3" style="89" customWidth="1"/>
    <col min="12209" max="12209" width="0.85546875" style="89" customWidth="1"/>
    <col min="12210" max="12210" width="2.42578125" style="89" customWidth="1"/>
    <col min="12211" max="12211" width="3" style="89" customWidth="1"/>
    <col min="12212" max="12212" width="0.85546875" style="89" customWidth="1"/>
    <col min="12213" max="12213" width="2.42578125" style="89" customWidth="1"/>
    <col min="12214" max="12214" width="3.7109375" style="89" customWidth="1"/>
    <col min="12215" max="12215" width="4.7109375" style="89" customWidth="1"/>
    <col min="12216" max="12216" width="5.42578125" style="89" customWidth="1"/>
    <col min="12217" max="12217" width="4.140625" style="89" customWidth="1"/>
    <col min="12218" max="12436" width="11.42578125" style="89"/>
    <col min="12437" max="12437" width="1.85546875" style="89" bestFit="1" customWidth="1"/>
    <col min="12438" max="12438" width="10.7109375" style="89" customWidth="1"/>
    <col min="12439" max="12439" width="2" style="89" customWidth="1"/>
    <col min="12440" max="12440" width="3" style="89" customWidth="1"/>
    <col min="12441" max="12441" width="0.85546875" style="89" customWidth="1"/>
    <col min="12442" max="12442" width="2.42578125" style="89" customWidth="1"/>
    <col min="12443" max="12443" width="3" style="89" customWidth="1"/>
    <col min="12444" max="12444" width="0.85546875" style="89" customWidth="1"/>
    <col min="12445" max="12445" width="2.42578125" style="89" customWidth="1"/>
    <col min="12446" max="12446" width="3" style="89" customWidth="1"/>
    <col min="12447" max="12447" width="0.85546875" style="89" customWidth="1"/>
    <col min="12448" max="12448" width="2.42578125" style="89" customWidth="1"/>
    <col min="12449" max="12449" width="3" style="89" customWidth="1"/>
    <col min="12450" max="12450" width="0.85546875" style="89" customWidth="1"/>
    <col min="12451" max="12451" width="2.42578125" style="89" customWidth="1"/>
    <col min="12452" max="12452" width="3" style="89" customWidth="1"/>
    <col min="12453" max="12453" width="0.85546875" style="89" customWidth="1"/>
    <col min="12454" max="12454" width="2.42578125" style="89" customWidth="1"/>
    <col min="12455" max="12455" width="3" style="89" customWidth="1"/>
    <col min="12456" max="12456" width="0.85546875" style="89" customWidth="1"/>
    <col min="12457" max="12457" width="2.42578125" style="89" customWidth="1"/>
    <col min="12458" max="12458" width="3" style="89" customWidth="1"/>
    <col min="12459" max="12459" width="0.85546875" style="89" customWidth="1"/>
    <col min="12460" max="12460" width="2.42578125" style="89" customWidth="1"/>
    <col min="12461" max="12461" width="3" style="89" customWidth="1"/>
    <col min="12462" max="12462" width="0.85546875" style="89" customWidth="1"/>
    <col min="12463" max="12463" width="2.42578125" style="89" customWidth="1"/>
    <col min="12464" max="12464" width="3" style="89" customWidth="1"/>
    <col min="12465" max="12465" width="0.85546875" style="89" customWidth="1"/>
    <col min="12466" max="12466" width="2.42578125" style="89" customWidth="1"/>
    <col min="12467" max="12467" width="3" style="89" customWidth="1"/>
    <col min="12468" max="12468" width="0.85546875" style="89" customWidth="1"/>
    <col min="12469" max="12469" width="2.42578125" style="89" customWidth="1"/>
    <col min="12470" max="12470" width="3.7109375" style="89" customWidth="1"/>
    <col min="12471" max="12471" width="4.7109375" style="89" customWidth="1"/>
    <col min="12472" max="12472" width="5.42578125" style="89" customWidth="1"/>
    <col min="12473" max="12473" width="4.140625" style="89" customWidth="1"/>
    <col min="12474" max="12692" width="11.42578125" style="89"/>
    <col min="12693" max="12693" width="1.85546875" style="89" bestFit="1" customWidth="1"/>
    <col min="12694" max="12694" width="10.7109375" style="89" customWidth="1"/>
    <col min="12695" max="12695" width="2" style="89" customWidth="1"/>
    <col min="12696" max="12696" width="3" style="89" customWidth="1"/>
    <col min="12697" max="12697" width="0.85546875" style="89" customWidth="1"/>
    <col min="12698" max="12698" width="2.42578125" style="89" customWidth="1"/>
    <col min="12699" max="12699" width="3" style="89" customWidth="1"/>
    <col min="12700" max="12700" width="0.85546875" style="89" customWidth="1"/>
    <col min="12701" max="12701" width="2.42578125" style="89" customWidth="1"/>
    <col min="12702" max="12702" width="3" style="89" customWidth="1"/>
    <col min="12703" max="12703" width="0.85546875" style="89" customWidth="1"/>
    <col min="12704" max="12704" width="2.42578125" style="89" customWidth="1"/>
    <col min="12705" max="12705" width="3" style="89" customWidth="1"/>
    <col min="12706" max="12706" width="0.85546875" style="89" customWidth="1"/>
    <col min="12707" max="12707" width="2.42578125" style="89" customWidth="1"/>
    <col min="12708" max="12708" width="3" style="89" customWidth="1"/>
    <col min="12709" max="12709" width="0.85546875" style="89" customWidth="1"/>
    <col min="12710" max="12710" width="2.42578125" style="89" customWidth="1"/>
    <col min="12711" max="12711" width="3" style="89" customWidth="1"/>
    <col min="12712" max="12712" width="0.85546875" style="89" customWidth="1"/>
    <col min="12713" max="12713" width="2.42578125" style="89" customWidth="1"/>
    <col min="12714" max="12714" width="3" style="89" customWidth="1"/>
    <col min="12715" max="12715" width="0.85546875" style="89" customWidth="1"/>
    <col min="12716" max="12716" width="2.42578125" style="89" customWidth="1"/>
    <col min="12717" max="12717" width="3" style="89" customWidth="1"/>
    <col min="12718" max="12718" width="0.85546875" style="89" customWidth="1"/>
    <col min="12719" max="12719" width="2.42578125" style="89" customWidth="1"/>
    <col min="12720" max="12720" width="3" style="89" customWidth="1"/>
    <col min="12721" max="12721" width="0.85546875" style="89" customWidth="1"/>
    <col min="12722" max="12722" width="2.42578125" style="89" customWidth="1"/>
    <col min="12723" max="12723" width="3" style="89" customWidth="1"/>
    <col min="12724" max="12724" width="0.85546875" style="89" customWidth="1"/>
    <col min="12725" max="12725" width="2.42578125" style="89" customWidth="1"/>
    <col min="12726" max="12726" width="3.7109375" style="89" customWidth="1"/>
    <col min="12727" max="12727" width="4.7109375" style="89" customWidth="1"/>
    <col min="12728" max="12728" width="5.42578125" style="89" customWidth="1"/>
    <col min="12729" max="12729" width="4.140625" style="89" customWidth="1"/>
    <col min="12730" max="12948" width="11.42578125" style="89"/>
    <col min="12949" max="12949" width="1.85546875" style="89" bestFit="1" customWidth="1"/>
    <col min="12950" max="12950" width="10.7109375" style="89" customWidth="1"/>
    <col min="12951" max="12951" width="2" style="89" customWidth="1"/>
    <col min="12952" max="12952" width="3" style="89" customWidth="1"/>
    <col min="12953" max="12953" width="0.85546875" style="89" customWidth="1"/>
    <col min="12954" max="12954" width="2.42578125" style="89" customWidth="1"/>
    <col min="12955" max="12955" width="3" style="89" customWidth="1"/>
    <col min="12956" max="12956" width="0.85546875" style="89" customWidth="1"/>
    <col min="12957" max="12957" width="2.42578125" style="89" customWidth="1"/>
    <col min="12958" max="12958" width="3" style="89" customWidth="1"/>
    <col min="12959" max="12959" width="0.85546875" style="89" customWidth="1"/>
    <col min="12960" max="12960" width="2.42578125" style="89" customWidth="1"/>
    <col min="12961" max="12961" width="3" style="89" customWidth="1"/>
    <col min="12962" max="12962" width="0.85546875" style="89" customWidth="1"/>
    <col min="12963" max="12963" width="2.42578125" style="89" customWidth="1"/>
    <col min="12964" max="12964" width="3" style="89" customWidth="1"/>
    <col min="12965" max="12965" width="0.85546875" style="89" customWidth="1"/>
    <col min="12966" max="12966" width="2.42578125" style="89" customWidth="1"/>
    <col min="12967" max="12967" width="3" style="89" customWidth="1"/>
    <col min="12968" max="12968" width="0.85546875" style="89" customWidth="1"/>
    <col min="12969" max="12969" width="2.42578125" style="89" customWidth="1"/>
    <col min="12970" max="12970" width="3" style="89" customWidth="1"/>
    <col min="12971" max="12971" width="0.85546875" style="89" customWidth="1"/>
    <col min="12972" max="12972" width="2.42578125" style="89" customWidth="1"/>
    <col min="12973" max="12973" width="3" style="89" customWidth="1"/>
    <col min="12974" max="12974" width="0.85546875" style="89" customWidth="1"/>
    <col min="12975" max="12975" width="2.42578125" style="89" customWidth="1"/>
    <col min="12976" max="12976" width="3" style="89" customWidth="1"/>
    <col min="12977" max="12977" width="0.85546875" style="89" customWidth="1"/>
    <col min="12978" max="12978" width="2.42578125" style="89" customWidth="1"/>
    <col min="12979" max="12979" width="3" style="89" customWidth="1"/>
    <col min="12980" max="12980" width="0.85546875" style="89" customWidth="1"/>
    <col min="12981" max="12981" width="2.42578125" style="89" customWidth="1"/>
    <col min="12982" max="12982" width="3.7109375" style="89" customWidth="1"/>
    <col min="12983" max="12983" width="4.7109375" style="89" customWidth="1"/>
    <col min="12984" max="12984" width="5.42578125" style="89" customWidth="1"/>
    <col min="12985" max="12985" width="4.140625" style="89" customWidth="1"/>
    <col min="12986" max="13204" width="11.42578125" style="89"/>
    <col min="13205" max="13205" width="1.85546875" style="89" bestFit="1" customWidth="1"/>
    <col min="13206" max="13206" width="10.7109375" style="89" customWidth="1"/>
    <col min="13207" max="13207" width="2" style="89" customWidth="1"/>
    <col min="13208" max="13208" width="3" style="89" customWidth="1"/>
    <col min="13209" max="13209" width="0.85546875" style="89" customWidth="1"/>
    <col min="13210" max="13210" width="2.42578125" style="89" customWidth="1"/>
    <col min="13211" max="13211" width="3" style="89" customWidth="1"/>
    <col min="13212" max="13212" width="0.85546875" style="89" customWidth="1"/>
    <col min="13213" max="13213" width="2.42578125" style="89" customWidth="1"/>
    <col min="13214" max="13214" width="3" style="89" customWidth="1"/>
    <col min="13215" max="13215" width="0.85546875" style="89" customWidth="1"/>
    <col min="13216" max="13216" width="2.42578125" style="89" customWidth="1"/>
    <col min="13217" max="13217" width="3" style="89" customWidth="1"/>
    <col min="13218" max="13218" width="0.85546875" style="89" customWidth="1"/>
    <col min="13219" max="13219" width="2.42578125" style="89" customWidth="1"/>
    <col min="13220" max="13220" width="3" style="89" customWidth="1"/>
    <col min="13221" max="13221" width="0.85546875" style="89" customWidth="1"/>
    <col min="13222" max="13222" width="2.42578125" style="89" customWidth="1"/>
    <col min="13223" max="13223" width="3" style="89" customWidth="1"/>
    <col min="13224" max="13224" width="0.85546875" style="89" customWidth="1"/>
    <col min="13225" max="13225" width="2.42578125" style="89" customWidth="1"/>
    <col min="13226" max="13226" width="3" style="89" customWidth="1"/>
    <col min="13227" max="13227" width="0.85546875" style="89" customWidth="1"/>
    <col min="13228" max="13228" width="2.42578125" style="89" customWidth="1"/>
    <col min="13229" max="13229" width="3" style="89" customWidth="1"/>
    <col min="13230" max="13230" width="0.85546875" style="89" customWidth="1"/>
    <col min="13231" max="13231" width="2.42578125" style="89" customWidth="1"/>
    <col min="13232" max="13232" width="3" style="89" customWidth="1"/>
    <col min="13233" max="13233" width="0.85546875" style="89" customWidth="1"/>
    <col min="13234" max="13234" width="2.42578125" style="89" customWidth="1"/>
    <col min="13235" max="13235" width="3" style="89" customWidth="1"/>
    <col min="13236" max="13236" width="0.85546875" style="89" customWidth="1"/>
    <col min="13237" max="13237" width="2.42578125" style="89" customWidth="1"/>
    <col min="13238" max="13238" width="3.7109375" style="89" customWidth="1"/>
    <col min="13239" max="13239" width="4.7109375" style="89" customWidth="1"/>
    <col min="13240" max="13240" width="5.42578125" style="89" customWidth="1"/>
    <col min="13241" max="13241" width="4.140625" style="89" customWidth="1"/>
    <col min="13242" max="13460" width="11.42578125" style="89"/>
    <col min="13461" max="13461" width="1.85546875" style="89" bestFit="1" customWidth="1"/>
    <col min="13462" max="13462" width="10.7109375" style="89" customWidth="1"/>
    <col min="13463" max="13463" width="2" style="89" customWidth="1"/>
    <col min="13464" max="13464" width="3" style="89" customWidth="1"/>
    <col min="13465" max="13465" width="0.85546875" style="89" customWidth="1"/>
    <col min="13466" max="13466" width="2.42578125" style="89" customWidth="1"/>
    <col min="13467" max="13467" width="3" style="89" customWidth="1"/>
    <col min="13468" max="13468" width="0.85546875" style="89" customWidth="1"/>
    <col min="13469" max="13469" width="2.42578125" style="89" customWidth="1"/>
    <col min="13470" max="13470" width="3" style="89" customWidth="1"/>
    <col min="13471" max="13471" width="0.85546875" style="89" customWidth="1"/>
    <col min="13472" max="13472" width="2.42578125" style="89" customWidth="1"/>
    <col min="13473" max="13473" width="3" style="89" customWidth="1"/>
    <col min="13474" max="13474" width="0.85546875" style="89" customWidth="1"/>
    <col min="13475" max="13475" width="2.42578125" style="89" customWidth="1"/>
    <col min="13476" max="13476" width="3" style="89" customWidth="1"/>
    <col min="13477" max="13477" width="0.85546875" style="89" customWidth="1"/>
    <col min="13478" max="13478" width="2.42578125" style="89" customWidth="1"/>
    <col min="13479" max="13479" width="3" style="89" customWidth="1"/>
    <col min="13480" max="13480" width="0.85546875" style="89" customWidth="1"/>
    <col min="13481" max="13481" width="2.42578125" style="89" customWidth="1"/>
    <col min="13482" max="13482" width="3" style="89" customWidth="1"/>
    <col min="13483" max="13483" width="0.85546875" style="89" customWidth="1"/>
    <col min="13484" max="13484" width="2.42578125" style="89" customWidth="1"/>
    <col min="13485" max="13485" width="3" style="89" customWidth="1"/>
    <col min="13486" max="13486" width="0.85546875" style="89" customWidth="1"/>
    <col min="13487" max="13487" width="2.42578125" style="89" customWidth="1"/>
    <col min="13488" max="13488" width="3" style="89" customWidth="1"/>
    <col min="13489" max="13489" width="0.85546875" style="89" customWidth="1"/>
    <col min="13490" max="13490" width="2.42578125" style="89" customWidth="1"/>
    <col min="13491" max="13491" width="3" style="89" customWidth="1"/>
    <col min="13492" max="13492" width="0.85546875" style="89" customWidth="1"/>
    <col min="13493" max="13493" width="2.42578125" style="89" customWidth="1"/>
    <col min="13494" max="13494" width="3.7109375" style="89" customWidth="1"/>
    <col min="13495" max="13495" width="4.7109375" style="89" customWidth="1"/>
    <col min="13496" max="13496" width="5.42578125" style="89" customWidth="1"/>
    <col min="13497" max="13497" width="4.140625" style="89" customWidth="1"/>
    <col min="13498" max="13716" width="11.42578125" style="89"/>
    <col min="13717" max="13717" width="1.85546875" style="89" bestFit="1" customWidth="1"/>
    <col min="13718" max="13718" width="10.7109375" style="89" customWidth="1"/>
    <col min="13719" max="13719" width="2" style="89" customWidth="1"/>
    <col min="13720" max="13720" width="3" style="89" customWidth="1"/>
    <col min="13721" max="13721" width="0.85546875" style="89" customWidth="1"/>
    <col min="13722" max="13722" width="2.42578125" style="89" customWidth="1"/>
    <col min="13723" max="13723" width="3" style="89" customWidth="1"/>
    <col min="13724" max="13724" width="0.85546875" style="89" customWidth="1"/>
    <col min="13725" max="13725" width="2.42578125" style="89" customWidth="1"/>
    <col min="13726" max="13726" width="3" style="89" customWidth="1"/>
    <col min="13727" max="13727" width="0.85546875" style="89" customWidth="1"/>
    <col min="13728" max="13728" width="2.42578125" style="89" customWidth="1"/>
    <col min="13729" max="13729" width="3" style="89" customWidth="1"/>
    <col min="13730" max="13730" width="0.85546875" style="89" customWidth="1"/>
    <col min="13731" max="13731" width="2.42578125" style="89" customWidth="1"/>
    <col min="13732" max="13732" width="3" style="89" customWidth="1"/>
    <col min="13733" max="13733" width="0.85546875" style="89" customWidth="1"/>
    <col min="13734" max="13734" width="2.42578125" style="89" customWidth="1"/>
    <col min="13735" max="13735" width="3" style="89" customWidth="1"/>
    <col min="13736" max="13736" width="0.85546875" style="89" customWidth="1"/>
    <col min="13737" max="13737" width="2.42578125" style="89" customWidth="1"/>
    <col min="13738" max="13738" width="3" style="89" customWidth="1"/>
    <col min="13739" max="13739" width="0.85546875" style="89" customWidth="1"/>
    <col min="13740" max="13740" width="2.42578125" style="89" customWidth="1"/>
    <col min="13741" max="13741" width="3" style="89" customWidth="1"/>
    <col min="13742" max="13742" width="0.85546875" style="89" customWidth="1"/>
    <col min="13743" max="13743" width="2.42578125" style="89" customWidth="1"/>
    <col min="13744" max="13744" width="3" style="89" customWidth="1"/>
    <col min="13745" max="13745" width="0.85546875" style="89" customWidth="1"/>
    <col min="13746" max="13746" width="2.42578125" style="89" customWidth="1"/>
    <col min="13747" max="13747" width="3" style="89" customWidth="1"/>
    <col min="13748" max="13748" width="0.85546875" style="89" customWidth="1"/>
    <col min="13749" max="13749" width="2.42578125" style="89" customWidth="1"/>
    <col min="13750" max="13750" width="3.7109375" style="89" customWidth="1"/>
    <col min="13751" max="13751" width="4.7109375" style="89" customWidth="1"/>
    <col min="13752" max="13752" width="5.42578125" style="89" customWidth="1"/>
    <col min="13753" max="13753" width="4.140625" style="89" customWidth="1"/>
    <col min="13754" max="13972" width="11.42578125" style="89"/>
    <col min="13973" max="13973" width="1.85546875" style="89" bestFit="1" customWidth="1"/>
    <col min="13974" max="13974" width="10.7109375" style="89" customWidth="1"/>
    <col min="13975" max="13975" width="2" style="89" customWidth="1"/>
    <col min="13976" max="13976" width="3" style="89" customWidth="1"/>
    <col min="13977" max="13977" width="0.85546875" style="89" customWidth="1"/>
    <col min="13978" max="13978" width="2.42578125" style="89" customWidth="1"/>
    <col min="13979" max="13979" width="3" style="89" customWidth="1"/>
    <col min="13980" max="13980" width="0.85546875" style="89" customWidth="1"/>
    <col min="13981" max="13981" width="2.42578125" style="89" customWidth="1"/>
    <col min="13982" max="13982" width="3" style="89" customWidth="1"/>
    <col min="13983" max="13983" width="0.85546875" style="89" customWidth="1"/>
    <col min="13984" max="13984" width="2.42578125" style="89" customWidth="1"/>
    <col min="13985" max="13985" width="3" style="89" customWidth="1"/>
    <col min="13986" max="13986" width="0.85546875" style="89" customWidth="1"/>
    <col min="13987" max="13987" width="2.42578125" style="89" customWidth="1"/>
    <col min="13988" max="13988" width="3" style="89" customWidth="1"/>
    <col min="13989" max="13989" width="0.85546875" style="89" customWidth="1"/>
    <col min="13990" max="13990" width="2.42578125" style="89" customWidth="1"/>
    <col min="13991" max="13991" width="3" style="89" customWidth="1"/>
    <col min="13992" max="13992" width="0.85546875" style="89" customWidth="1"/>
    <col min="13993" max="13993" width="2.42578125" style="89" customWidth="1"/>
    <col min="13994" max="13994" width="3" style="89" customWidth="1"/>
    <col min="13995" max="13995" width="0.85546875" style="89" customWidth="1"/>
    <col min="13996" max="13996" width="2.42578125" style="89" customWidth="1"/>
    <col min="13997" max="13997" width="3" style="89" customWidth="1"/>
    <col min="13998" max="13998" width="0.85546875" style="89" customWidth="1"/>
    <col min="13999" max="13999" width="2.42578125" style="89" customWidth="1"/>
    <col min="14000" max="14000" width="3" style="89" customWidth="1"/>
    <col min="14001" max="14001" width="0.85546875" style="89" customWidth="1"/>
    <col min="14002" max="14002" width="2.42578125" style="89" customWidth="1"/>
    <col min="14003" max="14003" width="3" style="89" customWidth="1"/>
    <col min="14004" max="14004" width="0.85546875" style="89" customWidth="1"/>
    <col min="14005" max="14005" width="2.42578125" style="89" customWidth="1"/>
    <col min="14006" max="14006" width="3.7109375" style="89" customWidth="1"/>
    <col min="14007" max="14007" width="4.7109375" style="89" customWidth="1"/>
    <col min="14008" max="14008" width="5.42578125" style="89" customWidth="1"/>
    <col min="14009" max="14009" width="4.140625" style="89" customWidth="1"/>
    <col min="14010" max="14228" width="11.42578125" style="89"/>
    <col min="14229" max="14229" width="1.85546875" style="89" bestFit="1" customWidth="1"/>
    <col min="14230" max="14230" width="10.7109375" style="89" customWidth="1"/>
    <col min="14231" max="14231" width="2" style="89" customWidth="1"/>
    <col min="14232" max="14232" width="3" style="89" customWidth="1"/>
    <col min="14233" max="14233" width="0.85546875" style="89" customWidth="1"/>
    <col min="14234" max="14234" width="2.42578125" style="89" customWidth="1"/>
    <col min="14235" max="14235" width="3" style="89" customWidth="1"/>
    <col min="14236" max="14236" width="0.85546875" style="89" customWidth="1"/>
    <col min="14237" max="14237" width="2.42578125" style="89" customWidth="1"/>
    <col min="14238" max="14238" width="3" style="89" customWidth="1"/>
    <col min="14239" max="14239" width="0.85546875" style="89" customWidth="1"/>
    <col min="14240" max="14240" width="2.42578125" style="89" customWidth="1"/>
    <col min="14241" max="14241" width="3" style="89" customWidth="1"/>
    <col min="14242" max="14242" width="0.85546875" style="89" customWidth="1"/>
    <col min="14243" max="14243" width="2.42578125" style="89" customWidth="1"/>
    <col min="14244" max="14244" width="3" style="89" customWidth="1"/>
    <col min="14245" max="14245" width="0.85546875" style="89" customWidth="1"/>
    <col min="14246" max="14246" width="2.42578125" style="89" customWidth="1"/>
    <col min="14247" max="14247" width="3" style="89" customWidth="1"/>
    <col min="14248" max="14248" width="0.85546875" style="89" customWidth="1"/>
    <col min="14249" max="14249" width="2.42578125" style="89" customWidth="1"/>
    <col min="14250" max="14250" width="3" style="89" customWidth="1"/>
    <col min="14251" max="14251" width="0.85546875" style="89" customWidth="1"/>
    <col min="14252" max="14252" width="2.42578125" style="89" customWidth="1"/>
    <col min="14253" max="14253" width="3" style="89" customWidth="1"/>
    <col min="14254" max="14254" width="0.85546875" style="89" customWidth="1"/>
    <col min="14255" max="14255" width="2.42578125" style="89" customWidth="1"/>
    <col min="14256" max="14256" width="3" style="89" customWidth="1"/>
    <col min="14257" max="14257" width="0.85546875" style="89" customWidth="1"/>
    <col min="14258" max="14258" width="2.42578125" style="89" customWidth="1"/>
    <col min="14259" max="14259" width="3" style="89" customWidth="1"/>
    <col min="14260" max="14260" width="0.85546875" style="89" customWidth="1"/>
    <col min="14261" max="14261" width="2.42578125" style="89" customWidth="1"/>
    <col min="14262" max="14262" width="3.7109375" style="89" customWidth="1"/>
    <col min="14263" max="14263" width="4.7109375" style="89" customWidth="1"/>
    <col min="14264" max="14264" width="5.42578125" style="89" customWidth="1"/>
    <col min="14265" max="14265" width="4.140625" style="89" customWidth="1"/>
    <col min="14266" max="14484" width="11.42578125" style="89"/>
    <col min="14485" max="14485" width="1.85546875" style="89" bestFit="1" customWidth="1"/>
    <col min="14486" max="14486" width="10.7109375" style="89" customWidth="1"/>
    <col min="14487" max="14487" width="2" style="89" customWidth="1"/>
    <col min="14488" max="14488" width="3" style="89" customWidth="1"/>
    <col min="14489" max="14489" width="0.85546875" style="89" customWidth="1"/>
    <col min="14490" max="14490" width="2.42578125" style="89" customWidth="1"/>
    <col min="14491" max="14491" width="3" style="89" customWidth="1"/>
    <col min="14492" max="14492" width="0.85546875" style="89" customWidth="1"/>
    <col min="14493" max="14493" width="2.42578125" style="89" customWidth="1"/>
    <col min="14494" max="14494" width="3" style="89" customWidth="1"/>
    <col min="14495" max="14495" width="0.85546875" style="89" customWidth="1"/>
    <col min="14496" max="14496" width="2.42578125" style="89" customWidth="1"/>
    <col min="14497" max="14497" width="3" style="89" customWidth="1"/>
    <col min="14498" max="14498" width="0.85546875" style="89" customWidth="1"/>
    <col min="14499" max="14499" width="2.42578125" style="89" customWidth="1"/>
    <col min="14500" max="14500" width="3" style="89" customWidth="1"/>
    <col min="14501" max="14501" width="0.85546875" style="89" customWidth="1"/>
    <col min="14502" max="14502" width="2.42578125" style="89" customWidth="1"/>
    <col min="14503" max="14503" width="3" style="89" customWidth="1"/>
    <col min="14504" max="14504" width="0.85546875" style="89" customWidth="1"/>
    <col min="14505" max="14505" width="2.42578125" style="89" customWidth="1"/>
    <col min="14506" max="14506" width="3" style="89" customWidth="1"/>
    <col min="14507" max="14507" width="0.85546875" style="89" customWidth="1"/>
    <col min="14508" max="14508" width="2.42578125" style="89" customWidth="1"/>
    <col min="14509" max="14509" width="3" style="89" customWidth="1"/>
    <col min="14510" max="14510" width="0.85546875" style="89" customWidth="1"/>
    <col min="14511" max="14511" width="2.42578125" style="89" customWidth="1"/>
    <col min="14512" max="14512" width="3" style="89" customWidth="1"/>
    <col min="14513" max="14513" width="0.85546875" style="89" customWidth="1"/>
    <col min="14514" max="14514" width="2.42578125" style="89" customWidth="1"/>
    <col min="14515" max="14515" width="3" style="89" customWidth="1"/>
    <col min="14516" max="14516" width="0.85546875" style="89" customWidth="1"/>
    <col min="14517" max="14517" width="2.42578125" style="89" customWidth="1"/>
    <col min="14518" max="14518" width="3.7109375" style="89" customWidth="1"/>
    <col min="14519" max="14519" width="4.7109375" style="89" customWidth="1"/>
    <col min="14520" max="14520" width="5.42578125" style="89" customWidth="1"/>
    <col min="14521" max="14521" width="4.140625" style="89" customWidth="1"/>
    <col min="14522" max="14740" width="11.42578125" style="89"/>
    <col min="14741" max="14741" width="1.85546875" style="89" bestFit="1" customWidth="1"/>
    <col min="14742" max="14742" width="10.7109375" style="89" customWidth="1"/>
    <col min="14743" max="14743" width="2" style="89" customWidth="1"/>
    <col min="14744" max="14744" width="3" style="89" customWidth="1"/>
    <col min="14745" max="14745" width="0.85546875" style="89" customWidth="1"/>
    <col min="14746" max="14746" width="2.42578125" style="89" customWidth="1"/>
    <col min="14747" max="14747" width="3" style="89" customWidth="1"/>
    <col min="14748" max="14748" width="0.85546875" style="89" customWidth="1"/>
    <col min="14749" max="14749" width="2.42578125" style="89" customWidth="1"/>
    <col min="14750" max="14750" width="3" style="89" customWidth="1"/>
    <col min="14751" max="14751" width="0.85546875" style="89" customWidth="1"/>
    <col min="14752" max="14752" width="2.42578125" style="89" customWidth="1"/>
    <col min="14753" max="14753" width="3" style="89" customWidth="1"/>
    <col min="14754" max="14754" width="0.85546875" style="89" customWidth="1"/>
    <col min="14755" max="14755" width="2.42578125" style="89" customWidth="1"/>
    <col min="14756" max="14756" width="3" style="89" customWidth="1"/>
    <col min="14757" max="14757" width="0.85546875" style="89" customWidth="1"/>
    <col min="14758" max="14758" width="2.42578125" style="89" customWidth="1"/>
    <col min="14759" max="14759" width="3" style="89" customWidth="1"/>
    <col min="14760" max="14760" width="0.85546875" style="89" customWidth="1"/>
    <col min="14761" max="14761" width="2.42578125" style="89" customWidth="1"/>
    <col min="14762" max="14762" width="3" style="89" customWidth="1"/>
    <col min="14763" max="14763" width="0.85546875" style="89" customWidth="1"/>
    <col min="14764" max="14764" width="2.42578125" style="89" customWidth="1"/>
    <col min="14765" max="14765" width="3" style="89" customWidth="1"/>
    <col min="14766" max="14766" width="0.85546875" style="89" customWidth="1"/>
    <col min="14767" max="14767" width="2.42578125" style="89" customWidth="1"/>
    <col min="14768" max="14768" width="3" style="89" customWidth="1"/>
    <col min="14769" max="14769" width="0.85546875" style="89" customWidth="1"/>
    <col min="14770" max="14770" width="2.42578125" style="89" customWidth="1"/>
    <col min="14771" max="14771" width="3" style="89" customWidth="1"/>
    <col min="14772" max="14772" width="0.85546875" style="89" customWidth="1"/>
    <col min="14773" max="14773" width="2.42578125" style="89" customWidth="1"/>
    <col min="14774" max="14774" width="3.7109375" style="89" customWidth="1"/>
    <col min="14775" max="14775" width="4.7109375" style="89" customWidth="1"/>
    <col min="14776" max="14776" width="5.42578125" style="89" customWidth="1"/>
    <col min="14777" max="14777" width="4.140625" style="89" customWidth="1"/>
    <col min="14778" max="14996" width="11.42578125" style="89"/>
    <col min="14997" max="14997" width="1.85546875" style="89" bestFit="1" customWidth="1"/>
    <col min="14998" max="14998" width="10.7109375" style="89" customWidth="1"/>
    <col min="14999" max="14999" width="2" style="89" customWidth="1"/>
    <col min="15000" max="15000" width="3" style="89" customWidth="1"/>
    <col min="15001" max="15001" width="0.85546875" style="89" customWidth="1"/>
    <col min="15002" max="15002" width="2.42578125" style="89" customWidth="1"/>
    <col min="15003" max="15003" width="3" style="89" customWidth="1"/>
    <col min="15004" max="15004" width="0.85546875" style="89" customWidth="1"/>
    <col min="15005" max="15005" width="2.42578125" style="89" customWidth="1"/>
    <col min="15006" max="15006" width="3" style="89" customWidth="1"/>
    <col min="15007" max="15007" width="0.85546875" style="89" customWidth="1"/>
    <col min="15008" max="15008" width="2.42578125" style="89" customWidth="1"/>
    <col min="15009" max="15009" width="3" style="89" customWidth="1"/>
    <col min="15010" max="15010" width="0.85546875" style="89" customWidth="1"/>
    <col min="15011" max="15011" width="2.42578125" style="89" customWidth="1"/>
    <col min="15012" max="15012" width="3" style="89" customWidth="1"/>
    <col min="15013" max="15013" width="0.85546875" style="89" customWidth="1"/>
    <col min="15014" max="15014" width="2.42578125" style="89" customWidth="1"/>
    <col min="15015" max="15015" width="3" style="89" customWidth="1"/>
    <col min="15016" max="15016" width="0.85546875" style="89" customWidth="1"/>
    <col min="15017" max="15017" width="2.42578125" style="89" customWidth="1"/>
    <col min="15018" max="15018" width="3" style="89" customWidth="1"/>
    <col min="15019" max="15019" width="0.85546875" style="89" customWidth="1"/>
    <col min="15020" max="15020" width="2.42578125" style="89" customWidth="1"/>
    <col min="15021" max="15021" width="3" style="89" customWidth="1"/>
    <col min="15022" max="15022" width="0.85546875" style="89" customWidth="1"/>
    <col min="15023" max="15023" width="2.42578125" style="89" customWidth="1"/>
    <col min="15024" max="15024" width="3" style="89" customWidth="1"/>
    <col min="15025" max="15025" width="0.85546875" style="89" customWidth="1"/>
    <col min="15026" max="15026" width="2.42578125" style="89" customWidth="1"/>
    <col min="15027" max="15027" width="3" style="89" customWidth="1"/>
    <col min="15028" max="15028" width="0.85546875" style="89" customWidth="1"/>
    <col min="15029" max="15029" width="2.42578125" style="89" customWidth="1"/>
    <col min="15030" max="15030" width="3.7109375" style="89" customWidth="1"/>
    <col min="15031" max="15031" width="4.7109375" style="89" customWidth="1"/>
    <col min="15032" max="15032" width="5.42578125" style="89" customWidth="1"/>
    <col min="15033" max="15033" width="4.140625" style="89" customWidth="1"/>
    <col min="15034" max="15252" width="11.42578125" style="89"/>
    <col min="15253" max="15253" width="1.85546875" style="89" bestFit="1" customWidth="1"/>
    <col min="15254" max="15254" width="10.7109375" style="89" customWidth="1"/>
    <col min="15255" max="15255" width="2" style="89" customWidth="1"/>
    <col min="15256" max="15256" width="3" style="89" customWidth="1"/>
    <col min="15257" max="15257" width="0.85546875" style="89" customWidth="1"/>
    <col min="15258" max="15258" width="2.42578125" style="89" customWidth="1"/>
    <col min="15259" max="15259" width="3" style="89" customWidth="1"/>
    <col min="15260" max="15260" width="0.85546875" style="89" customWidth="1"/>
    <col min="15261" max="15261" width="2.42578125" style="89" customWidth="1"/>
    <col min="15262" max="15262" width="3" style="89" customWidth="1"/>
    <col min="15263" max="15263" width="0.85546875" style="89" customWidth="1"/>
    <col min="15264" max="15264" width="2.42578125" style="89" customWidth="1"/>
    <col min="15265" max="15265" width="3" style="89" customWidth="1"/>
    <col min="15266" max="15266" width="0.85546875" style="89" customWidth="1"/>
    <col min="15267" max="15267" width="2.42578125" style="89" customWidth="1"/>
    <col min="15268" max="15268" width="3" style="89" customWidth="1"/>
    <col min="15269" max="15269" width="0.85546875" style="89" customWidth="1"/>
    <col min="15270" max="15270" width="2.42578125" style="89" customWidth="1"/>
    <col min="15271" max="15271" width="3" style="89" customWidth="1"/>
    <col min="15272" max="15272" width="0.85546875" style="89" customWidth="1"/>
    <col min="15273" max="15273" width="2.42578125" style="89" customWidth="1"/>
    <col min="15274" max="15274" width="3" style="89" customWidth="1"/>
    <col min="15275" max="15275" width="0.85546875" style="89" customWidth="1"/>
    <col min="15276" max="15276" width="2.42578125" style="89" customWidth="1"/>
    <col min="15277" max="15277" width="3" style="89" customWidth="1"/>
    <col min="15278" max="15278" width="0.85546875" style="89" customWidth="1"/>
    <col min="15279" max="15279" width="2.42578125" style="89" customWidth="1"/>
    <col min="15280" max="15280" width="3" style="89" customWidth="1"/>
    <col min="15281" max="15281" width="0.85546875" style="89" customWidth="1"/>
    <col min="15282" max="15282" width="2.42578125" style="89" customWidth="1"/>
    <col min="15283" max="15283" width="3" style="89" customWidth="1"/>
    <col min="15284" max="15284" width="0.85546875" style="89" customWidth="1"/>
    <col min="15285" max="15285" width="2.42578125" style="89" customWidth="1"/>
    <col min="15286" max="15286" width="3.7109375" style="89" customWidth="1"/>
    <col min="15287" max="15287" width="4.7109375" style="89" customWidth="1"/>
    <col min="15288" max="15288" width="5.42578125" style="89" customWidth="1"/>
    <col min="15289" max="15289" width="4.140625" style="89" customWidth="1"/>
    <col min="15290" max="15508" width="11.42578125" style="89"/>
    <col min="15509" max="15509" width="1.85546875" style="89" bestFit="1" customWidth="1"/>
    <col min="15510" max="15510" width="10.7109375" style="89" customWidth="1"/>
    <col min="15511" max="15511" width="2" style="89" customWidth="1"/>
    <col min="15512" max="15512" width="3" style="89" customWidth="1"/>
    <col min="15513" max="15513" width="0.85546875" style="89" customWidth="1"/>
    <col min="15514" max="15514" width="2.42578125" style="89" customWidth="1"/>
    <col min="15515" max="15515" width="3" style="89" customWidth="1"/>
    <col min="15516" max="15516" width="0.85546875" style="89" customWidth="1"/>
    <col min="15517" max="15517" width="2.42578125" style="89" customWidth="1"/>
    <col min="15518" max="15518" width="3" style="89" customWidth="1"/>
    <col min="15519" max="15519" width="0.85546875" style="89" customWidth="1"/>
    <col min="15520" max="15520" width="2.42578125" style="89" customWidth="1"/>
    <col min="15521" max="15521" width="3" style="89" customWidth="1"/>
    <col min="15522" max="15522" width="0.85546875" style="89" customWidth="1"/>
    <col min="15523" max="15523" width="2.42578125" style="89" customWidth="1"/>
    <col min="15524" max="15524" width="3" style="89" customWidth="1"/>
    <col min="15525" max="15525" width="0.85546875" style="89" customWidth="1"/>
    <col min="15526" max="15526" width="2.42578125" style="89" customWidth="1"/>
    <col min="15527" max="15527" width="3" style="89" customWidth="1"/>
    <col min="15528" max="15528" width="0.85546875" style="89" customWidth="1"/>
    <col min="15529" max="15529" width="2.42578125" style="89" customWidth="1"/>
    <col min="15530" max="15530" width="3" style="89" customWidth="1"/>
    <col min="15531" max="15531" width="0.85546875" style="89" customWidth="1"/>
    <col min="15532" max="15532" width="2.42578125" style="89" customWidth="1"/>
    <col min="15533" max="15533" width="3" style="89" customWidth="1"/>
    <col min="15534" max="15534" width="0.85546875" style="89" customWidth="1"/>
    <col min="15535" max="15535" width="2.42578125" style="89" customWidth="1"/>
    <col min="15536" max="15536" width="3" style="89" customWidth="1"/>
    <col min="15537" max="15537" width="0.85546875" style="89" customWidth="1"/>
    <col min="15538" max="15538" width="2.42578125" style="89" customWidth="1"/>
    <col min="15539" max="15539" width="3" style="89" customWidth="1"/>
    <col min="15540" max="15540" width="0.85546875" style="89" customWidth="1"/>
    <col min="15541" max="15541" width="2.42578125" style="89" customWidth="1"/>
    <col min="15542" max="15542" width="3.7109375" style="89" customWidth="1"/>
    <col min="15543" max="15543" width="4.7109375" style="89" customWidth="1"/>
    <col min="15544" max="15544" width="5.42578125" style="89" customWidth="1"/>
    <col min="15545" max="15545" width="4.140625" style="89" customWidth="1"/>
    <col min="15546" max="15764" width="11.42578125" style="89"/>
    <col min="15765" max="15765" width="1.85546875" style="89" bestFit="1" customWidth="1"/>
    <col min="15766" max="15766" width="10.7109375" style="89" customWidth="1"/>
    <col min="15767" max="15767" width="2" style="89" customWidth="1"/>
    <col min="15768" max="15768" width="3" style="89" customWidth="1"/>
    <col min="15769" max="15769" width="0.85546875" style="89" customWidth="1"/>
    <col min="15770" max="15770" width="2.42578125" style="89" customWidth="1"/>
    <col min="15771" max="15771" width="3" style="89" customWidth="1"/>
    <col min="15772" max="15772" width="0.85546875" style="89" customWidth="1"/>
    <col min="15773" max="15773" width="2.42578125" style="89" customWidth="1"/>
    <col min="15774" max="15774" width="3" style="89" customWidth="1"/>
    <col min="15775" max="15775" width="0.85546875" style="89" customWidth="1"/>
    <col min="15776" max="15776" width="2.42578125" style="89" customWidth="1"/>
    <col min="15777" max="15777" width="3" style="89" customWidth="1"/>
    <col min="15778" max="15778" width="0.85546875" style="89" customWidth="1"/>
    <col min="15779" max="15779" width="2.42578125" style="89" customWidth="1"/>
    <col min="15780" max="15780" width="3" style="89" customWidth="1"/>
    <col min="15781" max="15781" width="0.85546875" style="89" customWidth="1"/>
    <col min="15782" max="15782" width="2.42578125" style="89" customWidth="1"/>
    <col min="15783" max="15783" width="3" style="89" customWidth="1"/>
    <col min="15784" max="15784" width="0.85546875" style="89" customWidth="1"/>
    <col min="15785" max="15785" width="2.42578125" style="89" customWidth="1"/>
    <col min="15786" max="15786" width="3" style="89" customWidth="1"/>
    <col min="15787" max="15787" width="0.85546875" style="89" customWidth="1"/>
    <col min="15788" max="15788" width="2.42578125" style="89" customWidth="1"/>
    <col min="15789" max="15789" width="3" style="89" customWidth="1"/>
    <col min="15790" max="15790" width="0.85546875" style="89" customWidth="1"/>
    <col min="15791" max="15791" width="2.42578125" style="89" customWidth="1"/>
    <col min="15792" max="15792" width="3" style="89" customWidth="1"/>
    <col min="15793" max="15793" width="0.85546875" style="89" customWidth="1"/>
    <col min="15794" max="15794" width="2.42578125" style="89" customWidth="1"/>
    <col min="15795" max="15795" width="3" style="89" customWidth="1"/>
    <col min="15796" max="15796" width="0.85546875" style="89" customWidth="1"/>
    <col min="15797" max="15797" width="2.42578125" style="89" customWidth="1"/>
    <col min="15798" max="15798" width="3.7109375" style="89" customWidth="1"/>
    <col min="15799" max="15799" width="4.7109375" style="89" customWidth="1"/>
    <col min="15800" max="15800" width="5.42578125" style="89" customWidth="1"/>
    <col min="15801" max="15801" width="4.140625" style="89" customWidth="1"/>
    <col min="15802" max="16020" width="11.42578125" style="89"/>
    <col min="16021" max="16021" width="1.85546875" style="89" bestFit="1" customWidth="1"/>
    <col min="16022" max="16022" width="10.7109375" style="89" customWidth="1"/>
    <col min="16023" max="16023" width="2" style="89" customWidth="1"/>
    <col min="16024" max="16024" width="3" style="89" customWidth="1"/>
    <col min="16025" max="16025" width="0.85546875" style="89" customWidth="1"/>
    <col min="16026" max="16026" width="2.42578125" style="89" customWidth="1"/>
    <col min="16027" max="16027" width="3" style="89" customWidth="1"/>
    <col min="16028" max="16028" width="0.85546875" style="89" customWidth="1"/>
    <col min="16029" max="16029" width="2.42578125" style="89" customWidth="1"/>
    <col min="16030" max="16030" width="3" style="89" customWidth="1"/>
    <col min="16031" max="16031" width="0.85546875" style="89" customWidth="1"/>
    <col min="16032" max="16032" width="2.42578125" style="89" customWidth="1"/>
    <col min="16033" max="16033" width="3" style="89" customWidth="1"/>
    <col min="16034" max="16034" width="0.85546875" style="89" customWidth="1"/>
    <col min="16035" max="16035" width="2.42578125" style="89" customWidth="1"/>
    <col min="16036" max="16036" width="3" style="89" customWidth="1"/>
    <col min="16037" max="16037" width="0.85546875" style="89" customWidth="1"/>
    <col min="16038" max="16038" width="2.42578125" style="89" customWidth="1"/>
    <col min="16039" max="16039" width="3" style="89" customWidth="1"/>
    <col min="16040" max="16040" width="0.85546875" style="89" customWidth="1"/>
    <col min="16041" max="16041" width="2.42578125" style="89" customWidth="1"/>
    <col min="16042" max="16042" width="3" style="89" customWidth="1"/>
    <col min="16043" max="16043" width="0.85546875" style="89" customWidth="1"/>
    <col min="16044" max="16044" width="2.42578125" style="89" customWidth="1"/>
    <col min="16045" max="16045" width="3" style="89" customWidth="1"/>
    <col min="16046" max="16046" width="0.85546875" style="89" customWidth="1"/>
    <col min="16047" max="16047" width="2.42578125" style="89" customWidth="1"/>
    <col min="16048" max="16048" width="3" style="89" customWidth="1"/>
    <col min="16049" max="16049" width="0.85546875" style="89" customWidth="1"/>
    <col min="16050" max="16050" width="2.42578125" style="89" customWidth="1"/>
    <col min="16051" max="16051" width="3" style="89" customWidth="1"/>
    <col min="16052" max="16052" width="0.85546875" style="89" customWidth="1"/>
    <col min="16053" max="16053" width="2.42578125" style="89" customWidth="1"/>
    <col min="16054" max="16054" width="3.7109375" style="89" customWidth="1"/>
    <col min="16055" max="16055" width="4.7109375" style="89" customWidth="1"/>
    <col min="16056" max="16056" width="5.42578125" style="89" customWidth="1"/>
    <col min="16057" max="16057" width="4.140625" style="89" customWidth="1"/>
    <col min="16058" max="16384" width="11.42578125" style="89"/>
  </cols>
  <sheetData>
    <row r="1" spans="1:24">
      <c r="C1" s="89"/>
      <c r="D1" s="90"/>
      <c r="E1" s="91"/>
      <c r="F1" s="91"/>
      <c r="G1" s="91"/>
      <c r="I1" s="89"/>
      <c r="J1" s="92"/>
      <c r="L1" s="89"/>
      <c r="M1" s="92"/>
      <c r="O1" s="89"/>
      <c r="P1" s="92"/>
      <c r="S1" s="92"/>
      <c r="U1" s="93"/>
      <c r="V1" s="93"/>
    </row>
    <row r="2" spans="1:24" ht="15.75">
      <c r="C2" s="151" t="s">
        <v>770</v>
      </c>
      <c r="D2" s="90"/>
      <c r="F2" s="89"/>
      <c r="G2" s="92"/>
      <c r="L2" s="89"/>
      <c r="M2" s="92"/>
      <c r="O2" s="89"/>
      <c r="P2" s="92"/>
      <c r="S2" s="92"/>
      <c r="V2" s="92"/>
    </row>
    <row r="3" spans="1:24" s="94" customFormat="1" ht="16.5" thickBot="1">
      <c r="A3" s="94">
        <v>1</v>
      </c>
      <c r="B3" s="95"/>
      <c r="C3" s="95" t="s">
        <v>948</v>
      </c>
      <c r="E3" s="372" t="s">
        <v>688</v>
      </c>
      <c r="F3" s="372"/>
      <c r="G3" s="372"/>
      <c r="H3" s="372" t="s">
        <v>950</v>
      </c>
      <c r="I3" s="372"/>
      <c r="J3" s="372"/>
      <c r="K3" s="372" t="s">
        <v>687</v>
      </c>
      <c r="L3" s="372"/>
      <c r="M3" s="372"/>
      <c r="N3" s="372" t="s">
        <v>686</v>
      </c>
      <c r="O3" s="372"/>
      <c r="P3" s="372"/>
      <c r="W3" s="137"/>
      <c r="X3" s="77"/>
    </row>
    <row r="4" spans="1:24">
      <c r="A4" s="158">
        <v>1</v>
      </c>
      <c r="B4" s="88" t="s">
        <v>394</v>
      </c>
      <c r="C4" s="138" t="s">
        <v>199</v>
      </c>
      <c r="D4" s="139" t="e">
        <f>HYPERLINK(X4,W4)</f>
        <v>#N/A</v>
      </c>
      <c r="E4" s="366"/>
      <c r="F4" s="366"/>
      <c r="G4" s="366"/>
      <c r="H4" s="366">
        <v>30</v>
      </c>
      <c r="I4" s="366"/>
      <c r="J4" s="366"/>
      <c r="K4" s="366">
        <v>3</v>
      </c>
      <c r="L4" s="366"/>
      <c r="M4" s="366"/>
      <c r="N4" s="366"/>
      <c r="O4" s="366"/>
      <c r="P4" s="370"/>
      <c r="Q4" s="96"/>
      <c r="R4" s="96"/>
      <c r="S4" s="96"/>
      <c r="W4" s="87" t="s">
        <v>738</v>
      </c>
      <c r="X4" s="149" t="e">
        <f>VLOOKUP(C4,EJE!$C$1:D1336,2,FALSE)</f>
        <v>#N/A</v>
      </c>
    </row>
    <row r="5" spans="1:24" ht="15.75">
      <c r="A5" s="158">
        <v>2</v>
      </c>
      <c r="B5" s="88" t="s">
        <v>949</v>
      </c>
      <c r="C5" s="140" t="s">
        <v>389</v>
      </c>
      <c r="D5" s="141" t="str">
        <f t="shared" ref="D5:D9" si="0">HYPERLINK(X5,W5)</f>
        <v>video</v>
      </c>
      <c r="E5" s="365"/>
      <c r="F5" s="365"/>
      <c r="G5" s="365"/>
      <c r="H5" s="365"/>
      <c r="I5" s="365"/>
      <c r="J5" s="365"/>
      <c r="K5" s="365"/>
      <c r="L5" s="365"/>
      <c r="M5" s="365"/>
      <c r="N5" s="365"/>
      <c r="O5" s="365"/>
      <c r="P5" s="368"/>
      <c r="Q5" s="96"/>
      <c r="R5" s="96"/>
      <c r="S5" s="96"/>
      <c r="W5" s="87" t="s">
        <v>738</v>
      </c>
      <c r="X5" s="149" t="str">
        <f>VLOOKUP(C5,EJE!$C$1:D1337,2,FALSE)</f>
        <v>https://youtu.be/B4AxYIlorgw?si=E6uIHQ3akwy8aj-m</v>
      </c>
    </row>
    <row r="6" spans="1:24" ht="24.75" thickBot="1">
      <c r="A6" s="158">
        <v>3</v>
      </c>
      <c r="B6" s="88" t="s">
        <v>942</v>
      </c>
      <c r="C6" s="142" t="s">
        <v>723</v>
      </c>
      <c r="D6" s="143" t="str">
        <f t="shared" si="0"/>
        <v>video</v>
      </c>
      <c r="E6" s="367"/>
      <c r="F6" s="367"/>
      <c r="G6" s="367"/>
      <c r="H6" s="367"/>
      <c r="I6" s="367"/>
      <c r="J6" s="367"/>
      <c r="K6" s="367"/>
      <c r="L6" s="367"/>
      <c r="M6" s="367"/>
      <c r="N6" s="367"/>
      <c r="O6" s="367"/>
      <c r="P6" s="369"/>
      <c r="Q6" s="96"/>
      <c r="R6" s="96"/>
      <c r="S6" s="96"/>
      <c r="W6" s="87" t="s">
        <v>738</v>
      </c>
      <c r="X6" s="149" t="str">
        <f>VLOOKUP(C6,EJE!$C$1:D1338,2,FALSE)</f>
        <v>https://drive.google.com/file/d/1Obj2B0pgphywe8p9A6MvgDIw5gB_Nl53/view?usp=sharing</v>
      </c>
    </row>
    <row r="7" spans="1:24" ht="15.75">
      <c r="A7" s="158">
        <v>4</v>
      </c>
      <c r="B7" s="88" t="s">
        <v>395</v>
      </c>
      <c r="C7" s="138" t="s">
        <v>607</v>
      </c>
      <c r="D7" s="144" t="str">
        <f t="shared" si="0"/>
        <v>video</v>
      </c>
      <c r="E7" s="366"/>
      <c r="F7" s="366"/>
      <c r="G7" s="366"/>
      <c r="H7" s="366">
        <v>30</v>
      </c>
      <c r="I7" s="366"/>
      <c r="J7" s="366"/>
      <c r="K7" s="366">
        <v>3</v>
      </c>
      <c r="L7" s="366"/>
      <c r="M7" s="366"/>
      <c r="N7" s="366"/>
      <c r="O7" s="366"/>
      <c r="P7" s="370"/>
      <c r="Q7" s="96"/>
      <c r="R7" s="96"/>
      <c r="S7" s="96"/>
      <c r="W7" s="87" t="s">
        <v>738</v>
      </c>
      <c r="X7" s="149" t="str">
        <f>VLOOKUP(C7,EJE!$C$1:D1339,2,FALSE)</f>
        <v>https://youtu.be/OtYZREE9C_4?si=YyMr3oFeUYDqZ3Ff</v>
      </c>
    </row>
    <row r="8" spans="1:24" ht="16.5" thickBot="1">
      <c r="A8" s="158">
        <v>5</v>
      </c>
      <c r="B8" s="88" t="s">
        <v>0</v>
      </c>
      <c r="C8" s="140" t="s">
        <v>313</v>
      </c>
      <c r="D8" s="141" t="str">
        <f t="shared" si="0"/>
        <v>video</v>
      </c>
      <c r="E8" s="365"/>
      <c r="F8" s="365"/>
      <c r="G8" s="365"/>
      <c r="H8" s="365"/>
      <c r="I8" s="365"/>
      <c r="J8" s="365"/>
      <c r="K8" s="367"/>
      <c r="L8" s="367"/>
      <c r="M8" s="367"/>
      <c r="N8" s="365"/>
      <c r="O8" s="365"/>
      <c r="P8" s="368"/>
      <c r="Q8" s="96"/>
      <c r="R8" s="96"/>
      <c r="S8" s="96"/>
      <c r="W8" s="87" t="s">
        <v>738</v>
      </c>
      <c r="X8" s="149">
        <f>VLOOKUP(C8,EJE!$C$1:D1340,2,FALSE)</f>
        <v>0</v>
      </c>
    </row>
    <row r="9" spans="1:24" ht="15.75">
      <c r="A9" s="158">
        <v>6</v>
      </c>
      <c r="B9" s="88" t="s">
        <v>312</v>
      </c>
      <c r="C9" s="138" t="s">
        <v>575</v>
      </c>
      <c r="D9" s="144" t="str">
        <f t="shared" si="0"/>
        <v>video</v>
      </c>
      <c r="E9" s="366"/>
      <c r="F9" s="366"/>
      <c r="G9" s="366"/>
      <c r="H9" s="366">
        <v>30</v>
      </c>
      <c r="I9" s="366"/>
      <c r="J9" s="366"/>
      <c r="K9" s="366">
        <v>3</v>
      </c>
      <c r="L9" s="366"/>
      <c r="M9" s="366"/>
      <c r="N9" s="366"/>
      <c r="O9" s="366"/>
      <c r="P9" s="370"/>
      <c r="Q9" s="371">
        <f>((H9+H10+H11+H12+H13+H14+H15+H16+H17+H18+H19)*K9)/60</f>
        <v>16.5</v>
      </c>
      <c r="S9" s="96"/>
      <c r="W9" s="87" t="s">
        <v>738</v>
      </c>
      <c r="X9" s="149" t="str">
        <f>VLOOKUP(C9,EJE!$C$1:D1341,2,FALSE)</f>
        <v>https://youtu.be/9aEy5hauitI?si=CxMxXiTw7HD5fmvi</v>
      </c>
    </row>
    <row r="10" spans="1:24" ht="15.75">
      <c r="A10" s="158">
        <v>7</v>
      </c>
      <c r="B10" s="88" t="s">
        <v>40</v>
      </c>
      <c r="C10" s="140" t="s">
        <v>43</v>
      </c>
      <c r="D10" s="141" t="str">
        <f t="shared" ref="D10:D17" si="1">HYPERLINK(X10,W10)</f>
        <v>video</v>
      </c>
      <c r="E10" s="365"/>
      <c r="F10" s="365"/>
      <c r="G10" s="365"/>
      <c r="H10" s="365">
        <v>30</v>
      </c>
      <c r="I10" s="365"/>
      <c r="J10" s="365"/>
      <c r="K10" s="365"/>
      <c r="L10" s="365"/>
      <c r="M10" s="365"/>
      <c r="N10" s="365"/>
      <c r="O10" s="365"/>
      <c r="P10" s="368"/>
      <c r="Q10" s="371"/>
      <c r="S10" s="96"/>
      <c r="W10" s="87" t="s">
        <v>738</v>
      </c>
      <c r="X10" s="149" t="str">
        <f>VLOOKUP(C10,EJE!$C$1:D1342,2,FALSE)</f>
        <v>https://youtu.be/wYacQ6W-jS0?si=pPizgBaEFxyyUHEe</v>
      </c>
    </row>
    <row r="11" spans="1:24" ht="15.75">
      <c r="A11" s="158">
        <v>8</v>
      </c>
      <c r="B11" s="88" t="s">
        <v>39</v>
      </c>
      <c r="C11" s="140" t="s">
        <v>116</v>
      </c>
      <c r="D11" s="141" t="str">
        <f t="shared" si="1"/>
        <v>video</v>
      </c>
      <c r="E11" s="365"/>
      <c r="F11" s="365"/>
      <c r="G11" s="365"/>
      <c r="H11" s="365">
        <v>30</v>
      </c>
      <c r="I11" s="365"/>
      <c r="J11" s="365"/>
      <c r="K11" s="365"/>
      <c r="L11" s="365"/>
      <c r="M11" s="365"/>
      <c r="N11" s="365"/>
      <c r="O11" s="365"/>
      <c r="P11" s="368"/>
      <c r="Q11" s="371"/>
      <c r="S11" s="96"/>
      <c r="W11" s="87" t="s">
        <v>738</v>
      </c>
      <c r="X11" s="149" t="str">
        <f>VLOOKUP(C11,EJE!$C$1:D1343,2,FALSE)</f>
        <v>https://youtu.be/VhkfHafen0k?si=XvanjGWwySJajZhI</v>
      </c>
    </row>
    <row r="12" spans="1:24" ht="15.75">
      <c r="A12" s="158">
        <v>9</v>
      </c>
      <c r="B12" s="88" t="s">
        <v>685</v>
      </c>
      <c r="C12" s="140" t="s">
        <v>3</v>
      </c>
      <c r="D12" s="141" t="str">
        <f t="shared" si="1"/>
        <v>video</v>
      </c>
      <c r="E12" s="365"/>
      <c r="F12" s="365"/>
      <c r="G12" s="365"/>
      <c r="H12" s="365">
        <v>30</v>
      </c>
      <c r="I12" s="365"/>
      <c r="J12" s="365"/>
      <c r="K12" s="365"/>
      <c r="L12" s="365"/>
      <c r="M12" s="365"/>
      <c r="N12" s="365"/>
      <c r="O12" s="365"/>
      <c r="P12" s="368"/>
      <c r="Q12" s="371"/>
      <c r="S12" s="96"/>
      <c r="W12" s="87" t="s">
        <v>738</v>
      </c>
      <c r="X12" s="149" t="str">
        <f>VLOOKUP(C12,EJE!$C$1:D1344,2,FALSE)</f>
        <v>https://youtu.be/JwwQxitUCsY?si=-0IR-GRHn2uOUwX0</v>
      </c>
    </row>
    <row r="13" spans="1:24" ht="24.75" thickBot="1">
      <c r="A13" s="158">
        <v>10</v>
      </c>
      <c r="B13" s="88" t="s">
        <v>942</v>
      </c>
      <c r="C13" s="142" t="s">
        <v>954</v>
      </c>
      <c r="D13" s="143" t="str">
        <f t="shared" si="1"/>
        <v>video</v>
      </c>
      <c r="E13" s="367"/>
      <c r="F13" s="367"/>
      <c r="G13" s="367"/>
      <c r="H13" s="367">
        <v>30</v>
      </c>
      <c r="I13" s="367"/>
      <c r="J13" s="367"/>
      <c r="K13" s="367"/>
      <c r="L13" s="367"/>
      <c r="M13" s="367"/>
      <c r="N13" s="367"/>
      <c r="O13" s="367"/>
      <c r="P13" s="369"/>
      <c r="Q13" s="371"/>
      <c r="S13" s="96"/>
      <c r="W13" s="87" t="s">
        <v>738</v>
      </c>
      <c r="X13" s="149" t="str">
        <f>VLOOKUP(C13,EJE!$C$1:D1345,2,FALSE)</f>
        <v>https://drive.google.com/file/d/1dqfsv1dByJQnWFXu9il5l73FoHjg6b2C/view?usp=sharing</v>
      </c>
    </row>
    <row r="14" spans="1:24" ht="15.75">
      <c r="A14" s="158">
        <v>11</v>
      </c>
      <c r="B14" s="88" t="s">
        <v>685</v>
      </c>
      <c r="C14" s="140" t="s">
        <v>3</v>
      </c>
      <c r="D14" s="141" t="str">
        <f t="shared" si="1"/>
        <v>video</v>
      </c>
      <c r="E14" s="365"/>
      <c r="F14" s="365"/>
      <c r="G14" s="365"/>
      <c r="H14" s="365">
        <v>30</v>
      </c>
      <c r="I14" s="365"/>
      <c r="J14" s="365"/>
      <c r="K14" s="366">
        <v>3</v>
      </c>
      <c r="L14" s="366"/>
      <c r="M14" s="366"/>
      <c r="N14" s="365"/>
      <c r="O14" s="365"/>
      <c r="P14" s="368"/>
      <c r="Q14" s="371"/>
      <c r="S14" s="96"/>
      <c r="W14" s="87" t="s">
        <v>738</v>
      </c>
      <c r="X14" s="149" t="str">
        <f>VLOOKUP(C14,EJE!$C$1:D1346,2,FALSE)</f>
        <v>https://youtu.be/JwwQxitUCsY?si=-0IR-GRHn2uOUwX0</v>
      </c>
    </row>
    <row r="15" spans="1:24" ht="15.75">
      <c r="A15" s="158">
        <v>12</v>
      </c>
      <c r="B15" s="88" t="s">
        <v>38</v>
      </c>
      <c r="C15" s="140" t="s">
        <v>121</v>
      </c>
      <c r="D15" s="141" t="str">
        <f t="shared" si="1"/>
        <v>video</v>
      </c>
      <c r="E15" s="365"/>
      <c r="F15" s="365"/>
      <c r="G15" s="365"/>
      <c r="H15" s="365">
        <v>30</v>
      </c>
      <c r="I15" s="365"/>
      <c r="J15" s="365"/>
      <c r="K15" s="365"/>
      <c r="L15" s="365"/>
      <c r="M15" s="365"/>
      <c r="N15" s="365"/>
      <c r="O15" s="365"/>
      <c r="P15" s="368"/>
      <c r="Q15" s="371"/>
      <c r="S15" s="96"/>
      <c r="W15" s="87" t="s">
        <v>738</v>
      </c>
      <c r="X15" s="149">
        <f>VLOOKUP(C15,EJE!$C$1:D1347,2,FALSE)</f>
        <v>0</v>
      </c>
    </row>
    <row r="16" spans="1:24" ht="15.75">
      <c r="A16" s="158">
        <v>13</v>
      </c>
      <c r="B16" s="88" t="s">
        <v>685</v>
      </c>
      <c r="C16" s="140" t="s">
        <v>260</v>
      </c>
      <c r="D16" s="141" t="str">
        <f t="shared" si="1"/>
        <v>video</v>
      </c>
      <c r="E16" s="365"/>
      <c r="F16" s="365"/>
      <c r="G16" s="365"/>
      <c r="H16" s="365">
        <v>30</v>
      </c>
      <c r="I16" s="365"/>
      <c r="J16" s="365"/>
      <c r="K16" s="365"/>
      <c r="L16" s="365"/>
      <c r="M16" s="365"/>
      <c r="N16" s="365"/>
      <c r="O16" s="365"/>
      <c r="P16" s="368"/>
      <c r="Q16" s="371"/>
      <c r="S16" s="96"/>
      <c r="W16" s="87" t="s">
        <v>738</v>
      </c>
      <c r="X16" s="149">
        <f>VLOOKUP(C16,EJE!$C$1:D1348,2,FALSE)</f>
        <v>0</v>
      </c>
    </row>
    <row r="17" spans="1:24" ht="15.75">
      <c r="A17" s="158">
        <v>14</v>
      </c>
      <c r="B17" s="88" t="s">
        <v>39</v>
      </c>
      <c r="C17" s="140" t="s">
        <v>27</v>
      </c>
      <c r="D17" s="141" t="str">
        <f t="shared" si="1"/>
        <v>video</v>
      </c>
      <c r="E17" s="365"/>
      <c r="F17" s="365"/>
      <c r="G17" s="365"/>
      <c r="H17" s="365">
        <v>30</v>
      </c>
      <c r="I17" s="365"/>
      <c r="J17" s="365"/>
      <c r="K17" s="365"/>
      <c r="L17" s="365"/>
      <c r="M17" s="365"/>
      <c r="N17" s="365"/>
      <c r="O17" s="365"/>
      <c r="P17" s="368"/>
      <c r="Q17" s="371"/>
      <c r="S17" s="96"/>
      <c r="W17" s="87" t="s">
        <v>738</v>
      </c>
      <c r="X17" s="149">
        <f>VLOOKUP(C17,EJE!$C$1:D1349,2,FALSE)</f>
        <v>0</v>
      </c>
    </row>
    <row r="18" spans="1:24" ht="15.75">
      <c r="A18" s="158">
        <v>15</v>
      </c>
      <c r="B18" s="88" t="s">
        <v>685</v>
      </c>
      <c r="C18" s="140" t="s">
        <v>3</v>
      </c>
      <c r="D18" s="141" t="str">
        <f t="shared" ref="D18:D26" si="2">HYPERLINK(X18,W18)</f>
        <v>video</v>
      </c>
      <c r="E18" s="365"/>
      <c r="F18" s="365"/>
      <c r="G18" s="365"/>
      <c r="H18" s="365">
        <v>30</v>
      </c>
      <c r="I18" s="365"/>
      <c r="J18" s="365"/>
      <c r="K18" s="365"/>
      <c r="L18" s="365"/>
      <c r="M18" s="365"/>
      <c r="N18" s="365"/>
      <c r="O18" s="365"/>
      <c r="P18" s="368"/>
      <c r="Q18" s="371"/>
      <c r="S18" s="96"/>
      <c r="W18" s="87" t="s">
        <v>738</v>
      </c>
      <c r="X18" s="149" t="str">
        <f>VLOOKUP(C18,EJE!$C$1:D1350,2,FALSE)</f>
        <v>https://youtu.be/JwwQxitUCsY?si=-0IR-GRHn2uOUwX0</v>
      </c>
    </row>
    <row r="19" spans="1:24" ht="16.5" thickBot="1">
      <c r="A19" s="156">
        <v>16</v>
      </c>
      <c r="B19" s="88" t="s">
        <v>264</v>
      </c>
      <c r="C19" s="142" t="s">
        <v>219</v>
      </c>
      <c r="D19" s="143" t="str">
        <f t="shared" si="2"/>
        <v>video</v>
      </c>
      <c r="E19" s="367"/>
      <c r="F19" s="367"/>
      <c r="G19" s="367"/>
      <c r="H19" s="367">
        <v>30</v>
      </c>
      <c r="I19" s="367"/>
      <c r="J19" s="367"/>
      <c r="K19" s="367"/>
      <c r="L19" s="367"/>
      <c r="M19" s="367"/>
      <c r="N19" s="367"/>
      <c r="O19" s="367"/>
      <c r="P19" s="369"/>
      <c r="Q19" s="371"/>
      <c r="S19" s="96"/>
      <c r="W19" s="87" t="s">
        <v>738</v>
      </c>
      <c r="X19" s="149">
        <f>VLOOKUP(C19,EJE!$C$1:D1351,2,FALSE)</f>
        <v>0</v>
      </c>
    </row>
    <row r="20" spans="1:24" ht="24">
      <c r="A20" s="156">
        <v>17</v>
      </c>
      <c r="B20" s="88" t="s">
        <v>1</v>
      </c>
      <c r="C20" s="145" t="s">
        <v>745</v>
      </c>
      <c r="D20" s="141" t="str">
        <f t="shared" si="2"/>
        <v>video</v>
      </c>
      <c r="E20" s="365"/>
      <c r="F20" s="365"/>
      <c r="G20" s="365"/>
      <c r="H20" s="365"/>
      <c r="I20" s="365"/>
      <c r="J20" s="365"/>
      <c r="K20" s="365"/>
      <c r="L20" s="365"/>
      <c r="M20" s="365"/>
      <c r="N20" s="365"/>
      <c r="O20" s="365"/>
      <c r="P20" s="365"/>
      <c r="Q20" s="96"/>
      <c r="R20" s="96"/>
      <c r="S20" s="96"/>
      <c r="W20" s="87" t="s">
        <v>738</v>
      </c>
      <c r="X20" s="149" t="str">
        <f>VLOOKUP(C20,EJE!$C$1:D1352,2,FALSE)</f>
        <v>https://drive.google.com/file/d/1d10kKB4X2rApjiYtDlKjBbuy7zvRY_rz/view?usp=sharing</v>
      </c>
    </row>
    <row r="21" spans="1:24" ht="15.75">
      <c r="B21" s="96"/>
      <c r="C21" s="145"/>
      <c r="D21" s="141"/>
      <c r="E21" s="145"/>
      <c r="F21" s="145"/>
      <c r="G21" s="145"/>
      <c r="H21" s="145"/>
      <c r="I21" s="145"/>
      <c r="J21" s="145"/>
      <c r="K21" s="145"/>
      <c r="L21" s="145"/>
      <c r="M21" s="145"/>
      <c r="N21" s="145"/>
      <c r="O21" s="145"/>
      <c r="P21" s="145"/>
      <c r="Q21" s="96"/>
      <c r="R21" s="96"/>
      <c r="S21" s="96"/>
      <c r="X21" s="17"/>
    </row>
    <row r="22" spans="1:24" ht="15.75">
      <c r="C22" s="151" t="s">
        <v>770</v>
      </c>
      <c r="F22" s="89"/>
      <c r="I22" s="89"/>
      <c r="L22" s="89"/>
      <c r="O22" s="89"/>
      <c r="W22" s="150"/>
      <c r="X22" s="17"/>
    </row>
    <row r="23" spans="1:24" ht="16.5" thickBot="1">
      <c r="A23" s="94">
        <v>2</v>
      </c>
      <c r="B23" s="95"/>
      <c r="C23" s="95" t="s">
        <v>948</v>
      </c>
      <c r="D23" s="94"/>
      <c r="E23" s="372" t="s">
        <v>688</v>
      </c>
      <c r="F23" s="372"/>
      <c r="G23" s="372"/>
      <c r="H23" s="372" t="s">
        <v>950</v>
      </c>
      <c r="I23" s="372"/>
      <c r="J23" s="372"/>
      <c r="K23" s="372" t="s">
        <v>687</v>
      </c>
      <c r="L23" s="372"/>
      <c r="M23" s="372"/>
      <c r="N23" s="372" t="s">
        <v>686</v>
      </c>
      <c r="O23" s="372"/>
      <c r="P23" s="372"/>
      <c r="Q23" s="94"/>
      <c r="W23" s="150"/>
      <c r="X23" s="77"/>
    </row>
    <row r="24" spans="1:24">
      <c r="A24" s="158">
        <v>1</v>
      </c>
      <c r="B24" s="88" t="s">
        <v>394</v>
      </c>
      <c r="C24" s="138" t="s">
        <v>199</v>
      </c>
      <c r="D24" s="139" t="e">
        <f t="shared" si="2"/>
        <v>#N/A</v>
      </c>
      <c r="E24" s="366"/>
      <c r="F24" s="366"/>
      <c r="G24" s="366"/>
      <c r="H24" s="366">
        <v>30</v>
      </c>
      <c r="I24" s="366"/>
      <c r="J24" s="366"/>
      <c r="K24" s="366">
        <v>3</v>
      </c>
      <c r="L24" s="366"/>
      <c r="M24" s="366"/>
      <c r="N24" s="366"/>
      <c r="O24" s="366"/>
      <c r="P24" s="370"/>
      <c r="Q24" s="96"/>
      <c r="W24" s="87" t="s">
        <v>738</v>
      </c>
      <c r="X24" s="149" t="e">
        <f>VLOOKUP(C24,EJE!$C$1:D1355,2,FALSE)</f>
        <v>#N/A</v>
      </c>
    </row>
    <row r="25" spans="1:24" ht="15.75">
      <c r="A25" s="158">
        <v>2</v>
      </c>
      <c r="B25" s="88" t="s">
        <v>949</v>
      </c>
      <c r="C25" s="140" t="s">
        <v>389</v>
      </c>
      <c r="D25" s="141" t="str">
        <f t="shared" si="2"/>
        <v>video</v>
      </c>
      <c r="E25" s="365"/>
      <c r="F25" s="365"/>
      <c r="G25" s="365"/>
      <c r="H25" s="365"/>
      <c r="I25" s="365"/>
      <c r="J25" s="365"/>
      <c r="K25" s="365"/>
      <c r="L25" s="365"/>
      <c r="M25" s="365"/>
      <c r="N25" s="365"/>
      <c r="O25" s="365"/>
      <c r="P25" s="368"/>
      <c r="Q25" s="96"/>
      <c r="W25" s="87" t="s">
        <v>738</v>
      </c>
      <c r="X25" s="149" t="str">
        <f>VLOOKUP(C25,EJE!$C$1:D1356,2,FALSE)</f>
        <v>https://youtu.be/B4AxYIlorgw?si=E6uIHQ3akwy8aj-m</v>
      </c>
    </row>
    <row r="26" spans="1:24" ht="24.75" thickBot="1">
      <c r="A26" s="158">
        <v>3</v>
      </c>
      <c r="B26" s="88" t="s">
        <v>392</v>
      </c>
      <c r="C26" s="142" t="s">
        <v>176</v>
      </c>
      <c r="D26" s="143" t="str">
        <f t="shared" si="2"/>
        <v>video</v>
      </c>
      <c r="E26" s="367"/>
      <c r="F26" s="367"/>
      <c r="G26" s="367"/>
      <c r="H26" s="367"/>
      <c r="I26" s="367"/>
      <c r="J26" s="367"/>
      <c r="K26" s="367"/>
      <c r="L26" s="367"/>
      <c r="M26" s="367"/>
      <c r="N26" s="367"/>
      <c r="O26" s="367"/>
      <c r="P26" s="369"/>
      <c r="Q26" s="96"/>
      <c r="W26" s="87" t="s">
        <v>738</v>
      </c>
      <c r="X26" s="149" t="str">
        <f>VLOOKUP(C26,EJE!$C$1:D1357,2,FALSE)</f>
        <v>https://drive.google.com/file/d/1Q1An8Nigul245WUqUDS52fCJOsCBmEqf/view?usp=drive_link</v>
      </c>
    </row>
    <row r="27" spans="1:24" ht="15.75">
      <c r="A27" s="158">
        <v>4</v>
      </c>
      <c r="B27" s="88" t="s">
        <v>739</v>
      </c>
      <c r="C27" s="138" t="s">
        <v>66</v>
      </c>
      <c r="D27" s="144" t="str">
        <f t="shared" ref="D27:D40" si="3">HYPERLINK(X27,W27)</f>
        <v>video</v>
      </c>
      <c r="E27" s="366"/>
      <c r="F27" s="366"/>
      <c r="G27" s="366"/>
      <c r="H27" s="366">
        <v>30</v>
      </c>
      <c r="I27" s="366"/>
      <c r="J27" s="366"/>
      <c r="K27" s="366">
        <v>3</v>
      </c>
      <c r="L27" s="366"/>
      <c r="M27" s="366"/>
      <c r="N27" s="366"/>
      <c r="O27" s="366"/>
      <c r="P27" s="370"/>
      <c r="Q27" s="96"/>
      <c r="W27" s="87" t="s">
        <v>738</v>
      </c>
      <c r="X27" s="149" t="str">
        <f>VLOOKUP(C27,EJE!$C$1:D1358,2,FALSE)</f>
        <v>https://youtu.be/YNAwRWgPwNk?si=tRGZb459mOPBCCZB</v>
      </c>
    </row>
    <row r="28" spans="1:24" ht="16.5" thickBot="1">
      <c r="A28" s="158">
        <v>5</v>
      </c>
      <c r="B28" s="88" t="s">
        <v>739</v>
      </c>
      <c r="C28" s="140" t="s">
        <v>622</v>
      </c>
      <c r="D28" s="141" t="e">
        <f t="shared" si="3"/>
        <v>#N/A</v>
      </c>
      <c r="E28" s="365"/>
      <c r="F28" s="365"/>
      <c r="G28" s="365"/>
      <c r="H28" s="365"/>
      <c r="I28" s="365"/>
      <c r="J28" s="365"/>
      <c r="K28" s="367"/>
      <c r="L28" s="367"/>
      <c r="M28" s="367"/>
      <c r="N28" s="365"/>
      <c r="O28" s="365"/>
      <c r="P28" s="368"/>
      <c r="Q28" s="96"/>
      <c r="W28" s="87" t="s">
        <v>738</v>
      </c>
      <c r="X28" s="149" t="e">
        <f>VLOOKUP(C28,EJE!$C$1:D1359,2,FALSE)</f>
        <v>#N/A</v>
      </c>
    </row>
    <row r="29" spans="1:24" ht="15.75">
      <c r="A29" s="158">
        <v>6</v>
      </c>
      <c r="B29" s="88" t="s">
        <v>40</v>
      </c>
      <c r="C29" s="138" t="s">
        <v>43</v>
      </c>
      <c r="D29" s="144" t="str">
        <f t="shared" si="3"/>
        <v>video</v>
      </c>
      <c r="E29" s="366"/>
      <c r="F29" s="366"/>
      <c r="G29" s="366"/>
      <c r="H29" s="366">
        <v>30</v>
      </c>
      <c r="I29" s="366"/>
      <c r="J29" s="366"/>
      <c r="K29" s="366">
        <v>4</v>
      </c>
      <c r="L29" s="366"/>
      <c r="M29" s="366"/>
      <c r="N29" s="366"/>
      <c r="O29" s="366"/>
      <c r="P29" s="370"/>
      <c r="Q29" s="371">
        <f>((H29+H30+H31+H32+H33+H34+H35+H36+H37+H38+H39)*K29)/60</f>
        <v>22</v>
      </c>
      <c r="S29" s="96"/>
      <c r="W29" s="87" t="s">
        <v>738</v>
      </c>
      <c r="X29" s="149" t="str">
        <f>VLOOKUP(C29,EJE!$C$1:D1360,2,FALSE)</f>
        <v>https://youtu.be/wYacQ6W-jS0?si=pPizgBaEFxyyUHEe</v>
      </c>
    </row>
    <row r="30" spans="1:24" ht="15.75">
      <c r="A30" s="158">
        <v>7</v>
      </c>
      <c r="B30" s="88" t="s">
        <v>685</v>
      </c>
      <c r="C30" s="140" t="s">
        <v>3</v>
      </c>
      <c r="D30" s="141" t="str">
        <f t="shared" si="3"/>
        <v>video</v>
      </c>
      <c r="E30" s="365"/>
      <c r="F30" s="365"/>
      <c r="G30" s="365"/>
      <c r="H30" s="365">
        <v>30</v>
      </c>
      <c r="I30" s="365"/>
      <c r="J30" s="365"/>
      <c r="K30" s="365"/>
      <c r="L30" s="365"/>
      <c r="M30" s="365"/>
      <c r="N30" s="365"/>
      <c r="O30" s="365"/>
      <c r="P30" s="368"/>
      <c r="Q30" s="371"/>
      <c r="S30" s="96"/>
      <c r="W30" s="87" t="s">
        <v>738</v>
      </c>
      <c r="X30" s="149" t="str">
        <f>VLOOKUP(C30,EJE!$C$1:D1361,2,FALSE)</f>
        <v>https://youtu.be/JwwQxitUCsY?si=-0IR-GRHn2uOUwX0</v>
      </c>
    </row>
    <row r="31" spans="1:24" ht="15.75">
      <c r="A31" s="158">
        <v>8</v>
      </c>
      <c r="B31" s="88" t="s">
        <v>41</v>
      </c>
      <c r="C31" s="140" t="s">
        <v>515</v>
      </c>
      <c r="D31" s="141" t="str">
        <f t="shared" si="3"/>
        <v>video</v>
      </c>
      <c r="E31" s="365"/>
      <c r="F31" s="365"/>
      <c r="G31" s="365"/>
      <c r="H31" s="365">
        <v>30</v>
      </c>
      <c r="I31" s="365"/>
      <c r="J31" s="365"/>
      <c r="K31" s="365"/>
      <c r="L31" s="365"/>
      <c r="M31" s="365"/>
      <c r="N31" s="365"/>
      <c r="O31" s="365"/>
      <c r="P31" s="368"/>
      <c r="Q31" s="371"/>
      <c r="S31" s="96"/>
      <c r="W31" s="87" t="s">
        <v>738</v>
      </c>
      <c r="X31" s="149" t="str">
        <f>VLOOKUP(C31,EJE!$C$1:D1362,2,FALSE)</f>
        <v>https://youtu.be/h7eGj7hg6hI?si=8g28xryavjxWLkzH</v>
      </c>
    </row>
    <row r="32" spans="1:24" ht="15.75">
      <c r="A32" s="158">
        <v>9</v>
      </c>
      <c r="B32" s="88" t="s">
        <v>685</v>
      </c>
      <c r="C32" s="140" t="s">
        <v>3</v>
      </c>
      <c r="D32" s="141" t="str">
        <f t="shared" si="3"/>
        <v>video</v>
      </c>
      <c r="E32" s="365"/>
      <c r="F32" s="365"/>
      <c r="G32" s="365"/>
      <c r="H32" s="365">
        <v>30</v>
      </c>
      <c r="I32" s="365"/>
      <c r="J32" s="365"/>
      <c r="K32" s="365"/>
      <c r="L32" s="365"/>
      <c r="M32" s="365"/>
      <c r="N32" s="365"/>
      <c r="O32" s="365"/>
      <c r="P32" s="368"/>
      <c r="Q32" s="371"/>
      <c r="S32" s="96"/>
      <c r="W32" s="87" t="s">
        <v>738</v>
      </c>
      <c r="X32" s="149" t="str">
        <f>VLOOKUP(C32,EJE!$C$1:D1363,2,FALSE)</f>
        <v>https://youtu.be/JwwQxitUCsY?si=-0IR-GRHn2uOUwX0</v>
      </c>
    </row>
    <row r="33" spans="1:24" ht="15.75">
      <c r="A33" s="158">
        <v>10</v>
      </c>
      <c r="B33" s="88" t="s">
        <v>42</v>
      </c>
      <c r="C33" s="140" t="s">
        <v>2</v>
      </c>
      <c r="D33" s="141" t="str">
        <f t="shared" si="3"/>
        <v>video</v>
      </c>
      <c r="E33" s="365"/>
      <c r="F33" s="365"/>
      <c r="G33" s="365"/>
      <c r="H33" s="365">
        <v>30</v>
      </c>
      <c r="I33" s="365"/>
      <c r="J33" s="365"/>
      <c r="K33" s="365"/>
      <c r="L33" s="365"/>
      <c r="M33" s="365"/>
      <c r="N33" s="365"/>
      <c r="O33" s="365"/>
      <c r="P33" s="368"/>
      <c r="Q33" s="371"/>
      <c r="S33" s="96"/>
      <c r="W33" s="87" t="s">
        <v>738</v>
      </c>
      <c r="X33" s="149" t="str">
        <f>VLOOKUP(C33,EJE!$C$1:D1364,2,FALSE)</f>
        <v>https://youtu.be/bgO3bI1ts_E?si=cgFOBOfo4lT9WI1k</v>
      </c>
    </row>
    <row r="34" spans="1:24" ht="15.75">
      <c r="A34" s="158">
        <v>11</v>
      </c>
      <c r="B34" s="88" t="s">
        <v>685</v>
      </c>
      <c r="C34" s="140" t="s">
        <v>3</v>
      </c>
      <c r="D34" s="141" t="str">
        <f t="shared" si="3"/>
        <v>video</v>
      </c>
      <c r="E34" s="365"/>
      <c r="F34" s="365"/>
      <c r="G34" s="365"/>
      <c r="H34" s="365">
        <v>30</v>
      </c>
      <c r="I34" s="365"/>
      <c r="J34" s="365"/>
      <c r="K34" s="365"/>
      <c r="L34" s="365"/>
      <c r="M34" s="365"/>
      <c r="N34" s="365"/>
      <c r="O34" s="365"/>
      <c r="P34" s="368"/>
      <c r="Q34" s="371"/>
      <c r="S34" s="96"/>
      <c r="W34" s="87" t="s">
        <v>738</v>
      </c>
      <c r="X34" s="149" t="str">
        <f>VLOOKUP(C34,EJE!$C$1:D1365,2,FALSE)</f>
        <v>https://youtu.be/JwwQxitUCsY?si=-0IR-GRHn2uOUwX0</v>
      </c>
    </row>
    <row r="35" spans="1:24" ht="15.75">
      <c r="A35" s="158">
        <v>12</v>
      </c>
      <c r="B35" s="88" t="s">
        <v>38</v>
      </c>
      <c r="C35" s="140" t="s">
        <v>121</v>
      </c>
      <c r="D35" s="141" t="str">
        <f t="shared" si="3"/>
        <v>video</v>
      </c>
      <c r="E35" s="365"/>
      <c r="F35" s="365"/>
      <c r="G35" s="365"/>
      <c r="H35" s="365">
        <v>30</v>
      </c>
      <c r="I35" s="365"/>
      <c r="J35" s="365"/>
      <c r="K35" s="365"/>
      <c r="L35" s="365"/>
      <c r="M35" s="365"/>
      <c r="N35" s="365"/>
      <c r="O35" s="365"/>
      <c r="P35" s="368"/>
      <c r="Q35" s="371"/>
      <c r="S35" s="96"/>
      <c r="W35" s="87" t="s">
        <v>738</v>
      </c>
      <c r="X35" s="149">
        <f>VLOOKUP(C35,EJE!$C$1:D1366,2,FALSE)</f>
        <v>0</v>
      </c>
    </row>
    <row r="36" spans="1:24" ht="15.75">
      <c r="A36" s="158">
        <v>13</v>
      </c>
      <c r="B36" s="88" t="s">
        <v>685</v>
      </c>
      <c r="C36" s="140" t="s">
        <v>3</v>
      </c>
      <c r="D36" s="141" t="str">
        <f t="shared" si="3"/>
        <v>video</v>
      </c>
      <c r="E36" s="365"/>
      <c r="F36" s="365"/>
      <c r="G36" s="365"/>
      <c r="H36" s="365">
        <v>30</v>
      </c>
      <c r="I36" s="365"/>
      <c r="J36" s="365"/>
      <c r="K36" s="365"/>
      <c r="L36" s="365"/>
      <c r="M36" s="365"/>
      <c r="N36" s="365"/>
      <c r="O36" s="365"/>
      <c r="P36" s="368"/>
      <c r="Q36" s="371"/>
      <c r="S36" s="96"/>
      <c r="W36" s="87" t="s">
        <v>738</v>
      </c>
      <c r="X36" s="149" t="str">
        <f>VLOOKUP(C36,EJE!$C$1:D1367,2,FALSE)</f>
        <v>https://youtu.be/JwwQxitUCsY?si=-0IR-GRHn2uOUwX0</v>
      </c>
    </row>
    <row r="37" spans="1:24" ht="15.75">
      <c r="A37" s="158">
        <v>14</v>
      </c>
      <c r="B37" s="88" t="s">
        <v>39</v>
      </c>
      <c r="C37" s="140" t="s">
        <v>27</v>
      </c>
      <c r="D37" s="141" t="str">
        <f t="shared" si="3"/>
        <v>video</v>
      </c>
      <c r="E37" s="365"/>
      <c r="F37" s="365"/>
      <c r="G37" s="365"/>
      <c r="H37" s="365">
        <v>30</v>
      </c>
      <c r="I37" s="365"/>
      <c r="J37" s="365"/>
      <c r="K37" s="365"/>
      <c r="L37" s="365"/>
      <c r="M37" s="365"/>
      <c r="N37" s="365"/>
      <c r="O37" s="365"/>
      <c r="P37" s="368"/>
      <c r="Q37" s="371"/>
      <c r="S37" s="96"/>
      <c r="W37" s="87" t="s">
        <v>738</v>
      </c>
      <c r="X37" s="149">
        <f>VLOOKUP(C37,EJE!$C$1:D1368,2,FALSE)</f>
        <v>0</v>
      </c>
    </row>
    <row r="38" spans="1:24" ht="15.75">
      <c r="A38" s="158">
        <v>15</v>
      </c>
      <c r="B38" s="88" t="s">
        <v>685</v>
      </c>
      <c r="C38" s="140" t="s">
        <v>3</v>
      </c>
      <c r="D38" s="141" t="str">
        <f t="shared" si="3"/>
        <v>video</v>
      </c>
      <c r="E38" s="365"/>
      <c r="F38" s="365"/>
      <c r="G38" s="365"/>
      <c r="H38" s="365">
        <v>30</v>
      </c>
      <c r="I38" s="365"/>
      <c r="J38" s="365"/>
      <c r="K38" s="365"/>
      <c r="L38" s="365"/>
      <c r="M38" s="365"/>
      <c r="N38" s="365"/>
      <c r="O38" s="365"/>
      <c r="P38" s="368"/>
      <c r="Q38" s="371"/>
      <c r="S38" s="96"/>
      <c r="W38" s="87" t="s">
        <v>738</v>
      </c>
      <c r="X38" s="149" t="str">
        <f>VLOOKUP(C38,EJE!$C$1:D1369,2,FALSE)</f>
        <v>https://youtu.be/JwwQxitUCsY?si=-0IR-GRHn2uOUwX0</v>
      </c>
    </row>
    <row r="39" spans="1:24" ht="16.5" thickBot="1">
      <c r="A39" s="156">
        <v>16</v>
      </c>
      <c r="B39" s="88" t="s">
        <v>264</v>
      </c>
      <c r="C39" s="142" t="s">
        <v>219</v>
      </c>
      <c r="D39" s="143" t="str">
        <f t="shared" si="3"/>
        <v>video</v>
      </c>
      <c r="E39" s="367"/>
      <c r="F39" s="367"/>
      <c r="G39" s="367"/>
      <c r="H39" s="367">
        <v>30</v>
      </c>
      <c r="I39" s="367"/>
      <c r="J39" s="367"/>
      <c r="K39" s="367"/>
      <c r="L39" s="367"/>
      <c r="M39" s="367"/>
      <c r="N39" s="367"/>
      <c r="O39" s="367"/>
      <c r="P39" s="369"/>
      <c r="Q39" s="371"/>
      <c r="S39" s="96"/>
      <c r="W39" s="87" t="s">
        <v>738</v>
      </c>
      <c r="X39" s="149">
        <f>VLOOKUP(C39,EJE!$C$1:D1370,2,FALSE)</f>
        <v>0</v>
      </c>
    </row>
    <row r="40" spans="1:24" ht="24">
      <c r="A40" s="156">
        <v>17</v>
      </c>
      <c r="B40" s="88" t="s">
        <v>1</v>
      </c>
      <c r="C40" s="145" t="s">
        <v>745</v>
      </c>
      <c r="D40" s="141" t="str">
        <f t="shared" si="3"/>
        <v>video</v>
      </c>
      <c r="E40" s="365"/>
      <c r="F40" s="365"/>
      <c r="G40" s="365"/>
      <c r="H40" s="365"/>
      <c r="I40" s="365"/>
      <c r="J40" s="365"/>
      <c r="K40" s="365"/>
      <c r="L40" s="365"/>
      <c r="M40" s="365"/>
      <c r="N40" s="365"/>
      <c r="O40" s="365"/>
      <c r="P40" s="365"/>
      <c r="W40" s="87" t="s">
        <v>738</v>
      </c>
      <c r="X40" s="149" t="str">
        <f>VLOOKUP(C40,EJE!$C$1:D1371,2,FALSE)</f>
        <v>https://drive.google.com/file/d/1d10kKB4X2rApjiYtDlKjBbuy7zvRY_rz/view?usp=sharing</v>
      </c>
    </row>
    <row r="41" spans="1:24" ht="15.75">
      <c r="B41" s="146"/>
      <c r="C41" s="111"/>
      <c r="D41" s="97"/>
      <c r="E41" s="111"/>
      <c r="F41" s="111"/>
      <c r="G41" s="111"/>
      <c r="H41" s="111"/>
      <c r="I41" s="111"/>
      <c r="J41" s="111"/>
      <c r="K41" s="111"/>
      <c r="L41" s="111"/>
      <c r="M41" s="111"/>
      <c r="N41" s="111"/>
      <c r="O41" s="111"/>
      <c r="P41" s="111"/>
      <c r="X41" s="17"/>
    </row>
    <row r="42" spans="1:24" ht="15.75">
      <c r="C42" s="151" t="s">
        <v>770</v>
      </c>
      <c r="F42" s="89"/>
      <c r="I42" s="89"/>
      <c r="L42" s="89"/>
      <c r="O42" s="89"/>
      <c r="X42" s="17"/>
    </row>
    <row r="43" spans="1:24" ht="16.5" customHeight="1" thickBot="1">
      <c r="A43" s="94">
        <v>3</v>
      </c>
      <c r="B43" s="95"/>
      <c r="C43" s="95" t="s">
        <v>948</v>
      </c>
      <c r="D43" s="94"/>
      <c r="E43" s="372" t="s">
        <v>688</v>
      </c>
      <c r="F43" s="372"/>
      <c r="G43" s="372"/>
      <c r="H43" s="372" t="s">
        <v>950</v>
      </c>
      <c r="I43" s="372"/>
      <c r="J43" s="372"/>
      <c r="K43" s="372" t="s">
        <v>687</v>
      </c>
      <c r="L43" s="372"/>
      <c r="M43" s="372"/>
      <c r="N43" s="372" t="s">
        <v>686</v>
      </c>
      <c r="O43" s="372"/>
      <c r="P43" s="372"/>
      <c r="Q43" s="94"/>
      <c r="X43" s="17"/>
    </row>
    <row r="44" spans="1:24">
      <c r="A44" s="158">
        <v>1</v>
      </c>
      <c r="B44" s="88" t="s">
        <v>394</v>
      </c>
      <c r="C44" s="138" t="s">
        <v>199</v>
      </c>
      <c r="D44" s="139" t="e">
        <f t="shared" ref="D44:D55" si="4">HYPERLINK(X44,W44)</f>
        <v>#N/A</v>
      </c>
      <c r="E44" s="366"/>
      <c r="F44" s="366"/>
      <c r="G44" s="366"/>
      <c r="H44" s="366">
        <v>30</v>
      </c>
      <c r="I44" s="366"/>
      <c r="J44" s="366"/>
      <c r="K44" s="366">
        <v>3</v>
      </c>
      <c r="L44" s="366"/>
      <c r="M44" s="366"/>
      <c r="N44" s="366"/>
      <c r="O44" s="366"/>
      <c r="P44" s="370"/>
      <c r="Q44" s="96"/>
      <c r="W44" s="87" t="s">
        <v>738</v>
      </c>
      <c r="X44" s="149" t="e">
        <f>VLOOKUP(C44,EJE!$C$1:D1374,2,FALSE)</f>
        <v>#N/A</v>
      </c>
    </row>
    <row r="45" spans="1:24" ht="15.75">
      <c r="A45" s="158">
        <v>2</v>
      </c>
      <c r="B45" s="88" t="s">
        <v>949</v>
      </c>
      <c r="C45" s="140" t="s">
        <v>389</v>
      </c>
      <c r="D45" s="141" t="str">
        <f t="shared" si="4"/>
        <v>video</v>
      </c>
      <c r="E45" s="365"/>
      <c r="F45" s="365"/>
      <c r="G45" s="365"/>
      <c r="H45" s="365"/>
      <c r="I45" s="365"/>
      <c r="J45" s="365"/>
      <c r="K45" s="365"/>
      <c r="L45" s="365"/>
      <c r="M45" s="365"/>
      <c r="N45" s="365"/>
      <c r="O45" s="365"/>
      <c r="P45" s="368"/>
      <c r="Q45" s="96"/>
      <c r="W45" s="87" t="s">
        <v>738</v>
      </c>
      <c r="X45" s="149" t="str">
        <f>VLOOKUP(C45,EJE!$C$1:D1375,2,FALSE)</f>
        <v>https://youtu.be/B4AxYIlorgw?si=E6uIHQ3akwy8aj-m</v>
      </c>
    </row>
    <row r="46" spans="1:24" ht="24.75" thickBot="1">
      <c r="A46" s="158">
        <v>3</v>
      </c>
      <c r="B46" s="88" t="s">
        <v>942</v>
      </c>
      <c r="C46" s="142" t="s">
        <v>176</v>
      </c>
      <c r="D46" s="143" t="str">
        <f t="shared" si="4"/>
        <v>video</v>
      </c>
      <c r="E46" s="367"/>
      <c r="F46" s="367"/>
      <c r="G46" s="367"/>
      <c r="H46" s="367"/>
      <c r="I46" s="367"/>
      <c r="J46" s="367"/>
      <c r="K46" s="367"/>
      <c r="L46" s="367"/>
      <c r="M46" s="367"/>
      <c r="N46" s="367"/>
      <c r="O46" s="367"/>
      <c r="P46" s="369"/>
      <c r="Q46" s="96"/>
      <c r="W46" s="87" t="s">
        <v>738</v>
      </c>
      <c r="X46" s="149" t="str">
        <f>VLOOKUP(C46,EJE!$C$1:D1376,2,FALSE)</f>
        <v>https://drive.google.com/file/d/1Q1An8Nigul245WUqUDS52fCJOsCBmEqf/view?usp=drive_link</v>
      </c>
    </row>
    <row r="47" spans="1:24" ht="15.75">
      <c r="A47" s="158">
        <v>4</v>
      </c>
      <c r="B47" s="88" t="s">
        <v>739</v>
      </c>
      <c r="C47" s="138" t="s">
        <v>66</v>
      </c>
      <c r="D47" s="144" t="str">
        <f t="shared" si="4"/>
        <v>video</v>
      </c>
      <c r="E47" s="366"/>
      <c r="F47" s="366"/>
      <c r="G47" s="366"/>
      <c r="H47" s="366">
        <v>30</v>
      </c>
      <c r="I47" s="366"/>
      <c r="J47" s="366"/>
      <c r="K47" s="366">
        <v>3</v>
      </c>
      <c r="L47" s="366"/>
      <c r="M47" s="366"/>
      <c r="N47" s="366"/>
      <c r="O47" s="366"/>
      <c r="P47" s="370"/>
      <c r="Q47" s="96"/>
      <c r="W47" s="87" t="s">
        <v>738</v>
      </c>
      <c r="X47" s="149" t="str">
        <f>VLOOKUP(C47,EJE!$C$1:D1377,2,FALSE)</f>
        <v>https://youtu.be/YNAwRWgPwNk?si=tRGZb459mOPBCCZB</v>
      </c>
    </row>
    <row r="48" spans="1:24" ht="16.5" thickBot="1">
      <c r="A48" s="158">
        <v>5</v>
      </c>
      <c r="B48" s="88" t="s">
        <v>739</v>
      </c>
      <c r="C48" s="140" t="s">
        <v>622</v>
      </c>
      <c r="D48" s="141" t="e">
        <f t="shared" si="4"/>
        <v>#N/A</v>
      </c>
      <c r="E48" s="365"/>
      <c r="F48" s="365"/>
      <c r="G48" s="365"/>
      <c r="H48" s="365"/>
      <c r="I48" s="365"/>
      <c r="J48" s="365"/>
      <c r="K48" s="367"/>
      <c r="L48" s="367"/>
      <c r="M48" s="367"/>
      <c r="N48" s="365"/>
      <c r="O48" s="365"/>
      <c r="P48" s="368"/>
      <c r="Q48" s="96"/>
      <c r="W48" s="87" t="s">
        <v>738</v>
      </c>
      <c r="X48" s="149" t="e">
        <f>VLOOKUP(C48,EJE!$C$1:D1378,2,FALSE)</f>
        <v>#N/A</v>
      </c>
    </row>
    <row r="49" spans="1:24" ht="16.5" customHeight="1">
      <c r="A49" s="158">
        <v>6</v>
      </c>
      <c r="B49" s="88" t="s">
        <v>40</v>
      </c>
      <c r="C49" s="138" t="s">
        <v>43</v>
      </c>
      <c r="D49" s="144" t="str">
        <f t="shared" si="4"/>
        <v>video</v>
      </c>
      <c r="E49" s="366"/>
      <c r="F49" s="366"/>
      <c r="G49" s="366"/>
      <c r="H49" s="366">
        <v>30</v>
      </c>
      <c r="I49" s="366"/>
      <c r="J49" s="366"/>
      <c r="K49" s="366">
        <v>3</v>
      </c>
      <c r="L49" s="366"/>
      <c r="M49" s="366"/>
      <c r="N49" s="366"/>
      <c r="O49" s="366"/>
      <c r="P49" s="370"/>
      <c r="Q49" s="371">
        <f>((H49+H50+H51+H52+H53+H54+H55+H56+H57+H58+H59)*K49)/60</f>
        <v>16.5</v>
      </c>
      <c r="W49" s="87" t="s">
        <v>738</v>
      </c>
      <c r="X49" s="149" t="str">
        <f>VLOOKUP(C49,EJE!$C$1:D1379,2,FALSE)</f>
        <v>https://youtu.be/wYacQ6W-jS0?si=pPizgBaEFxyyUHEe</v>
      </c>
    </row>
    <row r="50" spans="1:24" ht="15.75">
      <c r="A50" s="158">
        <v>7</v>
      </c>
      <c r="B50" s="88" t="s">
        <v>685</v>
      </c>
      <c r="C50" s="140" t="s">
        <v>3</v>
      </c>
      <c r="D50" s="141" t="str">
        <f t="shared" si="4"/>
        <v>video</v>
      </c>
      <c r="E50" s="365"/>
      <c r="F50" s="365"/>
      <c r="G50" s="365"/>
      <c r="H50" s="365">
        <v>30</v>
      </c>
      <c r="I50" s="365"/>
      <c r="J50" s="365"/>
      <c r="K50" s="365"/>
      <c r="L50" s="365"/>
      <c r="M50" s="365"/>
      <c r="N50" s="365"/>
      <c r="O50" s="365"/>
      <c r="P50" s="368"/>
      <c r="Q50" s="371"/>
      <c r="W50" s="87" t="s">
        <v>738</v>
      </c>
      <c r="X50" s="149" t="str">
        <f>VLOOKUP(C50,EJE!$C$1:D1380,2,FALSE)</f>
        <v>https://youtu.be/JwwQxitUCsY?si=-0IR-GRHn2uOUwX0</v>
      </c>
    </row>
    <row r="51" spans="1:24" ht="15.75">
      <c r="A51" s="158">
        <v>8</v>
      </c>
      <c r="B51" s="88" t="s">
        <v>41</v>
      </c>
      <c r="C51" s="140" t="s">
        <v>515</v>
      </c>
      <c r="D51" s="141" t="str">
        <f t="shared" si="4"/>
        <v>video</v>
      </c>
      <c r="E51" s="365"/>
      <c r="F51" s="365"/>
      <c r="G51" s="365"/>
      <c r="H51" s="365">
        <v>30</v>
      </c>
      <c r="I51" s="365"/>
      <c r="J51" s="365"/>
      <c r="K51" s="365"/>
      <c r="L51" s="365"/>
      <c r="M51" s="365"/>
      <c r="N51" s="365"/>
      <c r="O51" s="365"/>
      <c r="P51" s="368"/>
      <c r="Q51" s="371"/>
      <c r="W51" s="87" t="s">
        <v>738</v>
      </c>
      <c r="X51" s="149" t="str">
        <f>VLOOKUP(C51,EJE!$C$1:D1381,2,FALSE)</f>
        <v>https://youtu.be/h7eGj7hg6hI?si=8g28xryavjxWLkzH</v>
      </c>
    </row>
    <row r="52" spans="1:24" ht="15.75">
      <c r="A52" s="158">
        <v>9</v>
      </c>
      <c r="B52" s="88" t="s">
        <v>685</v>
      </c>
      <c r="C52" s="140" t="s">
        <v>3</v>
      </c>
      <c r="D52" s="141" t="str">
        <f t="shared" si="4"/>
        <v>video</v>
      </c>
      <c r="E52" s="365"/>
      <c r="F52" s="365"/>
      <c r="G52" s="365"/>
      <c r="H52" s="365">
        <v>30</v>
      </c>
      <c r="I52" s="365"/>
      <c r="J52" s="365"/>
      <c r="K52" s="365"/>
      <c r="L52" s="365"/>
      <c r="M52" s="365"/>
      <c r="N52" s="365"/>
      <c r="O52" s="365"/>
      <c r="P52" s="368"/>
      <c r="Q52" s="371"/>
      <c r="W52" s="87" t="s">
        <v>738</v>
      </c>
      <c r="X52" s="149" t="str">
        <f>VLOOKUP(C52,EJE!$C$1:D1382,2,FALSE)</f>
        <v>https://youtu.be/JwwQxitUCsY?si=-0IR-GRHn2uOUwX0</v>
      </c>
    </row>
    <row r="53" spans="1:24" ht="15.75">
      <c r="A53" s="158">
        <v>10</v>
      </c>
      <c r="B53" s="88" t="s">
        <v>42</v>
      </c>
      <c r="C53" s="140" t="s">
        <v>2</v>
      </c>
      <c r="D53" s="141" t="str">
        <f t="shared" si="4"/>
        <v>video</v>
      </c>
      <c r="E53" s="365"/>
      <c r="F53" s="365"/>
      <c r="G53" s="365"/>
      <c r="H53" s="365">
        <v>30</v>
      </c>
      <c r="I53" s="365"/>
      <c r="J53" s="365"/>
      <c r="K53" s="365"/>
      <c r="L53" s="365"/>
      <c r="M53" s="365"/>
      <c r="N53" s="365"/>
      <c r="O53" s="365"/>
      <c r="P53" s="368"/>
      <c r="Q53" s="371"/>
      <c r="W53" s="87" t="s">
        <v>738</v>
      </c>
      <c r="X53" s="149" t="str">
        <f>VLOOKUP(C53,EJE!$C$1:D1383,2,FALSE)</f>
        <v>https://youtu.be/bgO3bI1ts_E?si=cgFOBOfo4lT9WI1k</v>
      </c>
    </row>
    <row r="54" spans="1:24" ht="15.75">
      <c r="A54" s="158">
        <v>11</v>
      </c>
      <c r="B54" s="88" t="s">
        <v>685</v>
      </c>
      <c r="C54" s="140" t="s">
        <v>3</v>
      </c>
      <c r="D54" s="141" t="str">
        <f t="shared" si="4"/>
        <v>video</v>
      </c>
      <c r="E54" s="365"/>
      <c r="F54" s="365"/>
      <c r="G54" s="365"/>
      <c r="H54" s="365">
        <v>30</v>
      </c>
      <c r="I54" s="365"/>
      <c r="J54" s="365"/>
      <c r="K54" s="365"/>
      <c r="L54" s="365"/>
      <c r="M54" s="365"/>
      <c r="N54" s="365"/>
      <c r="O54" s="365"/>
      <c r="P54" s="368"/>
      <c r="Q54" s="371"/>
      <c r="W54" s="87" t="s">
        <v>738</v>
      </c>
      <c r="X54" s="149" t="str">
        <f>VLOOKUP(C54,EJE!$C$1:D1384,2,FALSE)</f>
        <v>https://youtu.be/JwwQxitUCsY?si=-0IR-GRHn2uOUwX0</v>
      </c>
    </row>
    <row r="55" spans="1:24" ht="15.75">
      <c r="A55" s="158">
        <v>12</v>
      </c>
      <c r="B55" s="88" t="s">
        <v>38</v>
      </c>
      <c r="C55" s="140" t="s">
        <v>121</v>
      </c>
      <c r="D55" s="141" t="str">
        <f t="shared" si="4"/>
        <v>video</v>
      </c>
      <c r="E55" s="365"/>
      <c r="F55" s="365"/>
      <c r="G55" s="365"/>
      <c r="H55" s="365">
        <v>30</v>
      </c>
      <c r="I55" s="365"/>
      <c r="J55" s="365"/>
      <c r="K55" s="365"/>
      <c r="L55" s="365"/>
      <c r="M55" s="365"/>
      <c r="N55" s="365"/>
      <c r="O55" s="365"/>
      <c r="P55" s="368"/>
      <c r="Q55" s="371"/>
      <c r="W55" s="87" t="s">
        <v>738</v>
      </c>
      <c r="X55" s="149">
        <f>VLOOKUP(C55,EJE!$C$1:D1385,2,FALSE)</f>
        <v>0</v>
      </c>
    </row>
    <row r="56" spans="1:24" ht="15.75">
      <c r="A56" s="158">
        <v>13</v>
      </c>
      <c r="B56" s="88" t="s">
        <v>685</v>
      </c>
      <c r="C56" s="140" t="s">
        <v>3</v>
      </c>
      <c r="D56" s="141" t="str">
        <f t="shared" ref="D56:D120" si="5">HYPERLINK(X56,W56)</f>
        <v>video</v>
      </c>
      <c r="E56" s="365"/>
      <c r="F56" s="365"/>
      <c r="G56" s="365"/>
      <c r="H56" s="365">
        <v>30</v>
      </c>
      <c r="I56" s="365"/>
      <c r="J56" s="365"/>
      <c r="K56" s="365"/>
      <c r="L56" s="365"/>
      <c r="M56" s="365"/>
      <c r="N56" s="365"/>
      <c r="O56" s="365"/>
      <c r="P56" s="368"/>
      <c r="Q56" s="371"/>
      <c r="W56" s="87" t="s">
        <v>738</v>
      </c>
      <c r="X56" s="149" t="str">
        <f>VLOOKUP(C56,EJE!$C$1:D1386,2,FALSE)</f>
        <v>https://youtu.be/JwwQxitUCsY?si=-0IR-GRHn2uOUwX0</v>
      </c>
    </row>
    <row r="57" spans="1:24" ht="15.75">
      <c r="A57" s="158">
        <v>14</v>
      </c>
      <c r="B57" s="88" t="s">
        <v>39</v>
      </c>
      <c r="C57" s="140" t="s">
        <v>27</v>
      </c>
      <c r="D57" s="141" t="str">
        <f t="shared" si="5"/>
        <v>video</v>
      </c>
      <c r="E57" s="365"/>
      <c r="F57" s="365"/>
      <c r="G57" s="365"/>
      <c r="H57" s="365">
        <v>30</v>
      </c>
      <c r="I57" s="365"/>
      <c r="J57" s="365"/>
      <c r="K57" s="365"/>
      <c r="L57" s="365"/>
      <c r="M57" s="365"/>
      <c r="N57" s="365"/>
      <c r="O57" s="365"/>
      <c r="P57" s="368"/>
      <c r="Q57" s="371"/>
      <c r="W57" s="87" t="s">
        <v>738</v>
      </c>
      <c r="X57" s="149">
        <f>VLOOKUP(C57,EJE!$C$1:D1387,2,FALSE)</f>
        <v>0</v>
      </c>
    </row>
    <row r="58" spans="1:24" ht="15.75">
      <c r="A58" s="158">
        <v>15</v>
      </c>
      <c r="B58" s="88" t="s">
        <v>685</v>
      </c>
      <c r="C58" s="140" t="s">
        <v>3</v>
      </c>
      <c r="D58" s="141" t="str">
        <f t="shared" si="5"/>
        <v>video</v>
      </c>
      <c r="E58" s="365"/>
      <c r="F58" s="365"/>
      <c r="G58" s="365"/>
      <c r="H58" s="365">
        <v>30</v>
      </c>
      <c r="I58" s="365"/>
      <c r="J58" s="365"/>
      <c r="K58" s="365"/>
      <c r="L58" s="365"/>
      <c r="M58" s="365"/>
      <c r="N58" s="365"/>
      <c r="O58" s="365"/>
      <c r="P58" s="368"/>
      <c r="Q58" s="371"/>
      <c r="W58" s="87" t="s">
        <v>738</v>
      </c>
      <c r="X58" s="149" t="str">
        <f>VLOOKUP(C58,EJE!$C$1:D1388,2,FALSE)</f>
        <v>https://youtu.be/JwwQxitUCsY?si=-0IR-GRHn2uOUwX0</v>
      </c>
    </row>
    <row r="59" spans="1:24" ht="16.5" thickBot="1">
      <c r="A59" s="156">
        <v>16</v>
      </c>
      <c r="B59" s="88" t="s">
        <v>264</v>
      </c>
      <c r="C59" s="142" t="s">
        <v>219</v>
      </c>
      <c r="D59" s="143" t="str">
        <f t="shared" si="5"/>
        <v>video</v>
      </c>
      <c r="E59" s="367"/>
      <c r="F59" s="367"/>
      <c r="G59" s="367"/>
      <c r="H59" s="367">
        <v>30</v>
      </c>
      <c r="I59" s="367"/>
      <c r="J59" s="367"/>
      <c r="K59" s="367"/>
      <c r="L59" s="367"/>
      <c r="M59" s="367"/>
      <c r="N59" s="367"/>
      <c r="O59" s="367"/>
      <c r="P59" s="369"/>
      <c r="Q59" s="371"/>
      <c r="W59" s="87" t="s">
        <v>738</v>
      </c>
      <c r="X59" s="149">
        <f>VLOOKUP(C59,EJE!$C$1:D1389,2,FALSE)</f>
        <v>0</v>
      </c>
    </row>
    <row r="60" spans="1:24" ht="24">
      <c r="A60" s="156">
        <v>17</v>
      </c>
      <c r="B60" s="88" t="s">
        <v>1</v>
      </c>
      <c r="C60" s="145" t="s">
        <v>745</v>
      </c>
      <c r="D60" s="141" t="str">
        <f t="shared" si="5"/>
        <v>video</v>
      </c>
      <c r="E60" s="365"/>
      <c r="F60" s="365"/>
      <c r="G60" s="365"/>
      <c r="H60" s="365"/>
      <c r="I60" s="365"/>
      <c r="J60" s="365"/>
      <c r="K60" s="365"/>
      <c r="L60" s="365"/>
      <c r="M60" s="365"/>
      <c r="N60" s="365"/>
      <c r="O60" s="365"/>
      <c r="P60" s="365"/>
      <c r="W60" s="87" t="s">
        <v>738</v>
      </c>
      <c r="X60" s="149" t="str">
        <f>VLOOKUP(C60,EJE!$C$1:D1390,2,FALSE)</f>
        <v>https://drive.google.com/file/d/1d10kKB4X2rApjiYtDlKjBbuy7zvRY_rz/view?usp=sharing</v>
      </c>
    </row>
    <row r="61" spans="1:24" ht="15.75">
      <c r="B61" s="146"/>
      <c r="C61" s="111"/>
      <c r="D61" s="97"/>
      <c r="E61" s="111"/>
      <c r="F61" s="111"/>
      <c r="G61" s="111"/>
      <c r="H61" s="111"/>
      <c r="I61" s="111"/>
      <c r="J61" s="111"/>
      <c r="K61" s="111"/>
      <c r="L61" s="111"/>
      <c r="M61" s="111"/>
      <c r="N61" s="111"/>
      <c r="O61" s="111"/>
      <c r="P61" s="111"/>
      <c r="X61" s="17"/>
    </row>
    <row r="62" spans="1:24" ht="15.75">
      <c r="C62" s="120" t="s">
        <v>927</v>
      </c>
      <c r="F62" s="89"/>
      <c r="I62" s="89"/>
      <c r="L62" s="89"/>
      <c r="O62" s="89"/>
      <c r="X62" s="17"/>
    </row>
    <row r="63" spans="1:24" ht="16.5" customHeight="1" thickBot="1">
      <c r="A63" s="94">
        <v>4</v>
      </c>
      <c r="B63" s="95"/>
      <c r="C63" s="95" t="s">
        <v>948</v>
      </c>
      <c r="D63" s="94"/>
      <c r="E63" s="372" t="s">
        <v>688</v>
      </c>
      <c r="F63" s="372"/>
      <c r="G63" s="372"/>
      <c r="H63" s="372" t="s">
        <v>950</v>
      </c>
      <c r="I63" s="372"/>
      <c r="J63" s="372"/>
      <c r="K63" s="372" t="s">
        <v>687</v>
      </c>
      <c r="L63" s="372"/>
      <c r="M63" s="372"/>
      <c r="N63" s="372" t="s">
        <v>686</v>
      </c>
      <c r="O63" s="372"/>
      <c r="P63" s="372"/>
      <c r="Q63" s="94"/>
      <c r="X63" s="17"/>
    </row>
    <row r="64" spans="1:24">
      <c r="A64" s="158">
        <v>1</v>
      </c>
      <c r="B64" s="88" t="s">
        <v>394</v>
      </c>
      <c r="C64" s="138" t="s">
        <v>199</v>
      </c>
      <c r="D64" s="139" t="e">
        <f t="shared" si="5"/>
        <v>#N/A</v>
      </c>
      <c r="E64" s="366"/>
      <c r="F64" s="366"/>
      <c r="G64" s="366"/>
      <c r="H64" s="366">
        <v>30</v>
      </c>
      <c r="I64" s="366"/>
      <c r="J64" s="366"/>
      <c r="K64" s="366">
        <v>3</v>
      </c>
      <c r="L64" s="366"/>
      <c r="M64" s="366"/>
      <c r="N64" s="366"/>
      <c r="O64" s="366"/>
      <c r="P64" s="370"/>
      <c r="Q64" s="96"/>
      <c r="W64" s="87" t="s">
        <v>738</v>
      </c>
      <c r="X64" s="149" t="e">
        <f>VLOOKUP(C64,EJE!$C$1:D1393,2,FALSE)</f>
        <v>#N/A</v>
      </c>
    </row>
    <row r="65" spans="1:24" ht="15.75">
      <c r="A65" s="158">
        <v>2</v>
      </c>
      <c r="B65" s="88" t="s">
        <v>949</v>
      </c>
      <c r="C65" s="140" t="s">
        <v>389</v>
      </c>
      <c r="D65" s="141" t="str">
        <f t="shared" si="5"/>
        <v>video</v>
      </c>
      <c r="E65" s="365"/>
      <c r="F65" s="365"/>
      <c r="G65" s="365"/>
      <c r="H65" s="365"/>
      <c r="I65" s="365"/>
      <c r="J65" s="365"/>
      <c r="K65" s="365"/>
      <c r="L65" s="365"/>
      <c r="M65" s="365"/>
      <c r="N65" s="365"/>
      <c r="O65" s="365"/>
      <c r="P65" s="368"/>
      <c r="Q65" s="96"/>
      <c r="W65" s="87" t="s">
        <v>738</v>
      </c>
      <c r="X65" s="149" t="str">
        <f>VLOOKUP(C65,EJE!$C$1:D1394,2,FALSE)</f>
        <v>https://youtu.be/B4AxYIlorgw?si=E6uIHQ3akwy8aj-m</v>
      </c>
    </row>
    <row r="66" spans="1:24" ht="24.75" thickBot="1">
      <c r="A66" s="158">
        <v>3</v>
      </c>
      <c r="B66" s="88" t="s">
        <v>392</v>
      </c>
      <c r="C66" s="142" t="s">
        <v>176</v>
      </c>
      <c r="D66" s="143" t="str">
        <f t="shared" si="5"/>
        <v>video</v>
      </c>
      <c r="E66" s="367"/>
      <c r="F66" s="367"/>
      <c r="G66" s="367"/>
      <c r="H66" s="367"/>
      <c r="I66" s="367"/>
      <c r="J66" s="367"/>
      <c r="K66" s="367"/>
      <c r="L66" s="367"/>
      <c r="M66" s="367"/>
      <c r="N66" s="367"/>
      <c r="O66" s="367"/>
      <c r="P66" s="369"/>
      <c r="Q66" s="96"/>
      <c r="W66" s="87" t="s">
        <v>738</v>
      </c>
      <c r="X66" s="149" t="str">
        <f>VLOOKUP(C66,EJE!$C$1:D1395,2,FALSE)</f>
        <v>https://drive.google.com/file/d/1Q1An8Nigul245WUqUDS52fCJOsCBmEqf/view?usp=drive_link</v>
      </c>
    </row>
    <row r="67" spans="1:24" ht="15.75">
      <c r="A67" s="158">
        <v>4</v>
      </c>
      <c r="B67" s="88" t="s">
        <v>739</v>
      </c>
      <c r="C67" s="138" t="s">
        <v>66</v>
      </c>
      <c r="D67" s="144" t="str">
        <f t="shared" si="5"/>
        <v>video</v>
      </c>
      <c r="E67" s="366"/>
      <c r="F67" s="366"/>
      <c r="G67" s="366"/>
      <c r="H67" s="366">
        <v>30</v>
      </c>
      <c r="I67" s="366"/>
      <c r="J67" s="366"/>
      <c r="K67" s="366">
        <v>3</v>
      </c>
      <c r="L67" s="366"/>
      <c r="M67" s="366"/>
      <c r="N67" s="366"/>
      <c r="O67" s="366"/>
      <c r="P67" s="370"/>
      <c r="Q67" s="96"/>
      <c r="W67" s="87" t="s">
        <v>738</v>
      </c>
      <c r="X67" s="149" t="str">
        <f>VLOOKUP(C67,EJE!$C$1:D1396,2,FALSE)</f>
        <v>https://youtu.be/YNAwRWgPwNk?si=tRGZb459mOPBCCZB</v>
      </c>
    </row>
    <row r="68" spans="1:24" ht="16.5" thickBot="1">
      <c r="A68" s="158">
        <v>5</v>
      </c>
      <c r="B68" s="88" t="s">
        <v>739</v>
      </c>
      <c r="C68" s="140" t="s">
        <v>622</v>
      </c>
      <c r="D68" s="141" t="e">
        <f t="shared" si="5"/>
        <v>#N/A</v>
      </c>
      <c r="E68" s="365"/>
      <c r="F68" s="365"/>
      <c r="G68" s="365"/>
      <c r="H68" s="365"/>
      <c r="I68" s="365"/>
      <c r="J68" s="365"/>
      <c r="K68" s="367"/>
      <c r="L68" s="367"/>
      <c r="M68" s="367"/>
      <c r="N68" s="365"/>
      <c r="O68" s="365"/>
      <c r="P68" s="368"/>
      <c r="Q68" s="96"/>
      <c r="W68" s="87" t="s">
        <v>738</v>
      </c>
      <c r="X68" s="149" t="e">
        <f>VLOOKUP(C68,EJE!$C$1:D1397,2,FALSE)</f>
        <v>#N/A</v>
      </c>
    </row>
    <row r="69" spans="1:24" ht="15.75">
      <c r="A69" s="158">
        <v>6</v>
      </c>
      <c r="B69" s="88" t="s">
        <v>40</v>
      </c>
      <c r="C69" s="138" t="s">
        <v>43</v>
      </c>
      <c r="D69" s="144" t="str">
        <f t="shared" si="5"/>
        <v>video</v>
      </c>
      <c r="E69" s="366"/>
      <c r="F69" s="366"/>
      <c r="G69" s="366"/>
      <c r="H69" s="366">
        <v>30</v>
      </c>
      <c r="I69" s="366"/>
      <c r="J69" s="366"/>
      <c r="K69" s="366">
        <v>4</v>
      </c>
      <c r="L69" s="366"/>
      <c r="M69" s="366"/>
      <c r="N69" s="366"/>
      <c r="O69" s="366"/>
      <c r="P69" s="370"/>
      <c r="Q69" s="371">
        <f>((H69+H70+H71+H72+H73+H74+H75+H76+H77+H78+H79)*K69)/60</f>
        <v>22</v>
      </c>
      <c r="W69" s="87" t="s">
        <v>738</v>
      </c>
      <c r="X69" s="149" t="str">
        <f>VLOOKUP(C69,EJE!$C$1:D1398,2,FALSE)</f>
        <v>https://youtu.be/wYacQ6W-jS0?si=pPizgBaEFxyyUHEe</v>
      </c>
    </row>
    <row r="70" spans="1:24" ht="15.75">
      <c r="A70" s="158">
        <v>7</v>
      </c>
      <c r="B70" s="88" t="s">
        <v>685</v>
      </c>
      <c r="C70" s="140" t="s">
        <v>3</v>
      </c>
      <c r="D70" s="141" t="str">
        <f t="shared" si="5"/>
        <v>video</v>
      </c>
      <c r="E70" s="365"/>
      <c r="F70" s="365"/>
      <c r="G70" s="365"/>
      <c r="H70" s="365">
        <v>30</v>
      </c>
      <c r="I70" s="365"/>
      <c r="J70" s="365"/>
      <c r="K70" s="365"/>
      <c r="L70" s="365"/>
      <c r="M70" s="365"/>
      <c r="N70" s="365"/>
      <c r="O70" s="365"/>
      <c r="P70" s="368"/>
      <c r="Q70" s="371"/>
      <c r="W70" s="87" t="s">
        <v>738</v>
      </c>
      <c r="X70" s="149" t="str">
        <f>VLOOKUP(C70,EJE!$C$1:D1399,2,FALSE)</f>
        <v>https://youtu.be/JwwQxitUCsY?si=-0IR-GRHn2uOUwX0</v>
      </c>
    </row>
    <row r="71" spans="1:24" ht="15.75">
      <c r="A71" s="158">
        <v>8</v>
      </c>
      <c r="B71" s="88" t="s">
        <v>41</v>
      </c>
      <c r="C71" s="140" t="s">
        <v>515</v>
      </c>
      <c r="D71" s="141" t="str">
        <f t="shared" si="5"/>
        <v>video</v>
      </c>
      <c r="E71" s="365"/>
      <c r="F71" s="365"/>
      <c r="G71" s="365"/>
      <c r="H71" s="365">
        <v>30</v>
      </c>
      <c r="I71" s="365"/>
      <c r="J71" s="365"/>
      <c r="K71" s="365"/>
      <c r="L71" s="365"/>
      <c r="M71" s="365"/>
      <c r="N71" s="365"/>
      <c r="O71" s="365"/>
      <c r="P71" s="368"/>
      <c r="Q71" s="371"/>
      <c r="W71" s="87" t="s">
        <v>738</v>
      </c>
      <c r="X71" s="149" t="str">
        <f>VLOOKUP(C71,EJE!$C$1:D1400,2,FALSE)</f>
        <v>https://youtu.be/h7eGj7hg6hI?si=8g28xryavjxWLkzH</v>
      </c>
    </row>
    <row r="72" spans="1:24" ht="15.75">
      <c r="A72" s="158">
        <v>9</v>
      </c>
      <c r="B72" s="88" t="s">
        <v>685</v>
      </c>
      <c r="C72" s="140" t="s">
        <v>3</v>
      </c>
      <c r="D72" s="141" t="str">
        <f t="shared" si="5"/>
        <v>video</v>
      </c>
      <c r="E72" s="365"/>
      <c r="F72" s="365"/>
      <c r="G72" s="365"/>
      <c r="H72" s="365">
        <v>30</v>
      </c>
      <c r="I72" s="365"/>
      <c r="J72" s="365"/>
      <c r="K72" s="365"/>
      <c r="L72" s="365"/>
      <c r="M72" s="365"/>
      <c r="N72" s="365"/>
      <c r="O72" s="365"/>
      <c r="P72" s="368"/>
      <c r="Q72" s="371"/>
      <c r="W72" s="87" t="s">
        <v>738</v>
      </c>
      <c r="X72" s="149" t="str">
        <f>VLOOKUP(C72,EJE!$C$1:D1401,2,FALSE)</f>
        <v>https://youtu.be/JwwQxitUCsY?si=-0IR-GRHn2uOUwX0</v>
      </c>
    </row>
    <row r="73" spans="1:24" ht="15.75">
      <c r="A73" s="158">
        <v>10</v>
      </c>
      <c r="B73" s="88" t="s">
        <v>42</v>
      </c>
      <c r="C73" s="140" t="s">
        <v>2</v>
      </c>
      <c r="D73" s="141" t="str">
        <f t="shared" si="5"/>
        <v>video</v>
      </c>
      <c r="E73" s="365"/>
      <c r="F73" s="365"/>
      <c r="G73" s="365"/>
      <c r="H73" s="365">
        <v>30</v>
      </c>
      <c r="I73" s="365"/>
      <c r="J73" s="365"/>
      <c r="K73" s="365"/>
      <c r="L73" s="365"/>
      <c r="M73" s="365"/>
      <c r="N73" s="365"/>
      <c r="O73" s="365"/>
      <c r="P73" s="368"/>
      <c r="Q73" s="371"/>
      <c r="W73" s="87" t="s">
        <v>738</v>
      </c>
      <c r="X73" s="149" t="str">
        <f>VLOOKUP(C73,EJE!$C$1:D1402,2,FALSE)</f>
        <v>https://youtu.be/bgO3bI1ts_E?si=cgFOBOfo4lT9WI1k</v>
      </c>
    </row>
    <row r="74" spans="1:24" ht="15.75">
      <c r="A74" s="158">
        <v>11</v>
      </c>
      <c r="B74" s="88" t="s">
        <v>685</v>
      </c>
      <c r="C74" s="140" t="s">
        <v>3</v>
      </c>
      <c r="D74" s="141" t="str">
        <f t="shared" si="5"/>
        <v>video</v>
      </c>
      <c r="E74" s="365"/>
      <c r="F74" s="365"/>
      <c r="G74" s="365"/>
      <c r="H74" s="365">
        <v>30</v>
      </c>
      <c r="I74" s="365"/>
      <c r="J74" s="365"/>
      <c r="K74" s="365"/>
      <c r="L74" s="365"/>
      <c r="M74" s="365"/>
      <c r="N74" s="365"/>
      <c r="O74" s="365"/>
      <c r="P74" s="368"/>
      <c r="Q74" s="371"/>
      <c r="W74" s="87" t="s">
        <v>738</v>
      </c>
      <c r="X74" s="149" t="str">
        <f>VLOOKUP(C74,EJE!$C$1:D1403,2,FALSE)</f>
        <v>https://youtu.be/JwwQxitUCsY?si=-0IR-GRHn2uOUwX0</v>
      </c>
    </row>
    <row r="75" spans="1:24" ht="15.75">
      <c r="A75" s="158">
        <v>12</v>
      </c>
      <c r="B75" s="88" t="s">
        <v>38</v>
      </c>
      <c r="C75" s="140" t="s">
        <v>121</v>
      </c>
      <c r="D75" s="141" t="str">
        <f t="shared" si="5"/>
        <v>video</v>
      </c>
      <c r="E75" s="365"/>
      <c r="F75" s="365"/>
      <c r="G75" s="365"/>
      <c r="H75" s="365">
        <v>30</v>
      </c>
      <c r="I75" s="365"/>
      <c r="J75" s="365"/>
      <c r="K75" s="365"/>
      <c r="L75" s="365"/>
      <c r="M75" s="365"/>
      <c r="N75" s="365"/>
      <c r="O75" s="365"/>
      <c r="P75" s="368"/>
      <c r="Q75" s="371"/>
      <c r="W75" s="87" t="s">
        <v>738</v>
      </c>
      <c r="X75" s="149">
        <f>VLOOKUP(C75,EJE!$C$1:D1404,2,FALSE)</f>
        <v>0</v>
      </c>
    </row>
    <row r="76" spans="1:24" ht="15.75">
      <c r="A76" s="158">
        <v>13</v>
      </c>
      <c r="B76" s="88" t="s">
        <v>685</v>
      </c>
      <c r="C76" s="140" t="s">
        <v>3</v>
      </c>
      <c r="D76" s="141" t="str">
        <f t="shared" si="5"/>
        <v>video</v>
      </c>
      <c r="E76" s="365"/>
      <c r="F76" s="365"/>
      <c r="G76" s="365"/>
      <c r="H76" s="365">
        <v>30</v>
      </c>
      <c r="I76" s="365"/>
      <c r="J76" s="365"/>
      <c r="K76" s="365"/>
      <c r="L76" s="365"/>
      <c r="M76" s="365"/>
      <c r="N76" s="365"/>
      <c r="O76" s="365"/>
      <c r="P76" s="368"/>
      <c r="Q76" s="371"/>
      <c r="W76" s="87" t="s">
        <v>738</v>
      </c>
      <c r="X76" s="149" t="str">
        <f>VLOOKUP(C76,EJE!$C$1:D1405,2,FALSE)</f>
        <v>https://youtu.be/JwwQxitUCsY?si=-0IR-GRHn2uOUwX0</v>
      </c>
    </row>
    <row r="77" spans="1:24" ht="15.75">
      <c r="A77" s="158">
        <v>14</v>
      </c>
      <c r="B77" s="88" t="s">
        <v>39</v>
      </c>
      <c r="C77" s="140" t="s">
        <v>27</v>
      </c>
      <c r="D77" s="141" t="str">
        <f t="shared" si="5"/>
        <v>video</v>
      </c>
      <c r="E77" s="365"/>
      <c r="F77" s="365"/>
      <c r="G77" s="365"/>
      <c r="H77" s="365">
        <v>30</v>
      </c>
      <c r="I77" s="365"/>
      <c r="J77" s="365"/>
      <c r="K77" s="365"/>
      <c r="L77" s="365"/>
      <c r="M77" s="365"/>
      <c r="N77" s="365"/>
      <c r="O77" s="365"/>
      <c r="P77" s="368"/>
      <c r="Q77" s="371"/>
      <c r="W77" s="87" t="s">
        <v>738</v>
      </c>
      <c r="X77" s="149">
        <f>VLOOKUP(C77,EJE!$C$1:D1406,2,FALSE)</f>
        <v>0</v>
      </c>
    </row>
    <row r="78" spans="1:24" ht="15.75">
      <c r="A78" s="158">
        <v>15</v>
      </c>
      <c r="B78" s="88" t="s">
        <v>685</v>
      </c>
      <c r="C78" s="140" t="s">
        <v>3</v>
      </c>
      <c r="D78" s="141" t="str">
        <f t="shared" si="5"/>
        <v>video</v>
      </c>
      <c r="E78" s="365"/>
      <c r="F78" s="365"/>
      <c r="G78" s="365"/>
      <c r="H78" s="365">
        <v>30</v>
      </c>
      <c r="I78" s="365"/>
      <c r="J78" s="365"/>
      <c r="K78" s="365"/>
      <c r="L78" s="365"/>
      <c r="M78" s="365"/>
      <c r="N78" s="365"/>
      <c r="O78" s="365"/>
      <c r="P78" s="368"/>
      <c r="Q78" s="371"/>
      <c r="W78" s="87" t="s">
        <v>738</v>
      </c>
      <c r="X78" s="149" t="str">
        <f>VLOOKUP(C78,EJE!$C$1:D1407,2,FALSE)</f>
        <v>https://youtu.be/JwwQxitUCsY?si=-0IR-GRHn2uOUwX0</v>
      </c>
    </row>
    <row r="79" spans="1:24" ht="16.5" thickBot="1">
      <c r="A79" s="156">
        <v>16</v>
      </c>
      <c r="B79" s="88" t="s">
        <v>264</v>
      </c>
      <c r="C79" s="142" t="s">
        <v>219</v>
      </c>
      <c r="D79" s="143" t="str">
        <f t="shared" si="5"/>
        <v>video</v>
      </c>
      <c r="E79" s="367"/>
      <c r="F79" s="367"/>
      <c r="G79" s="367"/>
      <c r="H79" s="367">
        <v>30</v>
      </c>
      <c r="I79" s="367"/>
      <c r="J79" s="367"/>
      <c r="K79" s="367"/>
      <c r="L79" s="367"/>
      <c r="M79" s="367"/>
      <c r="N79" s="367"/>
      <c r="O79" s="367"/>
      <c r="P79" s="369"/>
      <c r="Q79" s="371"/>
      <c r="W79" s="87" t="s">
        <v>738</v>
      </c>
      <c r="X79" s="149">
        <f>VLOOKUP(C79,EJE!$C$1:D1408,2,FALSE)</f>
        <v>0</v>
      </c>
    </row>
    <row r="80" spans="1:24" ht="15.75">
      <c r="A80" s="156">
        <v>17</v>
      </c>
      <c r="B80" s="88" t="s">
        <v>1</v>
      </c>
      <c r="C80" s="145" t="s">
        <v>746</v>
      </c>
      <c r="D80" s="141" t="str">
        <f t="shared" si="5"/>
        <v>video</v>
      </c>
      <c r="E80" s="365"/>
      <c r="F80" s="365"/>
      <c r="G80" s="365"/>
      <c r="H80" s="365"/>
      <c r="I80" s="365"/>
      <c r="J80" s="365"/>
      <c r="K80" s="365"/>
      <c r="L80" s="365"/>
      <c r="M80" s="365"/>
      <c r="N80" s="365"/>
      <c r="O80" s="365"/>
      <c r="P80" s="365"/>
      <c r="W80" s="87" t="s">
        <v>738</v>
      </c>
      <c r="X80" s="149">
        <f>VLOOKUP(C80,EJE!$C$1:D1409,2,FALSE)</f>
        <v>0</v>
      </c>
    </row>
    <row r="81" spans="1:24" ht="15.75">
      <c r="B81" s="146"/>
      <c r="C81" s="145"/>
      <c r="D81" s="141"/>
      <c r="E81" s="145"/>
      <c r="F81" s="145"/>
      <c r="G81" s="145"/>
      <c r="H81" s="145"/>
      <c r="I81" s="145"/>
      <c r="J81" s="145"/>
      <c r="K81" s="145"/>
      <c r="L81" s="145"/>
      <c r="M81" s="145"/>
      <c r="N81" s="145"/>
      <c r="O81" s="145"/>
      <c r="P81" s="145"/>
      <c r="X81" s="17"/>
    </row>
    <row r="82" spans="1:24" ht="15.75">
      <c r="C82" s="120" t="s">
        <v>927</v>
      </c>
      <c r="F82" s="89"/>
      <c r="I82" s="89"/>
      <c r="L82" s="89"/>
      <c r="O82" s="89"/>
      <c r="X82" s="17"/>
    </row>
    <row r="83" spans="1:24" ht="16.5" customHeight="1" thickBot="1">
      <c r="A83" s="94">
        <v>5</v>
      </c>
      <c r="B83" s="95"/>
      <c r="C83" s="95" t="s">
        <v>948</v>
      </c>
      <c r="D83" s="94"/>
      <c r="E83" s="372" t="s">
        <v>688</v>
      </c>
      <c r="F83" s="372"/>
      <c r="G83" s="372"/>
      <c r="H83" s="372" t="s">
        <v>950</v>
      </c>
      <c r="I83" s="372"/>
      <c r="J83" s="372"/>
      <c r="K83" s="372" t="s">
        <v>687</v>
      </c>
      <c r="L83" s="372"/>
      <c r="M83" s="372"/>
      <c r="N83" s="372" t="s">
        <v>686</v>
      </c>
      <c r="O83" s="372"/>
      <c r="P83" s="372"/>
      <c r="Q83" s="94"/>
      <c r="X83" s="17"/>
    </row>
    <row r="84" spans="1:24">
      <c r="A84" s="158">
        <v>1</v>
      </c>
      <c r="B84" s="88" t="s">
        <v>394</v>
      </c>
      <c r="C84" s="138" t="s">
        <v>199</v>
      </c>
      <c r="D84" s="139" t="e">
        <f t="shared" si="5"/>
        <v>#N/A</v>
      </c>
      <c r="E84" s="366"/>
      <c r="F84" s="366"/>
      <c r="G84" s="366"/>
      <c r="H84" s="366">
        <v>30</v>
      </c>
      <c r="I84" s="366"/>
      <c r="J84" s="366"/>
      <c r="K84" s="366">
        <v>3</v>
      </c>
      <c r="L84" s="366"/>
      <c r="M84" s="366"/>
      <c r="N84" s="366"/>
      <c r="O84" s="366"/>
      <c r="P84" s="370"/>
      <c r="Q84" s="96"/>
      <c r="W84" s="87" t="s">
        <v>738</v>
      </c>
      <c r="X84" s="149" t="e">
        <f>VLOOKUP(C84,EJE!$C$1:D1412,2,FALSE)</f>
        <v>#N/A</v>
      </c>
    </row>
    <row r="85" spans="1:24" ht="15.75">
      <c r="A85" s="158">
        <v>2</v>
      </c>
      <c r="B85" s="88" t="s">
        <v>949</v>
      </c>
      <c r="C85" s="140" t="s">
        <v>389</v>
      </c>
      <c r="D85" s="141" t="str">
        <f t="shared" si="5"/>
        <v>video</v>
      </c>
      <c r="E85" s="365"/>
      <c r="F85" s="365"/>
      <c r="G85" s="365"/>
      <c r="H85" s="365"/>
      <c r="I85" s="365"/>
      <c r="J85" s="365"/>
      <c r="K85" s="365"/>
      <c r="L85" s="365"/>
      <c r="M85" s="365"/>
      <c r="N85" s="365"/>
      <c r="O85" s="365"/>
      <c r="P85" s="368"/>
      <c r="Q85" s="96"/>
      <c r="W85" s="87" t="s">
        <v>738</v>
      </c>
      <c r="X85" s="149" t="str">
        <f>VLOOKUP(C85,EJE!$C$1:D1413,2,FALSE)</f>
        <v>https://youtu.be/B4AxYIlorgw?si=E6uIHQ3akwy8aj-m</v>
      </c>
    </row>
    <row r="86" spans="1:24" ht="24.75" thickBot="1">
      <c r="A86" s="158">
        <v>3</v>
      </c>
      <c r="B86" s="88" t="s">
        <v>392</v>
      </c>
      <c r="C86" s="142" t="s">
        <v>176</v>
      </c>
      <c r="D86" s="143" t="str">
        <f t="shared" si="5"/>
        <v>video</v>
      </c>
      <c r="E86" s="367"/>
      <c r="F86" s="367"/>
      <c r="G86" s="367"/>
      <c r="H86" s="367"/>
      <c r="I86" s="367"/>
      <c r="J86" s="367"/>
      <c r="K86" s="367"/>
      <c r="L86" s="367"/>
      <c r="M86" s="367"/>
      <c r="N86" s="367"/>
      <c r="O86" s="367"/>
      <c r="P86" s="369"/>
      <c r="Q86" s="96"/>
      <c r="W86" s="87" t="s">
        <v>738</v>
      </c>
      <c r="X86" s="149" t="str">
        <f>VLOOKUP(C86,EJE!$C$1:D1414,2,FALSE)</f>
        <v>https://drive.google.com/file/d/1Q1An8Nigul245WUqUDS52fCJOsCBmEqf/view?usp=drive_link</v>
      </c>
    </row>
    <row r="87" spans="1:24" ht="15.75">
      <c r="A87" s="158">
        <v>4</v>
      </c>
      <c r="B87" s="88" t="s">
        <v>739</v>
      </c>
      <c r="C87" s="138" t="s">
        <v>66</v>
      </c>
      <c r="D87" s="144" t="str">
        <f t="shared" si="5"/>
        <v>video</v>
      </c>
      <c r="E87" s="366"/>
      <c r="F87" s="366"/>
      <c r="G87" s="366"/>
      <c r="H87" s="366">
        <v>30</v>
      </c>
      <c r="I87" s="366"/>
      <c r="J87" s="366"/>
      <c r="K87" s="366">
        <v>3</v>
      </c>
      <c r="L87" s="366"/>
      <c r="M87" s="366"/>
      <c r="N87" s="366"/>
      <c r="O87" s="366"/>
      <c r="P87" s="370"/>
      <c r="Q87" s="96"/>
      <c r="W87" s="87" t="s">
        <v>738</v>
      </c>
      <c r="X87" s="149" t="str">
        <f>VLOOKUP(C87,EJE!$C$1:D1415,2,FALSE)</f>
        <v>https://youtu.be/YNAwRWgPwNk?si=tRGZb459mOPBCCZB</v>
      </c>
    </row>
    <row r="88" spans="1:24" ht="16.5" thickBot="1">
      <c r="A88" s="158">
        <v>5</v>
      </c>
      <c r="B88" s="88" t="s">
        <v>739</v>
      </c>
      <c r="C88" s="140" t="s">
        <v>622</v>
      </c>
      <c r="D88" s="141" t="e">
        <f t="shared" si="5"/>
        <v>#N/A</v>
      </c>
      <c r="E88" s="365"/>
      <c r="F88" s="365"/>
      <c r="G88" s="365"/>
      <c r="H88" s="365"/>
      <c r="I88" s="365"/>
      <c r="J88" s="365"/>
      <c r="K88" s="367"/>
      <c r="L88" s="367"/>
      <c r="M88" s="367"/>
      <c r="N88" s="365"/>
      <c r="O88" s="365"/>
      <c r="P88" s="368"/>
      <c r="Q88" s="96"/>
      <c r="W88" s="87" t="s">
        <v>738</v>
      </c>
      <c r="X88" s="149" t="e">
        <f>VLOOKUP(C88,EJE!$C$1:D1416,2,FALSE)</f>
        <v>#N/A</v>
      </c>
    </row>
    <row r="89" spans="1:24" ht="15.75">
      <c r="A89" s="158">
        <v>6</v>
      </c>
      <c r="B89" s="88" t="s">
        <v>40</v>
      </c>
      <c r="C89" s="138" t="s">
        <v>43</v>
      </c>
      <c r="D89" s="144" t="str">
        <f t="shared" si="5"/>
        <v>video</v>
      </c>
      <c r="E89" s="366"/>
      <c r="F89" s="366"/>
      <c r="G89" s="366"/>
      <c r="H89" s="366">
        <v>30</v>
      </c>
      <c r="I89" s="366"/>
      <c r="J89" s="366"/>
      <c r="K89" s="366">
        <v>5</v>
      </c>
      <c r="L89" s="366"/>
      <c r="M89" s="366"/>
      <c r="N89" s="366"/>
      <c r="O89" s="366"/>
      <c r="P89" s="370"/>
      <c r="Q89" s="371">
        <f>((H89+H90+H91+H92+H93+H94+H95+H96+H97+H98+H99)*K89)/60</f>
        <v>27.5</v>
      </c>
      <c r="W89" s="87" t="s">
        <v>738</v>
      </c>
      <c r="X89" s="149" t="str">
        <f>VLOOKUP(C89,EJE!$C$1:D1417,2,FALSE)</f>
        <v>https://youtu.be/wYacQ6W-jS0?si=pPizgBaEFxyyUHEe</v>
      </c>
    </row>
    <row r="90" spans="1:24" ht="15.75">
      <c r="A90" s="158">
        <v>7</v>
      </c>
      <c r="B90" s="88" t="s">
        <v>685</v>
      </c>
      <c r="C90" s="140" t="s">
        <v>3</v>
      </c>
      <c r="D90" s="141" t="str">
        <f t="shared" si="5"/>
        <v>video</v>
      </c>
      <c r="E90" s="365"/>
      <c r="F90" s="365"/>
      <c r="G90" s="365"/>
      <c r="H90" s="365">
        <v>30</v>
      </c>
      <c r="I90" s="365"/>
      <c r="J90" s="365"/>
      <c r="K90" s="365"/>
      <c r="L90" s="365"/>
      <c r="M90" s="365"/>
      <c r="N90" s="365"/>
      <c r="O90" s="365"/>
      <c r="P90" s="368"/>
      <c r="Q90" s="371"/>
      <c r="W90" s="87" t="s">
        <v>738</v>
      </c>
      <c r="X90" s="149" t="str">
        <f>VLOOKUP(C90,EJE!$C$1:D1418,2,FALSE)</f>
        <v>https://youtu.be/JwwQxitUCsY?si=-0IR-GRHn2uOUwX0</v>
      </c>
    </row>
    <row r="91" spans="1:24" ht="15.75">
      <c r="A91" s="158">
        <v>8</v>
      </c>
      <c r="B91" s="88" t="s">
        <v>41</v>
      </c>
      <c r="C91" s="140" t="s">
        <v>515</v>
      </c>
      <c r="D91" s="141" t="str">
        <f t="shared" si="5"/>
        <v>video</v>
      </c>
      <c r="E91" s="365"/>
      <c r="F91" s="365"/>
      <c r="G91" s="365"/>
      <c r="H91" s="365">
        <v>30</v>
      </c>
      <c r="I91" s="365"/>
      <c r="J91" s="365"/>
      <c r="K91" s="365"/>
      <c r="L91" s="365"/>
      <c r="M91" s="365"/>
      <c r="N91" s="365"/>
      <c r="O91" s="365"/>
      <c r="P91" s="368"/>
      <c r="Q91" s="371"/>
      <c r="W91" s="87" t="s">
        <v>738</v>
      </c>
      <c r="X91" s="149" t="str">
        <f>VLOOKUP(C91,EJE!$C$1:D1419,2,FALSE)</f>
        <v>https://youtu.be/h7eGj7hg6hI?si=8g28xryavjxWLkzH</v>
      </c>
    </row>
    <row r="92" spans="1:24" ht="15.75">
      <c r="A92" s="158">
        <v>9</v>
      </c>
      <c r="B92" s="88" t="s">
        <v>685</v>
      </c>
      <c r="C92" s="140" t="s">
        <v>3</v>
      </c>
      <c r="D92" s="141" t="str">
        <f t="shared" si="5"/>
        <v>video</v>
      </c>
      <c r="E92" s="365"/>
      <c r="F92" s="365"/>
      <c r="G92" s="365"/>
      <c r="H92" s="365">
        <v>30</v>
      </c>
      <c r="I92" s="365"/>
      <c r="J92" s="365"/>
      <c r="K92" s="365"/>
      <c r="L92" s="365"/>
      <c r="M92" s="365"/>
      <c r="N92" s="365"/>
      <c r="O92" s="365"/>
      <c r="P92" s="368"/>
      <c r="Q92" s="371"/>
      <c r="W92" s="87" t="s">
        <v>738</v>
      </c>
      <c r="X92" s="149" t="str">
        <f>VLOOKUP(C92,EJE!$C$1:D1420,2,FALSE)</f>
        <v>https://youtu.be/JwwQxitUCsY?si=-0IR-GRHn2uOUwX0</v>
      </c>
    </row>
    <row r="93" spans="1:24" ht="15.75">
      <c r="A93" s="158">
        <v>10</v>
      </c>
      <c r="B93" s="88" t="s">
        <v>42</v>
      </c>
      <c r="C93" s="140" t="s">
        <v>2</v>
      </c>
      <c r="D93" s="141" t="str">
        <f t="shared" si="5"/>
        <v>video</v>
      </c>
      <c r="E93" s="365"/>
      <c r="F93" s="365"/>
      <c r="G93" s="365"/>
      <c r="H93" s="365">
        <v>30</v>
      </c>
      <c r="I93" s="365"/>
      <c r="J93" s="365"/>
      <c r="K93" s="365"/>
      <c r="L93" s="365"/>
      <c r="M93" s="365"/>
      <c r="N93" s="365"/>
      <c r="O93" s="365"/>
      <c r="P93" s="368"/>
      <c r="Q93" s="371"/>
      <c r="W93" s="87" t="s">
        <v>738</v>
      </c>
      <c r="X93" s="149" t="str">
        <f>VLOOKUP(C93,EJE!$C$1:D1421,2,FALSE)</f>
        <v>https://youtu.be/bgO3bI1ts_E?si=cgFOBOfo4lT9WI1k</v>
      </c>
    </row>
    <row r="94" spans="1:24" ht="15.75">
      <c r="A94" s="158">
        <v>11</v>
      </c>
      <c r="B94" s="88" t="s">
        <v>685</v>
      </c>
      <c r="C94" s="140" t="s">
        <v>3</v>
      </c>
      <c r="D94" s="141" t="str">
        <f t="shared" si="5"/>
        <v>video</v>
      </c>
      <c r="E94" s="365"/>
      <c r="F94" s="365"/>
      <c r="G94" s="365"/>
      <c r="H94" s="365">
        <v>30</v>
      </c>
      <c r="I94" s="365"/>
      <c r="J94" s="365"/>
      <c r="K94" s="365"/>
      <c r="L94" s="365"/>
      <c r="M94" s="365"/>
      <c r="N94" s="365"/>
      <c r="O94" s="365"/>
      <c r="P94" s="368"/>
      <c r="Q94" s="371"/>
      <c r="W94" s="87" t="s">
        <v>738</v>
      </c>
      <c r="X94" s="149" t="str">
        <f>VLOOKUP(C94,EJE!$C$1:D1422,2,FALSE)</f>
        <v>https://youtu.be/JwwQxitUCsY?si=-0IR-GRHn2uOUwX0</v>
      </c>
    </row>
    <row r="95" spans="1:24" ht="15.75">
      <c r="A95" s="158">
        <v>12</v>
      </c>
      <c r="B95" s="88" t="s">
        <v>38</v>
      </c>
      <c r="C95" s="140" t="s">
        <v>121</v>
      </c>
      <c r="D95" s="141" t="str">
        <f t="shared" si="5"/>
        <v>video</v>
      </c>
      <c r="E95" s="365"/>
      <c r="F95" s="365"/>
      <c r="G95" s="365"/>
      <c r="H95" s="365">
        <v>30</v>
      </c>
      <c r="I95" s="365"/>
      <c r="J95" s="365"/>
      <c r="K95" s="365"/>
      <c r="L95" s="365"/>
      <c r="M95" s="365"/>
      <c r="N95" s="365"/>
      <c r="O95" s="365"/>
      <c r="P95" s="368"/>
      <c r="Q95" s="371"/>
      <c r="W95" s="87" t="s">
        <v>738</v>
      </c>
      <c r="X95" s="149">
        <f>VLOOKUP(C95,EJE!$C$1:D1423,2,FALSE)</f>
        <v>0</v>
      </c>
    </row>
    <row r="96" spans="1:24" ht="15.75">
      <c r="A96" s="158">
        <v>13</v>
      </c>
      <c r="B96" s="88" t="s">
        <v>685</v>
      </c>
      <c r="C96" s="140" t="s">
        <v>3</v>
      </c>
      <c r="D96" s="141" t="str">
        <f t="shared" si="5"/>
        <v>video</v>
      </c>
      <c r="E96" s="365"/>
      <c r="F96" s="365"/>
      <c r="G96" s="365"/>
      <c r="H96" s="365">
        <v>30</v>
      </c>
      <c r="I96" s="365"/>
      <c r="J96" s="365"/>
      <c r="K96" s="365"/>
      <c r="L96" s="365"/>
      <c r="M96" s="365"/>
      <c r="N96" s="365"/>
      <c r="O96" s="365"/>
      <c r="P96" s="368"/>
      <c r="Q96" s="371"/>
      <c r="W96" s="87" t="s">
        <v>738</v>
      </c>
      <c r="X96" s="149" t="str">
        <f>VLOOKUP(C96,EJE!$C$1:D1424,2,FALSE)</f>
        <v>https://youtu.be/JwwQxitUCsY?si=-0IR-GRHn2uOUwX0</v>
      </c>
    </row>
    <row r="97" spans="1:24" ht="15.75">
      <c r="A97" s="158">
        <v>14</v>
      </c>
      <c r="B97" s="88" t="s">
        <v>39</v>
      </c>
      <c r="C97" s="140" t="s">
        <v>27</v>
      </c>
      <c r="D97" s="141" t="str">
        <f t="shared" si="5"/>
        <v>video</v>
      </c>
      <c r="E97" s="365"/>
      <c r="F97" s="365"/>
      <c r="G97" s="365"/>
      <c r="H97" s="365">
        <v>30</v>
      </c>
      <c r="I97" s="365"/>
      <c r="J97" s="365"/>
      <c r="K97" s="365"/>
      <c r="L97" s="365"/>
      <c r="M97" s="365"/>
      <c r="N97" s="365"/>
      <c r="O97" s="365"/>
      <c r="P97" s="368"/>
      <c r="Q97" s="371"/>
      <c r="W97" s="87" t="s">
        <v>738</v>
      </c>
      <c r="X97" s="149">
        <f>VLOOKUP(C97,EJE!$C$1:D1425,2,FALSE)</f>
        <v>0</v>
      </c>
    </row>
    <row r="98" spans="1:24" ht="15.75">
      <c r="A98" s="158">
        <v>15</v>
      </c>
      <c r="B98" s="88" t="s">
        <v>685</v>
      </c>
      <c r="C98" s="140" t="s">
        <v>3</v>
      </c>
      <c r="D98" s="141" t="str">
        <f t="shared" si="5"/>
        <v>video</v>
      </c>
      <c r="E98" s="365"/>
      <c r="F98" s="365"/>
      <c r="G98" s="365"/>
      <c r="H98" s="365">
        <v>30</v>
      </c>
      <c r="I98" s="365"/>
      <c r="J98" s="365"/>
      <c r="K98" s="365"/>
      <c r="L98" s="365"/>
      <c r="M98" s="365"/>
      <c r="N98" s="365"/>
      <c r="O98" s="365"/>
      <c r="P98" s="368"/>
      <c r="Q98" s="371"/>
      <c r="W98" s="87" t="s">
        <v>738</v>
      </c>
      <c r="X98" s="149" t="str">
        <f>VLOOKUP(C98,EJE!$C$1:D1426,2,FALSE)</f>
        <v>https://youtu.be/JwwQxitUCsY?si=-0IR-GRHn2uOUwX0</v>
      </c>
    </row>
    <row r="99" spans="1:24" ht="16.5" thickBot="1">
      <c r="A99" s="156">
        <v>16</v>
      </c>
      <c r="B99" s="88" t="s">
        <v>264</v>
      </c>
      <c r="C99" s="142" t="s">
        <v>219</v>
      </c>
      <c r="D99" s="143" t="str">
        <f t="shared" si="5"/>
        <v>video</v>
      </c>
      <c r="E99" s="367"/>
      <c r="F99" s="367"/>
      <c r="G99" s="367"/>
      <c r="H99" s="367">
        <v>30</v>
      </c>
      <c r="I99" s="367"/>
      <c r="J99" s="367"/>
      <c r="K99" s="367"/>
      <c r="L99" s="367"/>
      <c r="M99" s="367"/>
      <c r="N99" s="367"/>
      <c r="O99" s="367"/>
      <c r="P99" s="369"/>
      <c r="Q99" s="371"/>
      <c r="W99" s="87" t="s">
        <v>738</v>
      </c>
      <c r="X99" s="149">
        <f>VLOOKUP(C99,EJE!$C$1:D1427,2,FALSE)</f>
        <v>0</v>
      </c>
    </row>
    <row r="100" spans="1:24" ht="24">
      <c r="A100" s="156">
        <v>17</v>
      </c>
      <c r="B100" s="88" t="s">
        <v>1</v>
      </c>
      <c r="C100" s="145" t="s">
        <v>745</v>
      </c>
      <c r="D100" s="141" t="str">
        <f t="shared" si="5"/>
        <v>video</v>
      </c>
      <c r="E100" s="365"/>
      <c r="F100" s="365"/>
      <c r="G100" s="365"/>
      <c r="H100" s="365"/>
      <c r="I100" s="365"/>
      <c r="J100" s="365"/>
      <c r="K100" s="365"/>
      <c r="L100" s="365"/>
      <c r="M100" s="365"/>
      <c r="N100" s="365"/>
      <c r="O100" s="365"/>
      <c r="P100" s="365"/>
      <c r="W100" s="87" t="s">
        <v>738</v>
      </c>
      <c r="X100" s="149" t="str">
        <f>VLOOKUP(C100,EJE!$C$1:D1428,2,FALSE)</f>
        <v>https://drive.google.com/file/d/1d10kKB4X2rApjiYtDlKjBbuy7zvRY_rz/view?usp=sharing</v>
      </c>
    </row>
    <row r="101" spans="1:24" s="147" customFormat="1" ht="15.75">
      <c r="A101" s="159"/>
      <c r="B101" s="146"/>
      <c r="C101" s="145"/>
      <c r="D101" s="141"/>
      <c r="E101" s="145"/>
      <c r="F101" s="145"/>
      <c r="G101" s="145"/>
      <c r="H101" s="145"/>
      <c r="I101" s="145"/>
      <c r="J101" s="145"/>
      <c r="K101" s="145"/>
      <c r="L101" s="145"/>
      <c r="M101" s="145"/>
      <c r="N101" s="145"/>
      <c r="O101" s="145"/>
      <c r="P101" s="145"/>
      <c r="X101" s="17"/>
    </row>
    <row r="102" spans="1:24" ht="15.75">
      <c r="C102" s="120" t="s">
        <v>927</v>
      </c>
      <c r="F102" s="89"/>
      <c r="I102" s="89"/>
      <c r="L102" s="89"/>
      <c r="O102" s="89"/>
      <c r="W102" s="147"/>
      <c r="X102" s="17"/>
    </row>
    <row r="103" spans="1:24" ht="16.5" customHeight="1" thickBot="1">
      <c r="A103" s="94">
        <v>6</v>
      </c>
      <c r="B103" s="95"/>
      <c r="C103" s="95" t="s">
        <v>948</v>
      </c>
      <c r="D103" s="94"/>
      <c r="E103" s="372" t="s">
        <v>688</v>
      </c>
      <c r="F103" s="372"/>
      <c r="G103" s="372"/>
      <c r="H103" s="372" t="s">
        <v>950</v>
      </c>
      <c r="I103" s="372"/>
      <c r="J103" s="372"/>
      <c r="K103" s="372" t="s">
        <v>687</v>
      </c>
      <c r="L103" s="372"/>
      <c r="M103" s="372"/>
      <c r="N103" s="372" t="s">
        <v>686</v>
      </c>
      <c r="O103" s="372"/>
      <c r="P103" s="372"/>
      <c r="Q103" s="94"/>
      <c r="X103" s="17"/>
    </row>
    <row r="104" spans="1:24">
      <c r="A104" s="158">
        <v>1</v>
      </c>
      <c r="B104" s="88" t="s">
        <v>394</v>
      </c>
      <c r="C104" s="138" t="s">
        <v>199</v>
      </c>
      <c r="D104" s="139" t="e">
        <f t="shared" si="5"/>
        <v>#N/A</v>
      </c>
      <c r="E104" s="366"/>
      <c r="F104" s="366"/>
      <c r="G104" s="366"/>
      <c r="H104" s="366">
        <v>30</v>
      </c>
      <c r="I104" s="366"/>
      <c r="J104" s="366"/>
      <c r="K104" s="366">
        <v>3</v>
      </c>
      <c r="L104" s="366"/>
      <c r="M104" s="366"/>
      <c r="N104" s="366"/>
      <c r="O104" s="366"/>
      <c r="P104" s="370"/>
      <c r="Q104" s="96"/>
      <c r="W104" s="87" t="s">
        <v>738</v>
      </c>
      <c r="X104" s="149" t="e">
        <f>VLOOKUP(C104,EJE!$C$1:D1431,2,FALSE)</f>
        <v>#N/A</v>
      </c>
    </row>
    <row r="105" spans="1:24" ht="15.75">
      <c r="A105" s="158">
        <v>2</v>
      </c>
      <c r="B105" s="88" t="s">
        <v>949</v>
      </c>
      <c r="C105" s="140" t="s">
        <v>389</v>
      </c>
      <c r="D105" s="141" t="str">
        <f t="shared" si="5"/>
        <v>video</v>
      </c>
      <c r="E105" s="365"/>
      <c r="F105" s="365"/>
      <c r="G105" s="365"/>
      <c r="H105" s="365"/>
      <c r="I105" s="365"/>
      <c r="J105" s="365"/>
      <c r="K105" s="365"/>
      <c r="L105" s="365"/>
      <c r="M105" s="365"/>
      <c r="N105" s="365"/>
      <c r="O105" s="365"/>
      <c r="P105" s="368"/>
      <c r="Q105" s="96"/>
      <c r="W105" s="87" t="s">
        <v>738</v>
      </c>
      <c r="X105" s="149" t="str">
        <f>VLOOKUP(C105,EJE!$C$1:D1432,2,FALSE)</f>
        <v>https://youtu.be/B4AxYIlorgw?si=E6uIHQ3akwy8aj-m</v>
      </c>
    </row>
    <row r="106" spans="1:24" ht="24.75" thickBot="1">
      <c r="A106" s="158">
        <v>3</v>
      </c>
      <c r="B106" s="88" t="s">
        <v>392</v>
      </c>
      <c r="C106" s="142" t="s">
        <v>176</v>
      </c>
      <c r="D106" s="143" t="str">
        <f t="shared" si="5"/>
        <v>video</v>
      </c>
      <c r="E106" s="367"/>
      <c r="F106" s="367"/>
      <c r="G106" s="367"/>
      <c r="H106" s="367"/>
      <c r="I106" s="367"/>
      <c r="J106" s="367"/>
      <c r="K106" s="367"/>
      <c r="L106" s="367"/>
      <c r="M106" s="367"/>
      <c r="N106" s="367"/>
      <c r="O106" s="367"/>
      <c r="P106" s="369"/>
      <c r="Q106" s="96"/>
      <c r="W106" s="87" t="s">
        <v>738</v>
      </c>
      <c r="X106" s="149" t="str">
        <f>VLOOKUP(C106,EJE!$C$1:D1433,2,FALSE)</f>
        <v>https://drive.google.com/file/d/1Q1An8Nigul245WUqUDS52fCJOsCBmEqf/view?usp=drive_link</v>
      </c>
    </row>
    <row r="107" spans="1:24" ht="15.75">
      <c r="A107" s="158">
        <v>4</v>
      </c>
      <c r="B107" s="88" t="s">
        <v>739</v>
      </c>
      <c r="C107" s="138" t="s">
        <v>66</v>
      </c>
      <c r="D107" s="144" t="str">
        <f t="shared" si="5"/>
        <v>video</v>
      </c>
      <c r="E107" s="366"/>
      <c r="F107" s="366"/>
      <c r="G107" s="366"/>
      <c r="H107" s="366">
        <v>30</v>
      </c>
      <c r="I107" s="366"/>
      <c r="J107" s="366"/>
      <c r="K107" s="366">
        <v>3</v>
      </c>
      <c r="L107" s="366"/>
      <c r="M107" s="366"/>
      <c r="N107" s="366"/>
      <c r="O107" s="366"/>
      <c r="P107" s="370"/>
      <c r="Q107" s="96"/>
      <c r="W107" s="87" t="s">
        <v>738</v>
      </c>
      <c r="X107" s="149" t="str">
        <f>VLOOKUP(C107,EJE!$C$1:D1434,2,FALSE)</f>
        <v>https://youtu.be/YNAwRWgPwNk?si=tRGZb459mOPBCCZB</v>
      </c>
    </row>
    <row r="108" spans="1:24" ht="16.5" thickBot="1">
      <c r="A108" s="158">
        <v>5</v>
      </c>
      <c r="B108" s="88" t="s">
        <v>739</v>
      </c>
      <c r="C108" s="140" t="s">
        <v>622</v>
      </c>
      <c r="D108" s="141" t="e">
        <f t="shared" si="5"/>
        <v>#N/A</v>
      </c>
      <c r="E108" s="365"/>
      <c r="F108" s="365"/>
      <c r="G108" s="365"/>
      <c r="H108" s="365"/>
      <c r="I108" s="365"/>
      <c r="J108" s="365"/>
      <c r="K108" s="367"/>
      <c r="L108" s="367"/>
      <c r="M108" s="367"/>
      <c r="N108" s="365"/>
      <c r="O108" s="365"/>
      <c r="P108" s="368"/>
      <c r="Q108" s="96"/>
      <c r="W108" s="87" t="s">
        <v>738</v>
      </c>
      <c r="X108" s="149" t="e">
        <f>VLOOKUP(C108,EJE!$C$1:D1435,2,FALSE)</f>
        <v>#N/A</v>
      </c>
    </row>
    <row r="109" spans="1:24" ht="15.75">
      <c r="A109" s="158">
        <v>6</v>
      </c>
      <c r="B109" s="88" t="s">
        <v>40</v>
      </c>
      <c r="C109" s="138" t="s">
        <v>43</v>
      </c>
      <c r="D109" s="144" t="str">
        <f t="shared" si="5"/>
        <v>video</v>
      </c>
      <c r="E109" s="366"/>
      <c r="F109" s="366"/>
      <c r="G109" s="366"/>
      <c r="H109" s="366">
        <v>30</v>
      </c>
      <c r="I109" s="366"/>
      <c r="J109" s="366"/>
      <c r="K109" s="366">
        <v>4</v>
      </c>
      <c r="L109" s="366"/>
      <c r="M109" s="366"/>
      <c r="N109" s="366"/>
      <c r="O109" s="366"/>
      <c r="P109" s="370"/>
      <c r="Q109" s="371">
        <f>((H109+H110+H111+H112+H113+H114+H115+H116+H117+H118+H119)*K109)/60</f>
        <v>22</v>
      </c>
      <c r="W109" s="87" t="s">
        <v>738</v>
      </c>
      <c r="X109" s="149" t="str">
        <f>VLOOKUP(C109,EJE!$C$1:D1436,2,FALSE)</f>
        <v>https://youtu.be/wYacQ6W-jS0?si=pPizgBaEFxyyUHEe</v>
      </c>
    </row>
    <row r="110" spans="1:24" ht="15.75">
      <c r="A110" s="158">
        <v>7</v>
      </c>
      <c r="B110" s="88" t="s">
        <v>685</v>
      </c>
      <c r="C110" s="140" t="s">
        <v>3</v>
      </c>
      <c r="D110" s="141" t="str">
        <f t="shared" si="5"/>
        <v>video</v>
      </c>
      <c r="E110" s="365"/>
      <c r="F110" s="365"/>
      <c r="G110" s="365"/>
      <c r="H110" s="365">
        <v>30</v>
      </c>
      <c r="I110" s="365"/>
      <c r="J110" s="365"/>
      <c r="K110" s="365"/>
      <c r="L110" s="365"/>
      <c r="M110" s="365"/>
      <c r="N110" s="365"/>
      <c r="O110" s="365"/>
      <c r="P110" s="368"/>
      <c r="Q110" s="371"/>
      <c r="W110" s="87" t="s">
        <v>738</v>
      </c>
      <c r="X110" s="149" t="str">
        <f>VLOOKUP(C110,EJE!$C$1:D1437,2,FALSE)</f>
        <v>https://youtu.be/JwwQxitUCsY?si=-0IR-GRHn2uOUwX0</v>
      </c>
    </row>
    <row r="111" spans="1:24" ht="15.75">
      <c r="A111" s="158">
        <v>8</v>
      </c>
      <c r="B111" s="88" t="s">
        <v>41</v>
      </c>
      <c r="C111" s="140" t="s">
        <v>515</v>
      </c>
      <c r="D111" s="141" t="str">
        <f t="shared" si="5"/>
        <v>video</v>
      </c>
      <c r="E111" s="365"/>
      <c r="F111" s="365"/>
      <c r="G111" s="365"/>
      <c r="H111" s="365">
        <v>30</v>
      </c>
      <c r="I111" s="365"/>
      <c r="J111" s="365"/>
      <c r="K111" s="365"/>
      <c r="L111" s="365"/>
      <c r="M111" s="365"/>
      <c r="N111" s="365"/>
      <c r="O111" s="365"/>
      <c r="P111" s="368"/>
      <c r="Q111" s="371"/>
      <c r="W111" s="87" t="s">
        <v>738</v>
      </c>
      <c r="X111" s="149" t="str">
        <f>VLOOKUP(C111,EJE!$C$1:D1438,2,FALSE)</f>
        <v>https://youtu.be/h7eGj7hg6hI?si=8g28xryavjxWLkzH</v>
      </c>
    </row>
    <row r="112" spans="1:24" ht="15.75">
      <c r="A112" s="158">
        <v>9</v>
      </c>
      <c r="B112" s="88" t="s">
        <v>685</v>
      </c>
      <c r="C112" s="140" t="s">
        <v>3</v>
      </c>
      <c r="D112" s="141" t="str">
        <f t="shared" si="5"/>
        <v>video</v>
      </c>
      <c r="E112" s="365"/>
      <c r="F112" s="365"/>
      <c r="G112" s="365"/>
      <c r="H112" s="365">
        <v>30</v>
      </c>
      <c r="I112" s="365"/>
      <c r="J112" s="365"/>
      <c r="K112" s="365"/>
      <c r="L112" s="365"/>
      <c r="M112" s="365"/>
      <c r="N112" s="365"/>
      <c r="O112" s="365"/>
      <c r="P112" s="368"/>
      <c r="Q112" s="371"/>
      <c r="W112" s="87" t="s">
        <v>738</v>
      </c>
      <c r="X112" s="149" t="str">
        <f>VLOOKUP(C112,EJE!$C$1:D1439,2,FALSE)</f>
        <v>https://youtu.be/JwwQxitUCsY?si=-0IR-GRHn2uOUwX0</v>
      </c>
    </row>
    <row r="113" spans="1:24" ht="15.75">
      <c r="A113" s="158">
        <v>10</v>
      </c>
      <c r="B113" s="88" t="s">
        <v>42</v>
      </c>
      <c r="C113" s="140" t="s">
        <v>2</v>
      </c>
      <c r="D113" s="141" t="str">
        <f t="shared" si="5"/>
        <v>video</v>
      </c>
      <c r="E113" s="365"/>
      <c r="F113" s="365"/>
      <c r="G113" s="365"/>
      <c r="H113" s="365">
        <v>30</v>
      </c>
      <c r="I113" s="365"/>
      <c r="J113" s="365"/>
      <c r="K113" s="365"/>
      <c r="L113" s="365"/>
      <c r="M113" s="365"/>
      <c r="N113" s="365"/>
      <c r="O113" s="365"/>
      <c r="P113" s="368"/>
      <c r="Q113" s="371"/>
      <c r="W113" s="87" t="s">
        <v>738</v>
      </c>
      <c r="X113" s="149" t="str">
        <f>VLOOKUP(C113,EJE!$C$1:D1440,2,FALSE)</f>
        <v>https://youtu.be/bgO3bI1ts_E?si=cgFOBOfo4lT9WI1k</v>
      </c>
    </row>
    <row r="114" spans="1:24" ht="15.75">
      <c r="A114" s="158">
        <v>11</v>
      </c>
      <c r="B114" s="88" t="s">
        <v>685</v>
      </c>
      <c r="C114" s="140" t="s">
        <v>3</v>
      </c>
      <c r="D114" s="141" t="str">
        <f t="shared" si="5"/>
        <v>video</v>
      </c>
      <c r="E114" s="365"/>
      <c r="F114" s="365"/>
      <c r="G114" s="365"/>
      <c r="H114" s="365">
        <v>30</v>
      </c>
      <c r="I114" s="365"/>
      <c r="J114" s="365"/>
      <c r="K114" s="365"/>
      <c r="L114" s="365"/>
      <c r="M114" s="365"/>
      <c r="N114" s="365"/>
      <c r="O114" s="365"/>
      <c r="P114" s="368"/>
      <c r="Q114" s="371"/>
      <c r="W114" s="87" t="s">
        <v>738</v>
      </c>
      <c r="X114" s="149" t="str">
        <f>VLOOKUP(C114,EJE!$C$1:D1441,2,FALSE)</f>
        <v>https://youtu.be/JwwQxitUCsY?si=-0IR-GRHn2uOUwX0</v>
      </c>
    </row>
    <row r="115" spans="1:24" ht="15.75">
      <c r="A115" s="158">
        <v>12</v>
      </c>
      <c r="B115" s="88" t="s">
        <v>38</v>
      </c>
      <c r="C115" s="140" t="s">
        <v>121</v>
      </c>
      <c r="D115" s="141" t="str">
        <f t="shared" si="5"/>
        <v>video</v>
      </c>
      <c r="E115" s="365"/>
      <c r="F115" s="365"/>
      <c r="G115" s="365"/>
      <c r="H115" s="365">
        <v>30</v>
      </c>
      <c r="I115" s="365"/>
      <c r="J115" s="365"/>
      <c r="K115" s="365"/>
      <c r="L115" s="365"/>
      <c r="M115" s="365"/>
      <c r="N115" s="365"/>
      <c r="O115" s="365"/>
      <c r="P115" s="368"/>
      <c r="Q115" s="371"/>
      <c r="W115" s="87" t="s">
        <v>738</v>
      </c>
      <c r="X115" s="149">
        <f>VLOOKUP(C115,EJE!$C$1:D1442,2,FALSE)</f>
        <v>0</v>
      </c>
    </row>
    <row r="116" spans="1:24" ht="15.75">
      <c r="A116" s="158">
        <v>13</v>
      </c>
      <c r="B116" s="88" t="s">
        <v>685</v>
      </c>
      <c r="C116" s="140" t="s">
        <v>3</v>
      </c>
      <c r="D116" s="141" t="str">
        <f t="shared" si="5"/>
        <v>video</v>
      </c>
      <c r="E116" s="365"/>
      <c r="F116" s="365"/>
      <c r="G116" s="365"/>
      <c r="H116" s="365">
        <v>30</v>
      </c>
      <c r="I116" s="365"/>
      <c r="J116" s="365"/>
      <c r="K116" s="365"/>
      <c r="L116" s="365"/>
      <c r="M116" s="365"/>
      <c r="N116" s="365"/>
      <c r="O116" s="365"/>
      <c r="P116" s="368"/>
      <c r="Q116" s="371"/>
      <c r="W116" s="87" t="s">
        <v>738</v>
      </c>
      <c r="X116" s="149" t="str">
        <f>VLOOKUP(C116,EJE!$C$1:D1443,2,FALSE)</f>
        <v>https://youtu.be/JwwQxitUCsY?si=-0IR-GRHn2uOUwX0</v>
      </c>
    </row>
    <row r="117" spans="1:24" ht="15.75">
      <c r="A117" s="158">
        <v>14</v>
      </c>
      <c r="B117" s="88" t="s">
        <v>39</v>
      </c>
      <c r="C117" s="140" t="s">
        <v>27</v>
      </c>
      <c r="D117" s="141" t="str">
        <f t="shared" si="5"/>
        <v>video</v>
      </c>
      <c r="E117" s="365"/>
      <c r="F117" s="365"/>
      <c r="G117" s="365"/>
      <c r="H117" s="365">
        <v>30</v>
      </c>
      <c r="I117" s="365"/>
      <c r="J117" s="365"/>
      <c r="K117" s="365"/>
      <c r="L117" s="365"/>
      <c r="M117" s="365"/>
      <c r="N117" s="365"/>
      <c r="O117" s="365"/>
      <c r="P117" s="368"/>
      <c r="Q117" s="371"/>
      <c r="W117" s="87" t="s">
        <v>738</v>
      </c>
      <c r="X117" s="149">
        <f>VLOOKUP(C117,EJE!$C$1:D1444,2,FALSE)</f>
        <v>0</v>
      </c>
    </row>
    <row r="118" spans="1:24" ht="15.75">
      <c r="A118" s="158">
        <v>15</v>
      </c>
      <c r="B118" s="88" t="s">
        <v>685</v>
      </c>
      <c r="C118" s="140" t="s">
        <v>3</v>
      </c>
      <c r="D118" s="141" t="str">
        <f t="shared" si="5"/>
        <v>video</v>
      </c>
      <c r="E118" s="365"/>
      <c r="F118" s="365"/>
      <c r="G118" s="365"/>
      <c r="H118" s="365">
        <v>30</v>
      </c>
      <c r="I118" s="365"/>
      <c r="J118" s="365"/>
      <c r="K118" s="365"/>
      <c r="L118" s="365"/>
      <c r="M118" s="365"/>
      <c r="N118" s="365"/>
      <c r="O118" s="365"/>
      <c r="P118" s="368"/>
      <c r="Q118" s="371"/>
      <c r="W118" s="87" t="s">
        <v>738</v>
      </c>
      <c r="X118" s="149" t="str">
        <f>VLOOKUP(C118,EJE!$C$1:D1445,2,FALSE)</f>
        <v>https://youtu.be/JwwQxitUCsY?si=-0IR-GRHn2uOUwX0</v>
      </c>
    </row>
    <row r="119" spans="1:24" ht="16.5" thickBot="1">
      <c r="A119" s="156">
        <v>16</v>
      </c>
      <c r="B119" s="88" t="s">
        <v>264</v>
      </c>
      <c r="C119" s="142" t="s">
        <v>219</v>
      </c>
      <c r="D119" s="143" t="str">
        <f t="shared" si="5"/>
        <v>video</v>
      </c>
      <c r="E119" s="367"/>
      <c r="F119" s="367"/>
      <c r="G119" s="367"/>
      <c r="H119" s="367">
        <v>30</v>
      </c>
      <c r="I119" s="367"/>
      <c r="J119" s="367"/>
      <c r="K119" s="367"/>
      <c r="L119" s="367"/>
      <c r="M119" s="367"/>
      <c r="N119" s="367"/>
      <c r="O119" s="367"/>
      <c r="P119" s="369"/>
      <c r="Q119" s="371"/>
      <c r="W119" s="87" t="s">
        <v>738</v>
      </c>
      <c r="X119" s="149">
        <f>VLOOKUP(C119,EJE!$C$1:D1446,2,FALSE)</f>
        <v>0</v>
      </c>
    </row>
    <row r="120" spans="1:24" ht="24">
      <c r="A120" s="156">
        <v>17</v>
      </c>
      <c r="B120" s="88" t="s">
        <v>1</v>
      </c>
      <c r="C120" s="145" t="s">
        <v>745</v>
      </c>
      <c r="D120" s="141" t="str">
        <f t="shared" si="5"/>
        <v>video</v>
      </c>
      <c r="E120" s="365"/>
      <c r="F120" s="365"/>
      <c r="G120" s="365"/>
      <c r="H120" s="365"/>
      <c r="I120" s="365"/>
      <c r="J120" s="365"/>
      <c r="K120" s="365"/>
      <c r="L120" s="365"/>
      <c r="M120" s="365"/>
      <c r="N120" s="365"/>
      <c r="O120" s="365"/>
      <c r="P120" s="365"/>
      <c r="W120" s="87" t="s">
        <v>738</v>
      </c>
      <c r="X120" s="149" t="str">
        <f>VLOOKUP(C120,EJE!$C$1:D1447,2,FALSE)</f>
        <v>https://drive.google.com/file/d/1d10kKB4X2rApjiYtDlKjBbuy7zvRY_rz/view?usp=sharing</v>
      </c>
    </row>
    <row r="121" spans="1:24" ht="15.75">
      <c r="B121" s="146"/>
      <c r="C121" s="145"/>
      <c r="D121" s="141"/>
      <c r="E121" s="145"/>
      <c r="F121" s="145"/>
      <c r="G121" s="145"/>
      <c r="H121" s="145"/>
      <c r="I121" s="145"/>
      <c r="J121" s="145"/>
      <c r="K121" s="145"/>
      <c r="L121" s="145"/>
      <c r="M121" s="145"/>
      <c r="N121" s="145"/>
      <c r="O121" s="145"/>
      <c r="P121" s="145"/>
      <c r="X121" s="17"/>
    </row>
    <row r="122" spans="1:24" ht="15.75">
      <c r="C122" s="121" t="s">
        <v>932</v>
      </c>
      <c r="F122" s="89"/>
      <c r="I122" s="89"/>
      <c r="L122" s="89"/>
      <c r="O122" s="89"/>
      <c r="X122" s="17"/>
    </row>
    <row r="123" spans="1:24" ht="16.5" customHeight="1" thickBot="1">
      <c r="A123" s="94">
        <v>7</v>
      </c>
      <c r="B123" s="95"/>
      <c r="C123" s="95" t="s">
        <v>948</v>
      </c>
      <c r="D123" s="94"/>
      <c r="E123" s="372" t="s">
        <v>688</v>
      </c>
      <c r="F123" s="372"/>
      <c r="G123" s="372"/>
      <c r="H123" s="372" t="s">
        <v>950</v>
      </c>
      <c r="I123" s="372"/>
      <c r="J123" s="372"/>
      <c r="K123" s="372" t="s">
        <v>687</v>
      </c>
      <c r="L123" s="372"/>
      <c r="M123" s="372"/>
      <c r="N123" s="372" t="s">
        <v>686</v>
      </c>
      <c r="O123" s="372"/>
      <c r="P123" s="372"/>
      <c r="Q123" s="94"/>
      <c r="X123" s="17"/>
    </row>
    <row r="124" spans="1:24">
      <c r="A124" s="158">
        <v>1</v>
      </c>
      <c r="B124" s="88" t="s">
        <v>394</v>
      </c>
      <c r="C124" s="138" t="s">
        <v>199</v>
      </c>
      <c r="D124" s="139" t="e">
        <f t="shared" ref="D124:D190" si="6">HYPERLINK(X124,W124)</f>
        <v>#N/A</v>
      </c>
      <c r="E124" s="366"/>
      <c r="F124" s="366"/>
      <c r="G124" s="366"/>
      <c r="H124" s="366">
        <v>30</v>
      </c>
      <c r="I124" s="366"/>
      <c r="J124" s="366"/>
      <c r="K124" s="366">
        <v>3</v>
      </c>
      <c r="L124" s="366"/>
      <c r="M124" s="366"/>
      <c r="N124" s="366"/>
      <c r="O124" s="366"/>
      <c r="P124" s="370"/>
      <c r="Q124" s="96"/>
      <c r="W124" s="87" t="s">
        <v>738</v>
      </c>
      <c r="X124" s="149" t="e">
        <f>VLOOKUP(C124,EJE!$C$1:D1450,2,FALSE)</f>
        <v>#N/A</v>
      </c>
    </row>
    <row r="125" spans="1:24" ht="15.75">
      <c r="A125" s="158">
        <v>2</v>
      </c>
      <c r="B125" s="88" t="s">
        <v>949</v>
      </c>
      <c r="C125" s="140" t="s">
        <v>389</v>
      </c>
      <c r="D125" s="141" t="str">
        <f t="shared" si="6"/>
        <v>video</v>
      </c>
      <c r="E125" s="365"/>
      <c r="F125" s="365"/>
      <c r="G125" s="365"/>
      <c r="H125" s="365"/>
      <c r="I125" s="365"/>
      <c r="J125" s="365"/>
      <c r="K125" s="365"/>
      <c r="L125" s="365"/>
      <c r="M125" s="365"/>
      <c r="N125" s="365"/>
      <c r="O125" s="365"/>
      <c r="P125" s="368"/>
      <c r="Q125" s="96"/>
      <c r="W125" s="87" t="s">
        <v>738</v>
      </c>
      <c r="X125" s="149" t="str">
        <f>VLOOKUP(C125,EJE!$C$1:D1451,2,FALSE)</f>
        <v>https://youtu.be/B4AxYIlorgw?si=E6uIHQ3akwy8aj-m</v>
      </c>
    </row>
    <row r="126" spans="1:24" ht="24.75" thickBot="1">
      <c r="A126" s="158">
        <v>3</v>
      </c>
      <c r="B126" s="88" t="s">
        <v>392</v>
      </c>
      <c r="C126" s="142" t="s">
        <v>176</v>
      </c>
      <c r="D126" s="143" t="str">
        <f t="shared" si="6"/>
        <v>video</v>
      </c>
      <c r="E126" s="367"/>
      <c r="F126" s="367"/>
      <c r="G126" s="367"/>
      <c r="H126" s="367"/>
      <c r="I126" s="367"/>
      <c r="J126" s="367"/>
      <c r="K126" s="367"/>
      <c r="L126" s="367"/>
      <c r="M126" s="367"/>
      <c r="N126" s="367"/>
      <c r="O126" s="367"/>
      <c r="P126" s="369"/>
      <c r="Q126" s="96"/>
      <c r="W126" s="87" t="s">
        <v>738</v>
      </c>
      <c r="X126" s="149" t="str">
        <f>VLOOKUP(C126,EJE!$C$1:D1452,2,FALSE)</f>
        <v>https://drive.google.com/file/d/1Q1An8Nigul245WUqUDS52fCJOsCBmEqf/view?usp=drive_link</v>
      </c>
    </row>
    <row r="127" spans="1:24" ht="15.75">
      <c r="A127" s="158">
        <v>4</v>
      </c>
      <c r="B127" s="88" t="s">
        <v>739</v>
      </c>
      <c r="C127" s="138" t="s">
        <v>66</v>
      </c>
      <c r="D127" s="144" t="str">
        <f t="shared" si="6"/>
        <v>video</v>
      </c>
      <c r="E127" s="366"/>
      <c r="F127" s="366"/>
      <c r="G127" s="366"/>
      <c r="H127" s="366">
        <v>30</v>
      </c>
      <c r="I127" s="366"/>
      <c r="J127" s="366"/>
      <c r="K127" s="366">
        <v>3</v>
      </c>
      <c r="L127" s="366"/>
      <c r="M127" s="366"/>
      <c r="N127" s="366"/>
      <c r="O127" s="366"/>
      <c r="P127" s="370"/>
      <c r="Q127" s="96"/>
      <c r="W127" s="87" t="s">
        <v>738</v>
      </c>
      <c r="X127" s="149" t="str">
        <f>VLOOKUP(C127,EJE!$C$1:D1453,2,FALSE)</f>
        <v>https://youtu.be/YNAwRWgPwNk?si=tRGZb459mOPBCCZB</v>
      </c>
    </row>
    <row r="128" spans="1:24" ht="16.5" thickBot="1">
      <c r="A128" s="158">
        <v>5</v>
      </c>
      <c r="B128" s="88" t="s">
        <v>739</v>
      </c>
      <c r="C128" s="140" t="s">
        <v>622</v>
      </c>
      <c r="D128" s="141" t="e">
        <f t="shared" si="6"/>
        <v>#N/A</v>
      </c>
      <c r="E128" s="365"/>
      <c r="F128" s="365"/>
      <c r="G128" s="365"/>
      <c r="H128" s="365"/>
      <c r="I128" s="365"/>
      <c r="J128" s="365"/>
      <c r="K128" s="367"/>
      <c r="L128" s="367"/>
      <c r="M128" s="367"/>
      <c r="N128" s="365"/>
      <c r="O128" s="365"/>
      <c r="P128" s="368"/>
      <c r="Q128" s="96"/>
      <c r="W128" s="87" t="s">
        <v>738</v>
      </c>
      <c r="X128" s="149" t="e">
        <f>VLOOKUP(C128,EJE!$C$1:D1454,2,FALSE)</f>
        <v>#N/A</v>
      </c>
    </row>
    <row r="129" spans="1:24" ht="15.75">
      <c r="A129" s="158">
        <v>6</v>
      </c>
      <c r="B129" s="88" t="s">
        <v>40</v>
      </c>
      <c r="C129" s="138" t="s">
        <v>43</v>
      </c>
      <c r="D129" s="144" t="str">
        <f t="shared" si="6"/>
        <v>video</v>
      </c>
      <c r="E129" s="366"/>
      <c r="F129" s="366"/>
      <c r="G129" s="366"/>
      <c r="H129" s="366">
        <v>30</v>
      </c>
      <c r="I129" s="366"/>
      <c r="J129" s="366"/>
      <c r="K129" s="366">
        <v>6</v>
      </c>
      <c r="L129" s="366"/>
      <c r="M129" s="366"/>
      <c r="N129" s="366"/>
      <c r="O129" s="366"/>
      <c r="P129" s="370"/>
      <c r="Q129" s="371">
        <f>((H129+H130+H131+H132+H133+H134+H135+H136+H137+H138+H139)*K129)/60</f>
        <v>33</v>
      </c>
      <c r="W129" s="87" t="s">
        <v>738</v>
      </c>
      <c r="X129" s="149" t="str">
        <f>VLOOKUP(C129,EJE!$C$1:D1455,2,FALSE)</f>
        <v>https://youtu.be/wYacQ6W-jS0?si=pPizgBaEFxyyUHEe</v>
      </c>
    </row>
    <row r="130" spans="1:24" ht="15.75">
      <c r="A130" s="158">
        <v>7</v>
      </c>
      <c r="B130" s="88" t="s">
        <v>685</v>
      </c>
      <c r="C130" s="140" t="s">
        <v>3</v>
      </c>
      <c r="D130" s="141" t="str">
        <f t="shared" si="6"/>
        <v>video</v>
      </c>
      <c r="E130" s="365"/>
      <c r="F130" s="365"/>
      <c r="G130" s="365"/>
      <c r="H130" s="365">
        <v>30</v>
      </c>
      <c r="I130" s="365"/>
      <c r="J130" s="365"/>
      <c r="K130" s="365"/>
      <c r="L130" s="365"/>
      <c r="M130" s="365"/>
      <c r="N130" s="365"/>
      <c r="O130" s="365"/>
      <c r="P130" s="368"/>
      <c r="Q130" s="371"/>
      <c r="W130" s="87" t="s">
        <v>738</v>
      </c>
      <c r="X130" s="149" t="str">
        <f>VLOOKUP(C130,EJE!$C$1:D1456,2,FALSE)</f>
        <v>https://youtu.be/JwwQxitUCsY?si=-0IR-GRHn2uOUwX0</v>
      </c>
    </row>
    <row r="131" spans="1:24" ht="15.75">
      <c r="A131" s="158">
        <v>8</v>
      </c>
      <c r="B131" s="88" t="s">
        <v>41</v>
      </c>
      <c r="C131" s="140" t="s">
        <v>515</v>
      </c>
      <c r="D131" s="141" t="str">
        <f t="shared" si="6"/>
        <v>video</v>
      </c>
      <c r="E131" s="365"/>
      <c r="F131" s="365"/>
      <c r="G131" s="365"/>
      <c r="H131" s="365">
        <v>30</v>
      </c>
      <c r="I131" s="365"/>
      <c r="J131" s="365"/>
      <c r="K131" s="365"/>
      <c r="L131" s="365"/>
      <c r="M131" s="365"/>
      <c r="N131" s="365"/>
      <c r="O131" s="365"/>
      <c r="P131" s="368"/>
      <c r="Q131" s="371"/>
      <c r="W131" s="87" t="s">
        <v>738</v>
      </c>
      <c r="X131" s="149" t="str">
        <f>VLOOKUP(C131,EJE!$C$1:D1457,2,FALSE)</f>
        <v>https://youtu.be/h7eGj7hg6hI?si=8g28xryavjxWLkzH</v>
      </c>
    </row>
    <row r="132" spans="1:24" ht="15.75">
      <c r="A132" s="158">
        <v>9</v>
      </c>
      <c r="B132" s="88" t="s">
        <v>685</v>
      </c>
      <c r="C132" s="140" t="s">
        <v>3</v>
      </c>
      <c r="D132" s="141" t="str">
        <f t="shared" si="6"/>
        <v>video</v>
      </c>
      <c r="E132" s="365"/>
      <c r="F132" s="365"/>
      <c r="G132" s="365"/>
      <c r="H132" s="365">
        <v>30</v>
      </c>
      <c r="I132" s="365"/>
      <c r="J132" s="365"/>
      <c r="K132" s="365"/>
      <c r="L132" s="365"/>
      <c r="M132" s="365"/>
      <c r="N132" s="365"/>
      <c r="O132" s="365"/>
      <c r="P132" s="368"/>
      <c r="Q132" s="371"/>
      <c r="W132" s="87" t="s">
        <v>738</v>
      </c>
      <c r="X132" s="149" t="str">
        <f>VLOOKUP(C132,EJE!$C$1:D1458,2,FALSE)</f>
        <v>https://youtu.be/JwwQxitUCsY?si=-0IR-GRHn2uOUwX0</v>
      </c>
    </row>
    <row r="133" spans="1:24" ht="15.75">
      <c r="A133" s="158">
        <v>10</v>
      </c>
      <c r="B133" s="88" t="s">
        <v>42</v>
      </c>
      <c r="C133" s="140" t="s">
        <v>2</v>
      </c>
      <c r="D133" s="141" t="str">
        <f t="shared" si="6"/>
        <v>video</v>
      </c>
      <c r="E133" s="365"/>
      <c r="F133" s="365"/>
      <c r="G133" s="365"/>
      <c r="H133" s="365">
        <v>30</v>
      </c>
      <c r="I133" s="365"/>
      <c r="J133" s="365"/>
      <c r="K133" s="365"/>
      <c r="L133" s="365"/>
      <c r="M133" s="365"/>
      <c r="N133" s="365"/>
      <c r="O133" s="365"/>
      <c r="P133" s="368"/>
      <c r="Q133" s="371"/>
      <c r="W133" s="87" t="s">
        <v>738</v>
      </c>
      <c r="X133" s="149" t="str">
        <f>VLOOKUP(C133,EJE!$C$1:D1459,2,FALSE)</f>
        <v>https://youtu.be/bgO3bI1ts_E?si=cgFOBOfo4lT9WI1k</v>
      </c>
    </row>
    <row r="134" spans="1:24" ht="15.75">
      <c r="A134" s="158">
        <v>11</v>
      </c>
      <c r="B134" s="88" t="s">
        <v>685</v>
      </c>
      <c r="C134" s="140" t="s">
        <v>3</v>
      </c>
      <c r="D134" s="141" t="str">
        <f t="shared" si="6"/>
        <v>video</v>
      </c>
      <c r="E134" s="365"/>
      <c r="F134" s="365"/>
      <c r="G134" s="365"/>
      <c r="H134" s="365">
        <v>30</v>
      </c>
      <c r="I134" s="365"/>
      <c r="J134" s="365"/>
      <c r="K134" s="365"/>
      <c r="L134" s="365"/>
      <c r="M134" s="365"/>
      <c r="N134" s="365"/>
      <c r="O134" s="365"/>
      <c r="P134" s="368"/>
      <c r="Q134" s="371"/>
      <c r="W134" s="87" t="s">
        <v>738</v>
      </c>
      <c r="X134" s="149" t="str">
        <f>VLOOKUP(C134,EJE!$C$1:D1460,2,FALSE)</f>
        <v>https://youtu.be/JwwQxitUCsY?si=-0IR-GRHn2uOUwX0</v>
      </c>
    </row>
    <row r="135" spans="1:24" ht="15.75">
      <c r="A135" s="158">
        <v>12</v>
      </c>
      <c r="B135" s="88" t="s">
        <v>38</v>
      </c>
      <c r="C135" s="140" t="s">
        <v>121</v>
      </c>
      <c r="D135" s="141" t="str">
        <f t="shared" si="6"/>
        <v>video</v>
      </c>
      <c r="E135" s="365"/>
      <c r="F135" s="365"/>
      <c r="G135" s="365"/>
      <c r="H135" s="365">
        <v>30</v>
      </c>
      <c r="I135" s="365"/>
      <c r="J135" s="365"/>
      <c r="K135" s="365"/>
      <c r="L135" s="365"/>
      <c r="M135" s="365"/>
      <c r="N135" s="365"/>
      <c r="O135" s="365"/>
      <c r="P135" s="368"/>
      <c r="Q135" s="371"/>
      <c r="W135" s="87" t="s">
        <v>738</v>
      </c>
      <c r="X135" s="149">
        <f>VLOOKUP(C135,EJE!$C$1:D1461,2,FALSE)</f>
        <v>0</v>
      </c>
    </row>
    <row r="136" spans="1:24" ht="15.75">
      <c r="A136" s="158">
        <v>13</v>
      </c>
      <c r="B136" s="88" t="s">
        <v>685</v>
      </c>
      <c r="C136" s="140" t="s">
        <v>3</v>
      </c>
      <c r="D136" s="141" t="str">
        <f t="shared" si="6"/>
        <v>video</v>
      </c>
      <c r="E136" s="365"/>
      <c r="F136" s="365"/>
      <c r="G136" s="365"/>
      <c r="H136" s="365">
        <v>30</v>
      </c>
      <c r="I136" s="365"/>
      <c r="J136" s="365"/>
      <c r="K136" s="365"/>
      <c r="L136" s="365"/>
      <c r="M136" s="365"/>
      <c r="N136" s="365"/>
      <c r="O136" s="365"/>
      <c r="P136" s="368"/>
      <c r="Q136" s="371"/>
      <c r="W136" s="87" t="s">
        <v>738</v>
      </c>
      <c r="X136" s="149" t="str">
        <f>VLOOKUP(C136,EJE!$C$1:D1462,2,FALSE)</f>
        <v>https://youtu.be/JwwQxitUCsY?si=-0IR-GRHn2uOUwX0</v>
      </c>
    </row>
    <row r="137" spans="1:24" ht="15.75">
      <c r="A137" s="158">
        <v>14</v>
      </c>
      <c r="B137" s="88" t="s">
        <v>39</v>
      </c>
      <c r="C137" s="140" t="s">
        <v>27</v>
      </c>
      <c r="D137" s="141" t="str">
        <f t="shared" si="6"/>
        <v>video</v>
      </c>
      <c r="E137" s="365"/>
      <c r="F137" s="365"/>
      <c r="G137" s="365"/>
      <c r="H137" s="365">
        <v>30</v>
      </c>
      <c r="I137" s="365"/>
      <c r="J137" s="365"/>
      <c r="K137" s="365"/>
      <c r="L137" s="365"/>
      <c r="M137" s="365"/>
      <c r="N137" s="365"/>
      <c r="O137" s="365"/>
      <c r="P137" s="368"/>
      <c r="Q137" s="371"/>
      <c r="W137" s="87" t="s">
        <v>738</v>
      </c>
      <c r="X137" s="149">
        <f>VLOOKUP(C137,EJE!$C$1:D1463,2,FALSE)</f>
        <v>0</v>
      </c>
    </row>
    <row r="138" spans="1:24" ht="15.75">
      <c r="A138" s="158">
        <v>15</v>
      </c>
      <c r="B138" s="88" t="s">
        <v>685</v>
      </c>
      <c r="C138" s="140" t="s">
        <v>3</v>
      </c>
      <c r="D138" s="141" t="str">
        <f t="shared" si="6"/>
        <v>video</v>
      </c>
      <c r="E138" s="365"/>
      <c r="F138" s="365"/>
      <c r="G138" s="365"/>
      <c r="H138" s="365">
        <v>30</v>
      </c>
      <c r="I138" s="365"/>
      <c r="J138" s="365"/>
      <c r="K138" s="365"/>
      <c r="L138" s="365"/>
      <c r="M138" s="365"/>
      <c r="N138" s="365"/>
      <c r="O138" s="365"/>
      <c r="P138" s="368"/>
      <c r="Q138" s="371"/>
      <c r="W138" s="87" t="s">
        <v>738</v>
      </c>
      <c r="X138" s="149" t="str">
        <f>VLOOKUP(C138,EJE!$C$1:D1464,2,FALSE)</f>
        <v>https://youtu.be/JwwQxitUCsY?si=-0IR-GRHn2uOUwX0</v>
      </c>
    </row>
    <row r="139" spans="1:24" ht="16.5" thickBot="1">
      <c r="A139" s="156">
        <v>16</v>
      </c>
      <c r="B139" s="88" t="s">
        <v>264</v>
      </c>
      <c r="C139" s="142" t="s">
        <v>219</v>
      </c>
      <c r="D139" s="143" t="str">
        <f t="shared" si="6"/>
        <v>video</v>
      </c>
      <c r="E139" s="367"/>
      <c r="F139" s="367"/>
      <c r="G139" s="367"/>
      <c r="H139" s="367">
        <v>30</v>
      </c>
      <c r="I139" s="367"/>
      <c r="J139" s="367"/>
      <c r="K139" s="367"/>
      <c r="L139" s="367"/>
      <c r="M139" s="367"/>
      <c r="N139" s="367"/>
      <c r="O139" s="367"/>
      <c r="P139" s="369"/>
      <c r="Q139" s="371"/>
      <c r="W139" s="87" t="s">
        <v>738</v>
      </c>
      <c r="X139" s="149">
        <f>VLOOKUP(C139,EJE!$C$1:D1465,2,FALSE)</f>
        <v>0</v>
      </c>
    </row>
    <row r="140" spans="1:24" ht="24">
      <c r="A140" s="156">
        <v>17</v>
      </c>
      <c r="B140" s="88" t="s">
        <v>1</v>
      </c>
      <c r="C140" s="145" t="s">
        <v>745</v>
      </c>
      <c r="D140" s="141" t="str">
        <f t="shared" si="6"/>
        <v>video</v>
      </c>
      <c r="E140" s="365"/>
      <c r="F140" s="365"/>
      <c r="G140" s="365"/>
      <c r="H140" s="365"/>
      <c r="I140" s="365"/>
      <c r="J140" s="365"/>
      <c r="K140" s="365"/>
      <c r="L140" s="365"/>
      <c r="M140" s="365"/>
      <c r="N140" s="365"/>
      <c r="O140" s="365"/>
      <c r="P140" s="365"/>
      <c r="W140" s="87" t="s">
        <v>738</v>
      </c>
      <c r="X140" s="149" t="str">
        <f>VLOOKUP(C140,EJE!$C$1:D1466,2,FALSE)</f>
        <v>https://drive.google.com/file/d/1d10kKB4X2rApjiYtDlKjBbuy7zvRY_rz/view?usp=sharing</v>
      </c>
    </row>
    <row r="141" spans="1:24" ht="15.75">
      <c r="B141" s="88"/>
      <c r="C141" s="145"/>
      <c r="D141" s="141"/>
      <c r="E141" s="145"/>
      <c r="F141" s="145"/>
      <c r="G141" s="145"/>
      <c r="H141" s="145"/>
      <c r="I141" s="145"/>
      <c r="J141" s="145"/>
      <c r="K141" s="145"/>
      <c r="L141" s="145"/>
      <c r="M141" s="145"/>
      <c r="N141" s="145"/>
      <c r="O141" s="145"/>
      <c r="P141" s="145"/>
      <c r="X141" s="17"/>
    </row>
    <row r="142" spans="1:24" ht="15.75">
      <c r="C142" s="121" t="s">
        <v>932</v>
      </c>
      <c r="F142" s="89"/>
      <c r="I142" s="89"/>
      <c r="L142" s="89"/>
      <c r="O142" s="89"/>
      <c r="X142" s="17"/>
    </row>
    <row r="143" spans="1:24" ht="16.5" customHeight="1" thickBot="1">
      <c r="A143" s="94">
        <v>8</v>
      </c>
      <c r="B143" s="95"/>
      <c r="C143" s="95" t="s">
        <v>948</v>
      </c>
      <c r="D143" s="94"/>
      <c r="E143" s="372" t="s">
        <v>688</v>
      </c>
      <c r="F143" s="372"/>
      <c r="G143" s="372"/>
      <c r="H143" s="372" t="s">
        <v>950</v>
      </c>
      <c r="I143" s="372"/>
      <c r="J143" s="372"/>
      <c r="K143" s="372" t="s">
        <v>687</v>
      </c>
      <c r="L143" s="372"/>
      <c r="M143" s="372"/>
      <c r="N143" s="372" t="s">
        <v>686</v>
      </c>
      <c r="O143" s="372"/>
      <c r="P143" s="372"/>
      <c r="Q143" s="94"/>
      <c r="X143" s="17"/>
    </row>
    <row r="144" spans="1:24">
      <c r="A144" s="158">
        <v>1</v>
      </c>
      <c r="B144" s="88" t="s">
        <v>394</v>
      </c>
      <c r="C144" s="138" t="s">
        <v>199</v>
      </c>
      <c r="D144" s="139" t="e">
        <f t="shared" si="6"/>
        <v>#N/A</v>
      </c>
      <c r="E144" s="366"/>
      <c r="F144" s="366"/>
      <c r="G144" s="366"/>
      <c r="H144" s="366">
        <v>30</v>
      </c>
      <c r="I144" s="366"/>
      <c r="J144" s="366"/>
      <c r="K144" s="366">
        <v>3</v>
      </c>
      <c r="L144" s="366"/>
      <c r="M144" s="366"/>
      <c r="N144" s="366"/>
      <c r="O144" s="366"/>
      <c r="P144" s="370"/>
      <c r="Q144" s="96"/>
      <c r="W144" s="87" t="s">
        <v>738</v>
      </c>
      <c r="X144" s="149" t="e">
        <f>VLOOKUP(C144,EJE!$C$1:D1469,2,FALSE)</f>
        <v>#N/A</v>
      </c>
    </row>
    <row r="145" spans="1:24" ht="15.75">
      <c r="A145" s="158">
        <v>2</v>
      </c>
      <c r="B145" s="88" t="s">
        <v>949</v>
      </c>
      <c r="C145" s="140" t="s">
        <v>389</v>
      </c>
      <c r="D145" s="141" t="str">
        <f t="shared" si="6"/>
        <v>video</v>
      </c>
      <c r="E145" s="365"/>
      <c r="F145" s="365"/>
      <c r="G145" s="365"/>
      <c r="H145" s="365"/>
      <c r="I145" s="365"/>
      <c r="J145" s="365"/>
      <c r="K145" s="365"/>
      <c r="L145" s="365"/>
      <c r="M145" s="365"/>
      <c r="N145" s="365"/>
      <c r="O145" s="365"/>
      <c r="P145" s="368"/>
      <c r="Q145" s="96"/>
      <c r="W145" s="87" t="s">
        <v>738</v>
      </c>
      <c r="X145" s="149" t="str">
        <f>VLOOKUP(C145,EJE!$C$1:D1470,2,FALSE)</f>
        <v>https://youtu.be/B4AxYIlorgw?si=E6uIHQ3akwy8aj-m</v>
      </c>
    </row>
    <row r="146" spans="1:24" ht="24.75" thickBot="1">
      <c r="A146" s="158">
        <v>3</v>
      </c>
      <c r="B146" s="88" t="s">
        <v>392</v>
      </c>
      <c r="C146" s="142" t="s">
        <v>176</v>
      </c>
      <c r="D146" s="143" t="str">
        <f t="shared" si="6"/>
        <v>video</v>
      </c>
      <c r="E146" s="367"/>
      <c r="F146" s="367"/>
      <c r="G146" s="367"/>
      <c r="H146" s="367"/>
      <c r="I146" s="367"/>
      <c r="J146" s="367"/>
      <c r="K146" s="367"/>
      <c r="L146" s="367"/>
      <c r="M146" s="367"/>
      <c r="N146" s="367"/>
      <c r="O146" s="367"/>
      <c r="P146" s="369"/>
      <c r="Q146" s="96"/>
      <c r="W146" s="87" t="s">
        <v>738</v>
      </c>
      <c r="X146" s="149" t="str">
        <f>VLOOKUP(C146,EJE!$C$1:D1471,2,FALSE)</f>
        <v>https://drive.google.com/file/d/1Q1An8Nigul245WUqUDS52fCJOsCBmEqf/view?usp=drive_link</v>
      </c>
    </row>
    <row r="147" spans="1:24" ht="15.75">
      <c r="A147" s="158">
        <v>4</v>
      </c>
      <c r="B147" s="88" t="s">
        <v>739</v>
      </c>
      <c r="C147" s="138" t="s">
        <v>66</v>
      </c>
      <c r="D147" s="144" t="str">
        <f t="shared" si="6"/>
        <v>video</v>
      </c>
      <c r="E147" s="366"/>
      <c r="F147" s="366"/>
      <c r="G147" s="366"/>
      <c r="H147" s="366">
        <v>30</v>
      </c>
      <c r="I147" s="366"/>
      <c r="J147" s="366"/>
      <c r="K147" s="366">
        <v>3</v>
      </c>
      <c r="L147" s="366"/>
      <c r="M147" s="366"/>
      <c r="N147" s="366"/>
      <c r="O147" s="366"/>
      <c r="P147" s="370"/>
      <c r="Q147" s="96"/>
      <c r="W147" s="87" t="s">
        <v>738</v>
      </c>
      <c r="X147" s="149" t="str">
        <f>VLOOKUP(C147,EJE!$C$1:D1472,2,FALSE)</f>
        <v>https://youtu.be/YNAwRWgPwNk?si=tRGZb459mOPBCCZB</v>
      </c>
    </row>
    <row r="148" spans="1:24" ht="16.5" thickBot="1">
      <c r="A148" s="158">
        <v>5</v>
      </c>
      <c r="B148" s="88" t="s">
        <v>739</v>
      </c>
      <c r="C148" s="140" t="s">
        <v>622</v>
      </c>
      <c r="D148" s="141" t="e">
        <f t="shared" si="6"/>
        <v>#N/A</v>
      </c>
      <c r="E148" s="365"/>
      <c r="F148" s="365"/>
      <c r="G148" s="365"/>
      <c r="H148" s="365"/>
      <c r="I148" s="365"/>
      <c r="J148" s="365"/>
      <c r="K148" s="367"/>
      <c r="L148" s="367"/>
      <c r="M148" s="367"/>
      <c r="N148" s="365"/>
      <c r="O148" s="365"/>
      <c r="P148" s="368"/>
      <c r="Q148" s="96"/>
      <c r="W148" s="87" t="s">
        <v>738</v>
      </c>
      <c r="X148" s="149" t="e">
        <f>VLOOKUP(C148,EJE!$C$1:D1473,2,FALSE)</f>
        <v>#N/A</v>
      </c>
    </row>
    <row r="149" spans="1:24" ht="15.75">
      <c r="A149" s="158">
        <v>6</v>
      </c>
      <c r="B149" s="88" t="s">
        <v>40</v>
      </c>
      <c r="C149" s="138" t="s">
        <v>43</v>
      </c>
      <c r="D149" s="144" t="str">
        <f t="shared" si="6"/>
        <v>video</v>
      </c>
      <c r="E149" s="366"/>
      <c r="F149" s="366"/>
      <c r="G149" s="366"/>
      <c r="H149" s="366">
        <v>40</v>
      </c>
      <c r="I149" s="366"/>
      <c r="J149" s="366"/>
      <c r="K149" s="366">
        <v>3</v>
      </c>
      <c r="L149" s="366"/>
      <c r="M149" s="366"/>
      <c r="N149" s="366"/>
      <c r="O149" s="366"/>
      <c r="P149" s="370"/>
      <c r="Q149" s="371">
        <f>((H149+H150+H151+H152+H153+H154+H155+H156+H157+H158+H159)*K149)/60</f>
        <v>22</v>
      </c>
      <c r="W149" s="87" t="s">
        <v>738</v>
      </c>
      <c r="X149" s="149" t="str">
        <f>VLOOKUP(C149,EJE!$C$1:D1474,2,FALSE)</f>
        <v>https://youtu.be/wYacQ6W-jS0?si=pPizgBaEFxyyUHEe</v>
      </c>
    </row>
    <row r="150" spans="1:24" ht="15.75">
      <c r="A150" s="158">
        <v>7</v>
      </c>
      <c r="B150" s="88" t="s">
        <v>685</v>
      </c>
      <c r="C150" s="140" t="s">
        <v>3</v>
      </c>
      <c r="D150" s="141" t="str">
        <f t="shared" si="6"/>
        <v>video</v>
      </c>
      <c r="E150" s="365"/>
      <c r="F150" s="365"/>
      <c r="G150" s="365"/>
      <c r="H150" s="365">
        <v>40</v>
      </c>
      <c r="I150" s="365"/>
      <c r="J150" s="365"/>
      <c r="K150" s="365"/>
      <c r="L150" s="365"/>
      <c r="M150" s="365"/>
      <c r="N150" s="365"/>
      <c r="O150" s="365"/>
      <c r="P150" s="368"/>
      <c r="Q150" s="371"/>
      <c r="W150" s="87" t="s">
        <v>738</v>
      </c>
      <c r="X150" s="149" t="str">
        <f>VLOOKUP(C150,EJE!$C$1:D1475,2,FALSE)</f>
        <v>https://youtu.be/JwwQxitUCsY?si=-0IR-GRHn2uOUwX0</v>
      </c>
    </row>
    <row r="151" spans="1:24" ht="15.75">
      <c r="A151" s="158">
        <v>8</v>
      </c>
      <c r="B151" s="88" t="s">
        <v>41</v>
      </c>
      <c r="C151" s="140" t="s">
        <v>515</v>
      </c>
      <c r="D151" s="141" t="str">
        <f t="shared" si="6"/>
        <v>video</v>
      </c>
      <c r="E151" s="365"/>
      <c r="F151" s="365"/>
      <c r="G151" s="365"/>
      <c r="H151" s="365">
        <v>40</v>
      </c>
      <c r="I151" s="365"/>
      <c r="J151" s="365"/>
      <c r="K151" s="365"/>
      <c r="L151" s="365"/>
      <c r="M151" s="365"/>
      <c r="N151" s="365"/>
      <c r="O151" s="365"/>
      <c r="P151" s="368"/>
      <c r="Q151" s="371"/>
      <c r="W151" s="87" t="s">
        <v>738</v>
      </c>
      <c r="X151" s="149" t="str">
        <f>VLOOKUP(C151,EJE!$C$1:D1476,2,FALSE)</f>
        <v>https://youtu.be/h7eGj7hg6hI?si=8g28xryavjxWLkzH</v>
      </c>
    </row>
    <row r="152" spans="1:24" ht="15.75">
      <c r="A152" s="158">
        <v>9</v>
      </c>
      <c r="B152" s="88" t="s">
        <v>685</v>
      </c>
      <c r="C152" s="140" t="s">
        <v>3</v>
      </c>
      <c r="D152" s="141" t="str">
        <f t="shared" si="6"/>
        <v>video</v>
      </c>
      <c r="E152" s="365"/>
      <c r="F152" s="365"/>
      <c r="G152" s="365"/>
      <c r="H152" s="365">
        <v>40</v>
      </c>
      <c r="I152" s="365"/>
      <c r="J152" s="365"/>
      <c r="K152" s="365"/>
      <c r="L152" s="365"/>
      <c r="M152" s="365"/>
      <c r="N152" s="365"/>
      <c r="O152" s="365"/>
      <c r="P152" s="368"/>
      <c r="Q152" s="371"/>
      <c r="W152" s="87" t="s">
        <v>738</v>
      </c>
      <c r="X152" s="149" t="str">
        <f>VLOOKUP(C152,EJE!$C$1:D1477,2,FALSE)</f>
        <v>https://youtu.be/JwwQxitUCsY?si=-0IR-GRHn2uOUwX0</v>
      </c>
    </row>
    <row r="153" spans="1:24" ht="15.75">
      <c r="A153" s="158">
        <v>10</v>
      </c>
      <c r="B153" s="88" t="s">
        <v>42</v>
      </c>
      <c r="C153" s="140" t="s">
        <v>2</v>
      </c>
      <c r="D153" s="141" t="str">
        <f t="shared" si="6"/>
        <v>video</v>
      </c>
      <c r="E153" s="365"/>
      <c r="F153" s="365"/>
      <c r="G153" s="365"/>
      <c r="H153" s="365">
        <v>40</v>
      </c>
      <c r="I153" s="365"/>
      <c r="J153" s="365"/>
      <c r="K153" s="365"/>
      <c r="L153" s="365"/>
      <c r="M153" s="365"/>
      <c r="N153" s="365"/>
      <c r="O153" s="365"/>
      <c r="P153" s="368"/>
      <c r="Q153" s="371"/>
      <c r="W153" s="87" t="s">
        <v>738</v>
      </c>
      <c r="X153" s="149" t="str">
        <f>VLOOKUP(C153,EJE!$C$1:D1478,2,FALSE)</f>
        <v>https://youtu.be/bgO3bI1ts_E?si=cgFOBOfo4lT9WI1k</v>
      </c>
    </row>
    <row r="154" spans="1:24" ht="15.75">
      <c r="A154" s="158">
        <v>11</v>
      </c>
      <c r="B154" s="88" t="s">
        <v>685</v>
      </c>
      <c r="C154" s="140" t="s">
        <v>3</v>
      </c>
      <c r="D154" s="141" t="str">
        <f t="shared" si="6"/>
        <v>video</v>
      </c>
      <c r="E154" s="365"/>
      <c r="F154" s="365"/>
      <c r="G154" s="365"/>
      <c r="H154" s="365">
        <v>40</v>
      </c>
      <c r="I154" s="365"/>
      <c r="J154" s="365"/>
      <c r="K154" s="365"/>
      <c r="L154" s="365"/>
      <c r="M154" s="365"/>
      <c r="N154" s="365"/>
      <c r="O154" s="365"/>
      <c r="P154" s="368"/>
      <c r="Q154" s="371"/>
      <c r="W154" s="87" t="s">
        <v>738</v>
      </c>
      <c r="X154" s="149" t="str">
        <f>VLOOKUP(C154,EJE!$C$1:D1479,2,FALSE)</f>
        <v>https://youtu.be/JwwQxitUCsY?si=-0IR-GRHn2uOUwX0</v>
      </c>
    </row>
    <row r="155" spans="1:24" ht="15.75">
      <c r="A155" s="158">
        <v>12</v>
      </c>
      <c r="B155" s="88" t="s">
        <v>38</v>
      </c>
      <c r="C155" s="140" t="s">
        <v>121</v>
      </c>
      <c r="D155" s="141" t="str">
        <f t="shared" si="6"/>
        <v>video</v>
      </c>
      <c r="E155" s="365"/>
      <c r="F155" s="365"/>
      <c r="G155" s="365"/>
      <c r="H155" s="365">
        <v>40</v>
      </c>
      <c r="I155" s="365"/>
      <c r="J155" s="365"/>
      <c r="K155" s="365"/>
      <c r="L155" s="365"/>
      <c r="M155" s="365"/>
      <c r="N155" s="365"/>
      <c r="O155" s="365"/>
      <c r="P155" s="368"/>
      <c r="Q155" s="371"/>
      <c r="W155" s="87" t="s">
        <v>738</v>
      </c>
      <c r="X155" s="149">
        <f>VLOOKUP(C155,EJE!$C$1:D1480,2,FALSE)</f>
        <v>0</v>
      </c>
    </row>
    <row r="156" spans="1:24" ht="15.75">
      <c r="A156" s="158">
        <v>13</v>
      </c>
      <c r="B156" s="88" t="s">
        <v>685</v>
      </c>
      <c r="C156" s="140" t="s">
        <v>3</v>
      </c>
      <c r="D156" s="141" t="str">
        <f t="shared" si="6"/>
        <v>video</v>
      </c>
      <c r="E156" s="365"/>
      <c r="F156" s="365"/>
      <c r="G156" s="365"/>
      <c r="H156" s="365">
        <v>40</v>
      </c>
      <c r="I156" s="365"/>
      <c r="J156" s="365"/>
      <c r="K156" s="365"/>
      <c r="L156" s="365"/>
      <c r="M156" s="365"/>
      <c r="N156" s="365"/>
      <c r="O156" s="365"/>
      <c r="P156" s="368"/>
      <c r="Q156" s="371"/>
      <c r="W156" s="87" t="s">
        <v>738</v>
      </c>
      <c r="X156" s="149" t="str">
        <f>VLOOKUP(C156,EJE!$C$1:D1481,2,FALSE)</f>
        <v>https://youtu.be/JwwQxitUCsY?si=-0IR-GRHn2uOUwX0</v>
      </c>
    </row>
    <row r="157" spans="1:24" ht="15.75">
      <c r="A157" s="158">
        <v>14</v>
      </c>
      <c r="B157" s="88" t="s">
        <v>39</v>
      </c>
      <c r="C157" s="140" t="s">
        <v>27</v>
      </c>
      <c r="D157" s="141" t="str">
        <f t="shared" si="6"/>
        <v>video</v>
      </c>
      <c r="E157" s="365"/>
      <c r="F157" s="365"/>
      <c r="G157" s="365"/>
      <c r="H157" s="365">
        <v>40</v>
      </c>
      <c r="I157" s="365"/>
      <c r="J157" s="365"/>
      <c r="K157" s="365"/>
      <c r="L157" s="365"/>
      <c r="M157" s="365"/>
      <c r="N157" s="365"/>
      <c r="O157" s="365"/>
      <c r="P157" s="368"/>
      <c r="Q157" s="371"/>
      <c r="W157" s="87" t="s">
        <v>738</v>
      </c>
      <c r="X157" s="149">
        <f>VLOOKUP(C157,EJE!$C$1:D1482,2,FALSE)</f>
        <v>0</v>
      </c>
    </row>
    <row r="158" spans="1:24" ht="15.75">
      <c r="A158" s="158">
        <v>15</v>
      </c>
      <c r="B158" s="88" t="s">
        <v>685</v>
      </c>
      <c r="C158" s="140" t="s">
        <v>3</v>
      </c>
      <c r="D158" s="141" t="str">
        <f t="shared" si="6"/>
        <v>video</v>
      </c>
      <c r="E158" s="365"/>
      <c r="F158" s="365"/>
      <c r="G158" s="365"/>
      <c r="H158" s="365">
        <v>40</v>
      </c>
      <c r="I158" s="365"/>
      <c r="J158" s="365"/>
      <c r="K158" s="365"/>
      <c r="L158" s="365"/>
      <c r="M158" s="365"/>
      <c r="N158" s="365"/>
      <c r="O158" s="365"/>
      <c r="P158" s="368"/>
      <c r="Q158" s="371"/>
      <c r="W158" s="87" t="s">
        <v>738</v>
      </c>
      <c r="X158" s="149" t="str">
        <f>VLOOKUP(C158,EJE!$C$1:D1483,2,FALSE)</f>
        <v>https://youtu.be/JwwQxitUCsY?si=-0IR-GRHn2uOUwX0</v>
      </c>
    </row>
    <row r="159" spans="1:24" ht="16.5" thickBot="1">
      <c r="A159" s="156">
        <v>16</v>
      </c>
      <c r="B159" s="88" t="s">
        <v>264</v>
      </c>
      <c r="C159" s="142" t="s">
        <v>219</v>
      </c>
      <c r="D159" s="143" t="str">
        <f t="shared" si="6"/>
        <v>video</v>
      </c>
      <c r="E159" s="367"/>
      <c r="F159" s="367"/>
      <c r="G159" s="367"/>
      <c r="H159" s="367">
        <v>40</v>
      </c>
      <c r="I159" s="367"/>
      <c r="J159" s="367"/>
      <c r="K159" s="367"/>
      <c r="L159" s="367"/>
      <c r="M159" s="367"/>
      <c r="N159" s="367"/>
      <c r="O159" s="367"/>
      <c r="P159" s="369"/>
      <c r="Q159" s="371"/>
      <c r="W159" s="87" t="s">
        <v>738</v>
      </c>
      <c r="X159" s="149">
        <f>VLOOKUP(C159,EJE!$C$1:D1484,2,FALSE)</f>
        <v>0</v>
      </c>
    </row>
    <row r="160" spans="1:24" ht="24">
      <c r="A160" s="156">
        <v>17</v>
      </c>
      <c r="B160" s="88" t="s">
        <v>1</v>
      </c>
      <c r="C160" s="145" t="s">
        <v>745</v>
      </c>
      <c r="D160" s="141" t="str">
        <f t="shared" si="6"/>
        <v>video</v>
      </c>
      <c r="E160" s="365"/>
      <c r="F160" s="365"/>
      <c r="G160" s="365"/>
      <c r="H160" s="365"/>
      <c r="I160" s="365"/>
      <c r="J160" s="365"/>
      <c r="K160" s="365"/>
      <c r="L160" s="365"/>
      <c r="M160" s="365"/>
      <c r="N160" s="365"/>
      <c r="O160" s="365"/>
      <c r="P160" s="365"/>
      <c r="W160" s="87" t="s">
        <v>738</v>
      </c>
      <c r="X160" s="149" t="str">
        <f>VLOOKUP(C160,EJE!$C$1:D1485,2,FALSE)</f>
        <v>https://drive.google.com/file/d/1d10kKB4X2rApjiYtDlKjBbuy7zvRY_rz/view?usp=sharing</v>
      </c>
    </row>
    <row r="161" spans="1:24" ht="15.75">
      <c r="B161" s="88"/>
      <c r="C161" s="145"/>
      <c r="D161" s="141"/>
      <c r="E161" s="145"/>
      <c r="F161" s="145"/>
      <c r="G161" s="145"/>
      <c r="H161" s="145"/>
      <c r="I161" s="145"/>
      <c r="J161" s="145"/>
      <c r="K161" s="145"/>
      <c r="L161" s="145"/>
      <c r="M161" s="145"/>
      <c r="N161" s="145"/>
      <c r="O161" s="145"/>
      <c r="P161" s="145"/>
      <c r="X161" s="17"/>
    </row>
    <row r="162" spans="1:24" ht="15.75">
      <c r="C162" s="121" t="s">
        <v>932</v>
      </c>
      <c r="F162" s="89"/>
      <c r="I162" s="89"/>
      <c r="L162" s="89"/>
      <c r="O162" s="89"/>
      <c r="X162" s="17"/>
    </row>
    <row r="163" spans="1:24" ht="16.5" customHeight="1" thickBot="1">
      <c r="A163" s="94">
        <v>9</v>
      </c>
      <c r="B163" s="95"/>
      <c r="C163" s="95" t="s">
        <v>948</v>
      </c>
      <c r="D163" s="94"/>
      <c r="E163" s="372" t="s">
        <v>688</v>
      </c>
      <c r="F163" s="372"/>
      <c r="G163" s="372"/>
      <c r="H163" s="372" t="s">
        <v>950</v>
      </c>
      <c r="I163" s="372"/>
      <c r="J163" s="372"/>
      <c r="K163" s="372" t="s">
        <v>687</v>
      </c>
      <c r="L163" s="372"/>
      <c r="M163" s="372"/>
      <c r="N163" s="372" t="s">
        <v>686</v>
      </c>
      <c r="O163" s="372"/>
      <c r="P163" s="372"/>
      <c r="Q163" s="94"/>
      <c r="X163" s="17"/>
    </row>
    <row r="164" spans="1:24">
      <c r="A164" s="158">
        <v>1</v>
      </c>
      <c r="B164" s="88" t="s">
        <v>394</v>
      </c>
      <c r="C164" s="138" t="s">
        <v>199</v>
      </c>
      <c r="D164" s="139" t="e">
        <f t="shared" si="6"/>
        <v>#N/A</v>
      </c>
      <c r="E164" s="366"/>
      <c r="F164" s="366"/>
      <c r="G164" s="366"/>
      <c r="H164" s="366">
        <v>30</v>
      </c>
      <c r="I164" s="366"/>
      <c r="J164" s="366"/>
      <c r="K164" s="366">
        <v>3</v>
      </c>
      <c r="L164" s="366"/>
      <c r="M164" s="366"/>
      <c r="N164" s="366"/>
      <c r="O164" s="366"/>
      <c r="P164" s="370"/>
      <c r="Q164" s="96"/>
      <c r="W164" s="87" t="s">
        <v>738</v>
      </c>
      <c r="X164" s="149" t="e">
        <f>VLOOKUP(C164,EJE!$C$1:D1488,2,FALSE)</f>
        <v>#N/A</v>
      </c>
    </row>
    <row r="165" spans="1:24" ht="15.75">
      <c r="A165" s="158">
        <v>2</v>
      </c>
      <c r="B165" s="88" t="s">
        <v>949</v>
      </c>
      <c r="C165" s="140" t="s">
        <v>389</v>
      </c>
      <c r="D165" s="141" t="str">
        <f t="shared" si="6"/>
        <v>video</v>
      </c>
      <c r="E165" s="365"/>
      <c r="F165" s="365"/>
      <c r="G165" s="365"/>
      <c r="H165" s="365"/>
      <c r="I165" s="365"/>
      <c r="J165" s="365"/>
      <c r="K165" s="365"/>
      <c r="L165" s="365"/>
      <c r="M165" s="365"/>
      <c r="N165" s="365"/>
      <c r="O165" s="365"/>
      <c r="P165" s="368"/>
      <c r="Q165" s="96"/>
      <c r="W165" s="87" t="s">
        <v>738</v>
      </c>
      <c r="X165" s="149" t="str">
        <f>VLOOKUP(C165,EJE!$C$1:D1489,2,FALSE)</f>
        <v>https://youtu.be/B4AxYIlorgw?si=E6uIHQ3akwy8aj-m</v>
      </c>
    </row>
    <row r="166" spans="1:24" ht="24.75" thickBot="1">
      <c r="A166" s="158">
        <v>3</v>
      </c>
      <c r="B166" s="88" t="s">
        <v>392</v>
      </c>
      <c r="C166" s="142" t="s">
        <v>176</v>
      </c>
      <c r="D166" s="143" t="str">
        <f t="shared" si="6"/>
        <v>video</v>
      </c>
      <c r="E166" s="367"/>
      <c r="F166" s="367"/>
      <c r="G166" s="367"/>
      <c r="H166" s="367"/>
      <c r="I166" s="367"/>
      <c r="J166" s="367"/>
      <c r="K166" s="367"/>
      <c r="L166" s="367"/>
      <c r="M166" s="367"/>
      <c r="N166" s="367"/>
      <c r="O166" s="367"/>
      <c r="P166" s="369"/>
      <c r="Q166" s="96"/>
      <c r="W166" s="87" t="s">
        <v>738</v>
      </c>
      <c r="X166" s="149" t="str">
        <f>VLOOKUP(C166,EJE!$C$1:D1490,2,FALSE)</f>
        <v>https://drive.google.com/file/d/1Q1An8Nigul245WUqUDS52fCJOsCBmEqf/view?usp=drive_link</v>
      </c>
    </row>
    <row r="167" spans="1:24" ht="15.75">
      <c r="A167" s="158">
        <v>4</v>
      </c>
      <c r="B167" s="88" t="s">
        <v>739</v>
      </c>
      <c r="C167" s="138" t="s">
        <v>66</v>
      </c>
      <c r="D167" s="144" t="str">
        <f t="shared" si="6"/>
        <v>video</v>
      </c>
      <c r="E167" s="366"/>
      <c r="F167" s="366"/>
      <c r="G167" s="366"/>
      <c r="H167" s="366">
        <v>30</v>
      </c>
      <c r="I167" s="366"/>
      <c r="J167" s="366"/>
      <c r="K167" s="366">
        <v>3</v>
      </c>
      <c r="L167" s="366"/>
      <c r="M167" s="366"/>
      <c r="N167" s="366"/>
      <c r="O167" s="366"/>
      <c r="P167" s="370"/>
      <c r="Q167" s="96"/>
      <c r="W167" s="87" t="s">
        <v>738</v>
      </c>
      <c r="X167" s="149" t="str">
        <f>VLOOKUP(C167,EJE!$C$1:D1491,2,FALSE)</f>
        <v>https://youtu.be/YNAwRWgPwNk?si=tRGZb459mOPBCCZB</v>
      </c>
    </row>
    <row r="168" spans="1:24" ht="16.5" thickBot="1">
      <c r="A168" s="158">
        <v>5</v>
      </c>
      <c r="B168" s="88" t="s">
        <v>739</v>
      </c>
      <c r="C168" s="140" t="s">
        <v>622</v>
      </c>
      <c r="D168" s="141" t="e">
        <f t="shared" si="6"/>
        <v>#N/A</v>
      </c>
      <c r="E168" s="365"/>
      <c r="F168" s="365"/>
      <c r="G168" s="365"/>
      <c r="H168" s="365"/>
      <c r="I168" s="365"/>
      <c r="J168" s="365"/>
      <c r="K168" s="367"/>
      <c r="L168" s="367"/>
      <c r="M168" s="367"/>
      <c r="N168" s="365"/>
      <c r="O168" s="365"/>
      <c r="P168" s="368"/>
      <c r="Q168" s="96"/>
      <c r="W168" s="87" t="s">
        <v>738</v>
      </c>
      <c r="X168" s="149" t="e">
        <f>VLOOKUP(C168,EJE!$C$1:D1492,2,FALSE)</f>
        <v>#N/A</v>
      </c>
    </row>
    <row r="169" spans="1:24" ht="15.75">
      <c r="A169" s="158">
        <v>6</v>
      </c>
      <c r="B169" s="88" t="s">
        <v>40</v>
      </c>
      <c r="C169" s="138" t="s">
        <v>43</v>
      </c>
      <c r="D169" s="144" t="str">
        <f t="shared" si="6"/>
        <v>video</v>
      </c>
      <c r="E169" s="366"/>
      <c r="F169" s="366"/>
      <c r="G169" s="366"/>
      <c r="H169" s="366">
        <v>30</v>
      </c>
      <c r="I169" s="366"/>
      <c r="J169" s="366"/>
      <c r="K169" s="366">
        <v>4</v>
      </c>
      <c r="L169" s="366"/>
      <c r="M169" s="366"/>
      <c r="N169" s="366"/>
      <c r="O169" s="366"/>
      <c r="P169" s="370"/>
      <c r="Q169" s="371">
        <f>((H169+H170+H171+H172+H173+H174+H175+H176+H177+H178+H179)*K169)/60</f>
        <v>22</v>
      </c>
      <c r="W169" s="87" t="s">
        <v>738</v>
      </c>
      <c r="X169" s="149" t="str">
        <f>VLOOKUP(C169,EJE!$C$1:D1493,2,FALSE)</f>
        <v>https://youtu.be/wYacQ6W-jS0?si=pPizgBaEFxyyUHEe</v>
      </c>
    </row>
    <row r="170" spans="1:24" ht="15.75">
      <c r="A170" s="158">
        <v>7</v>
      </c>
      <c r="B170" s="88" t="s">
        <v>685</v>
      </c>
      <c r="C170" s="140" t="s">
        <v>3</v>
      </c>
      <c r="D170" s="141" t="str">
        <f t="shared" si="6"/>
        <v>video</v>
      </c>
      <c r="E170" s="365"/>
      <c r="F170" s="365"/>
      <c r="G170" s="365"/>
      <c r="H170" s="365">
        <v>30</v>
      </c>
      <c r="I170" s="365"/>
      <c r="J170" s="365"/>
      <c r="K170" s="365"/>
      <c r="L170" s="365"/>
      <c r="M170" s="365"/>
      <c r="N170" s="365"/>
      <c r="O170" s="365"/>
      <c r="P170" s="368"/>
      <c r="Q170" s="371"/>
      <c r="W170" s="87" t="s">
        <v>738</v>
      </c>
      <c r="X170" s="149" t="str">
        <f>VLOOKUP(C170,EJE!$C$1:D1494,2,FALSE)</f>
        <v>https://youtu.be/JwwQxitUCsY?si=-0IR-GRHn2uOUwX0</v>
      </c>
    </row>
    <row r="171" spans="1:24" ht="15.75">
      <c r="A171" s="158">
        <v>8</v>
      </c>
      <c r="B171" s="88" t="s">
        <v>41</v>
      </c>
      <c r="C171" s="140" t="s">
        <v>515</v>
      </c>
      <c r="D171" s="141" t="str">
        <f t="shared" si="6"/>
        <v>video</v>
      </c>
      <c r="E171" s="365"/>
      <c r="F171" s="365"/>
      <c r="G171" s="365"/>
      <c r="H171" s="365">
        <v>30</v>
      </c>
      <c r="I171" s="365"/>
      <c r="J171" s="365"/>
      <c r="K171" s="365"/>
      <c r="L171" s="365"/>
      <c r="M171" s="365"/>
      <c r="N171" s="365"/>
      <c r="O171" s="365"/>
      <c r="P171" s="368"/>
      <c r="Q171" s="371"/>
      <c r="W171" s="87" t="s">
        <v>738</v>
      </c>
      <c r="X171" s="149" t="str">
        <f>VLOOKUP(C171,EJE!$C$1:D1495,2,FALSE)</f>
        <v>https://youtu.be/h7eGj7hg6hI?si=8g28xryavjxWLkzH</v>
      </c>
    </row>
    <row r="172" spans="1:24" ht="15.75">
      <c r="A172" s="158">
        <v>9</v>
      </c>
      <c r="B172" s="88" t="s">
        <v>685</v>
      </c>
      <c r="C172" s="140" t="s">
        <v>3</v>
      </c>
      <c r="D172" s="141" t="str">
        <f t="shared" si="6"/>
        <v>video</v>
      </c>
      <c r="E172" s="365"/>
      <c r="F172" s="365"/>
      <c r="G172" s="365"/>
      <c r="H172" s="365">
        <v>30</v>
      </c>
      <c r="I172" s="365"/>
      <c r="J172" s="365"/>
      <c r="K172" s="365"/>
      <c r="L172" s="365"/>
      <c r="M172" s="365"/>
      <c r="N172" s="365"/>
      <c r="O172" s="365"/>
      <c r="P172" s="368"/>
      <c r="Q172" s="371"/>
      <c r="W172" s="87" t="s">
        <v>738</v>
      </c>
      <c r="X172" s="149" t="str">
        <f>VLOOKUP(C172,EJE!$C$1:D1496,2,FALSE)</f>
        <v>https://youtu.be/JwwQxitUCsY?si=-0IR-GRHn2uOUwX0</v>
      </c>
    </row>
    <row r="173" spans="1:24" ht="15.75">
      <c r="A173" s="158">
        <v>10</v>
      </c>
      <c r="B173" s="88" t="s">
        <v>42</v>
      </c>
      <c r="C173" s="140" t="s">
        <v>2</v>
      </c>
      <c r="D173" s="141" t="str">
        <f t="shared" si="6"/>
        <v>video</v>
      </c>
      <c r="E173" s="365"/>
      <c r="F173" s="365"/>
      <c r="G173" s="365"/>
      <c r="H173" s="365">
        <v>30</v>
      </c>
      <c r="I173" s="365"/>
      <c r="J173" s="365"/>
      <c r="K173" s="365"/>
      <c r="L173" s="365"/>
      <c r="M173" s="365"/>
      <c r="N173" s="365"/>
      <c r="O173" s="365"/>
      <c r="P173" s="368"/>
      <c r="Q173" s="371"/>
      <c r="W173" s="87" t="s">
        <v>738</v>
      </c>
      <c r="X173" s="149" t="str">
        <f>VLOOKUP(C173,EJE!$C$1:D1497,2,FALSE)</f>
        <v>https://youtu.be/bgO3bI1ts_E?si=cgFOBOfo4lT9WI1k</v>
      </c>
    </row>
    <row r="174" spans="1:24" ht="15.75">
      <c r="A174" s="158">
        <v>11</v>
      </c>
      <c r="B174" s="88" t="s">
        <v>685</v>
      </c>
      <c r="C174" s="140" t="s">
        <v>3</v>
      </c>
      <c r="D174" s="141" t="str">
        <f t="shared" si="6"/>
        <v>video</v>
      </c>
      <c r="E174" s="365"/>
      <c r="F174" s="365"/>
      <c r="G174" s="365"/>
      <c r="H174" s="365">
        <v>30</v>
      </c>
      <c r="I174" s="365"/>
      <c r="J174" s="365"/>
      <c r="K174" s="365"/>
      <c r="L174" s="365"/>
      <c r="M174" s="365"/>
      <c r="N174" s="365"/>
      <c r="O174" s="365"/>
      <c r="P174" s="368"/>
      <c r="Q174" s="371"/>
      <c r="W174" s="87" t="s">
        <v>738</v>
      </c>
      <c r="X174" s="149" t="str">
        <f>VLOOKUP(C174,EJE!$C$1:D1498,2,FALSE)</f>
        <v>https://youtu.be/JwwQxitUCsY?si=-0IR-GRHn2uOUwX0</v>
      </c>
    </row>
    <row r="175" spans="1:24" ht="15.75">
      <c r="A175" s="158">
        <v>12</v>
      </c>
      <c r="B175" s="88" t="s">
        <v>38</v>
      </c>
      <c r="C175" s="140" t="s">
        <v>121</v>
      </c>
      <c r="D175" s="141" t="str">
        <f t="shared" si="6"/>
        <v>video</v>
      </c>
      <c r="E175" s="365"/>
      <c r="F175" s="365"/>
      <c r="G175" s="365"/>
      <c r="H175" s="365">
        <v>30</v>
      </c>
      <c r="I175" s="365"/>
      <c r="J175" s="365"/>
      <c r="K175" s="365"/>
      <c r="L175" s="365"/>
      <c r="M175" s="365"/>
      <c r="N175" s="365"/>
      <c r="O175" s="365"/>
      <c r="P175" s="368"/>
      <c r="Q175" s="371"/>
      <c r="W175" s="87" t="s">
        <v>738</v>
      </c>
      <c r="X175" s="149">
        <f>VLOOKUP(C175,EJE!$C$1:D1499,2,FALSE)</f>
        <v>0</v>
      </c>
    </row>
    <row r="176" spans="1:24" ht="15.75">
      <c r="A176" s="158">
        <v>13</v>
      </c>
      <c r="B176" s="88" t="s">
        <v>685</v>
      </c>
      <c r="C176" s="140" t="s">
        <v>3</v>
      </c>
      <c r="D176" s="141" t="str">
        <f t="shared" si="6"/>
        <v>video</v>
      </c>
      <c r="E176" s="365"/>
      <c r="F176" s="365"/>
      <c r="G176" s="365"/>
      <c r="H176" s="365">
        <v>30</v>
      </c>
      <c r="I176" s="365"/>
      <c r="J176" s="365"/>
      <c r="K176" s="365"/>
      <c r="L176" s="365"/>
      <c r="M176" s="365"/>
      <c r="N176" s="365"/>
      <c r="O176" s="365"/>
      <c r="P176" s="368"/>
      <c r="Q176" s="371"/>
      <c r="W176" s="87" t="s">
        <v>738</v>
      </c>
      <c r="X176" s="149" t="str">
        <f>VLOOKUP(C176,EJE!$C$1:D1500,2,FALSE)</f>
        <v>https://youtu.be/JwwQxitUCsY?si=-0IR-GRHn2uOUwX0</v>
      </c>
    </row>
    <row r="177" spans="1:24" ht="15.75">
      <c r="A177" s="158">
        <v>14</v>
      </c>
      <c r="B177" s="88" t="s">
        <v>39</v>
      </c>
      <c r="C177" s="140" t="s">
        <v>27</v>
      </c>
      <c r="D177" s="141" t="str">
        <f t="shared" si="6"/>
        <v>video</v>
      </c>
      <c r="E177" s="365"/>
      <c r="F177" s="365"/>
      <c r="G177" s="365"/>
      <c r="H177" s="365">
        <v>30</v>
      </c>
      <c r="I177" s="365"/>
      <c r="J177" s="365"/>
      <c r="K177" s="365"/>
      <c r="L177" s="365"/>
      <c r="M177" s="365"/>
      <c r="N177" s="365"/>
      <c r="O177" s="365"/>
      <c r="P177" s="368"/>
      <c r="Q177" s="371"/>
      <c r="W177" s="87" t="s">
        <v>738</v>
      </c>
      <c r="X177" s="149">
        <f>VLOOKUP(C177,EJE!$C$1:D1501,2,FALSE)</f>
        <v>0</v>
      </c>
    </row>
    <row r="178" spans="1:24" ht="15.75">
      <c r="A178" s="158">
        <v>15</v>
      </c>
      <c r="B178" s="88" t="s">
        <v>685</v>
      </c>
      <c r="C178" s="140" t="s">
        <v>3</v>
      </c>
      <c r="D178" s="141" t="str">
        <f t="shared" si="6"/>
        <v>video</v>
      </c>
      <c r="E178" s="365"/>
      <c r="F178" s="365"/>
      <c r="G178" s="365"/>
      <c r="H178" s="365">
        <v>30</v>
      </c>
      <c r="I178" s="365"/>
      <c r="J178" s="365"/>
      <c r="K178" s="365"/>
      <c r="L178" s="365"/>
      <c r="M178" s="365"/>
      <c r="N178" s="365"/>
      <c r="O178" s="365"/>
      <c r="P178" s="368"/>
      <c r="Q178" s="371"/>
      <c r="W178" s="87" t="s">
        <v>738</v>
      </c>
      <c r="X178" s="149" t="str">
        <f>VLOOKUP(C178,EJE!$C$1:D1502,2,FALSE)</f>
        <v>https://youtu.be/JwwQxitUCsY?si=-0IR-GRHn2uOUwX0</v>
      </c>
    </row>
    <row r="179" spans="1:24" ht="16.5" thickBot="1">
      <c r="A179" s="156">
        <v>16</v>
      </c>
      <c r="B179" s="88" t="s">
        <v>264</v>
      </c>
      <c r="C179" s="142" t="s">
        <v>219</v>
      </c>
      <c r="D179" s="143" t="str">
        <f t="shared" si="6"/>
        <v>video</v>
      </c>
      <c r="E179" s="367"/>
      <c r="F179" s="367"/>
      <c r="G179" s="367"/>
      <c r="H179" s="367">
        <v>30</v>
      </c>
      <c r="I179" s="367"/>
      <c r="J179" s="367"/>
      <c r="K179" s="367"/>
      <c r="L179" s="367"/>
      <c r="M179" s="367"/>
      <c r="N179" s="367"/>
      <c r="O179" s="367"/>
      <c r="P179" s="369"/>
      <c r="Q179" s="371"/>
      <c r="W179" s="87" t="s">
        <v>738</v>
      </c>
      <c r="X179" s="149">
        <f>VLOOKUP(C179,EJE!$C$1:D1503,2,FALSE)</f>
        <v>0</v>
      </c>
    </row>
    <row r="180" spans="1:24" ht="24">
      <c r="A180" s="156">
        <v>17</v>
      </c>
      <c r="B180" s="88" t="s">
        <v>1</v>
      </c>
      <c r="C180" s="145" t="s">
        <v>745</v>
      </c>
      <c r="D180" s="141" t="str">
        <f t="shared" si="6"/>
        <v>video</v>
      </c>
      <c r="E180" s="365"/>
      <c r="F180" s="365"/>
      <c r="G180" s="365"/>
      <c r="H180" s="365"/>
      <c r="I180" s="365"/>
      <c r="J180" s="365"/>
      <c r="K180" s="365"/>
      <c r="L180" s="365"/>
      <c r="M180" s="365"/>
      <c r="N180" s="365"/>
      <c r="O180" s="365"/>
      <c r="P180" s="365"/>
      <c r="W180" s="87" t="s">
        <v>738</v>
      </c>
      <c r="X180" s="149" t="str">
        <f>VLOOKUP(C180,EJE!$C$1:D1504,2,FALSE)</f>
        <v>https://drive.google.com/file/d/1d10kKB4X2rApjiYtDlKjBbuy7zvRY_rz/view?usp=sharing</v>
      </c>
    </row>
    <row r="181" spans="1:24" ht="15.75">
      <c r="B181" s="146"/>
      <c r="C181" s="145"/>
      <c r="D181" s="141"/>
      <c r="E181" s="145"/>
      <c r="F181" s="145"/>
      <c r="G181" s="145"/>
      <c r="H181" s="145"/>
      <c r="I181" s="145"/>
      <c r="J181" s="145"/>
      <c r="K181" s="145"/>
      <c r="L181" s="145"/>
      <c r="M181" s="145"/>
      <c r="N181" s="145"/>
      <c r="O181" s="145"/>
      <c r="P181" s="145"/>
      <c r="X181" s="17"/>
    </row>
    <row r="182" spans="1:24" ht="15.75">
      <c r="C182" s="122" t="s">
        <v>939</v>
      </c>
      <c r="F182" s="89"/>
      <c r="I182" s="89"/>
      <c r="L182" s="89"/>
      <c r="O182" s="89"/>
      <c r="X182" s="17"/>
    </row>
    <row r="183" spans="1:24" ht="16.5" customHeight="1" thickBot="1">
      <c r="A183" s="94">
        <v>10</v>
      </c>
      <c r="B183" s="95"/>
      <c r="C183" s="95" t="s">
        <v>948</v>
      </c>
      <c r="D183" s="94"/>
      <c r="E183" s="372" t="s">
        <v>688</v>
      </c>
      <c r="F183" s="372"/>
      <c r="G183" s="372"/>
      <c r="H183" s="372" t="s">
        <v>950</v>
      </c>
      <c r="I183" s="372"/>
      <c r="J183" s="372"/>
      <c r="K183" s="372" t="s">
        <v>687</v>
      </c>
      <c r="L183" s="372"/>
      <c r="M183" s="372"/>
      <c r="N183" s="372" t="s">
        <v>686</v>
      </c>
      <c r="O183" s="372"/>
      <c r="P183" s="372"/>
      <c r="Q183" s="289"/>
      <c r="X183" s="17"/>
    </row>
    <row r="184" spans="1:24">
      <c r="A184" s="158">
        <v>1</v>
      </c>
      <c r="B184" s="88" t="s">
        <v>394</v>
      </c>
      <c r="C184" s="138" t="s">
        <v>199</v>
      </c>
      <c r="D184" s="139" t="e">
        <f t="shared" si="6"/>
        <v>#N/A</v>
      </c>
      <c r="E184" s="366"/>
      <c r="F184" s="366"/>
      <c r="G184" s="366"/>
      <c r="H184" s="366">
        <v>30</v>
      </c>
      <c r="I184" s="366"/>
      <c r="J184" s="366"/>
      <c r="K184" s="366">
        <v>3</v>
      </c>
      <c r="L184" s="366"/>
      <c r="M184" s="366"/>
      <c r="N184" s="366"/>
      <c r="O184" s="366"/>
      <c r="P184" s="370"/>
      <c r="Q184" s="96"/>
      <c r="W184" s="87" t="s">
        <v>738</v>
      </c>
      <c r="X184" s="149" t="e">
        <f>VLOOKUP(C184,EJE!$C$1:D1507,2,FALSE)</f>
        <v>#N/A</v>
      </c>
    </row>
    <row r="185" spans="1:24" ht="15.75">
      <c r="A185" s="158">
        <v>2</v>
      </c>
      <c r="B185" s="88" t="s">
        <v>949</v>
      </c>
      <c r="C185" s="140" t="s">
        <v>389</v>
      </c>
      <c r="D185" s="141" t="str">
        <f t="shared" si="6"/>
        <v>video</v>
      </c>
      <c r="E185" s="365"/>
      <c r="F185" s="365"/>
      <c r="G185" s="365"/>
      <c r="H185" s="365"/>
      <c r="I185" s="365"/>
      <c r="J185" s="365"/>
      <c r="K185" s="365"/>
      <c r="L185" s="365"/>
      <c r="M185" s="365"/>
      <c r="N185" s="365"/>
      <c r="O185" s="365"/>
      <c r="P185" s="368"/>
      <c r="Q185" s="96"/>
      <c r="W185" s="87" t="s">
        <v>738</v>
      </c>
      <c r="X185" s="149" t="str">
        <f>VLOOKUP(C185,EJE!$C$1:D1508,2,FALSE)</f>
        <v>https://youtu.be/B4AxYIlorgw?si=E6uIHQ3akwy8aj-m</v>
      </c>
    </row>
    <row r="186" spans="1:24" ht="24.75" thickBot="1">
      <c r="A186" s="158">
        <v>3</v>
      </c>
      <c r="B186" s="88" t="s">
        <v>392</v>
      </c>
      <c r="C186" s="142" t="s">
        <v>176</v>
      </c>
      <c r="D186" s="143" t="str">
        <f t="shared" si="6"/>
        <v>video</v>
      </c>
      <c r="E186" s="367"/>
      <c r="F186" s="367"/>
      <c r="G186" s="367"/>
      <c r="H186" s="367"/>
      <c r="I186" s="367"/>
      <c r="J186" s="367"/>
      <c r="K186" s="367"/>
      <c r="L186" s="367"/>
      <c r="M186" s="367"/>
      <c r="N186" s="367"/>
      <c r="O186" s="367"/>
      <c r="P186" s="369"/>
      <c r="Q186" s="96"/>
      <c r="W186" s="87" t="s">
        <v>738</v>
      </c>
      <c r="X186" s="149" t="str">
        <f>VLOOKUP(C186,EJE!$C$1:D1509,2,FALSE)</f>
        <v>https://drive.google.com/file/d/1Q1An8Nigul245WUqUDS52fCJOsCBmEqf/view?usp=drive_link</v>
      </c>
    </row>
    <row r="187" spans="1:24" ht="15.75">
      <c r="A187" s="158">
        <v>4</v>
      </c>
      <c r="B187" s="88" t="s">
        <v>739</v>
      </c>
      <c r="C187" s="138" t="s">
        <v>66</v>
      </c>
      <c r="D187" s="144" t="str">
        <f t="shared" si="6"/>
        <v>video</v>
      </c>
      <c r="E187" s="366"/>
      <c r="F187" s="366"/>
      <c r="G187" s="366"/>
      <c r="H187" s="366">
        <v>30</v>
      </c>
      <c r="I187" s="366"/>
      <c r="J187" s="366"/>
      <c r="K187" s="366">
        <v>3</v>
      </c>
      <c r="L187" s="366"/>
      <c r="M187" s="366"/>
      <c r="N187" s="366"/>
      <c r="O187" s="366"/>
      <c r="P187" s="370"/>
      <c r="Q187" s="96"/>
      <c r="W187" s="87" t="s">
        <v>738</v>
      </c>
      <c r="X187" s="149" t="str">
        <f>VLOOKUP(C187,EJE!$C$1:D1510,2,FALSE)</f>
        <v>https://youtu.be/YNAwRWgPwNk?si=tRGZb459mOPBCCZB</v>
      </c>
    </row>
    <row r="188" spans="1:24" ht="16.5" thickBot="1">
      <c r="A188" s="158">
        <v>5</v>
      </c>
      <c r="B188" s="88" t="s">
        <v>739</v>
      </c>
      <c r="C188" s="140" t="s">
        <v>622</v>
      </c>
      <c r="D188" s="141" t="e">
        <f t="shared" si="6"/>
        <v>#N/A</v>
      </c>
      <c r="E188" s="365"/>
      <c r="F188" s="365"/>
      <c r="G188" s="365"/>
      <c r="H188" s="365"/>
      <c r="I188" s="365"/>
      <c r="J188" s="365"/>
      <c r="K188" s="367"/>
      <c r="L188" s="367"/>
      <c r="M188" s="367"/>
      <c r="N188" s="365"/>
      <c r="O188" s="365"/>
      <c r="P188" s="368"/>
      <c r="Q188" s="96"/>
      <c r="W188" s="87" t="s">
        <v>738</v>
      </c>
      <c r="X188" s="149" t="e">
        <f>VLOOKUP(C188,EJE!$C$1:D1511,2,FALSE)</f>
        <v>#N/A</v>
      </c>
    </row>
    <row r="189" spans="1:24" ht="15.75">
      <c r="A189" s="158">
        <v>6</v>
      </c>
      <c r="B189" s="88" t="s">
        <v>40</v>
      </c>
      <c r="C189" s="138" t="s">
        <v>43</v>
      </c>
      <c r="D189" s="144" t="str">
        <f t="shared" si="6"/>
        <v>video</v>
      </c>
      <c r="E189" s="366"/>
      <c r="F189" s="366"/>
      <c r="G189" s="366"/>
      <c r="H189" s="366">
        <v>40</v>
      </c>
      <c r="I189" s="366"/>
      <c r="J189" s="366"/>
      <c r="K189" s="366">
        <v>4</v>
      </c>
      <c r="L189" s="366"/>
      <c r="M189" s="366"/>
      <c r="N189" s="366"/>
      <c r="O189" s="366"/>
      <c r="P189" s="370"/>
      <c r="Q189" s="371">
        <f>((H189+H190+H191+H192+H193+H194+H195+H196+H197+H198+H199)*K189)/60</f>
        <v>29.333333333333332</v>
      </c>
      <c r="W189" s="87" t="s">
        <v>738</v>
      </c>
      <c r="X189" s="149" t="str">
        <f>VLOOKUP(C189,EJE!$C$1:D1512,2,FALSE)</f>
        <v>https://youtu.be/wYacQ6W-jS0?si=pPizgBaEFxyyUHEe</v>
      </c>
    </row>
    <row r="190" spans="1:24" ht="15.75">
      <c r="A190" s="158">
        <v>7</v>
      </c>
      <c r="B190" s="88" t="s">
        <v>685</v>
      </c>
      <c r="C190" s="140" t="s">
        <v>3</v>
      </c>
      <c r="D190" s="141" t="str">
        <f t="shared" si="6"/>
        <v>video</v>
      </c>
      <c r="E190" s="365"/>
      <c r="F190" s="365"/>
      <c r="G190" s="365"/>
      <c r="H190" s="365">
        <v>40</v>
      </c>
      <c r="I190" s="365"/>
      <c r="J190" s="365"/>
      <c r="K190" s="365"/>
      <c r="L190" s="365"/>
      <c r="M190" s="365"/>
      <c r="N190" s="365"/>
      <c r="O190" s="365"/>
      <c r="P190" s="368"/>
      <c r="Q190" s="371"/>
      <c r="W190" s="87" t="s">
        <v>738</v>
      </c>
      <c r="X190" s="149" t="str">
        <f>VLOOKUP(C190,EJE!$C$1:D1513,2,FALSE)</f>
        <v>https://youtu.be/JwwQxitUCsY?si=-0IR-GRHn2uOUwX0</v>
      </c>
    </row>
    <row r="191" spans="1:24" ht="15.75">
      <c r="A191" s="158">
        <v>8</v>
      </c>
      <c r="B191" s="88" t="s">
        <v>41</v>
      </c>
      <c r="C191" s="140" t="s">
        <v>515</v>
      </c>
      <c r="D191" s="141" t="str">
        <f t="shared" ref="D191:D257" si="7">HYPERLINK(X191,W191)</f>
        <v>video</v>
      </c>
      <c r="E191" s="365"/>
      <c r="F191" s="365"/>
      <c r="G191" s="365"/>
      <c r="H191" s="365">
        <v>40</v>
      </c>
      <c r="I191" s="365"/>
      <c r="J191" s="365"/>
      <c r="K191" s="365"/>
      <c r="L191" s="365"/>
      <c r="M191" s="365"/>
      <c r="N191" s="365"/>
      <c r="O191" s="365"/>
      <c r="P191" s="368"/>
      <c r="Q191" s="371"/>
      <c r="W191" s="87" t="s">
        <v>738</v>
      </c>
      <c r="X191" s="149" t="str">
        <f>VLOOKUP(C191,EJE!$C$1:D1514,2,FALSE)</f>
        <v>https://youtu.be/h7eGj7hg6hI?si=8g28xryavjxWLkzH</v>
      </c>
    </row>
    <row r="192" spans="1:24" ht="15.75">
      <c r="A192" s="158">
        <v>9</v>
      </c>
      <c r="B192" s="88" t="s">
        <v>685</v>
      </c>
      <c r="C192" s="140" t="s">
        <v>3</v>
      </c>
      <c r="D192" s="141" t="str">
        <f t="shared" si="7"/>
        <v>video</v>
      </c>
      <c r="E192" s="365"/>
      <c r="F192" s="365"/>
      <c r="G192" s="365"/>
      <c r="H192" s="365">
        <v>40</v>
      </c>
      <c r="I192" s="365"/>
      <c r="J192" s="365"/>
      <c r="K192" s="365"/>
      <c r="L192" s="365"/>
      <c r="M192" s="365"/>
      <c r="N192" s="365"/>
      <c r="O192" s="365"/>
      <c r="P192" s="368"/>
      <c r="Q192" s="371"/>
      <c r="W192" s="87" t="s">
        <v>738</v>
      </c>
      <c r="X192" s="149" t="str">
        <f>VLOOKUP(C192,EJE!$C$1:D1515,2,FALSE)</f>
        <v>https://youtu.be/JwwQxitUCsY?si=-0IR-GRHn2uOUwX0</v>
      </c>
    </row>
    <row r="193" spans="1:24" ht="15.75">
      <c r="A193" s="158">
        <v>10</v>
      </c>
      <c r="B193" s="88" t="s">
        <v>42</v>
      </c>
      <c r="C193" s="140" t="s">
        <v>2</v>
      </c>
      <c r="D193" s="141" t="str">
        <f t="shared" si="7"/>
        <v>video</v>
      </c>
      <c r="E193" s="365"/>
      <c r="F193" s="365"/>
      <c r="G193" s="365"/>
      <c r="H193" s="365">
        <v>40</v>
      </c>
      <c r="I193" s="365"/>
      <c r="J193" s="365"/>
      <c r="K193" s="365"/>
      <c r="L193" s="365"/>
      <c r="M193" s="365"/>
      <c r="N193" s="365"/>
      <c r="O193" s="365"/>
      <c r="P193" s="368"/>
      <c r="Q193" s="371"/>
      <c r="W193" s="87" t="s">
        <v>738</v>
      </c>
      <c r="X193" s="149" t="str">
        <f>VLOOKUP(C193,EJE!$C$1:D1516,2,FALSE)</f>
        <v>https://youtu.be/bgO3bI1ts_E?si=cgFOBOfo4lT9WI1k</v>
      </c>
    </row>
    <row r="194" spans="1:24" ht="15.75">
      <c r="A194" s="158">
        <v>11</v>
      </c>
      <c r="B194" s="88" t="s">
        <v>685</v>
      </c>
      <c r="C194" s="140" t="s">
        <v>3</v>
      </c>
      <c r="D194" s="141" t="str">
        <f t="shared" si="7"/>
        <v>video</v>
      </c>
      <c r="E194" s="365"/>
      <c r="F194" s="365"/>
      <c r="G194" s="365"/>
      <c r="H194" s="365">
        <v>40</v>
      </c>
      <c r="I194" s="365"/>
      <c r="J194" s="365"/>
      <c r="K194" s="365"/>
      <c r="L194" s="365"/>
      <c r="M194" s="365"/>
      <c r="N194" s="365"/>
      <c r="O194" s="365"/>
      <c r="P194" s="368"/>
      <c r="Q194" s="371"/>
      <c r="W194" s="87" t="s">
        <v>738</v>
      </c>
      <c r="X194" s="149" t="str">
        <f>VLOOKUP(C194,EJE!$C$1:D1517,2,FALSE)</f>
        <v>https://youtu.be/JwwQxitUCsY?si=-0IR-GRHn2uOUwX0</v>
      </c>
    </row>
    <row r="195" spans="1:24" ht="15.75">
      <c r="A195" s="158">
        <v>12</v>
      </c>
      <c r="B195" s="88" t="s">
        <v>38</v>
      </c>
      <c r="C195" s="140" t="s">
        <v>121</v>
      </c>
      <c r="D195" s="141" t="str">
        <f t="shared" si="7"/>
        <v>video</v>
      </c>
      <c r="E195" s="365"/>
      <c r="F195" s="365"/>
      <c r="G195" s="365"/>
      <c r="H195" s="365">
        <v>40</v>
      </c>
      <c r="I195" s="365"/>
      <c r="J195" s="365"/>
      <c r="K195" s="365"/>
      <c r="L195" s="365"/>
      <c r="M195" s="365"/>
      <c r="N195" s="365"/>
      <c r="O195" s="365"/>
      <c r="P195" s="368"/>
      <c r="Q195" s="371"/>
      <c r="W195" s="87" t="s">
        <v>738</v>
      </c>
      <c r="X195" s="149">
        <f>VLOOKUP(C195,EJE!$C$1:D1518,2,FALSE)</f>
        <v>0</v>
      </c>
    </row>
    <row r="196" spans="1:24" ht="15.75">
      <c r="A196" s="158">
        <v>13</v>
      </c>
      <c r="B196" s="88" t="s">
        <v>685</v>
      </c>
      <c r="C196" s="140" t="s">
        <v>3</v>
      </c>
      <c r="D196" s="141" t="str">
        <f t="shared" si="7"/>
        <v>video</v>
      </c>
      <c r="E196" s="365"/>
      <c r="F196" s="365"/>
      <c r="G196" s="365"/>
      <c r="H196" s="365">
        <v>40</v>
      </c>
      <c r="I196" s="365"/>
      <c r="J196" s="365"/>
      <c r="K196" s="365"/>
      <c r="L196" s="365"/>
      <c r="M196" s="365"/>
      <c r="N196" s="365"/>
      <c r="O196" s="365"/>
      <c r="P196" s="368"/>
      <c r="Q196" s="371"/>
      <c r="W196" s="87" t="s">
        <v>738</v>
      </c>
      <c r="X196" s="149" t="str">
        <f>VLOOKUP(C196,EJE!$C$1:D1519,2,FALSE)</f>
        <v>https://youtu.be/JwwQxitUCsY?si=-0IR-GRHn2uOUwX0</v>
      </c>
    </row>
    <row r="197" spans="1:24" ht="15.75">
      <c r="A197" s="158">
        <v>14</v>
      </c>
      <c r="B197" s="88" t="s">
        <v>39</v>
      </c>
      <c r="C197" s="140" t="s">
        <v>27</v>
      </c>
      <c r="D197" s="141" t="str">
        <f t="shared" si="7"/>
        <v>video</v>
      </c>
      <c r="E197" s="365"/>
      <c r="F197" s="365"/>
      <c r="G197" s="365"/>
      <c r="H197" s="365">
        <v>40</v>
      </c>
      <c r="I197" s="365"/>
      <c r="J197" s="365"/>
      <c r="K197" s="365"/>
      <c r="L197" s="365"/>
      <c r="M197" s="365"/>
      <c r="N197" s="365"/>
      <c r="O197" s="365"/>
      <c r="P197" s="368"/>
      <c r="Q197" s="371"/>
      <c r="W197" s="87" t="s">
        <v>738</v>
      </c>
      <c r="X197" s="149">
        <f>VLOOKUP(C197,EJE!$C$1:D1520,2,FALSE)</f>
        <v>0</v>
      </c>
    </row>
    <row r="198" spans="1:24" ht="15.75">
      <c r="A198" s="158">
        <v>15</v>
      </c>
      <c r="B198" s="88" t="s">
        <v>685</v>
      </c>
      <c r="C198" s="140" t="s">
        <v>3</v>
      </c>
      <c r="D198" s="141" t="str">
        <f t="shared" si="7"/>
        <v>video</v>
      </c>
      <c r="E198" s="365"/>
      <c r="F198" s="365"/>
      <c r="G198" s="365"/>
      <c r="H198" s="365">
        <v>40</v>
      </c>
      <c r="I198" s="365"/>
      <c r="J198" s="365"/>
      <c r="K198" s="365"/>
      <c r="L198" s="365"/>
      <c r="M198" s="365"/>
      <c r="N198" s="365"/>
      <c r="O198" s="365"/>
      <c r="P198" s="368"/>
      <c r="Q198" s="371"/>
      <c r="W198" s="87" t="s">
        <v>738</v>
      </c>
      <c r="X198" s="149" t="str">
        <f>VLOOKUP(C198,EJE!$C$1:D1521,2,FALSE)</f>
        <v>https://youtu.be/JwwQxitUCsY?si=-0IR-GRHn2uOUwX0</v>
      </c>
    </row>
    <row r="199" spans="1:24" ht="16.5" thickBot="1">
      <c r="A199" s="156">
        <v>16</v>
      </c>
      <c r="B199" s="88" t="s">
        <v>264</v>
      </c>
      <c r="C199" s="142" t="s">
        <v>219</v>
      </c>
      <c r="D199" s="143" t="str">
        <f t="shared" si="7"/>
        <v>video</v>
      </c>
      <c r="E199" s="367"/>
      <c r="F199" s="367"/>
      <c r="G199" s="367"/>
      <c r="H199" s="367">
        <v>40</v>
      </c>
      <c r="I199" s="367"/>
      <c r="J199" s="367"/>
      <c r="K199" s="367"/>
      <c r="L199" s="367"/>
      <c r="M199" s="367"/>
      <c r="N199" s="367"/>
      <c r="O199" s="367"/>
      <c r="P199" s="369"/>
      <c r="Q199" s="371"/>
      <c r="W199" s="87" t="s">
        <v>738</v>
      </c>
      <c r="X199" s="149">
        <f>VLOOKUP(C199,EJE!$C$1:D1522,2,FALSE)</f>
        <v>0</v>
      </c>
    </row>
    <row r="200" spans="1:24" ht="24">
      <c r="A200" s="156">
        <v>17</v>
      </c>
      <c r="B200" s="88" t="s">
        <v>1</v>
      </c>
      <c r="C200" s="145" t="s">
        <v>745</v>
      </c>
      <c r="D200" s="141" t="str">
        <f t="shared" si="7"/>
        <v>video</v>
      </c>
      <c r="E200" s="365"/>
      <c r="F200" s="365"/>
      <c r="G200" s="365"/>
      <c r="H200" s="365"/>
      <c r="I200" s="365"/>
      <c r="J200" s="365"/>
      <c r="K200" s="365"/>
      <c r="L200" s="365"/>
      <c r="M200" s="365"/>
      <c r="N200" s="365"/>
      <c r="O200" s="365"/>
      <c r="P200" s="365"/>
      <c r="W200" s="87" t="s">
        <v>738</v>
      </c>
      <c r="X200" s="149" t="str">
        <f>VLOOKUP(C200,EJE!$C$1:D1523,2,FALSE)</f>
        <v>https://drive.google.com/file/d/1d10kKB4X2rApjiYtDlKjBbuy7zvRY_rz/view?usp=sharing</v>
      </c>
    </row>
    <row r="201" spans="1:24" ht="15.75">
      <c r="B201" s="146"/>
      <c r="C201" s="145"/>
      <c r="D201" s="141"/>
      <c r="E201" s="145"/>
      <c r="F201" s="145"/>
      <c r="G201" s="145"/>
      <c r="H201" s="145"/>
      <c r="I201" s="145"/>
      <c r="J201" s="145"/>
      <c r="K201" s="145"/>
      <c r="L201" s="145"/>
      <c r="M201" s="145"/>
      <c r="N201" s="145"/>
      <c r="O201" s="145"/>
      <c r="P201" s="145"/>
      <c r="X201" s="17"/>
    </row>
    <row r="202" spans="1:24" ht="15.75">
      <c r="C202" s="122" t="s">
        <v>939</v>
      </c>
      <c r="F202" s="89"/>
      <c r="I202" s="89"/>
      <c r="L202" s="89"/>
      <c r="O202" s="89"/>
      <c r="X202" s="17"/>
    </row>
    <row r="203" spans="1:24" ht="16.5" customHeight="1" thickBot="1">
      <c r="A203" s="94">
        <v>11</v>
      </c>
      <c r="B203" s="95"/>
      <c r="C203" s="95" t="s">
        <v>948</v>
      </c>
      <c r="D203" s="94"/>
      <c r="E203" s="372" t="s">
        <v>688</v>
      </c>
      <c r="F203" s="372"/>
      <c r="G203" s="372"/>
      <c r="H203" s="372" t="s">
        <v>950</v>
      </c>
      <c r="I203" s="372"/>
      <c r="J203" s="372"/>
      <c r="K203" s="372" t="s">
        <v>687</v>
      </c>
      <c r="L203" s="372"/>
      <c r="M203" s="372"/>
      <c r="N203" s="372" t="s">
        <v>686</v>
      </c>
      <c r="O203" s="372"/>
      <c r="P203" s="372"/>
      <c r="Q203" s="94"/>
      <c r="X203" s="17"/>
    </row>
    <row r="204" spans="1:24">
      <c r="A204" s="158">
        <v>1</v>
      </c>
      <c r="B204" s="88" t="s">
        <v>394</v>
      </c>
      <c r="C204" s="138" t="s">
        <v>199</v>
      </c>
      <c r="D204" s="139" t="e">
        <f t="shared" si="7"/>
        <v>#N/A</v>
      </c>
      <c r="E204" s="366"/>
      <c r="F204" s="366"/>
      <c r="G204" s="366"/>
      <c r="H204" s="366">
        <v>30</v>
      </c>
      <c r="I204" s="366"/>
      <c r="J204" s="366"/>
      <c r="K204" s="366">
        <v>3</v>
      </c>
      <c r="L204" s="366"/>
      <c r="M204" s="366"/>
      <c r="N204" s="366"/>
      <c r="O204" s="366"/>
      <c r="P204" s="370"/>
      <c r="Q204" s="96"/>
      <c r="W204" s="87" t="s">
        <v>738</v>
      </c>
      <c r="X204" s="149" t="e">
        <f>VLOOKUP(C204,EJE!$C$1:D1526,2,FALSE)</f>
        <v>#N/A</v>
      </c>
    </row>
    <row r="205" spans="1:24" ht="15.75">
      <c r="A205" s="158">
        <v>2</v>
      </c>
      <c r="B205" s="88" t="s">
        <v>949</v>
      </c>
      <c r="C205" s="140" t="s">
        <v>389</v>
      </c>
      <c r="D205" s="141" t="str">
        <f t="shared" si="7"/>
        <v>video</v>
      </c>
      <c r="E205" s="365"/>
      <c r="F205" s="365"/>
      <c r="G205" s="365"/>
      <c r="H205" s="365"/>
      <c r="I205" s="365"/>
      <c r="J205" s="365"/>
      <c r="K205" s="365"/>
      <c r="L205" s="365"/>
      <c r="M205" s="365"/>
      <c r="N205" s="365"/>
      <c r="O205" s="365"/>
      <c r="P205" s="368"/>
      <c r="Q205" s="96"/>
      <c r="W205" s="87" t="s">
        <v>738</v>
      </c>
      <c r="X205" s="149" t="str">
        <f>VLOOKUP(C205,EJE!$C$1:D1527,2,FALSE)</f>
        <v>https://youtu.be/B4AxYIlorgw?si=E6uIHQ3akwy8aj-m</v>
      </c>
    </row>
    <row r="206" spans="1:24" ht="24.75" thickBot="1">
      <c r="A206" s="158">
        <v>3</v>
      </c>
      <c r="B206" s="88" t="s">
        <v>392</v>
      </c>
      <c r="C206" s="142" t="s">
        <v>176</v>
      </c>
      <c r="D206" s="143" t="str">
        <f t="shared" si="7"/>
        <v>video</v>
      </c>
      <c r="E206" s="367"/>
      <c r="F206" s="367"/>
      <c r="G206" s="367"/>
      <c r="H206" s="367"/>
      <c r="I206" s="367"/>
      <c r="J206" s="367"/>
      <c r="K206" s="367"/>
      <c r="L206" s="367"/>
      <c r="M206" s="367"/>
      <c r="N206" s="367"/>
      <c r="O206" s="367"/>
      <c r="P206" s="369"/>
      <c r="Q206" s="96"/>
      <c r="W206" s="87" t="s">
        <v>738</v>
      </c>
      <c r="X206" s="149" t="str">
        <f>VLOOKUP(C206,EJE!$C$1:D1528,2,FALSE)</f>
        <v>https://drive.google.com/file/d/1Q1An8Nigul245WUqUDS52fCJOsCBmEqf/view?usp=drive_link</v>
      </c>
    </row>
    <row r="207" spans="1:24" ht="15.75">
      <c r="A207" s="158">
        <v>4</v>
      </c>
      <c r="B207" s="88" t="s">
        <v>739</v>
      </c>
      <c r="C207" s="138" t="s">
        <v>66</v>
      </c>
      <c r="D207" s="144" t="str">
        <f t="shared" si="7"/>
        <v>video</v>
      </c>
      <c r="E207" s="366"/>
      <c r="F207" s="366"/>
      <c r="G207" s="366"/>
      <c r="H207" s="366">
        <v>30</v>
      </c>
      <c r="I207" s="366"/>
      <c r="J207" s="366"/>
      <c r="K207" s="366">
        <v>3</v>
      </c>
      <c r="L207" s="366"/>
      <c r="M207" s="366"/>
      <c r="N207" s="366"/>
      <c r="O207" s="366"/>
      <c r="P207" s="370"/>
      <c r="Q207" s="96"/>
      <c r="W207" s="87" t="s">
        <v>738</v>
      </c>
      <c r="X207" s="149" t="str">
        <f>VLOOKUP(C207,EJE!$C$1:D1529,2,FALSE)</f>
        <v>https://youtu.be/YNAwRWgPwNk?si=tRGZb459mOPBCCZB</v>
      </c>
    </row>
    <row r="208" spans="1:24" ht="16.5" thickBot="1">
      <c r="A208" s="158">
        <v>5</v>
      </c>
      <c r="B208" s="88" t="s">
        <v>739</v>
      </c>
      <c r="C208" s="140" t="s">
        <v>622</v>
      </c>
      <c r="D208" s="141" t="e">
        <f t="shared" si="7"/>
        <v>#N/A</v>
      </c>
      <c r="E208" s="365"/>
      <c r="F208" s="365"/>
      <c r="G208" s="365"/>
      <c r="H208" s="365"/>
      <c r="I208" s="365"/>
      <c r="J208" s="365"/>
      <c r="K208" s="367"/>
      <c r="L208" s="367"/>
      <c r="M208" s="367"/>
      <c r="N208" s="365"/>
      <c r="O208" s="365"/>
      <c r="P208" s="368"/>
      <c r="Q208" s="96"/>
      <c r="W208" s="87" t="s">
        <v>738</v>
      </c>
      <c r="X208" s="149" t="e">
        <f>VLOOKUP(C208,EJE!$C$1:D1530,2,FALSE)</f>
        <v>#N/A</v>
      </c>
    </row>
    <row r="209" spans="1:24" ht="15.75">
      <c r="A209" s="158">
        <v>6</v>
      </c>
      <c r="B209" s="88" t="s">
        <v>40</v>
      </c>
      <c r="C209" s="138" t="s">
        <v>43</v>
      </c>
      <c r="D209" s="144" t="str">
        <f t="shared" si="7"/>
        <v>video</v>
      </c>
      <c r="E209" s="366"/>
      <c r="F209" s="366"/>
      <c r="G209" s="366"/>
      <c r="H209" s="366">
        <v>40</v>
      </c>
      <c r="I209" s="366"/>
      <c r="J209" s="366"/>
      <c r="K209" s="366">
        <v>5</v>
      </c>
      <c r="L209" s="366"/>
      <c r="M209" s="366"/>
      <c r="N209" s="366"/>
      <c r="O209" s="366"/>
      <c r="P209" s="370"/>
      <c r="Q209" s="371">
        <f>((H209+H210+H211+H212+H213+H214+H215+H216+H217+H218+H219)*K209)/60</f>
        <v>36.666666666666664</v>
      </c>
      <c r="W209" s="87" t="s">
        <v>738</v>
      </c>
      <c r="X209" s="149" t="str">
        <f>VLOOKUP(C209,EJE!$C$1:D1531,2,FALSE)</f>
        <v>https://youtu.be/wYacQ6W-jS0?si=pPizgBaEFxyyUHEe</v>
      </c>
    </row>
    <row r="210" spans="1:24" ht="15.75">
      <c r="A210" s="158">
        <v>7</v>
      </c>
      <c r="B210" s="88" t="s">
        <v>685</v>
      </c>
      <c r="C210" s="140" t="s">
        <v>3</v>
      </c>
      <c r="D210" s="141" t="str">
        <f t="shared" si="7"/>
        <v>video</v>
      </c>
      <c r="E210" s="365"/>
      <c r="F210" s="365"/>
      <c r="G210" s="365"/>
      <c r="H210" s="365">
        <v>40</v>
      </c>
      <c r="I210" s="365"/>
      <c r="J210" s="365"/>
      <c r="K210" s="365"/>
      <c r="L210" s="365"/>
      <c r="M210" s="365"/>
      <c r="N210" s="365"/>
      <c r="O210" s="365"/>
      <c r="P210" s="368"/>
      <c r="Q210" s="371"/>
      <c r="W210" s="87" t="s">
        <v>738</v>
      </c>
      <c r="X210" s="149" t="str">
        <f>VLOOKUP(C210,EJE!$C$1:D1532,2,FALSE)</f>
        <v>https://youtu.be/JwwQxitUCsY?si=-0IR-GRHn2uOUwX0</v>
      </c>
    </row>
    <row r="211" spans="1:24" ht="15.75">
      <c r="A211" s="158">
        <v>8</v>
      </c>
      <c r="B211" s="88" t="s">
        <v>41</v>
      </c>
      <c r="C211" s="140" t="s">
        <v>515</v>
      </c>
      <c r="D211" s="141" t="str">
        <f t="shared" si="7"/>
        <v>video</v>
      </c>
      <c r="E211" s="365"/>
      <c r="F211" s="365"/>
      <c r="G211" s="365"/>
      <c r="H211" s="365">
        <v>40</v>
      </c>
      <c r="I211" s="365"/>
      <c r="J211" s="365"/>
      <c r="K211" s="365"/>
      <c r="L211" s="365"/>
      <c r="M211" s="365"/>
      <c r="N211" s="365"/>
      <c r="O211" s="365"/>
      <c r="P211" s="368"/>
      <c r="Q211" s="371"/>
      <c r="W211" s="87" t="s">
        <v>738</v>
      </c>
      <c r="X211" s="149" t="str">
        <f>VLOOKUP(C211,EJE!$C$1:D1533,2,FALSE)</f>
        <v>https://youtu.be/h7eGj7hg6hI?si=8g28xryavjxWLkzH</v>
      </c>
    </row>
    <row r="212" spans="1:24" ht="15.75">
      <c r="A212" s="158">
        <v>9</v>
      </c>
      <c r="B212" s="88" t="s">
        <v>685</v>
      </c>
      <c r="C212" s="140" t="s">
        <v>3</v>
      </c>
      <c r="D212" s="141" t="str">
        <f t="shared" si="7"/>
        <v>video</v>
      </c>
      <c r="E212" s="365"/>
      <c r="F212" s="365"/>
      <c r="G212" s="365"/>
      <c r="H212" s="365">
        <v>40</v>
      </c>
      <c r="I212" s="365"/>
      <c r="J212" s="365"/>
      <c r="K212" s="365"/>
      <c r="L212" s="365"/>
      <c r="M212" s="365"/>
      <c r="N212" s="365"/>
      <c r="O212" s="365"/>
      <c r="P212" s="368"/>
      <c r="Q212" s="371"/>
      <c r="W212" s="87" t="s">
        <v>738</v>
      </c>
      <c r="X212" s="149" t="str">
        <f>VLOOKUP(C212,EJE!$C$1:D1534,2,FALSE)</f>
        <v>https://youtu.be/JwwQxitUCsY?si=-0IR-GRHn2uOUwX0</v>
      </c>
    </row>
    <row r="213" spans="1:24" ht="15.75">
      <c r="A213" s="158">
        <v>10</v>
      </c>
      <c r="B213" s="88" t="s">
        <v>42</v>
      </c>
      <c r="C213" s="140" t="s">
        <v>2</v>
      </c>
      <c r="D213" s="141" t="str">
        <f t="shared" si="7"/>
        <v>video</v>
      </c>
      <c r="E213" s="365"/>
      <c r="F213" s="365"/>
      <c r="G213" s="365"/>
      <c r="H213" s="365">
        <v>40</v>
      </c>
      <c r="I213" s="365"/>
      <c r="J213" s="365"/>
      <c r="K213" s="365"/>
      <c r="L213" s="365"/>
      <c r="M213" s="365"/>
      <c r="N213" s="365"/>
      <c r="O213" s="365"/>
      <c r="P213" s="368"/>
      <c r="Q213" s="371"/>
      <c r="W213" s="87" t="s">
        <v>738</v>
      </c>
      <c r="X213" s="149" t="str">
        <f>VLOOKUP(C213,EJE!$C$1:D1535,2,FALSE)</f>
        <v>https://youtu.be/bgO3bI1ts_E?si=cgFOBOfo4lT9WI1k</v>
      </c>
    </row>
    <row r="214" spans="1:24" ht="15.75">
      <c r="A214" s="158">
        <v>11</v>
      </c>
      <c r="B214" s="88" t="s">
        <v>685</v>
      </c>
      <c r="C214" s="140" t="s">
        <v>3</v>
      </c>
      <c r="D214" s="141" t="str">
        <f t="shared" si="7"/>
        <v>video</v>
      </c>
      <c r="E214" s="365"/>
      <c r="F214" s="365"/>
      <c r="G214" s="365"/>
      <c r="H214" s="365">
        <v>40</v>
      </c>
      <c r="I214" s="365"/>
      <c r="J214" s="365"/>
      <c r="K214" s="365"/>
      <c r="L214" s="365"/>
      <c r="M214" s="365"/>
      <c r="N214" s="365"/>
      <c r="O214" s="365"/>
      <c r="P214" s="368"/>
      <c r="Q214" s="371"/>
      <c r="W214" s="87" t="s">
        <v>738</v>
      </c>
      <c r="X214" s="149" t="str">
        <f>VLOOKUP(C214,EJE!$C$1:D1536,2,FALSE)</f>
        <v>https://youtu.be/JwwQxitUCsY?si=-0IR-GRHn2uOUwX0</v>
      </c>
    </row>
    <row r="215" spans="1:24" ht="15.75">
      <c r="A215" s="158">
        <v>12</v>
      </c>
      <c r="B215" s="88" t="s">
        <v>38</v>
      </c>
      <c r="C215" s="140" t="s">
        <v>121</v>
      </c>
      <c r="D215" s="141" t="str">
        <f t="shared" si="7"/>
        <v>video</v>
      </c>
      <c r="E215" s="365"/>
      <c r="F215" s="365"/>
      <c r="G215" s="365"/>
      <c r="H215" s="365">
        <v>40</v>
      </c>
      <c r="I215" s="365"/>
      <c r="J215" s="365"/>
      <c r="K215" s="365"/>
      <c r="L215" s="365"/>
      <c r="M215" s="365"/>
      <c r="N215" s="365"/>
      <c r="O215" s="365"/>
      <c r="P215" s="368"/>
      <c r="Q215" s="371"/>
      <c r="W215" s="87" t="s">
        <v>738</v>
      </c>
      <c r="X215" s="149">
        <f>VLOOKUP(C215,EJE!$C$1:D1537,2,FALSE)</f>
        <v>0</v>
      </c>
    </row>
    <row r="216" spans="1:24" ht="15.75">
      <c r="A216" s="158">
        <v>13</v>
      </c>
      <c r="B216" s="88" t="s">
        <v>685</v>
      </c>
      <c r="C216" s="140" t="s">
        <v>3</v>
      </c>
      <c r="D216" s="141" t="str">
        <f t="shared" si="7"/>
        <v>video</v>
      </c>
      <c r="E216" s="365"/>
      <c r="F216" s="365"/>
      <c r="G216" s="365"/>
      <c r="H216" s="365">
        <v>40</v>
      </c>
      <c r="I216" s="365"/>
      <c r="J216" s="365"/>
      <c r="K216" s="365"/>
      <c r="L216" s="365"/>
      <c r="M216" s="365"/>
      <c r="N216" s="365"/>
      <c r="O216" s="365"/>
      <c r="P216" s="368"/>
      <c r="Q216" s="371"/>
      <c r="W216" s="87" t="s">
        <v>738</v>
      </c>
      <c r="X216" s="149" t="str">
        <f>VLOOKUP(C216,EJE!$C$1:D1538,2,FALSE)</f>
        <v>https://youtu.be/JwwQxitUCsY?si=-0IR-GRHn2uOUwX0</v>
      </c>
    </row>
    <row r="217" spans="1:24" ht="15.75">
      <c r="A217" s="158">
        <v>14</v>
      </c>
      <c r="B217" s="88" t="s">
        <v>39</v>
      </c>
      <c r="C217" s="140" t="s">
        <v>27</v>
      </c>
      <c r="D217" s="141" t="str">
        <f t="shared" si="7"/>
        <v>video</v>
      </c>
      <c r="E217" s="365"/>
      <c r="F217" s="365"/>
      <c r="G217" s="365"/>
      <c r="H217" s="365">
        <v>40</v>
      </c>
      <c r="I217" s="365"/>
      <c r="J217" s="365"/>
      <c r="K217" s="365"/>
      <c r="L217" s="365"/>
      <c r="M217" s="365"/>
      <c r="N217" s="365"/>
      <c r="O217" s="365"/>
      <c r="P217" s="368"/>
      <c r="Q217" s="371"/>
      <c r="W217" s="87" t="s">
        <v>738</v>
      </c>
      <c r="X217" s="149">
        <f>VLOOKUP(C217,EJE!$C$1:D1539,2,FALSE)</f>
        <v>0</v>
      </c>
    </row>
    <row r="218" spans="1:24" ht="15.75">
      <c r="A218" s="158">
        <v>15</v>
      </c>
      <c r="B218" s="88" t="s">
        <v>685</v>
      </c>
      <c r="C218" s="140" t="s">
        <v>3</v>
      </c>
      <c r="D218" s="141" t="str">
        <f t="shared" si="7"/>
        <v>video</v>
      </c>
      <c r="E218" s="365"/>
      <c r="F218" s="365"/>
      <c r="G218" s="365"/>
      <c r="H218" s="365">
        <v>40</v>
      </c>
      <c r="I218" s="365"/>
      <c r="J218" s="365"/>
      <c r="K218" s="365"/>
      <c r="L218" s="365"/>
      <c r="M218" s="365"/>
      <c r="N218" s="365"/>
      <c r="O218" s="365"/>
      <c r="P218" s="368"/>
      <c r="Q218" s="371"/>
      <c r="W218" s="87" t="s">
        <v>738</v>
      </c>
      <c r="X218" s="149" t="str">
        <f>VLOOKUP(C218,EJE!$C$1:D1540,2,FALSE)</f>
        <v>https://youtu.be/JwwQxitUCsY?si=-0IR-GRHn2uOUwX0</v>
      </c>
    </row>
    <row r="219" spans="1:24" ht="16.5" thickBot="1">
      <c r="A219" s="156">
        <v>16</v>
      </c>
      <c r="B219" s="88" t="s">
        <v>264</v>
      </c>
      <c r="C219" s="142" t="s">
        <v>219</v>
      </c>
      <c r="D219" s="143" t="str">
        <f t="shared" si="7"/>
        <v>video</v>
      </c>
      <c r="E219" s="367"/>
      <c r="F219" s="367"/>
      <c r="G219" s="367"/>
      <c r="H219" s="367">
        <v>40</v>
      </c>
      <c r="I219" s="367"/>
      <c r="J219" s="367"/>
      <c r="K219" s="367"/>
      <c r="L219" s="367"/>
      <c r="M219" s="367"/>
      <c r="N219" s="367"/>
      <c r="O219" s="367"/>
      <c r="P219" s="369"/>
      <c r="Q219" s="371"/>
      <c r="W219" s="87" t="s">
        <v>738</v>
      </c>
      <c r="X219" s="149">
        <f>VLOOKUP(C219,EJE!$C$1:D1541,2,FALSE)</f>
        <v>0</v>
      </c>
    </row>
    <row r="220" spans="1:24" ht="24">
      <c r="A220" s="156">
        <v>17</v>
      </c>
      <c r="B220" s="88" t="s">
        <v>1</v>
      </c>
      <c r="C220" s="145" t="s">
        <v>745</v>
      </c>
      <c r="D220" s="141" t="str">
        <f t="shared" si="7"/>
        <v>video</v>
      </c>
      <c r="E220" s="365"/>
      <c r="F220" s="365"/>
      <c r="G220" s="365"/>
      <c r="H220" s="365"/>
      <c r="I220" s="365"/>
      <c r="J220" s="365"/>
      <c r="K220" s="365"/>
      <c r="L220" s="365"/>
      <c r="M220" s="365"/>
      <c r="N220" s="365"/>
      <c r="O220" s="365"/>
      <c r="P220" s="365"/>
      <c r="W220" s="87" t="s">
        <v>738</v>
      </c>
      <c r="X220" s="149" t="str">
        <f>VLOOKUP(C220,EJE!$C$1:D1542,2,FALSE)</f>
        <v>https://drive.google.com/file/d/1d10kKB4X2rApjiYtDlKjBbuy7zvRY_rz/view?usp=sharing</v>
      </c>
    </row>
    <row r="221" spans="1:24" s="147" customFormat="1" ht="15.75">
      <c r="A221" s="159"/>
      <c r="B221" s="146"/>
      <c r="C221" s="145"/>
      <c r="D221" s="141"/>
      <c r="E221" s="145"/>
      <c r="F221" s="145"/>
      <c r="G221" s="145"/>
      <c r="H221" s="145"/>
      <c r="I221" s="145"/>
      <c r="J221" s="145"/>
      <c r="K221" s="145"/>
      <c r="L221" s="145"/>
      <c r="M221" s="145"/>
      <c r="N221" s="145"/>
      <c r="O221" s="145"/>
      <c r="P221" s="145"/>
      <c r="W221" s="148"/>
      <c r="X221" s="17"/>
    </row>
    <row r="222" spans="1:24" ht="15.75">
      <c r="C222" s="122" t="s">
        <v>939</v>
      </c>
      <c r="F222" s="89"/>
      <c r="I222" s="89"/>
      <c r="L222" s="89"/>
      <c r="O222" s="89"/>
      <c r="X222" s="17"/>
    </row>
    <row r="223" spans="1:24" ht="16.5" customHeight="1" thickBot="1">
      <c r="A223" s="94">
        <v>12</v>
      </c>
      <c r="B223" s="95"/>
      <c r="C223" s="95" t="s">
        <v>948</v>
      </c>
      <c r="D223" s="94"/>
      <c r="E223" s="372" t="s">
        <v>688</v>
      </c>
      <c r="F223" s="372"/>
      <c r="G223" s="372"/>
      <c r="H223" s="372" t="s">
        <v>950</v>
      </c>
      <c r="I223" s="372"/>
      <c r="J223" s="372"/>
      <c r="K223" s="372" t="s">
        <v>687</v>
      </c>
      <c r="L223" s="372"/>
      <c r="M223" s="372"/>
      <c r="N223" s="372" t="s">
        <v>686</v>
      </c>
      <c r="O223" s="372"/>
      <c r="P223" s="372"/>
      <c r="Q223" s="94"/>
      <c r="X223" s="17"/>
    </row>
    <row r="224" spans="1:24">
      <c r="A224" s="158">
        <v>1</v>
      </c>
      <c r="B224" s="88" t="s">
        <v>394</v>
      </c>
      <c r="C224" s="138" t="s">
        <v>199</v>
      </c>
      <c r="D224" s="139" t="e">
        <f t="shared" si="7"/>
        <v>#N/A</v>
      </c>
      <c r="E224" s="366"/>
      <c r="F224" s="366"/>
      <c r="G224" s="366"/>
      <c r="H224" s="366">
        <v>30</v>
      </c>
      <c r="I224" s="366"/>
      <c r="J224" s="366"/>
      <c r="K224" s="366">
        <v>3</v>
      </c>
      <c r="L224" s="366"/>
      <c r="M224" s="366"/>
      <c r="N224" s="366"/>
      <c r="O224" s="366"/>
      <c r="P224" s="370"/>
      <c r="Q224" s="96"/>
      <c r="W224" s="87" t="s">
        <v>738</v>
      </c>
      <c r="X224" s="149" t="e">
        <f>VLOOKUP(C224,EJE!$C$1:D1545,2,FALSE)</f>
        <v>#N/A</v>
      </c>
    </row>
    <row r="225" spans="1:24" ht="15.75">
      <c r="A225" s="158">
        <v>2</v>
      </c>
      <c r="B225" s="88" t="s">
        <v>949</v>
      </c>
      <c r="C225" s="140" t="s">
        <v>389</v>
      </c>
      <c r="D225" s="141" t="str">
        <f t="shared" si="7"/>
        <v>video</v>
      </c>
      <c r="E225" s="365"/>
      <c r="F225" s="365"/>
      <c r="G225" s="365"/>
      <c r="H225" s="365"/>
      <c r="I225" s="365"/>
      <c r="J225" s="365"/>
      <c r="K225" s="365"/>
      <c r="L225" s="365"/>
      <c r="M225" s="365"/>
      <c r="N225" s="365"/>
      <c r="O225" s="365"/>
      <c r="P225" s="368"/>
      <c r="Q225" s="96"/>
      <c r="W225" s="87" t="s">
        <v>738</v>
      </c>
      <c r="X225" s="149" t="str">
        <f>VLOOKUP(C225,EJE!$C$1:D1546,2,FALSE)</f>
        <v>https://youtu.be/B4AxYIlorgw?si=E6uIHQ3akwy8aj-m</v>
      </c>
    </row>
    <row r="226" spans="1:24" ht="24.75" thickBot="1">
      <c r="A226" s="158">
        <v>3</v>
      </c>
      <c r="B226" s="88" t="s">
        <v>392</v>
      </c>
      <c r="C226" s="142" t="s">
        <v>176</v>
      </c>
      <c r="D226" s="143" t="str">
        <f t="shared" si="7"/>
        <v>video</v>
      </c>
      <c r="E226" s="367"/>
      <c r="F226" s="367"/>
      <c r="G226" s="367"/>
      <c r="H226" s="367"/>
      <c r="I226" s="367"/>
      <c r="J226" s="367"/>
      <c r="K226" s="367"/>
      <c r="L226" s="367"/>
      <c r="M226" s="367"/>
      <c r="N226" s="367"/>
      <c r="O226" s="367"/>
      <c r="P226" s="369"/>
      <c r="Q226" s="96"/>
      <c r="W226" s="87" t="s">
        <v>738</v>
      </c>
      <c r="X226" s="149" t="str">
        <f>VLOOKUP(C226,EJE!$C$1:D1547,2,FALSE)</f>
        <v>https://drive.google.com/file/d/1Q1An8Nigul245WUqUDS52fCJOsCBmEqf/view?usp=drive_link</v>
      </c>
    </row>
    <row r="227" spans="1:24" ht="15.75">
      <c r="A227" s="158">
        <v>4</v>
      </c>
      <c r="B227" s="88" t="s">
        <v>739</v>
      </c>
      <c r="C227" s="138" t="s">
        <v>66</v>
      </c>
      <c r="D227" s="144" t="str">
        <f t="shared" si="7"/>
        <v>video</v>
      </c>
      <c r="E227" s="366"/>
      <c r="F227" s="366"/>
      <c r="G227" s="366"/>
      <c r="H227" s="366">
        <v>30</v>
      </c>
      <c r="I227" s="366"/>
      <c r="J227" s="366"/>
      <c r="K227" s="366">
        <v>3</v>
      </c>
      <c r="L227" s="366"/>
      <c r="M227" s="366"/>
      <c r="N227" s="366"/>
      <c r="O227" s="366"/>
      <c r="P227" s="370"/>
      <c r="Q227" s="96"/>
      <c r="W227" s="87" t="s">
        <v>738</v>
      </c>
      <c r="X227" s="149" t="str">
        <f>VLOOKUP(C227,EJE!$C$1:D1548,2,FALSE)</f>
        <v>https://youtu.be/YNAwRWgPwNk?si=tRGZb459mOPBCCZB</v>
      </c>
    </row>
    <row r="228" spans="1:24" ht="16.5" thickBot="1">
      <c r="A228" s="158">
        <v>5</v>
      </c>
      <c r="B228" s="88" t="s">
        <v>739</v>
      </c>
      <c r="C228" s="140" t="s">
        <v>622</v>
      </c>
      <c r="D228" s="141" t="e">
        <f t="shared" si="7"/>
        <v>#N/A</v>
      </c>
      <c r="E228" s="365"/>
      <c r="F228" s="365"/>
      <c r="G228" s="365"/>
      <c r="H228" s="365"/>
      <c r="I228" s="365"/>
      <c r="J228" s="365"/>
      <c r="K228" s="367"/>
      <c r="L228" s="367"/>
      <c r="M228" s="367"/>
      <c r="N228" s="365"/>
      <c r="O228" s="365"/>
      <c r="P228" s="368"/>
      <c r="Q228" s="96"/>
      <c r="W228" s="87" t="s">
        <v>738</v>
      </c>
      <c r="X228" s="149" t="e">
        <f>VLOOKUP(C228,EJE!$C$1:D1549,2,FALSE)</f>
        <v>#N/A</v>
      </c>
    </row>
    <row r="229" spans="1:24" ht="15.75">
      <c r="A229" s="158">
        <v>6</v>
      </c>
      <c r="B229" s="88" t="s">
        <v>40</v>
      </c>
      <c r="C229" s="138" t="s">
        <v>43</v>
      </c>
      <c r="D229" s="144" t="str">
        <f t="shared" si="7"/>
        <v>video</v>
      </c>
      <c r="E229" s="366"/>
      <c r="F229" s="366"/>
      <c r="G229" s="366"/>
      <c r="H229" s="366">
        <v>30</v>
      </c>
      <c r="I229" s="366"/>
      <c r="J229" s="366"/>
      <c r="K229" s="366">
        <v>4</v>
      </c>
      <c r="L229" s="366"/>
      <c r="M229" s="366"/>
      <c r="N229" s="366"/>
      <c r="O229" s="366"/>
      <c r="P229" s="370"/>
      <c r="Q229" s="371">
        <f>((H229+H230+H231+H232+H233+H234+H235+H236+H237+H238+H239)*K229)/60</f>
        <v>22</v>
      </c>
      <c r="W229" s="87" t="s">
        <v>738</v>
      </c>
      <c r="X229" s="149" t="str">
        <f>VLOOKUP(C229,EJE!$C$1:D1550,2,FALSE)</f>
        <v>https://youtu.be/wYacQ6W-jS0?si=pPizgBaEFxyyUHEe</v>
      </c>
    </row>
    <row r="230" spans="1:24" ht="15.75">
      <c r="A230" s="158">
        <v>7</v>
      </c>
      <c r="B230" s="88" t="s">
        <v>685</v>
      </c>
      <c r="C230" s="140" t="s">
        <v>3</v>
      </c>
      <c r="D230" s="141" t="str">
        <f t="shared" si="7"/>
        <v>video</v>
      </c>
      <c r="E230" s="365"/>
      <c r="F230" s="365"/>
      <c r="G230" s="365"/>
      <c r="H230" s="365">
        <v>30</v>
      </c>
      <c r="I230" s="365"/>
      <c r="J230" s="365"/>
      <c r="K230" s="365"/>
      <c r="L230" s="365"/>
      <c r="M230" s="365"/>
      <c r="N230" s="365"/>
      <c r="O230" s="365"/>
      <c r="P230" s="368"/>
      <c r="Q230" s="371"/>
      <c r="W230" s="87" t="s">
        <v>738</v>
      </c>
      <c r="X230" s="149" t="str">
        <f>VLOOKUP(C230,EJE!$C$1:D1551,2,FALSE)</f>
        <v>https://youtu.be/JwwQxitUCsY?si=-0IR-GRHn2uOUwX0</v>
      </c>
    </row>
    <row r="231" spans="1:24" ht="15.75">
      <c r="A231" s="158">
        <v>8</v>
      </c>
      <c r="B231" s="88" t="s">
        <v>41</v>
      </c>
      <c r="C231" s="140" t="s">
        <v>515</v>
      </c>
      <c r="D231" s="141" t="str">
        <f t="shared" si="7"/>
        <v>video</v>
      </c>
      <c r="E231" s="365"/>
      <c r="F231" s="365"/>
      <c r="G231" s="365"/>
      <c r="H231" s="365">
        <v>30</v>
      </c>
      <c r="I231" s="365"/>
      <c r="J231" s="365"/>
      <c r="K231" s="365"/>
      <c r="L231" s="365"/>
      <c r="M231" s="365"/>
      <c r="N231" s="365"/>
      <c r="O231" s="365"/>
      <c r="P231" s="368"/>
      <c r="Q231" s="371"/>
      <c r="W231" s="87" t="s">
        <v>738</v>
      </c>
      <c r="X231" s="149" t="str">
        <f>VLOOKUP(C231,EJE!$C$1:D1552,2,FALSE)</f>
        <v>https://youtu.be/h7eGj7hg6hI?si=8g28xryavjxWLkzH</v>
      </c>
    </row>
    <row r="232" spans="1:24" ht="15.75">
      <c r="A232" s="158">
        <v>9</v>
      </c>
      <c r="B232" s="88" t="s">
        <v>685</v>
      </c>
      <c r="C232" s="140" t="s">
        <v>3</v>
      </c>
      <c r="D232" s="141" t="str">
        <f t="shared" si="7"/>
        <v>video</v>
      </c>
      <c r="E232" s="365"/>
      <c r="F232" s="365"/>
      <c r="G232" s="365"/>
      <c r="H232" s="365">
        <v>30</v>
      </c>
      <c r="I232" s="365"/>
      <c r="J232" s="365"/>
      <c r="K232" s="365"/>
      <c r="L232" s="365"/>
      <c r="M232" s="365"/>
      <c r="N232" s="365"/>
      <c r="O232" s="365"/>
      <c r="P232" s="368"/>
      <c r="Q232" s="371"/>
      <c r="W232" s="87" t="s">
        <v>738</v>
      </c>
      <c r="X232" s="149" t="str">
        <f>VLOOKUP(C232,EJE!$C$1:D1553,2,FALSE)</f>
        <v>https://youtu.be/JwwQxitUCsY?si=-0IR-GRHn2uOUwX0</v>
      </c>
    </row>
    <row r="233" spans="1:24" ht="15.75">
      <c r="A233" s="158">
        <v>10</v>
      </c>
      <c r="B233" s="88" t="s">
        <v>42</v>
      </c>
      <c r="C233" s="140" t="s">
        <v>2</v>
      </c>
      <c r="D233" s="141" t="str">
        <f t="shared" si="7"/>
        <v>video</v>
      </c>
      <c r="E233" s="365"/>
      <c r="F233" s="365"/>
      <c r="G233" s="365"/>
      <c r="H233" s="365">
        <v>30</v>
      </c>
      <c r="I233" s="365"/>
      <c r="J233" s="365"/>
      <c r="K233" s="365"/>
      <c r="L233" s="365"/>
      <c r="M233" s="365"/>
      <c r="N233" s="365"/>
      <c r="O233" s="365"/>
      <c r="P233" s="368"/>
      <c r="Q233" s="371"/>
      <c r="W233" s="87" t="s">
        <v>738</v>
      </c>
      <c r="X233" s="149" t="str">
        <f>VLOOKUP(C233,EJE!$C$1:D1554,2,FALSE)</f>
        <v>https://youtu.be/bgO3bI1ts_E?si=cgFOBOfo4lT9WI1k</v>
      </c>
    </row>
    <row r="234" spans="1:24" ht="15.75">
      <c r="A234" s="158">
        <v>11</v>
      </c>
      <c r="B234" s="88" t="s">
        <v>685</v>
      </c>
      <c r="C234" s="140" t="s">
        <v>3</v>
      </c>
      <c r="D234" s="141" t="str">
        <f t="shared" si="7"/>
        <v>video</v>
      </c>
      <c r="E234" s="365"/>
      <c r="F234" s="365"/>
      <c r="G234" s="365"/>
      <c r="H234" s="365">
        <v>30</v>
      </c>
      <c r="I234" s="365"/>
      <c r="J234" s="365"/>
      <c r="K234" s="365"/>
      <c r="L234" s="365"/>
      <c r="M234" s="365"/>
      <c r="N234" s="365"/>
      <c r="O234" s="365"/>
      <c r="P234" s="368"/>
      <c r="Q234" s="371"/>
      <c r="W234" s="87" t="s">
        <v>738</v>
      </c>
      <c r="X234" s="149" t="str">
        <f>VLOOKUP(C234,EJE!$C$1:D1555,2,FALSE)</f>
        <v>https://youtu.be/JwwQxitUCsY?si=-0IR-GRHn2uOUwX0</v>
      </c>
    </row>
    <row r="235" spans="1:24" ht="15.75">
      <c r="A235" s="158">
        <v>12</v>
      </c>
      <c r="B235" s="88" t="s">
        <v>38</v>
      </c>
      <c r="C235" s="140" t="s">
        <v>121</v>
      </c>
      <c r="D235" s="141" t="str">
        <f t="shared" si="7"/>
        <v>video</v>
      </c>
      <c r="E235" s="365"/>
      <c r="F235" s="365"/>
      <c r="G235" s="365"/>
      <c r="H235" s="365">
        <v>30</v>
      </c>
      <c r="I235" s="365"/>
      <c r="J235" s="365"/>
      <c r="K235" s="365"/>
      <c r="L235" s="365"/>
      <c r="M235" s="365"/>
      <c r="N235" s="365"/>
      <c r="O235" s="365"/>
      <c r="P235" s="368"/>
      <c r="Q235" s="371"/>
      <c r="W235" s="87" t="s">
        <v>738</v>
      </c>
      <c r="X235" s="149">
        <f>VLOOKUP(C235,EJE!$C$1:D1556,2,FALSE)</f>
        <v>0</v>
      </c>
    </row>
    <row r="236" spans="1:24" ht="15.75">
      <c r="A236" s="158">
        <v>13</v>
      </c>
      <c r="B236" s="88" t="s">
        <v>685</v>
      </c>
      <c r="C236" s="140" t="s">
        <v>3</v>
      </c>
      <c r="D236" s="141" t="str">
        <f t="shared" si="7"/>
        <v>video</v>
      </c>
      <c r="E236" s="365"/>
      <c r="F236" s="365"/>
      <c r="G236" s="365"/>
      <c r="H236" s="365">
        <v>30</v>
      </c>
      <c r="I236" s="365"/>
      <c r="J236" s="365"/>
      <c r="K236" s="365"/>
      <c r="L236" s="365"/>
      <c r="M236" s="365"/>
      <c r="N236" s="365"/>
      <c r="O236" s="365"/>
      <c r="P236" s="368"/>
      <c r="Q236" s="371"/>
      <c r="W236" s="87" t="s">
        <v>738</v>
      </c>
      <c r="X236" s="149" t="str">
        <f>VLOOKUP(C236,EJE!$C$1:D1557,2,FALSE)</f>
        <v>https://youtu.be/JwwQxitUCsY?si=-0IR-GRHn2uOUwX0</v>
      </c>
    </row>
    <row r="237" spans="1:24" ht="15.75">
      <c r="A237" s="158">
        <v>14</v>
      </c>
      <c r="B237" s="88" t="s">
        <v>39</v>
      </c>
      <c r="C237" s="140" t="s">
        <v>27</v>
      </c>
      <c r="D237" s="141" t="str">
        <f t="shared" si="7"/>
        <v>video</v>
      </c>
      <c r="E237" s="365"/>
      <c r="F237" s="365"/>
      <c r="G237" s="365"/>
      <c r="H237" s="365">
        <v>30</v>
      </c>
      <c r="I237" s="365"/>
      <c r="J237" s="365"/>
      <c r="K237" s="365"/>
      <c r="L237" s="365"/>
      <c r="M237" s="365"/>
      <c r="N237" s="365"/>
      <c r="O237" s="365"/>
      <c r="P237" s="368"/>
      <c r="Q237" s="371"/>
      <c r="W237" s="87" t="s">
        <v>738</v>
      </c>
      <c r="X237" s="149">
        <f>VLOOKUP(C237,EJE!$C$1:D1558,2,FALSE)</f>
        <v>0</v>
      </c>
    </row>
    <row r="238" spans="1:24" ht="15.75">
      <c r="A238" s="158">
        <v>15</v>
      </c>
      <c r="B238" s="88" t="s">
        <v>685</v>
      </c>
      <c r="C238" s="140" t="s">
        <v>3</v>
      </c>
      <c r="D238" s="141" t="str">
        <f t="shared" si="7"/>
        <v>video</v>
      </c>
      <c r="E238" s="365"/>
      <c r="F238" s="365"/>
      <c r="G238" s="365"/>
      <c r="H238" s="365">
        <v>30</v>
      </c>
      <c r="I238" s="365"/>
      <c r="J238" s="365"/>
      <c r="K238" s="365"/>
      <c r="L238" s="365"/>
      <c r="M238" s="365"/>
      <c r="N238" s="365"/>
      <c r="O238" s="365"/>
      <c r="P238" s="368"/>
      <c r="Q238" s="371"/>
      <c r="W238" s="87" t="s">
        <v>738</v>
      </c>
      <c r="X238" s="149" t="str">
        <f>VLOOKUP(C238,EJE!$C$1:D1559,2,FALSE)</f>
        <v>https://youtu.be/JwwQxitUCsY?si=-0IR-GRHn2uOUwX0</v>
      </c>
    </row>
    <row r="239" spans="1:24" ht="16.5" thickBot="1">
      <c r="A239" s="156">
        <v>16</v>
      </c>
      <c r="B239" s="88" t="s">
        <v>264</v>
      </c>
      <c r="C239" s="142" t="s">
        <v>219</v>
      </c>
      <c r="D239" s="143" t="str">
        <f t="shared" si="7"/>
        <v>video</v>
      </c>
      <c r="E239" s="367"/>
      <c r="F239" s="367"/>
      <c r="G239" s="367"/>
      <c r="H239" s="367">
        <v>30</v>
      </c>
      <c r="I239" s="367"/>
      <c r="J239" s="367"/>
      <c r="K239" s="367"/>
      <c r="L239" s="367"/>
      <c r="M239" s="367"/>
      <c r="N239" s="367"/>
      <c r="O239" s="367"/>
      <c r="P239" s="369"/>
      <c r="Q239" s="371"/>
      <c r="W239" s="87" t="s">
        <v>738</v>
      </c>
      <c r="X239" s="149">
        <f>VLOOKUP(C239,EJE!$C$1:D1560,2,FALSE)</f>
        <v>0</v>
      </c>
    </row>
    <row r="240" spans="1:24" ht="24">
      <c r="A240" s="156">
        <v>17</v>
      </c>
      <c r="B240" s="88" t="s">
        <v>1</v>
      </c>
      <c r="C240" s="145" t="s">
        <v>745</v>
      </c>
      <c r="D240" s="141" t="str">
        <f t="shared" si="7"/>
        <v>video</v>
      </c>
      <c r="E240" s="365"/>
      <c r="F240" s="365"/>
      <c r="G240" s="365"/>
      <c r="H240" s="365"/>
      <c r="I240" s="365"/>
      <c r="J240" s="365"/>
      <c r="K240" s="365"/>
      <c r="L240" s="365"/>
      <c r="M240" s="365"/>
      <c r="N240" s="365"/>
      <c r="O240" s="365"/>
      <c r="P240" s="365"/>
      <c r="W240" s="87" t="s">
        <v>738</v>
      </c>
      <c r="X240" s="149" t="str">
        <f>VLOOKUP(C240,EJE!$C$1:D1561,2,FALSE)</f>
        <v>https://drive.google.com/file/d/1d10kKB4X2rApjiYtDlKjBbuy7zvRY_rz/view?usp=sharing</v>
      </c>
    </row>
    <row r="241" spans="1:24" ht="15.75">
      <c r="B241" s="146"/>
      <c r="C241" s="145"/>
      <c r="D241" s="141"/>
      <c r="E241" s="145"/>
      <c r="F241" s="145"/>
      <c r="G241" s="145"/>
      <c r="H241" s="145"/>
      <c r="I241" s="145"/>
      <c r="J241" s="145"/>
      <c r="K241" s="145"/>
      <c r="L241" s="145"/>
      <c r="M241" s="145"/>
      <c r="N241" s="145"/>
      <c r="O241" s="145"/>
      <c r="P241" s="145"/>
      <c r="X241" s="17"/>
    </row>
    <row r="242" spans="1:24" ht="15.75">
      <c r="C242" s="123" t="s">
        <v>1152</v>
      </c>
      <c r="F242" s="89"/>
      <c r="I242" s="89"/>
      <c r="L242" s="89"/>
      <c r="O242" s="89"/>
      <c r="X242" s="17"/>
    </row>
    <row r="243" spans="1:24" ht="16.5" customHeight="1" thickBot="1">
      <c r="A243" s="94">
        <v>13</v>
      </c>
      <c r="B243" s="95"/>
      <c r="C243" s="95" t="s">
        <v>948</v>
      </c>
      <c r="D243" s="94"/>
      <c r="E243" s="372" t="s">
        <v>688</v>
      </c>
      <c r="F243" s="372"/>
      <c r="G243" s="372"/>
      <c r="H243" s="372" t="s">
        <v>950</v>
      </c>
      <c r="I243" s="372"/>
      <c r="J243" s="372"/>
      <c r="K243" s="372" t="s">
        <v>687</v>
      </c>
      <c r="L243" s="372"/>
      <c r="M243" s="372"/>
      <c r="N243" s="372" t="s">
        <v>686</v>
      </c>
      <c r="O243" s="372"/>
      <c r="P243" s="372"/>
      <c r="Q243" s="94"/>
      <c r="X243" s="17"/>
    </row>
    <row r="244" spans="1:24">
      <c r="A244" s="158">
        <v>1</v>
      </c>
      <c r="B244" s="88" t="s">
        <v>394</v>
      </c>
      <c r="C244" s="138" t="s">
        <v>199</v>
      </c>
      <c r="D244" s="139" t="e">
        <f t="shared" si="7"/>
        <v>#N/A</v>
      </c>
      <c r="E244" s="366"/>
      <c r="F244" s="366"/>
      <c r="G244" s="366"/>
      <c r="H244" s="366">
        <v>30</v>
      </c>
      <c r="I244" s="366"/>
      <c r="J244" s="366"/>
      <c r="K244" s="366">
        <v>3</v>
      </c>
      <c r="L244" s="366"/>
      <c r="M244" s="366"/>
      <c r="N244" s="366"/>
      <c r="O244" s="366"/>
      <c r="P244" s="370"/>
      <c r="Q244" s="96"/>
      <c r="W244" s="87" t="s">
        <v>738</v>
      </c>
      <c r="X244" s="149" t="e">
        <f>VLOOKUP(C244,EJE!$C$1:D1564,2,FALSE)</f>
        <v>#N/A</v>
      </c>
    </row>
    <row r="245" spans="1:24" ht="15.75">
      <c r="A245" s="158">
        <v>2</v>
      </c>
      <c r="B245" s="88" t="s">
        <v>949</v>
      </c>
      <c r="C245" s="140" t="s">
        <v>389</v>
      </c>
      <c r="D245" s="141" t="str">
        <f t="shared" si="7"/>
        <v>video</v>
      </c>
      <c r="E245" s="365"/>
      <c r="F245" s="365"/>
      <c r="G245" s="365"/>
      <c r="H245" s="365"/>
      <c r="I245" s="365"/>
      <c r="J245" s="365"/>
      <c r="K245" s="365"/>
      <c r="L245" s="365"/>
      <c r="M245" s="365"/>
      <c r="N245" s="365"/>
      <c r="O245" s="365"/>
      <c r="P245" s="368"/>
      <c r="Q245" s="96"/>
      <c r="W245" s="87" t="s">
        <v>738</v>
      </c>
      <c r="X245" s="149" t="str">
        <f>VLOOKUP(C245,EJE!$C$1:D1565,2,FALSE)</f>
        <v>https://youtu.be/B4AxYIlorgw?si=E6uIHQ3akwy8aj-m</v>
      </c>
    </row>
    <row r="246" spans="1:24" ht="24.75" thickBot="1">
      <c r="A246" s="158">
        <v>3</v>
      </c>
      <c r="B246" s="88" t="s">
        <v>392</v>
      </c>
      <c r="C246" s="142" t="s">
        <v>176</v>
      </c>
      <c r="D246" s="143" t="str">
        <f t="shared" si="7"/>
        <v>video</v>
      </c>
      <c r="E246" s="367"/>
      <c r="F246" s="367"/>
      <c r="G246" s="367"/>
      <c r="H246" s="367"/>
      <c r="I246" s="367"/>
      <c r="J246" s="367"/>
      <c r="K246" s="367"/>
      <c r="L246" s="367"/>
      <c r="M246" s="367"/>
      <c r="N246" s="367"/>
      <c r="O246" s="367"/>
      <c r="P246" s="369"/>
      <c r="Q246" s="96"/>
      <c r="W246" s="87" t="s">
        <v>738</v>
      </c>
      <c r="X246" s="149" t="str">
        <f>VLOOKUP(C246,EJE!$C$1:D1566,2,FALSE)</f>
        <v>https://drive.google.com/file/d/1Q1An8Nigul245WUqUDS52fCJOsCBmEqf/view?usp=drive_link</v>
      </c>
    </row>
    <row r="247" spans="1:24" ht="15.75">
      <c r="A247" s="158">
        <v>4</v>
      </c>
      <c r="B247" s="88" t="s">
        <v>739</v>
      </c>
      <c r="C247" s="138" t="s">
        <v>66</v>
      </c>
      <c r="D247" s="144" t="str">
        <f t="shared" si="7"/>
        <v>video</v>
      </c>
      <c r="E247" s="366"/>
      <c r="F247" s="366"/>
      <c r="G247" s="366"/>
      <c r="H247" s="366">
        <v>30</v>
      </c>
      <c r="I247" s="366"/>
      <c r="J247" s="366"/>
      <c r="K247" s="366">
        <v>3</v>
      </c>
      <c r="L247" s="366"/>
      <c r="M247" s="366"/>
      <c r="N247" s="366"/>
      <c r="O247" s="366"/>
      <c r="P247" s="370"/>
      <c r="Q247" s="96"/>
      <c r="W247" s="87" t="s">
        <v>738</v>
      </c>
      <c r="X247" s="149" t="str">
        <f>VLOOKUP(C247,EJE!$C$1:D1567,2,FALSE)</f>
        <v>https://youtu.be/YNAwRWgPwNk?si=tRGZb459mOPBCCZB</v>
      </c>
    </row>
    <row r="248" spans="1:24" ht="16.5" thickBot="1">
      <c r="A248" s="158">
        <v>5</v>
      </c>
      <c r="B248" s="88" t="s">
        <v>739</v>
      </c>
      <c r="C248" s="140" t="s">
        <v>622</v>
      </c>
      <c r="D248" s="141" t="e">
        <f t="shared" si="7"/>
        <v>#N/A</v>
      </c>
      <c r="E248" s="365"/>
      <c r="F248" s="365"/>
      <c r="G248" s="365"/>
      <c r="H248" s="365"/>
      <c r="I248" s="365"/>
      <c r="J248" s="365"/>
      <c r="K248" s="367"/>
      <c r="L248" s="367"/>
      <c r="M248" s="367"/>
      <c r="N248" s="365"/>
      <c r="O248" s="365"/>
      <c r="P248" s="368"/>
      <c r="Q248" s="96"/>
      <c r="W248" s="87" t="s">
        <v>738</v>
      </c>
      <c r="X248" s="149" t="e">
        <f>VLOOKUP(C248,EJE!$C$1:D1568,2,FALSE)</f>
        <v>#N/A</v>
      </c>
    </row>
    <row r="249" spans="1:24" ht="15.75">
      <c r="A249" s="158">
        <v>6</v>
      </c>
      <c r="B249" s="88" t="s">
        <v>40</v>
      </c>
      <c r="C249" s="138" t="s">
        <v>43</v>
      </c>
      <c r="D249" s="144" t="str">
        <f t="shared" si="7"/>
        <v>video</v>
      </c>
      <c r="E249" s="366"/>
      <c r="F249" s="366"/>
      <c r="G249" s="366"/>
      <c r="H249" s="366">
        <v>40</v>
      </c>
      <c r="I249" s="366"/>
      <c r="J249" s="366"/>
      <c r="K249" s="366">
        <v>6</v>
      </c>
      <c r="L249" s="366"/>
      <c r="M249" s="366"/>
      <c r="N249" s="366"/>
      <c r="O249" s="366"/>
      <c r="P249" s="370"/>
      <c r="Q249" s="371">
        <f>((H249+H250+H251+H252+H253+H254+H255+H256+H257+H258+H259)*K249)/60</f>
        <v>44</v>
      </c>
      <c r="W249" s="87" t="s">
        <v>738</v>
      </c>
      <c r="X249" s="149" t="str">
        <f>VLOOKUP(C249,EJE!$C$1:D1569,2,FALSE)</f>
        <v>https://youtu.be/wYacQ6W-jS0?si=pPizgBaEFxyyUHEe</v>
      </c>
    </row>
    <row r="250" spans="1:24" ht="15.75">
      <c r="A250" s="158">
        <v>7</v>
      </c>
      <c r="B250" s="88" t="s">
        <v>685</v>
      </c>
      <c r="C250" s="140" t="s">
        <v>3</v>
      </c>
      <c r="D250" s="141" t="str">
        <f t="shared" si="7"/>
        <v>video</v>
      </c>
      <c r="E250" s="365"/>
      <c r="F250" s="365"/>
      <c r="G250" s="365"/>
      <c r="H250" s="365">
        <v>40</v>
      </c>
      <c r="I250" s="365"/>
      <c r="J250" s="365"/>
      <c r="K250" s="365"/>
      <c r="L250" s="365"/>
      <c r="M250" s="365"/>
      <c r="N250" s="365"/>
      <c r="O250" s="365"/>
      <c r="P250" s="368"/>
      <c r="Q250" s="371"/>
      <c r="W250" s="87" t="s">
        <v>738</v>
      </c>
      <c r="X250" s="149" t="str">
        <f>VLOOKUP(C250,EJE!$C$1:D1570,2,FALSE)</f>
        <v>https://youtu.be/JwwQxitUCsY?si=-0IR-GRHn2uOUwX0</v>
      </c>
    </row>
    <row r="251" spans="1:24" ht="15.75">
      <c r="A251" s="158">
        <v>8</v>
      </c>
      <c r="B251" s="88" t="s">
        <v>41</v>
      </c>
      <c r="C251" s="140" t="s">
        <v>515</v>
      </c>
      <c r="D251" s="141" t="str">
        <f t="shared" si="7"/>
        <v>video</v>
      </c>
      <c r="E251" s="365"/>
      <c r="F251" s="365"/>
      <c r="G251" s="365"/>
      <c r="H251" s="365">
        <v>40</v>
      </c>
      <c r="I251" s="365"/>
      <c r="J251" s="365"/>
      <c r="K251" s="365"/>
      <c r="L251" s="365"/>
      <c r="M251" s="365"/>
      <c r="N251" s="365"/>
      <c r="O251" s="365"/>
      <c r="P251" s="368"/>
      <c r="Q251" s="371"/>
      <c r="W251" s="87" t="s">
        <v>738</v>
      </c>
      <c r="X251" s="149" t="str">
        <f>VLOOKUP(C251,EJE!$C$1:D1571,2,FALSE)</f>
        <v>https://youtu.be/h7eGj7hg6hI?si=8g28xryavjxWLkzH</v>
      </c>
    </row>
    <row r="252" spans="1:24" ht="15.75">
      <c r="A252" s="158">
        <v>9</v>
      </c>
      <c r="B252" s="88" t="s">
        <v>685</v>
      </c>
      <c r="C252" s="140" t="s">
        <v>3</v>
      </c>
      <c r="D252" s="141" t="str">
        <f t="shared" si="7"/>
        <v>video</v>
      </c>
      <c r="E252" s="365"/>
      <c r="F252" s="365"/>
      <c r="G252" s="365"/>
      <c r="H252" s="365">
        <v>40</v>
      </c>
      <c r="I252" s="365"/>
      <c r="J252" s="365"/>
      <c r="K252" s="365"/>
      <c r="L252" s="365"/>
      <c r="M252" s="365"/>
      <c r="N252" s="365"/>
      <c r="O252" s="365"/>
      <c r="P252" s="368"/>
      <c r="Q252" s="371"/>
      <c r="W252" s="87" t="s">
        <v>738</v>
      </c>
      <c r="X252" s="149" t="str">
        <f>VLOOKUP(C252,EJE!$C$1:D1572,2,FALSE)</f>
        <v>https://youtu.be/JwwQxitUCsY?si=-0IR-GRHn2uOUwX0</v>
      </c>
    </row>
    <row r="253" spans="1:24" ht="15.75">
      <c r="A253" s="158">
        <v>10</v>
      </c>
      <c r="B253" s="88" t="s">
        <v>42</v>
      </c>
      <c r="C253" s="140" t="s">
        <v>2</v>
      </c>
      <c r="D253" s="141" t="str">
        <f t="shared" si="7"/>
        <v>video</v>
      </c>
      <c r="E253" s="365"/>
      <c r="F253" s="365"/>
      <c r="G253" s="365"/>
      <c r="H253" s="365">
        <v>40</v>
      </c>
      <c r="I253" s="365"/>
      <c r="J253" s="365"/>
      <c r="K253" s="365"/>
      <c r="L253" s="365"/>
      <c r="M253" s="365"/>
      <c r="N253" s="365"/>
      <c r="O253" s="365"/>
      <c r="P253" s="368"/>
      <c r="Q253" s="371"/>
      <c r="W253" s="87" t="s">
        <v>738</v>
      </c>
      <c r="X253" s="149" t="str">
        <f>VLOOKUP(C253,EJE!$C$1:D1573,2,FALSE)</f>
        <v>https://youtu.be/bgO3bI1ts_E?si=cgFOBOfo4lT9WI1k</v>
      </c>
    </row>
    <row r="254" spans="1:24" ht="15.75">
      <c r="A254" s="158">
        <v>11</v>
      </c>
      <c r="B254" s="88" t="s">
        <v>685</v>
      </c>
      <c r="C254" s="140" t="s">
        <v>3</v>
      </c>
      <c r="D254" s="141" t="str">
        <f t="shared" si="7"/>
        <v>video</v>
      </c>
      <c r="E254" s="365"/>
      <c r="F254" s="365"/>
      <c r="G254" s="365"/>
      <c r="H254" s="365">
        <v>40</v>
      </c>
      <c r="I254" s="365"/>
      <c r="J254" s="365"/>
      <c r="K254" s="365"/>
      <c r="L254" s="365"/>
      <c r="M254" s="365"/>
      <c r="N254" s="365"/>
      <c r="O254" s="365"/>
      <c r="P254" s="368"/>
      <c r="Q254" s="371"/>
      <c r="W254" s="87" t="s">
        <v>738</v>
      </c>
      <c r="X254" s="149" t="str">
        <f>VLOOKUP(C254,EJE!$C$1:D1574,2,FALSE)</f>
        <v>https://youtu.be/JwwQxitUCsY?si=-0IR-GRHn2uOUwX0</v>
      </c>
    </row>
    <row r="255" spans="1:24" ht="15.75">
      <c r="A255" s="158">
        <v>12</v>
      </c>
      <c r="B255" s="88" t="s">
        <v>38</v>
      </c>
      <c r="C255" s="140" t="s">
        <v>121</v>
      </c>
      <c r="D255" s="141" t="str">
        <f t="shared" si="7"/>
        <v>video</v>
      </c>
      <c r="E255" s="365"/>
      <c r="F255" s="365"/>
      <c r="G255" s="365"/>
      <c r="H255" s="365">
        <v>40</v>
      </c>
      <c r="I255" s="365"/>
      <c r="J255" s="365"/>
      <c r="K255" s="365"/>
      <c r="L255" s="365"/>
      <c r="M255" s="365"/>
      <c r="N255" s="365"/>
      <c r="O255" s="365"/>
      <c r="P255" s="368"/>
      <c r="Q255" s="371"/>
      <c r="W255" s="87" t="s">
        <v>738</v>
      </c>
      <c r="X255" s="149">
        <f>VLOOKUP(C255,EJE!$C$1:D1575,2,FALSE)</f>
        <v>0</v>
      </c>
    </row>
    <row r="256" spans="1:24" ht="15.75">
      <c r="A256" s="158">
        <v>13</v>
      </c>
      <c r="B256" s="88" t="s">
        <v>685</v>
      </c>
      <c r="C256" s="140" t="s">
        <v>3</v>
      </c>
      <c r="D256" s="141" t="str">
        <f t="shared" si="7"/>
        <v>video</v>
      </c>
      <c r="E256" s="365"/>
      <c r="F256" s="365"/>
      <c r="G256" s="365"/>
      <c r="H256" s="365">
        <v>40</v>
      </c>
      <c r="I256" s="365"/>
      <c r="J256" s="365"/>
      <c r="K256" s="365"/>
      <c r="L256" s="365"/>
      <c r="M256" s="365"/>
      <c r="N256" s="365"/>
      <c r="O256" s="365"/>
      <c r="P256" s="368"/>
      <c r="Q256" s="371"/>
      <c r="W256" s="87" t="s">
        <v>738</v>
      </c>
      <c r="X256" s="149" t="str">
        <f>VLOOKUP(C256,EJE!$C$1:D1576,2,FALSE)</f>
        <v>https://youtu.be/JwwQxitUCsY?si=-0IR-GRHn2uOUwX0</v>
      </c>
    </row>
    <row r="257" spans="1:24" ht="15.75">
      <c r="A257" s="158">
        <v>14</v>
      </c>
      <c r="B257" s="88" t="s">
        <v>39</v>
      </c>
      <c r="C257" s="140" t="s">
        <v>27</v>
      </c>
      <c r="D257" s="141" t="str">
        <f t="shared" si="7"/>
        <v>video</v>
      </c>
      <c r="E257" s="365"/>
      <c r="F257" s="365"/>
      <c r="G257" s="365"/>
      <c r="H257" s="365">
        <v>40</v>
      </c>
      <c r="I257" s="365"/>
      <c r="J257" s="365"/>
      <c r="K257" s="365"/>
      <c r="L257" s="365"/>
      <c r="M257" s="365"/>
      <c r="N257" s="365"/>
      <c r="O257" s="365"/>
      <c r="P257" s="368"/>
      <c r="Q257" s="371"/>
      <c r="W257" s="87" t="s">
        <v>738</v>
      </c>
      <c r="X257" s="149">
        <f>VLOOKUP(C257,EJE!$C$1:D1577,2,FALSE)</f>
        <v>0</v>
      </c>
    </row>
    <row r="258" spans="1:24" ht="15.75">
      <c r="A258" s="158">
        <v>15</v>
      </c>
      <c r="B258" s="88" t="s">
        <v>685</v>
      </c>
      <c r="C258" s="140" t="s">
        <v>3</v>
      </c>
      <c r="D258" s="141" t="str">
        <f>HYPERLINK(X258,W258)</f>
        <v>video</v>
      </c>
      <c r="E258" s="365"/>
      <c r="F258" s="365"/>
      <c r="G258" s="365"/>
      <c r="H258" s="365">
        <v>40</v>
      </c>
      <c r="I258" s="365"/>
      <c r="J258" s="365"/>
      <c r="K258" s="365"/>
      <c r="L258" s="365"/>
      <c r="M258" s="365"/>
      <c r="N258" s="365"/>
      <c r="O258" s="365"/>
      <c r="P258" s="368"/>
      <c r="Q258" s="371"/>
      <c r="W258" s="87" t="s">
        <v>738</v>
      </c>
      <c r="X258" s="149" t="str">
        <f>VLOOKUP(C258,EJE!$C$1:D1578,2,FALSE)</f>
        <v>https://youtu.be/JwwQxitUCsY?si=-0IR-GRHn2uOUwX0</v>
      </c>
    </row>
    <row r="259" spans="1:24" ht="16.5" thickBot="1">
      <c r="A259" s="156">
        <v>16</v>
      </c>
      <c r="B259" s="88" t="s">
        <v>264</v>
      </c>
      <c r="C259" s="142" t="s">
        <v>219</v>
      </c>
      <c r="D259" s="143" t="str">
        <f>HYPERLINK(X259,W259)</f>
        <v>video</v>
      </c>
      <c r="E259" s="367"/>
      <c r="F259" s="367"/>
      <c r="G259" s="367"/>
      <c r="H259" s="367">
        <v>40</v>
      </c>
      <c r="I259" s="367"/>
      <c r="J259" s="367"/>
      <c r="K259" s="367"/>
      <c r="L259" s="367"/>
      <c r="M259" s="367"/>
      <c r="N259" s="367"/>
      <c r="O259" s="367"/>
      <c r="P259" s="369"/>
      <c r="Q259" s="371"/>
      <c r="W259" s="87" t="s">
        <v>738</v>
      </c>
      <c r="X259" s="149">
        <f>VLOOKUP(C259,EJE!$C$1:D1579,2,FALSE)</f>
        <v>0</v>
      </c>
    </row>
    <row r="260" spans="1:24" ht="24">
      <c r="A260" s="156">
        <v>17</v>
      </c>
      <c r="B260" s="88" t="s">
        <v>1</v>
      </c>
      <c r="C260" s="145" t="s">
        <v>745</v>
      </c>
      <c r="D260" s="141" t="str">
        <f>HYPERLINK(X260,W260)</f>
        <v>video</v>
      </c>
      <c r="E260" s="365"/>
      <c r="F260" s="365"/>
      <c r="G260" s="365"/>
      <c r="H260" s="365"/>
      <c r="I260" s="365"/>
      <c r="J260" s="365"/>
      <c r="K260" s="365"/>
      <c r="L260" s="365"/>
      <c r="M260" s="365"/>
      <c r="N260" s="365"/>
      <c r="O260" s="365"/>
      <c r="P260" s="365"/>
      <c r="W260" s="87" t="s">
        <v>738</v>
      </c>
      <c r="X260" s="149" t="str">
        <f>VLOOKUP(C260,EJE!$C$1:D1580,2,FALSE)</f>
        <v>https://drive.google.com/file/d/1d10kKB4X2rApjiYtDlKjBbuy7zvRY_rz/view?usp=sharing</v>
      </c>
    </row>
    <row r="261" spans="1:24" ht="15.75">
      <c r="B261" s="146"/>
      <c r="C261" s="145"/>
      <c r="D261" s="141"/>
      <c r="E261" s="145"/>
      <c r="F261" s="145"/>
      <c r="G261" s="145"/>
      <c r="H261" s="145"/>
      <c r="I261" s="145"/>
      <c r="J261" s="145"/>
      <c r="K261" s="145"/>
      <c r="L261" s="145"/>
      <c r="M261" s="145"/>
      <c r="N261" s="145"/>
      <c r="O261" s="145"/>
      <c r="P261" s="145"/>
      <c r="X261" s="17"/>
    </row>
    <row r="262" spans="1:24" ht="15.75">
      <c r="C262" s="123" t="s">
        <v>1152</v>
      </c>
      <c r="F262" s="89"/>
      <c r="I262" s="89"/>
      <c r="L262" s="89"/>
      <c r="O262" s="89"/>
      <c r="X262" s="17"/>
    </row>
    <row r="263" spans="1:24" ht="16.5" customHeight="1" thickBot="1">
      <c r="A263" s="94">
        <v>14</v>
      </c>
      <c r="B263" s="95"/>
      <c r="C263" s="95" t="s">
        <v>948</v>
      </c>
      <c r="D263" s="94"/>
      <c r="E263" s="372" t="s">
        <v>688</v>
      </c>
      <c r="F263" s="372"/>
      <c r="G263" s="372"/>
      <c r="H263" s="372" t="s">
        <v>950</v>
      </c>
      <c r="I263" s="372"/>
      <c r="J263" s="372"/>
      <c r="K263" s="372" t="s">
        <v>687</v>
      </c>
      <c r="L263" s="372"/>
      <c r="M263" s="372"/>
      <c r="N263" s="372" t="s">
        <v>686</v>
      </c>
      <c r="O263" s="372"/>
      <c r="P263" s="372"/>
      <c r="Q263" s="94"/>
      <c r="X263" s="17"/>
    </row>
    <row r="264" spans="1:24">
      <c r="A264" s="158">
        <v>1</v>
      </c>
      <c r="B264" s="88" t="s">
        <v>394</v>
      </c>
      <c r="C264" s="138" t="s">
        <v>199</v>
      </c>
      <c r="D264" s="139" t="e">
        <f t="shared" ref="D264:D280" si="8">HYPERLINK(X264,W264)</f>
        <v>#N/A</v>
      </c>
      <c r="E264" s="366"/>
      <c r="F264" s="366"/>
      <c r="G264" s="366"/>
      <c r="H264" s="366">
        <v>30</v>
      </c>
      <c r="I264" s="366"/>
      <c r="J264" s="366"/>
      <c r="K264" s="366">
        <v>3</v>
      </c>
      <c r="L264" s="366"/>
      <c r="M264" s="366"/>
      <c r="N264" s="366"/>
      <c r="O264" s="366"/>
      <c r="P264" s="370"/>
      <c r="Q264" s="96"/>
      <c r="W264" s="87" t="s">
        <v>738</v>
      </c>
      <c r="X264" s="149" t="e">
        <f>VLOOKUP(C264,EJE!$C$1:D1583,2,FALSE)</f>
        <v>#N/A</v>
      </c>
    </row>
    <row r="265" spans="1:24" ht="15.75">
      <c r="A265" s="158">
        <v>2</v>
      </c>
      <c r="B265" s="88" t="s">
        <v>949</v>
      </c>
      <c r="C265" s="140" t="s">
        <v>390</v>
      </c>
      <c r="D265" s="141" t="str">
        <f t="shared" si="8"/>
        <v>video</v>
      </c>
      <c r="E265" s="365"/>
      <c r="F265" s="365"/>
      <c r="G265" s="365"/>
      <c r="H265" s="365"/>
      <c r="I265" s="365"/>
      <c r="J265" s="365"/>
      <c r="K265" s="365"/>
      <c r="L265" s="365"/>
      <c r="M265" s="365"/>
      <c r="N265" s="365"/>
      <c r="O265" s="365"/>
      <c r="P265" s="368"/>
      <c r="Q265" s="96"/>
      <c r="W265" s="87" t="s">
        <v>738</v>
      </c>
      <c r="X265" s="149" t="str">
        <f>VLOOKUP(C265,EJE!$C$1:D1584,2,FALSE)</f>
        <v>https://youtu.be/yTsJrkZp0PA?si=dIaQaUll8m2BnPuF</v>
      </c>
    </row>
    <row r="266" spans="1:24" ht="24.75" thickBot="1">
      <c r="A266" s="158">
        <v>3</v>
      </c>
      <c r="B266" s="88" t="s">
        <v>392</v>
      </c>
      <c r="C266" s="142" t="s">
        <v>176</v>
      </c>
      <c r="D266" s="143" t="str">
        <f t="shared" si="8"/>
        <v>video</v>
      </c>
      <c r="E266" s="367"/>
      <c r="F266" s="367"/>
      <c r="G266" s="367"/>
      <c r="H266" s="367"/>
      <c r="I266" s="367"/>
      <c r="J266" s="367"/>
      <c r="K266" s="367"/>
      <c r="L266" s="367"/>
      <c r="M266" s="367"/>
      <c r="N266" s="367"/>
      <c r="O266" s="367"/>
      <c r="P266" s="369"/>
      <c r="Q266" s="96"/>
      <c r="W266" s="87" t="s">
        <v>738</v>
      </c>
      <c r="X266" s="149" t="str">
        <f>VLOOKUP(C266,EJE!$C$1:D1585,2,FALSE)</f>
        <v>https://drive.google.com/file/d/1Q1An8Nigul245WUqUDS52fCJOsCBmEqf/view?usp=drive_link</v>
      </c>
    </row>
    <row r="267" spans="1:24" ht="15.75">
      <c r="A267" s="158">
        <v>4</v>
      </c>
      <c r="B267" s="88" t="s">
        <v>739</v>
      </c>
      <c r="C267" s="138" t="s">
        <v>13</v>
      </c>
      <c r="D267" s="144" t="str">
        <f t="shared" si="8"/>
        <v>video</v>
      </c>
      <c r="E267" s="366"/>
      <c r="F267" s="366"/>
      <c r="G267" s="366"/>
      <c r="H267" s="366">
        <v>30</v>
      </c>
      <c r="I267" s="366"/>
      <c r="J267" s="366"/>
      <c r="K267" s="366">
        <v>3</v>
      </c>
      <c r="L267" s="366"/>
      <c r="M267" s="366"/>
      <c r="N267" s="366"/>
      <c r="O267" s="366"/>
      <c r="P267" s="370"/>
      <c r="Q267" s="96"/>
      <c r="W267" s="87" t="s">
        <v>738</v>
      </c>
      <c r="X267" s="149">
        <f>VLOOKUP(C267,EJE!$C$1:D1586,2,FALSE)</f>
        <v>0</v>
      </c>
    </row>
    <row r="268" spans="1:24" ht="16.5" thickBot="1">
      <c r="A268" s="158">
        <v>5</v>
      </c>
      <c r="B268" s="88" t="s">
        <v>739</v>
      </c>
      <c r="C268" s="140" t="s">
        <v>316</v>
      </c>
      <c r="D268" s="141" t="str">
        <f t="shared" si="8"/>
        <v>video</v>
      </c>
      <c r="E268" s="365"/>
      <c r="F268" s="365"/>
      <c r="G268" s="365"/>
      <c r="H268" s="365"/>
      <c r="I268" s="365"/>
      <c r="J268" s="365"/>
      <c r="K268" s="367"/>
      <c r="L268" s="367"/>
      <c r="M268" s="367"/>
      <c r="N268" s="365"/>
      <c r="O268" s="365"/>
      <c r="P268" s="368"/>
      <c r="Q268" s="96"/>
      <c r="W268" s="87" t="s">
        <v>738</v>
      </c>
      <c r="X268" s="149" t="str">
        <f>VLOOKUP(C268,EJE!$C$1:D1587,2,FALSE)</f>
        <v>https://youtu.be/mHF9oAkfJ6Q?si=PpywtjmHtAge-zOQ</v>
      </c>
    </row>
    <row r="269" spans="1:24" ht="15.75">
      <c r="A269" s="158">
        <v>6</v>
      </c>
      <c r="B269" s="88" t="s">
        <v>40</v>
      </c>
      <c r="C269" s="138" t="s">
        <v>43</v>
      </c>
      <c r="D269" s="144" t="str">
        <f t="shared" si="8"/>
        <v>video</v>
      </c>
      <c r="E269" s="366"/>
      <c r="F269" s="366"/>
      <c r="G269" s="366"/>
      <c r="H269" s="366">
        <v>45</v>
      </c>
      <c r="I269" s="366"/>
      <c r="J269" s="366"/>
      <c r="K269" s="366">
        <v>3</v>
      </c>
      <c r="L269" s="366"/>
      <c r="M269" s="366"/>
      <c r="N269" s="366"/>
      <c r="O269" s="366"/>
      <c r="P269" s="370"/>
      <c r="Q269" s="371">
        <f>((H269+H270+H271+H272+H273+H274+H275+H276+H277+H278+H279)*K269)/60</f>
        <v>24.75</v>
      </c>
      <c r="W269" s="87" t="s">
        <v>738</v>
      </c>
      <c r="X269" s="149" t="str">
        <f>VLOOKUP(C269,EJE!$C$1:D1588,2,FALSE)</f>
        <v>https://youtu.be/wYacQ6W-jS0?si=pPizgBaEFxyyUHEe</v>
      </c>
    </row>
    <row r="270" spans="1:24" ht="15.75">
      <c r="A270" s="158">
        <v>7</v>
      </c>
      <c r="B270" s="88" t="s">
        <v>685</v>
      </c>
      <c r="C270" s="140" t="s">
        <v>3</v>
      </c>
      <c r="D270" s="141" t="str">
        <f t="shared" si="8"/>
        <v>video</v>
      </c>
      <c r="E270" s="365"/>
      <c r="F270" s="365"/>
      <c r="G270" s="365"/>
      <c r="H270" s="365">
        <v>45</v>
      </c>
      <c r="I270" s="365"/>
      <c r="J270" s="365"/>
      <c r="K270" s="365"/>
      <c r="L270" s="365"/>
      <c r="M270" s="365"/>
      <c r="N270" s="365"/>
      <c r="O270" s="365"/>
      <c r="P270" s="368"/>
      <c r="Q270" s="371"/>
      <c r="W270" s="87" t="s">
        <v>738</v>
      </c>
      <c r="X270" s="149" t="str">
        <f>VLOOKUP(C270,EJE!$C$1:D1589,2,FALSE)</f>
        <v>https://youtu.be/JwwQxitUCsY?si=-0IR-GRHn2uOUwX0</v>
      </c>
    </row>
    <row r="271" spans="1:24" ht="15.75">
      <c r="A271" s="158">
        <v>8</v>
      </c>
      <c r="B271" s="88" t="s">
        <v>41</v>
      </c>
      <c r="C271" s="140" t="s">
        <v>515</v>
      </c>
      <c r="D271" s="141" t="str">
        <f t="shared" si="8"/>
        <v>video</v>
      </c>
      <c r="E271" s="365"/>
      <c r="F271" s="365"/>
      <c r="G271" s="365"/>
      <c r="H271" s="365">
        <v>45</v>
      </c>
      <c r="I271" s="365"/>
      <c r="J271" s="365"/>
      <c r="K271" s="365"/>
      <c r="L271" s="365"/>
      <c r="M271" s="365"/>
      <c r="N271" s="365"/>
      <c r="O271" s="365"/>
      <c r="P271" s="368"/>
      <c r="Q271" s="371"/>
      <c r="W271" s="87" t="s">
        <v>738</v>
      </c>
      <c r="X271" s="149" t="str">
        <f>VLOOKUP(C271,EJE!$C$1:D1590,2,FALSE)</f>
        <v>https://youtu.be/h7eGj7hg6hI?si=8g28xryavjxWLkzH</v>
      </c>
    </row>
    <row r="272" spans="1:24" ht="15.75">
      <c r="A272" s="158">
        <v>9</v>
      </c>
      <c r="B272" s="88" t="s">
        <v>685</v>
      </c>
      <c r="C272" s="140" t="s">
        <v>3</v>
      </c>
      <c r="D272" s="141" t="str">
        <f t="shared" si="8"/>
        <v>video</v>
      </c>
      <c r="E272" s="365"/>
      <c r="F272" s="365"/>
      <c r="G272" s="365"/>
      <c r="H272" s="365">
        <v>45</v>
      </c>
      <c r="I272" s="365"/>
      <c r="J272" s="365"/>
      <c r="K272" s="365"/>
      <c r="L272" s="365"/>
      <c r="M272" s="365"/>
      <c r="N272" s="365"/>
      <c r="O272" s="365"/>
      <c r="P272" s="368"/>
      <c r="Q272" s="371"/>
      <c r="W272" s="87" t="s">
        <v>738</v>
      </c>
      <c r="X272" s="149" t="str">
        <f>VLOOKUP(C272,EJE!$C$1:D1591,2,FALSE)</f>
        <v>https://youtu.be/JwwQxitUCsY?si=-0IR-GRHn2uOUwX0</v>
      </c>
    </row>
    <row r="273" spans="1:24" ht="15.75">
      <c r="A273" s="158">
        <v>10</v>
      </c>
      <c r="B273" s="88" t="s">
        <v>42</v>
      </c>
      <c r="C273" s="140" t="s">
        <v>2</v>
      </c>
      <c r="D273" s="141" t="str">
        <f t="shared" si="8"/>
        <v>video</v>
      </c>
      <c r="E273" s="365"/>
      <c r="F273" s="365"/>
      <c r="G273" s="365"/>
      <c r="H273" s="365">
        <v>45</v>
      </c>
      <c r="I273" s="365"/>
      <c r="J273" s="365"/>
      <c r="K273" s="365"/>
      <c r="L273" s="365"/>
      <c r="M273" s="365"/>
      <c r="N273" s="365"/>
      <c r="O273" s="365"/>
      <c r="P273" s="368"/>
      <c r="Q273" s="371"/>
      <c r="W273" s="87" t="s">
        <v>738</v>
      </c>
      <c r="X273" s="149" t="str">
        <f>VLOOKUP(C273,EJE!$C$1:D1592,2,FALSE)</f>
        <v>https://youtu.be/bgO3bI1ts_E?si=cgFOBOfo4lT9WI1k</v>
      </c>
    </row>
    <row r="274" spans="1:24" ht="15.75">
      <c r="A274" s="158">
        <v>11</v>
      </c>
      <c r="B274" s="88" t="s">
        <v>685</v>
      </c>
      <c r="C274" s="140" t="s">
        <v>3</v>
      </c>
      <c r="D274" s="141" t="str">
        <f t="shared" si="8"/>
        <v>video</v>
      </c>
      <c r="E274" s="365"/>
      <c r="F274" s="365"/>
      <c r="G274" s="365"/>
      <c r="H274" s="365">
        <v>45</v>
      </c>
      <c r="I274" s="365"/>
      <c r="J274" s="365"/>
      <c r="K274" s="365"/>
      <c r="L274" s="365"/>
      <c r="M274" s="365"/>
      <c r="N274" s="365"/>
      <c r="O274" s="365"/>
      <c r="P274" s="368"/>
      <c r="Q274" s="371"/>
      <c r="W274" s="87" t="s">
        <v>738</v>
      </c>
      <c r="X274" s="149" t="str">
        <f>VLOOKUP(C274,EJE!$C$1:D1593,2,FALSE)</f>
        <v>https://youtu.be/JwwQxitUCsY?si=-0IR-GRHn2uOUwX0</v>
      </c>
    </row>
    <row r="275" spans="1:24" ht="15.75">
      <c r="A275" s="158">
        <v>12</v>
      </c>
      <c r="B275" s="88" t="s">
        <v>38</v>
      </c>
      <c r="C275" s="140" t="s">
        <v>121</v>
      </c>
      <c r="D275" s="141" t="str">
        <f t="shared" si="8"/>
        <v>video</v>
      </c>
      <c r="E275" s="365"/>
      <c r="F275" s="365"/>
      <c r="G275" s="365"/>
      <c r="H275" s="365">
        <v>45</v>
      </c>
      <c r="I275" s="365"/>
      <c r="J275" s="365"/>
      <c r="K275" s="365"/>
      <c r="L275" s="365"/>
      <c r="M275" s="365"/>
      <c r="N275" s="365"/>
      <c r="O275" s="365"/>
      <c r="P275" s="368"/>
      <c r="Q275" s="371"/>
      <c r="W275" s="87" t="s">
        <v>738</v>
      </c>
      <c r="X275" s="149">
        <f>VLOOKUP(C275,EJE!$C$1:D1594,2,FALSE)</f>
        <v>0</v>
      </c>
    </row>
    <row r="276" spans="1:24" ht="15.75">
      <c r="A276" s="158">
        <v>13</v>
      </c>
      <c r="B276" s="88" t="s">
        <v>685</v>
      </c>
      <c r="C276" s="140" t="s">
        <v>3</v>
      </c>
      <c r="D276" s="141" t="str">
        <f t="shared" si="8"/>
        <v>video</v>
      </c>
      <c r="E276" s="365"/>
      <c r="F276" s="365"/>
      <c r="G276" s="365"/>
      <c r="H276" s="365">
        <v>45</v>
      </c>
      <c r="I276" s="365"/>
      <c r="J276" s="365"/>
      <c r="K276" s="365"/>
      <c r="L276" s="365"/>
      <c r="M276" s="365"/>
      <c r="N276" s="365"/>
      <c r="O276" s="365"/>
      <c r="P276" s="368"/>
      <c r="Q276" s="371"/>
      <c r="W276" s="87" t="s">
        <v>738</v>
      </c>
      <c r="X276" s="149" t="str">
        <f>VLOOKUP(C276,EJE!$C$1:D1595,2,FALSE)</f>
        <v>https://youtu.be/JwwQxitUCsY?si=-0IR-GRHn2uOUwX0</v>
      </c>
    </row>
    <row r="277" spans="1:24" ht="15.75">
      <c r="A277" s="158">
        <v>14</v>
      </c>
      <c r="B277" s="88" t="s">
        <v>39</v>
      </c>
      <c r="C277" s="140" t="s">
        <v>27</v>
      </c>
      <c r="D277" s="141" t="str">
        <f t="shared" si="8"/>
        <v>video</v>
      </c>
      <c r="E277" s="365"/>
      <c r="F277" s="365"/>
      <c r="G277" s="365"/>
      <c r="H277" s="365">
        <v>45</v>
      </c>
      <c r="I277" s="365"/>
      <c r="J277" s="365"/>
      <c r="K277" s="365"/>
      <c r="L277" s="365"/>
      <c r="M277" s="365"/>
      <c r="N277" s="365"/>
      <c r="O277" s="365"/>
      <c r="P277" s="368"/>
      <c r="Q277" s="371"/>
      <c r="W277" s="87" t="s">
        <v>738</v>
      </c>
      <c r="X277" s="149">
        <f>VLOOKUP(C277,EJE!$C$1:D1596,2,FALSE)</f>
        <v>0</v>
      </c>
    </row>
    <row r="278" spans="1:24" ht="15.75">
      <c r="A278" s="158">
        <v>15</v>
      </c>
      <c r="B278" s="88" t="s">
        <v>685</v>
      </c>
      <c r="C278" s="140" t="s">
        <v>3</v>
      </c>
      <c r="D278" s="141" t="str">
        <f t="shared" si="8"/>
        <v>video</v>
      </c>
      <c r="E278" s="365"/>
      <c r="F278" s="365"/>
      <c r="G278" s="365"/>
      <c r="H278" s="365">
        <v>45</v>
      </c>
      <c r="I278" s="365"/>
      <c r="J278" s="365"/>
      <c r="K278" s="365"/>
      <c r="L278" s="365"/>
      <c r="M278" s="365"/>
      <c r="N278" s="365"/>
      <c r="O278" s="365"/>
      <c r="P278" s="368"/>
      <c r="Q278" s="371"/>
      <c r="W278" s="87" t="s">
        <v>738</v>
      </c>
      <c r="X278" s="149" t="str">
        <f>VLOOKUP(C278,EJE!$C$1:D1597,2,FALSE)</f>
        <v>https://youtu.be/JwwQxitUCsY?si=-0IR-GRHn2uOUwX0</v>
      </c>
    </row>
    <row r="279" spans="1:24" ht="16.5" thickBot="1">
      <c r="A279" s="156">
        <v>16</v>
      </c>
      <c r="B279" s="88" t="s">
        <v>264</v>
      </c>
      <c r="C279" s="142" t="s">
        <v>219</v>
      </c>
      <c r="D279" s="143" t="str">
        <f t="shared" si="8"/>
        <v>video</v>
      </c>
      <c r="E279" s="367"/>
      <c r="F279" s="367"/>
      <c r="G279" s="367"/>
      <c r="H279" s="367">
        <v>45</v>
      </c>
      <c r="I279" s="367"/>
      <c r="J279" s="367"/>
      <c r="K279" s="367"/>
      <c r="L279" s="367"/>
      <c r="M279" s="367"/>
      <c r="N279" s="367"/>
      <c r="O279" s="367"/>
      <c r="P279" s="369"/>
      <c r="Q279" s="371"/>
      <c r="W279" s="87" t="s">
        <v>738</v>
      </c>
      <c r="X279" s="149">
        <f>VLOOKUP(C279,EJE!$C$1:D1598,2,FALSE)</f>
        <v>0</v>
      </c>
    </row>
    <row r="280" spans="1:24" ht="24">
      <c r="A280" s="156">
        <v>17</v>
      </c>
      <c r="B280" s="88" t="s">
        <v>1</v>
      </c>
      <c r="C280" s="145" t="s">
        <v>745</v>
      </c>
      <c r="D280" s="141" t="str">
        <f t="shared" si="8"/>
        <v>video</v>
      </c>
      <c r="E280" s="365"/>
      <c r="F280" s="365"/>
      <c r="G280" s="365"/>
      <c r="H280" s="365"/>
      <c r="I280" s="365"/>
      <c r="J280" s="365"/>
      <c r="K280" s="365"/>
      <c r="L280" s="365"/>
      <c r="M280" s="365"/>
      <c r="N280" s="365"/>
      <c r="O280" s="365"/>
      <c r="P280" s="365"/>
      <c r="W280" s="87" t="s">
        <v>738</v>
      </c>
      <c r="X280" s="149" t="str">
        <f>VLOOKUP(C280,EJE!$C$1:D1599,2,FALSE)</f>
        <v>https://drive.google.com/file/d/1d10kKB4X2rApjiYtDlKjBbuy7zvRY_rz/view?usp=sharing</v>
      </c>
    </row>
    <row r="281" spans="1:24" ht="15.75">
      <c r="B281" s="146"/>
      <c r="C281" s="145"/>
      <c r="D281" s="141"/>
      <c r="E281" s="145"/>
      <c r="F281" s="145"/>
      <c r="G281" s="145"/>
      <c r="H281" s="145"/>
      <c r="I281" s="145"/>
      <c r="J281" s="145"/>
      <c r="K281" s="145"/>
      <c r="L281" s="145"/>
      <c r="M281" s="145"/>
      <c r="N281" s="145"/>
      <c r="O281" s="145"/>
      <c r="P281" s="145"/>
      <c r="X281" s="17"/>
    </row>
    <row r="282" spans="1:24" ht="15.75">
      <c r="C282" s="123" t="s">
        <v>1152</v>
      </c>
      <c r="F282" s="89"/>
      <c r="I282" s="89"/>
      <c r="L282" s="89"/>
      <c r="O282" s="89"/>
      <c r="X282" s="17"/>
    </row>
    <row r="283" spans="1:24" ht="16.5" customHeight="1" thickBot="1">
      <c r="A283" s="94">
        <v>15</v>
      </c>
      <c r="B283" s="95"/>
      <c r="C283" s="95" t="s">
        <v>948</v>
      </c>
      <c r="D283" s="94"/>
      <c r="E283" s="372" t="s">
        <v>688</v>
      </c>
      <c r="F283" s="372"/>
      <c r="G283" s="372"/>
      <c r="H283" s="372" t="s">
        <v>950</v>
      </c>
      <c r="I283" s="372"/>
      <c r="J283" s="372"/>
      <c r="K283" s="372" t="s">
        <v>687</v>
      </c>
      <c r="L283" s="372"/>
      <c r="M283" s="372"/>
      <c r="N283" s="372" t="s">
        <v>686</v>
      </c>
      <c r="O283" s="372"/>
      <c r="P283" s="372"/>
      <c r="Q283" s="94"/>
      <c r="X283" s="17"/>
    </row>
    <row r="284" spans="1:24">
      <c r="A284" s="158">
        <v>1</v>
      </c>
      <c r="B284" s="88" t="s">
        <v>394</v>
      </c>
      <c r="C284" s="138" t="s">
        <v>199</v>
      </c>
      <c r="D284" s="139" t="e">
        <f t="shared" ref="D284:D300" si="9">HYPERLINK(X284,W284)</f>
        <v>#N/A</v>
      </c>
      <c r="E284" s="366"/>
      <c r="F284" s="366"/>
      <c r="G284" s="366"/>
      <c r="H284" s="366">
        <v>30</v>
      </c>
      <c r="I284" s="366"/>
      <c r="J284" s="366"/>
      <c r="K284" s="366">
        <v>3</v>
      </c>
      <c r="L284" s="366"/>
      <c r="M284" s="366"/>
      <c r="N284" s="366"/>
      <c r="O284" s="366"/>
      <c r="P284" s="370"/>
      <c r="Q284" s="96"/>
      <c r="W284" s="87" t="s">
        <v>738</v>
      </c>
      <c r="X284" s="149" t="e">
        <f>VLOOKUP(C284,EJE!$C$1:D1602,2,FALSE)</f>
        <v>#N/A</v>
      </c>
    </row>
    <row r="285" spans="1:24" ht="15.75">
      <c r="A285" s="158">
        <v>2</v>
      </c>
      <c r="B285" s="88" t="s">
        <v>949</v>
      </c>
      <c r="C285" s="140" t="s">
        <v>389</v>
      </c>
      <c r="D285" s="141" t="str">
        <f t="shared" si="9"/>
        <v>video</v>
      </c>
      <c r="E285" s="365"/>
      <c r="F285" s="365"/>
      <c r="G285" s="365"/>
      <c r="H285" s="365"/>
      <c r="I285" s="365"/>
      <c r="J285" s="365"/>
      <c r="K285" s="365"/>
      <c r="L285" s="365"/>
      <c r="M285" s="365"/>
      <c r="N285" s="365"/>
      <c r="O285" s="365"/>
      <c r="P285" s="368"/>
      <c r="Q285" s="96"/>
      <c r="W285" s="87" t="s">
        <v>738</v>
      </c>
      <c r="X285" s="149" t="str">
        <f>VLOOKUP(C285,EJE!$C$1:D1603,2,FALSE)</f>
        <v>https://youtu.be/B4AxYIlorgw?si=E6uIHQ3akwy8aj-m</v>
      </c>
    </row>
    <row r="286" spans="1:24" ht="24.75" thickBot="1">
      <c r="A286" s="158">
        <v>3</v>
      </c>
      <c r="B286" s="88" t="s">
        <v>392</v>
      </c>
      <c r="C286" s="142" t="s">
        <v>176</v>
      </c>
      <c r="D286" s="143" t="str">
        <f t="shared" si="9"/>
        <v>video</v>
      </c>
      <c r="E286" s="367"/>
      <c r="F286" s="367"/>
      <c r="G286" s="367"/>
      <c r="H286" s="367"/>
      <c r="I286" s="367"/>
      <c r="J286" s="367"/>
      <c r="K286" s="367"/>
      <c r="L286" s="367"/>
      <c r="M286" s="367"/>
      <c r="N286" s="367"/>
      <c r="O286" s="367"/>
      <c r="P286" s="369"/>
      <c r="Q286" s="96"/>
      <c r="W286" s="87" t="s">
        <v>738</v>
      </c>
      <c r="X286" s="149" t="str">
        <f>VLOOKUP(C286,EJE!$C$1:D1604,2,FALSE)</f>
        <v>https://drive.google.com/file/d/1Q1An8Nigul245WUqUDS52fCJOsCBmEqf/view?usp=drive_link</v>
      </c>
    </row>
    <row r="287" spans="1:24" ht="15.75">
      <c r="A287" s="158">
        <v>4</v>
      </c>
      <c r="B287" s="88" t="s">
        <v>739</v>
      </c>
      <c r="C287" s="138" t="s">
        <v>66</v>
      </c>
      <c r="D287" s="144" t="str">
        <f t="shared" si="9"/>
        <v>video</v>
      </c>
      <c r="E287" s="366"/>
      <c r="F287" s="366"/>
      <c r="G287" s="366"/>
      <c r="H287" s="366">
        <v>30</v>
      </c>
      <c r="I287" s="366"/>
      <c r="J287" s="366"/>
      <c r="K287" s="366">
        <v>3</v>
      </c>
      <c r="L287" s="366"/>
      <c r="M287" s="366"/>
      <c r="N287" s="366"/>
      <c r="O287" s="366"/>
      <c r="P287" s="370"/>
      <c r="Q287" s="96"/>
      <c r="W287" s="87" t="s">
        <v>738</v>
      </c>
      <c r="X287" s="149" t="str">
        <f>VLOOKUP(C287,EJE!$C$1:D1605,2,FALSE)</f>
        <v>https://youtu.be/YNAwRWgPwNk?si=tRGZb459mOPBCCZB</v>
      </c>
    </row>
    <row r="288" spans="1:24" ht="16.5" thickBot="1">
      <c r="A288" s="158">
        <v>5</v>
      </c>
      <c r="B288" s="88" t="s">
        <v>739</v>
      </c>
      <c r="C288" s="140" t="s">
        <v>622</v>
      </c>
      <c r="D288" s="141" t="e">
        <f t="shared" si="9"/>
        <v>#N/A</v>
      </c>
      <c r="E288" s="365"/>
      <c r="F288" s="365"/>
      <c r="G288" s="365"/>
      <c r="H288" s="365"/>
      <c r="I288" s="365"/>
      <c r="J288" s="365"/>
      <c r="K288" s="367"/>
      <c r="L288" s="367"/>
      <c r="M288" s="367"/>
      <c r="N288" s="365"/>
      <c r="O288" s="365"/>
      <c r="P288" s="368"/>
      <c r="Q288" s="96"/>
      <c r="W288" s="87" t="s">
        <v>738</v>
      </c>
      <c r="X288" s="149" t="e">
        <f>VLOOKUP(C288,EJE!$C$1:D1606,2,FALSE)</f>
        <v>#N/A</v>
      </c>
    </row>
    <row r="289" spans="1:24" ht="15.75">
      <c r="A289" s="158">
        <v>6</v>
      </c>
      <c r="B289" s="88" t="s">
        <v>40</v>
      </c>
      <c r="C289" s="138" t="s">
        <v>43</v>
      </c>
      <c r="D289" s="144" t="str">
        <f t="shared" si="9"/>
        <v>video</v>
      </c>
      <c r="E289" s="366"/>
      <c r="F289" s="366"/>
      <c r="G289" s="366"/>
      <c r="H289" s="366">
        <v>30</v>
      </c>
      <c r="I289" s="366"/>
      <c r="J289" s="366"/>
      <c r="K289" s="366">
        <v>4</v>
      </c>
      <c r="L289" s="366"/>
      <c r="M289" s="366"/>
      <c r="N289" s="366"/>
      <c r="O289" s="366"/>
      <c r="P289" s="370"/>
      <c r="Q289" s="371">
        <f>((H289+H290+H291+H292+H293+H294+H295+H296+H297+H298+H299)*K289)/60</f>
        <v>22</v>
      </c>
      <c r="W289" s="87" t="s">
        <v>738</v>
      </c>
      <c r="X289" s="149" t="str">
        <f>VLOOKUP(C289,EJE!$C$1:D1607,2,FALSE)</f>
        <v>https://youtu.be/wYacQ6W-jS0?si=pPizgBaEFxyyUHEe</v>
      </c>
    </row>
    <row r="290" spans="1:24" ht="15.75">
      <c r="A290" s="158">
        <v>7</v>
      </c>
      <c r="B290" s="88" t="s">
        <v>685</v>
      </c>
      <c r="C290" s="140" t="s">
        <v>3</v>
      </c>
      <c r="D290" s="141" t="str">
        <f t="shared" si="9"/>
        <v>video</v>
      </c>
      <c r="E290" s="365"/>
      <c r="F290" s="365"/>
      <c r="G290" s="365"/>
      <c r="H290" s="365">
        <v>30</v>
      </c>
      <c r="I290" s="365"/>
      <c r="J290" s="365"/>
      <c r="K290" s="365"/>
      <c r="L290" s="365"/>
      <c r="M290" s="365"/>
      <c r="N290" s="365"/>
      <c r="O290" s="365"/>
      <c r="P290" s="368"/>
      <c r="Q290" s="371"/>
      <c r="W290" s="87" t="s">
        <v>738</v>
      </c>
      <c r="X290" s="149" t="str">
        <f>VLOOKUP(C290,EJE!$C$1:D1608,2,FALSE)</f>
        <v>https://youtu.be/JwwQxitUCsY?si=-0IR-GRHn2uOUwX0</v>
      </c>
    </row>
    <row r="291" spans="1:24" ht="15.75">
      <c r="A291" s="158">
        <v>8</v>
      </c>
      <c r="B291" s="88" t="s">
        <v>41</v>
      </c>
      <c r="C291" s="140" t="s">
        <v>515</v>
      </c>
      <c r="D291" s="141" t="str">
        <f t="shared" si="9"/>
        <v>video</v>
      </c>
      <c r="E291" s="365"/>
      <c r="F291" s="365"/>
      <c r="G291" s="365"/>
      <c r="H291" s="365">
        <v>30</v>
      </c>
      <c r="I291" s="365"/>
      <c r="J291" s="365"/>
      <c r="K291" s="365"/>
      <c r="L291" s="365"/>
      <c r="M291" s="365"/>
      <c r="N291" s="365"/>
      <c r="O291" s="365"/>
      <c r="P291" s="368"/>
      <c r="Q291" s="371"/>
      <c r="W291" s="87" t="s">
        <v>738</v>
      </c>
      <c r="X291" s="149" t="str">
        <f>VLOOKUP(C291,EJE!$C$1:D1609,2,FALSE)</f>
        <v>https://youtu.be/h7eGj7hg6hI?si=8g28xryavjxWLkzH</v>
      </c>
    </row>
    <row r="292" spans="1:24" ht="15.75">
      <c r="A292" s="158">
        <v>9</v>
      </c>
      <c r="B292" s="88" t="s">
        <v>685</v>
      </c>
      <c r="C292" s="140" t="s">
        <v>3</v>
      </c>
      <c r="D292" s="141" t="str">
        <f t="shared" si="9"/>
        <v>video</v>
      </c>
      <c r="E292" s="365"/>
      <c r="F292" s="365"/>
      <c r="G292" s="365"/>
      <c r="H292" s="365">
        <v>30</v>
      </c>
      <c r="I292" s="365"/>
      <c r="J292" s="365"/>
      <c r="K292" s="365"/>
      <c r="L292" s="365"/>
      <c r="M292" s="365"/>
      <c r="N292" s="365"/>
      <c r="O292" s="365"/>
      <c r="P292" s="368"/>
      <c r="Q292" s="371"/>
      <c r="W292" s="87" t="s">
        <v>738</v>
      </c>
      <c r="X292" s="149" t="str">
        <f>VLOOKUP(C292,EJE!$C$1:D1610,2,FALSE)</f>
        <v>https://youtu.be/JwwQxitUCsY?si=-0IR-GRHn2uOUwX0</v>
      </c>
    </row>
    <row r="293" spans="1:24" ht="15.75">
      <c r="A293" s="158">
        <v>10</v>
      </c>
      <c r="B293" s="88" t="s">
        <v>42</v>
      </c>
      <c r="C293" s="140" t="s">
        <v>2</v>
      </c>
      <c r="D293" s="141" t="str">
        <f t="shared" si="9"/>
        <v>video</v>
      </c>
      <c r="E293" s="365"/>
      <c r="F293" s="365"/>
      <c r="G293" s="365"/>
      <c r="H293" s="365">
        <v>30</v>
      </c>
      <c r="I293" s="365"/>
      <c r="J293" s="365"/>
      <c r="K293" s="365"/>
      <c r="L293" s="365"/>
      <c r="M293" s="365"/>
      <c r="N293" s="365"/>
      <c r="O293" s="365"/>
      <c r="P293" s="368"/>
      <c r="Q293" s="371"/>
      <c r="W293" s="87" t="s">
        <v>738</v>
      </c>
      <c r="X293" s="149" t="str">
        <f>VLOOKUP(C293,EJE!$C$1:D1611,2,FALSE)</f>
        <v>https://youtu.be/bgO3bI1ts_E?si=cgFOBOfo4lT9WI1k</v>
      </c>
    </row>
    <row r="294" spans="1:24" ht="15.75">
      <c r="A294" s="158">
        <v>11</v>
      </c>
      <c r="B294" s="88" t="s">
        <v>685</v>
      </c>
      <c r="C294" s="140" t="s">
        <v>3</v>
      </c>
      <c r="D294" s="141" t="str">
        <f t="shared" si="9"/>
        <v>video</v>
      </c>
      <c r="E294" s="365"/>
      <c r="F294" s="365"/>
      <c r="G294" s="365"/>
      <c r="H294" s="365">
        <v>30</v>
      </c>
      <c r="I294" s="365"/>
      <c r="J294" s="365"/>
      <c r="K294" s="365"/>
      <c r="L294" s="365"/>
      <c r="M294" s="365"/>
      <c r="N294" s="365"/>
      <c r="O294" s="365"/>
      <c r="P294" s="368"/>
      <c r="Q294" s="371"/>
      <c r="W294" s="87" t="s">
        <v>738</v>
      </c>
      <c r="X294" s="149" t="str">
        <f>VLOOKUP(C294,EJE!$C$1:D1612,2,FALSE)</f>
        <v>https://youtu.be/JwwQxitUCsY?si=-0IR-GRHn2uOUwX0</v>
      </c>
    </row>
    <row r="295" spans="1:24" ht="15.75">
      <c r="A295" s="158">
        <v>12</v>
      </c>
      <c r="B295" s="88" t="s">
        <v>38</v>
      </c>
      <c r="C295" s="140" t="s">
        <v>121</v>
      </c>
      <c r="D295" s="141" t="str">
        <f t="shared" si="9"/>
        <v>video</v>
      </c>
      <c r="E295" s="365"/>
      <c r="F295" s="365"/>
      <c r="G295" s="365"/>
      <c r="H295" s="365">
        <v>30</v>
      </c>
      <c r="I295" s="365"/>
      <c r="J295" s="365"/>
      <c r="K295" s="365"/>
      <c r="L295" s="365"/>
      <c r="M295" s="365"/>
      <c r="N295" s="365"/>
      <c r="O295" s="365"/>
      <c r="P295" s="368"/>
      <c r="Q295" s="371"/>
      <c r="W295" s="87" t="s">
        <v>738</v>
      </c>
      <c r="X295" s="149">
        <f>VLOOKUP(C295,EJE!$C$1:D1613,2,FALSE)</f>
        <v>0</v>
      </c>
    </row>
    <row r="296" spans="1:24" ht="15.75">
      <c r="A296" s="158">
        <v>13</v>
      </c>
      <c r="B296" s="88" t="s">
        <v>685</v>
      </c>
      <c r="C296" s="140" t="s">
        <v>3</v>
      </c>
      <c r="D296" s="141" t="str">
        <f t="shared" si="9"/>
        <v>video</v>
      </c>
      <c r="E296" s="365"/>
      <c r="F296" s="365"/>
      <c r="G296" s="365"/>
      <c r="H296" s="365">
        <v>30</v>
      </c>
      <c r="I296" s="365"/>
      <c r="J296" s="365"/>
      <c r="K296" s="365"/>
      <c r="L296" s="365"/>
      <c r="M296" s="365"/>
      <c r="N296" s="365"/>
      <c r="O296" s="365"/>
      <c r="P296" s="368"/>
      <c r="Q296" s="371"/>
      <c r="W296" s="87" t="s">
        <v>738</v>
      </c>
      <c r="X296" s="149" t="str">
        <f>VLOOKUP(C296,EJE!$C$1:D1614,2,FALSE)</f>
        <v>https://youtu.be/JwwQxitUCsY?si=-0IR-GRHn2uOUwX0</v>
      </c>
    </row>
    <row r="297" spans="1:24" ht="15.75">
      <c r="A297" s="158">
        <v>14</v>
      </c>
      <c r="B297" s="88" t="s">
        <v>39</v>
      </c>
      <c r="C297" s="140" t="s">
        <v>27</v>
      </c>
      <c r="D297" s="141" t="str">
        <f t="shared" si="9"/>
        <v>video</v>
      </c>
      <c r="E297" s="365"/>
      <c r="F297" s="365"/>
      <c r="G297" s="365"/>
      <c r="H297" s="365">
        <v>30</v>
      </c>
      <c r="I297" s="365"/>
      <c r="J297" s="365"/>
      <c r="K297" s="365"/>
      <c r="L297" s="365"/>
      <c r="M297" s="365"/>
      <c r="N297" s="365"/>
      <c r="O297" s="365"/>
      <c r="P297" s="368"/>
      <c r="Q297" s="371"/>
      <c r="W297" s="87" t="s">
        <v>738</v>
      </c>
      <c r="X297" s="149">
        <f>VLOOKUP(C297,EJE!$C$1:D1615,2,FALSE)</f>
        <v>0</v>
      </c>
    </row>
    <row r="298" spans="1:24" ht="15.75">
      <c r="A298" s="158">
        <v>15</v>
      </c>
      <c r="B298" s="88" t="s">
        <v>685</v>
      </c>
      <c r="C298" s="140" t="s">
        <v>3</v>
      </c>
      <c r="D298" s="141" t="str">
        <f t="shared" si="9"/>
        <v>video</v>
      </c>
      <c r="E298" s="365"/>
      <c r="F298" s="365"/>
      <c r="G298" s="365"/>
      <c r="H298" s="365">
        <v>30</v>
      </c>
      <c r="I298" s="365"/>
      <c r="J298" s="365"/>
      <c r="K298" s="365"/>
      <c r="L298" s="365"/>
      <c r="M298" s="365"/>
      <c r="N298" s="365"/>
      <c r="O298" s="365"/>
      <c r="P298" s="368"/>
      <c r="Q298" s="371"/>
      <c r="W298" s="87" t="s">
        <v>738</v>
      </c>
      <c r="X298" s="149" t="str">
        <f>VLOOKUP(C298,EJE!$C$1:D1616,2,FALSE)</f>
        <v>https://youtu.be/JwwQxitUCsY?si=-0IR-GRHn2uOUwX0</v>
      </c>
    </row>
    <row r="299" spans="1:24" ht="16.5" thickBot="1">
      <c r="A299" s="156">
        <v>16</v>
      </c>
      <c r="B299" s="88" t="s">
        <v>264</v>
      </c>
      <c r="C299" s="142" t="s">
        <v>219</v>
      </c>
      <c r="D299" s="143" t="str">
        <f t="shared" si="9"/>
        <v>video</v>
      </c>
      <c r="E299" s="367"/>
      <c r="F299" s="367"/>
      <c r="G299" s="367"/>
      <c r="H299" s="367">
        <v>30</v>
      </c>
      <c r="I299" s="367"/>
      <c r="J299" s="367"/>
      <c r="K299" s="367"/>
      <c r="L299" s="367"/>
      <c r="M299" s="367"/>
      <c r="N299" s="367"/>
      <c r="O299" s="367"/>
      <c r="P299" s="369"/>
      <c r="Q299" s="371"/>
      <c r="W299" s="87" t="s">
        <v>738</v>
      </c>
      <c r="X299" s="149">
        <f>VLOOKUP(C299,EJE!$C$1:D1617,2,FALSE)</f>
        <v>0</v>
      </c>
    </row>
    <row r="300" spans="1:24" ht="24">
      <c r="A300" s="156">
        <v>17</v>
      </c>
      <c r="B300" s="88" t="s">
        <v>1</v>
      </c>
      <c r="C300" s="145" t="s">
        <v>745</v>
      </c>
      <c r="D300" s="141" t="str">
        <f t="shared" si="9"/>
        <v>video</v>
      </c>
      <c r="E300" s="365"/>
      <c r="F300" s="365"/>
      <c r="G300" s="365"/>
      <c r="H300" s="365"/>
      <c r="I300" s="365"/>
      <c r="J300" s="365"/>
      <c r="K300" s="365"/>
      <c r="L300" s="365"/>
      <c r="M300" s="365"/>
      <c r="N300" s="365"/>
      <c r="O300" s="365"/>
      <c r="P300" s="365"/>
      <c r="W300" s="87" t="s">
        <v>738</v>
      </c>
      <c r="X300" s="149" t="str">
        <f>VLOOKUP(C300,EJE!$C$1:D1618,2,FALSE)</f>
        <v>https://drive.google.com/file/d/1d10kKB4X2rApjiYtDlKjBbuy7zvRY_rz/view?usp=sharing</v>
      </c>
    </row>
    <row r="301" spans="1:24">
      <c r="X301" s="17"/>
    </row>
    <row r="302" spans="1:24">
      <c r="X302" s="17"/>
    </row>
    <row r="303" spans="1:24">
      <c r="X303" s="17"/>
    </row>
  </sheetData>
  <mergeCells count="856">
    <mergeCell ref="N294:P294"/>
    <mergeCell ref="Q9:Q19"/>
    <mergeCell ref="E270:G270"/>
    <mergeCell ref="H270:J270"/>
    <mergeCell ref="N270:P270"/>
    <mergeCell ref="E271:G271"/>
    <mergeCell ref="H271:J271"/>
    <mergeCell ref="N271:P271"/>
    <mergeCell ref="N277:P277"/>
    <mergeCell ref="E280:G280"/>
    <mergeCell ref="H280:J280"/>
    <mergeCell ref="K280:M280"/>
    <mergeCell ref="N280:P280"/>
    <mergeCell ref="E235:G235"/>
    <mergeCell ref="H235:J235"/>
    <mergeCell ref="N235:P235"/>
    <mergeCell ref="E252:G252"/>
    <mergeCell ref="H252:J252"/>
    <mergeCell ref="H240:J240"/>
    <mergeCell ref="K240:M240"/>
    <mergeCell ref="N240:P240"/>
    <mergeCell ref="E237:G237"/>
    <mergeCell ref="E245:G245"/>
    <mergeCell ref="E236:G236"/>
    <mergeCell ref="E238:G238"/>
    <mergeCell ref="H238:J238"/>
    <mergeCell ref="K9:M13"/>
    <mergeCell ref="K14:M19"/>
    <mergeCell ref="H233:J233"/>
    <mergeCell ref="N233:P233"/>
    <mergeCell ref="E232:G232"/>
    <mergeCell ref="E234:G234"/>
    <mergeCell ref="N252:P252"/>
    <mergeCell ref="E250:G250"/>
    <mergeCell ref="H218:J218"/>
    <mergeCell ref="N218:P218"/>
    <mergeCell ref="H236:J236"/>
    <mergeCell ref="N236:P236"/>
    <mergeCell ref="E231:G231"/>
    <mergeCell ref="E233:G233"/>
    <mergeCell ref="E251:G251"/>
    <mergeCell ref="E249:G249"/>
    <mergeCell ref="H249:J249"/>
    <mergeCell ref="E244:G244"/>
    <mergeCell ref="N244:P244"/>
    <mergeCell ref="E243:G243"/>
    <mergeCell ref="H243:J243"/>
    <mergeCell ref="H232:J232"/>
    <mergeCell ref="E239:G239"/>
    <mergeCell ref="H239:J239"/>
    <mergeCell ref="N239:P239"/>
    <mergeCell ref="E240:G240"/>
    <mergeCell ref="E225:G225"/>
    <mergeCell ref="N225:P225"/>
    <mergeCell ref="E226:G226"/>
    <mergeCell ref="N226:P226"/>
    <mergeCell ref="E220:G220"/>
    <mergeCell ref="H220:J220"/>
    <mergeCell ref="K220:M220"/>
    <mergeCell ref="N220:P220"/>
    <mergeCell ref="E224:G224"/>
    <mergeCell ref="N230:P230"/>
    <mergeCell ref="N227:P227"/>
    <mergeCell ref="E228:G228"/>
    <mergeCell ref="N228:P228"/>
    <mergeCell ref="E229:G229"/>
    <mergeCell ref="H229:J229"/>
    <mergeCell ref="N229:P229"/>
    <mergeCell ref="E230:G230"/>
    <mergeCell ref="H230:J230"/>
    <mergeCell ref="N224:P224"/>
    <mergeCell ref="E223:G223"/>
    <mergeCell ref="E213:G213"/>
    <mergeCell ref="H213:J213"/>
    <mergeCell ref="N213:P213"/>
    <mergeCell ref="E215:G215"/>
    <mergeCell ref="H215:J215"/>
    <mergeCell ref="N215:P215"/>
    <mergeCell ref="E214:G214"/>
    <mergeCell ref="H214:J214"/>
    <mergeCell ref="N214:P214"/>
    <mergeCell ref="K200:M200"/>
    <mergeCell ref="N200:P200"/>
    <mergeCell ref="E189:G189"/>
    <mergeCell ref="H189:J189"/>
    <mergeCell ref="N189:P189"/>
    <mergeCell ref="E192:G192"/>
    <mergeCell ref="H192:J192"/>
    <mergeCell ref="N192:P192"/>
    <mergeCell ref="E198:G198"/>
    <mergeCell ref="H198:J198"/>
    <mergeCell ref="N198:P198"/>
    <mergeCell ref="E199:G199"/>
    <mergeCell ref="H199:J199"/>
    <mergeCell ref="N199:P199"/>
    <mergeCell ref="H190:J190"/>
    <mergeCell ref="N190:P190"/>
    <mergeCell ref="N193:P193"/>
    <mergeCell ref="E190:G190"/>
    <mergeCell ref="N210:P210"/>
    <mergeCell ref="E160:G160"/>
    <mergeCell ref="H160:J160"/>
    <mergeCell ref="K160:M160"/>
    <mergeCell ref="N160:P160"/>
    <mergeCell ref="E167:G167"/>
    <mergeCell ref="N167:P167"/>
    <mergeCell ref="E166:G166"/>
    <mergeCell ref="E163:G163"/>
    <mergeCell ref="H163:J163"/>
    <mergeCell ref="K163:M163"/>
    <mergeCell ref="N163:P163"/>
    <mergeCell ref="E164:G164"/>
    <mergeCell ref="N164:P164"/>
    <mergeCell ref="N166:P166"/>
    <mergeCell ref="K164:M166"/>
    <mergeCell ref="H167:J168"/>
    <mergeCell ref="K167:M168"/>
    <mergeCell ref="E205:G205"/>
    <mergeCell ref="N205:P205"/>
    <mergeCell ref="E206:G206"/>
    <mergeCell ref="N206:P206"/>
    <mergeCell ref="E203:G203"/>
    <mergeCell ref="H203:J203"/>
    <mergeCell ref="N143:P143"/>
    <mergeCell ref="E153:G153"/>
    <mergeCell ref="H153:J153"/>
    <mergeCell ref="N153:P153"/>
    <mergeCell ref="E146:G146"/>
    <mergeCell ref="N146:P146"/>
    <mergeCell ref="E148:G148"/>
    <mergeCell ref="N148:P148"/>
    <mergeCell ref="E145:G145"/>
    <mergeCell ref="H151:J151"/>
    <mergeCell ref="N151:P151"/>
    <mergeCell ref="E152:G152"/>
    <mergeCell ref="H152:J152"/>
    <mergeCell ref="N152:P152"/>
    <mergeCell ref="E149:G149"/>
    <mergeCell ref="H149:J149"/>
    <mergeCell ref="E150:G150"/>
    <mergeCell ref="E151:G151"/>
    <mergeCell ref="N147:P147"/>
    <mergeCell ref="E143:G143"/>
    <mergeCell ref="H143:J143"/>
    <mergeCell ref="H150:J150"/>
    <mergeCell ref="E116:G116"/>
    <mergeCell ref="H116:J116"/>
    <mergeCell ref="N116:P116"/>
    <mergeCell ref="E130:G130"/>
    <mergeCell ref="H130:J130"/>
    <mergeCell ref="N130:P130"/>
    <mergeCell ref="E131:G131"/>
    <mergeCell ref="H131:J131"/>
    <mergeCell ref="N131:P131"/>
    <mergeCell ref="E128:G128"/>
    <mergeCell ref="N128:P128"/>
    <mergeCell ref="H123:J123"/>
    <mergeCell ref="K123:M123"/>
    <mergeCell ref="N123:P123"/>
    <mergeCell ref="E129:G129"/>
    <mergeCell ref="H129:J129"/>
    <mergeCell ref="N129:P129"/>
    <mergeCell ref="E125:G125"/>
    <mergeCell ref="N125:P125"/>
    <mergeCell ref="E127:G127"/>
    <mergeCell ref="N127:P127"/>
    <mergeCell ref="E126:G126"/>
    <mergeCell ref="E124:G124"/>
    <mergeCell ref="N124:P124"/>
    <mergeCell ref="E86:G86"/>
    <mergeCell ref="N86:P86"/>
    <mergeCell ref="N69:P69"/>
    <mergeCell ref="E100:G100"/>
    <mergeCell ref="H100:J100"/>
    <mergeCell ref="E97:G97"/>
    <mergeCell ref="H97:J97"/>
    <mergeCell ref="N97:P97"/>
    <mergeCell ref="E98:G98"/>
    <mergeCell ref="H98:J98"/>
    <mergeCell ref="N98:P98"/>
    <mergeCell ref="E95:G95"/>
    <mergeCell ref="H95:J95"/>
    <mergeCell ref="N95:P95"/>
    <mergeCell ref="E96:G96"/>
    <mergeCell ref="H96:J96"/>
    <mergeCell ref="N96:P96"/>
    <mergeCell ref="E93:G93"/>
    <mergeCell ref="H93:J93"/>
    <mergeCell ref="N93:P93"/>
    <mergeCell ref="E94:G94"/>
    <mergeCell ref="H94:J94"/>
    <mergeCell ref="E73:G73"/>
    <mergeCell ref="H73:J73"/>
    <mergeCell ref="N73:P73"/>
    <mergeCell ref="N76:P76"/>
    <mergeCell ref="E79:G79"/>
    <mergeCell ref="H79:J79"/>
    <mergeCell ref="N79:P79"/>
    <mergeCell ref="H69:J69"/>
    <mergeCell ref="E70:G70"/>
    <mergeCell ref="E76:G76"/>
    <mergeCell ref="H76:J76"/>
    <mergeCell ref="E75:G75"/>
    <mergeCell ref="H75:J75"/>
    <mergeCell ref="E71:G71"/>
    <mergeCell ref="H71:J71"/>
    <mergeCell ref="N71:P71"/>
    <mergeCell ref="E72:G72"/>
    <mergeCell ref="H72:J72"/>
    <mergeCell ref="N72:P72"/>
    <mergeCell ref="E69:G69"/>
    <mergeCell ref="N27:P27"/>
    <mergeCell ref="N65:P65"/>
    <mergeCell ref="E66:G66"/>
    <mergeCell ref="N66:P66"/>
    <mergeCell ref="E54:G54"/>
    <mergeCell ref="H54:J54"/>
    <mergeCell ref="N54:P54"/>
    <mergeCell ref="E57:G57"/>
    <mergeCell ref="H57:J57"/>
    <mergeCell ref="N57:P57"/>
    <mergeCell ref="N44:P44"/>
    <mergeCell ref="E45:G45"/>
    <mergeCell ref="N45:P45"/>
    <mergeCell ref="E63:G63"/>
    <mergeCell ref="H63:J63"/>
    <mergeCell ref="K63:M63"/>
    <mergeCell ref="N63:P63"/>
    <mergeCell ref="E59:G59"/>
    <mergeCell ref="H59:J59"/>
    <mergeCell ref="E52:G52"/>
    <mergeCell ref="H52:J52"/>
    <mergeCell ref="N52:P52"/>
    <mergeCell ref="E49:G49"/>
    <mergeCell ref="E60:G60"/>
    <mergeCell ref="H11:J11"/>
    <mergeCell ref="H33:J33"/>
    <mergeCell ref="N33:P33"/>
    <mergeCell ref="E36:G36"/>
    <mergeCell ref="H36:J36"/>
    <mergeCell ref="N36:P36"/>
    <mergeCell ref="E24:G24"/>
    <mergeCell ref="N24:P24"/>
    <mergeCell ref="E32:G32"/>
    <mergeCell ref="H32:J32"/>
    <mergeCell ref="N32:P32"/>
    <mergeCell ref="N11:P11"/>
    <mergeCell ref="E14:G14"/>
    <mergeCell ref="H14:J14"/>
    <mergeCell ref="H30:J30"/>
    <mergeCell ref="N30:P30"/>
    <mergeCell ref="E23:G23"/>
    <mergeCell ref="H23:J23"/>
    <mergeCell ref="E28:G28"/>
    <mergeCell ref="N28:P28"/>
    <mergeCell ref="E35:G35"/>
    <mergeCell ref="H35:J35"/>
    <mergeCell ref="N35:P35"/>
    <mergeCell ref="E27:G27"/>
    <mergeCell ref="E300:G300"/>
    <mergeCell ref="H300:J300"/>
    <mergeCell ref="K300:M300"/>
    <mergeCell ref="N300:P300"/>
    <mergeCell ref="E298:G298"/>
    <mergeCell ref="E297:G297"/>
    <mergeCell ref="H297:J297"/>
    <mergeCell ref="N297:P297"/>
    <mergeCell ref="H298:J298"/>
    <mergeCell ref="N298:P298"/>
    <mergeCell ref="E299:G299"/>
    <mergeCell ref="H299:J299"/>
    <mergeCell ref="N299:P299"/>
    <mergeCell ref="K289:M299"/>
    <mergeCell ref="E293:G293"/>
    <mergeCell ref="H293:J293"/>
    <mergeCell ref="N293:P293"/>
    <mergeCell ref="E295:G295"/>
    <mergeCell ref="H295:J295"/>
    <mergeCell ref="N295:P295"/>
    <mergeCell ref="E296:G296"/>
    <mergeCell ref="H296:J296"/>
    <mergeCell ref="N296:P296"/>
    <mergeCell ref="E294:G294"/>
    <mergeCell ref="E283:G283"/>
    <mergeCell ref="H283:J283"/>
    <mergeCell ref="K283:M283"/>
    <mergeCell ref="N283:P283"/>
    <mergeCell ref="E284:G284"/>
    <mergeCell ref="N284:P284"/>
    <mergeCell ref="E279:G279"/>
    <mergeCell ref="H279:J279"/>
    <mergeCell ref="N279:P279"/>
    <mergeCell ref="E292:G292"/>
    <mergeCell ref="H292:J292"/>
    <mergeCell ref="N292:P292"/>
    <mergeCell ref="E287:G287"/>
    <mergeCell ref="N287:P287"/>
    <mergeCell ref="E288:G288"/>
    <mergeCell ref="N288:P288"/>
    <mergeCell ref="E285:G285"/>
    <mergeCell ref="N285:P285"/>
    <mergeCell ref="E286:G286"/>
    <mergeCell ref="N286:P286"/>
    <mergeCell ref="E289:G289"/>
    <mergeCell ref="H289:J289"/>
    <mergeCell ref="N289:P289"/>
    <mergeCell ref="E290:G290"/>
    <mergeCell ref="H290:J290"/>
    <mergeCell ref="N290:P290"/>
    <mergeCell ref="E291:G291"/>
    <mergeCell ref="H291:J291"/>
    <mergeCell ref="N291:P291"/>
    <mergeCell ref="H284:J286"/>
    <mergeCell ref="K284:M286"/>
    <mergeCell ref="H287:J288"/>
    <mergeCell ref="K287:M288"/>
    <mergeCell ref="E273:G273"/>
    <mergeCell ref="H273:J273"/>
    <mergeCell ref="N273:P273"/>
    <mergeCell ref="E276:G276"/>
    <mergeCell ref="H276:J276"/>
    <mergeCell ref="N276:P276"/>
    <mergeCell ref="K269:M279"/>
    <mergeCell ref="E277:G277"/>
    <mergeCell ref="H277:J277"/>
    <mergeCell ref="E274:G274"/>
    <mergeCell ref="H274:J274"/>
    <mergeCell ref="N274:P274"/>
    <mergeCell ref="E275:G275"/>
    <mergeCell ref="H275:J275"/>
    <mergeCell ref="N275:P275"/>
    <mergeCell ref="E278:G278"/>
    <mergeCell ref="H278:J278"/>
    <mergeCell ref="N278:P278"/>
    <mergeCell ref="E269:G269"/>
    <mergeCell ref="H269:J269"/>
    <mergeCell ref="N269:P269"/>
    <mergeCell ref="E268:G268"/>
    <mergeCell ref="N268:P268"/>
    <mergeCell ref="E266:G266"/>
    <mergeCell ref="N266:P266"/>
    <mergeCell ref="E267:G267"/>
    <mergeCell ref="N267:P267"/>
    <mergeCell ref="N264:P264"/>
    <mergeCell ref="E265:G265"/>
    <mergeCell ref="E272:G272"/>
    <mergeCell ref="H272:J272"/>
    <mergeCell ref="N272:P272"/>
    <mergeCell ref="H253:J253"/>
    <mergeCell ref="N253:P253"/>
    <mergeCell ref="E248:G248"/>
    <mergeCell ref="E263:G263"/>
    <mergeCell ref="H263:J263"/>
    <mergeCell ref="K263:M263"/>
    <mergeCell ref="N263:P263"/>
    <mergeCell ref="E264:G264"/>
    <mergeCell ref="E260:G260"/>
    <mergeCell ref="H260:J260"/>
    <mergeCell ref="K260:M260"/>
    <mergeCell ref="N260:P260"/>
    <mergeCell ref="E217:G217"/>
    <mergeCell ref="H217:J217"/>
    <mergeCell ref="N217:P217"/>
    <mergeCell ref="E256:G256"/>
    <mergeCell ref="H256:J256"/>
    <mergeCell ref="E246:G246"/>
    <mergeCell ref="N246:P246"/>
    <mergeCell ref="E247:G247"/>
    <mergeCell ref="N247:P247"/>
    <mergeCell ref="K249:M259"/>
    <mergeCell ref="E258:G258"/>
    <mergeCell ref="H258:J258"/>
    <mergeCell ref="N258:P258"/>
    <mergeCell ref="E259:G259"/>
    <mergeCell ref="H259:J259"/>
    <mergeCell ref="N259:P259"/>
    <mergeCell ref="E255:G255"/>
    <mergeCell ref="H255:J255"/>
    <mergeCell ref="N255:P255"/>
    <mergeCell ref="E257:G257"/>
    <mergeCell ref="H257:J257"/>
    <mergeCell ref="N257:P257"/>
    <mergeCell ref="E254:G254"/>
    <mergeCell ref="E253:G253"/>
    <mergeCell ref="H223:J223"/>
    <mergeCell ref="E218:G218"/>
    <mergeCell ref="E227:G227"/>
    <mergeCell ref="E212:G212"/>
    <mergeCell ref="H212:J212"/>
    <mergeCell ref="N212:P212"/>
    <mergeCell ref="E207:G207"/>
    <mergeCell ref="N207:P207"/>
    <mergeCell ref="E208:G208"/>
    <mergeCell ref="N208:P208"/>
    <mergeCell ref="E210:G210"/>
    <mergeCell ref="E209:G209"/>
    <mergeCell ref="H209:J209"/>
    <mergeCell ref="N209:P209"/>
    <mergeCell ref="H210:J210"/>
    <mergeCell ref="E211:G211"/>
    <mergeCell ref="H211:J211"/>
    <mergeCell ref="N211:P211"/>
    <mergeCell ref="E219:G219"/>
    <mergeCell ref="H219:J219"/>
    <mergeCell ref="N219:P219"/>
    <mergeCell ref="E216:G216"/>
    <mergeCell ref="H216:J216"/>
    <mergeCell ref="N216:P216"/>
    <mergeCell ref="K203:M203"/>
    <mergeCell ref="N203:P203"/>
    <mergeCell ref="E204:G204"/>
    <mergeCell ref="N204:P204"/>
    <mergeCell ref="K189:M199"/>
    <mergeCell ref="E196:G196"/>
    <mergeCell ref="H196:J196"/>
    <mergeCell ref="N196:P196"/>
    <mergeCell ref="E197:G197"/>
    <mergeCell ref="H197:J197"/>
    <mergeCell ref="N197:P197"/>
    <mergeCell ref="E194:G194"/>
    <mergeCell ref="H194:J194"/>
    <mergeCell ref="N194:P194"/>
    <mergeCell ref="E195:G195"/>
    <mergeCell ref="H195:J195"/>
    <mergeCell ref="N195:P195"/>
    <mergeCell ref="E191:G191"/>
    <mergeCell ref="H191:J191"/>
    <mergeCell ref="N191:P191"/>
    <mergeCell ref="E193:G193"/>
    <mergeCell ref="H193:J193"/>
    <mergeCell ref="E200:G200"/>
    <mergeCell ref="H200:J200"/>
    <mergeCell ref="E180:G180"/>
    <mergeCell ref="H180:J180"/>
    <mergeCell ref="K180:M180"/>
    <mergeCell ref="N180:P180"/>
    <mergeCell ref="E176:G176"/>
    <mergeCell ref="E178:G178"/>
    <mergeCell ref="H178:J178"/>
    <mergeCell ref="N178:P178"/>
    <mergeCell ref="E179:G179"/>
    <mergeCell ref="K169:M179"/>
    <mergeCell ref="E173:G173"/>
    <mergeCell ref="H173:J173"/>
    <mergeCell ref="N173:P173"/>
    <mergeCell ref="E174:G174"/>
    <mergeCell ref="H174:J174"/>
    <mergeCell ref="N174:P174"/>
    <mergeCell ref="E171:G171"/>
    <mergeCell ref="H171:J171"/>
    <mergeCell ref="N171:P171"/>
    <mergeCell ref="E172:G172"/>
    <mergeCell ref="H172:J172"/>
    <mergeCell ref="N172:P172"/>
    <mergeCell ref="E188:G188"/>
    <mergeCell ref="N188:P188"/>
    <mergeCell ref="E186:G186"/>
    <mergeCell ref="N186:P186"/>
    <mergeCell ref="E187:G187"/>
    <mergeCell ref="N187:P187"/>
    <mergeCell ref="E183:G183"/>
    <mergeCell ref="H183:J183"/>
    <mergeCell ref="K183:M183"/>
    <mergeCell ref="N183:P183"/>
    <mergeCell ref="E184:G184"/>
    <mergeCell ref="N184:P184"/>
    <mergeCell ref="E185:G185"/>
    <mergeCell ref="N185:P185"/>
    <mergeCell ref="H187:J188"/>
    <mergeCell ref="K187:M188"/>
    <mergeCell ref="E157:G157"/>
    <mergeCell ref="H157:J157"/>
    <mergeCell ref="N157:P157"/>
    <mergeCell ref="N154:P154"/>
    <mergeCell ref="E154:G154"/>
    <mergeCell ref="N144:P144"/>
    <mergeCell ref="E147:G147"/>
    <mergeCell ref="H179:J179"/>
    <mergeCell ref="N179:P179"/>
    <mergeCell ref="N176:P176"/>
    <mergeCell ref="E177:G177"/>
    <mergeCell ref="H177:J177"/>
    <mergeCell ref="N177:P177"/>
    <mergeCell ref="E170:G170"/>
    <mergeCell ref="H170:J170"/>
    <mergeCell ref="N170:P170"/>
    <mergeCell ref="E175:G175"/>
    <mergeCell ref="E156:G156"/>
    <mergeCell ref="H156:J156"/>
    <mergeCell ref="N156:P156"/>
    <mergeCell ref="E165:G165"/>
    <mergeCell ref="N165:P165"/>
    <mergeCell ref="N159:P159"/>
    <mergeCell ref="E168:G168"/>
    <mergeCell ref="N126:P126"/>
    <mergeCell ref="E123:G123"/>
    <mergeCell ref="H124:J126"/>
    <mergeCell ref="N134:P134"/>
    <mergeCell ref="E136:G136"/>
    <mergeCell ref="H136:J136"/>
    <mergeCell ref="N136:P136"/>
    <mergeCell ref="E169:G169"/>
    <mergeCell ref="H169:J169"/>
    <mergeCell ref="N169:P169"/>
    <mergeCell ref="E155:G155"/>
    <mergeCell ref="E144:G144"/>
    <mergeCell ref="E140:G140"/>
    <mergeCell ref="H140:J140"/>
    <mergeCell ref="K140:M140"/>
    <mergeCell ref="N140:P140"/>
    <mergeCell ref="H147:J148"/>
    <mergeCell ref="K147:M148"/>
    <mergeCell ref="K149:M159"/>
    <mergeCell ref="E158:G158"/>
    <mergeCell ref="H158:J158"/>
    <mergeCell ref="N158:P158"/>
    <mergeCell ref="E159:G159"/>
    <mergeCell ref="H159:J159"/>
    <mergeCell ref="E132:G132"/>
    <mergeCell ref="H132:J132"/>
    <mergeCell ref="N132:P132"/>
    <mergeCell ref="E135:G135"/>
    <mergeCell ref="H135:J135"/>
    <mergeCell ref="N135:P135"/>
    <mergeCell ref="E134:G134"/>
    <mergeCell ref="H134:J134"/>
    <mergeCell ref="E133:G133"/>
    <mergeCell ref="H133:J133"/>
    <mergeCell ref="N133:P133"/>
    <mergeCell ref="E138:G138"/>
    <mergeCell ref="H138:J138"/>
    <mergeCell ref="N138:P138"/>
    <mergeCell ref="E139:G139"/>
    <mergeCell ref="H139:J139"/>
    <mergeCell ref="N139:P139"/>
    <mergeCell ref="E108:G108"/>
    <mergeCell ref="N108:P108"/>
    <mergeCell ref="E109:G109"/>
    <mergeCell ref="H109:J109"/>
    <mergeCell ref="N109:P109"/>
    <mergeCell ref="N115:P115"/>
    <mergeCell ref="E110:G110"/>
    <mergeCell ref="H110:J110"/>
    <mergeCell ref="N110:P110"/>
    <mergeCell ref="E111:G111"/>
    <mergeCell ref="H111:J111"/>
    <mergeCell ref="N111:P111"/>
    <mergeCell ref="N113:P113"/>
    <mergeCell ref="E120:G120"/>
    <mergeCell ref="H120:J120"/>
    <mergeCell ref="E137:G137"/>
    <mergeCell ref="H137:J137"/>
    <mergeCell ref="N137:P137"/>
    <mergeCell ref="E112:G112"/>
    <mergeCell ref="H112:J112"/>
    <mergeCell ref="N112:P112"/>
    <mergeCell ref="E113:G113"/>
    <mergeCell ref="H113:J113"/>
    <mergeCell ref="E114:G114"/>
    <mergeCell ref="H114:J114"/>
    <mergeCell ref="N114:P114"/>
    <mergeCell ref="E115:G115"/>
    <mergeCell ref="H115:J115"/>
    <mergeCell ref="K120:M120"/>
    <mergeCell ref="N120:P120"/>
    <mergeCell ref="E118:G118"/>
    <mergeCell ref="H118:J118"/>
    <mergeCell ref="N118:P118"/>
    <mergeCell ref="E119:G119"/>
    <mergeCell ref="H119:J119"/>
    <mergeCell ref="N119:P119"/>
    <mergeCell ref="E117:G117"/>
    <mergeCell ref="H117:J117"/>
    <mergeCell ref="N117:P117"/>
    <mergeCell ref="H60:J60"/>
    <mergeCell ref="K60:M60"/>
    <mergeCell ref="N60:P60"/>
    <mergeCell ref="H84:J86"/>
    <mergeCell ref="K84:M86"/>
    <mergeCell ref="E107:G107"/>
    <mergeCell ref="N107:P107"/>
    <mergeCell ref="E103:G103"/>
    <mergeCell ref="H103:J103"/>
    <mergeCell ref="K103:M103"/>
    <mergeCell ref="N103:P103"/>
    <mergeCell ref="E105:G105"/>
    <mergeCell ref="N105:P105"/>
    <mergeCell ref="H92:J92"/>
    <mergeCell ref="N92:P92"/>
    <mergeCell ref="E104:G104"/>
    <mergeCell ref="N104:P104"/>
    <mergeCell ref="E106:G106"/>
    <mergeCell ref="H70:J70"/>
    <mergeCell ref="N70:P70"/>
    <mergeCell ref="K69:M79"/>
    <mergeCell ref="E78:G78"/>
    <mergeCell ref="H78:J78"/>
    <mergeCell ref="E84:G84"/>
    <mergeCell ref="N84:P84"/>
    <mergeCell ref="E85:G85"/>
    <mergeCell ref="N85:P85"/>
    <mergeCell ref="E74:G74"/>
    <mergeCell ref="H74:J74"/>
    <mergeCell ref="N74:P74"/>
    <mergeCell ref="N75:P75"/>
    <mergeCell ref="N78:P78"/>
    <mergeCell ref="E77:G77"/>
    <mergeCell ref="H77:J77"/>
    <mergeCell ref="E80:G80"/>
    <mergeCell ref="H80:J80"/>
    <mergeCell ref="E67:G67"/>
    <mergeCell ref="N67:P67"/>
    <mergeCell ref="E64:G64"/>
    <mergeCell ref="N64:P64"/>
    <mergeCell ref="E68:G68"/>
    <mergeCell ref="N68:P68"/>
    <mergeCell ref="E65:G65"/>
    <mergeCell ref="H64:J66"/>
    <mergeCell ref="K64:M66"/>
    <mergeCell ref="H67:J68"/>
    <mergeCell ref="K67:M68"/>
    <mergeCell ref="H49:J49"/>
    <mergeCell ref="N49:P49"/>
    <mergeCell ref="E50:G50"/>
    <mergeCell ref="H50:J50"/>
    <mergeCell ref="N50:P50"/>
    <mergeCell ref="K49:M59"/>
    <mergeCell ref="E55:G55"/>
    <mergeCell ref="H55:J55"/>
    <mergeCell ref="N55:P55"/>
    <mergeCell ref="E53:G53"/>
    <mergeCell ref="H53:J53"/>
    <mergeCell ref="N53:P53"/>
    <mergeCell ref="E56:G56"/>
    <mergeCell ref="H56:J56"/>
    <mergeCell ref="N56:P56"/>
    <mergeCell ref="E58:G58"/>
    <mergeCell ref="H58:J58"/>
    <mergeCell ref="N58:P58"/>
    <mergeCell ref="N59:P59"/>
    <mergeCell ref="E38:G38"/>
    <mergeCell ref="H38:J38"/>
    <mergeCell ref="N38:P38"/>
    <mergeCell ref="E39:G39"/>
    <mergeCell ref="H39:J39"/>
    <mergeCell ref="N39:P39"/>
    <mergeCell ref="H44:J46"/>
    <mergeCell ref="K44:M46"/>
    <mergeCell ref="E51:G51"/>
    <mergeCell ref="H51:J51"/>
    <mergeCell ref="N51:P51"/>
    <mergeCell ref="E47:G47"/>
    <mergeCell ref="N47:P47"/>
    <mergeCell ref="E48:G48"/>
    <mergeCell ref="N48:P48"/>
    <mergeCell ref="H47:J48"/>
    <mergeCell ref="K47:M48"/>
    <mergeCell ref="E43:G43"/>
    <mergeCell ref="H43:J43"/>
    <mergeCell ref="K43:M43"/>
    <mergeCell ref="N43:P43"/>
    <mergeCell ref="E46:G46"/>
    <mergeCell ref="N46:P46"/>
    <mergeCell ref="E44:G44"/>
    <mergeCell ref="E40:G40"/>
    <mergeCell ref="H40:J40"/>
    <mergeCell ref="K40:M40"/>
    <mergeCell ref="N40:P40"/>
    <mergeCell ref="E18:G18"/>
    <mergeCell ref="H18:J18"/>
    <mergeCell ref="N18:P18"/>
    <mergeCell ref="E19:G19"/>
    <mergeCell ref="H19:J19"/>
    <mergeCell ref="N19:P19"/>
    <mergeCell ref="E37:G37"/>
    <mergeCell ref="H37:J37"/>
    <mergeCell ref="N37:P37"/>
    <mergeCell ref="E34:G34"/>
    <mergeCell ref="H34:J34"/>
    <mergeCell ref="N34:P34"/>
    <mergeCell ref="E33:G33"/>
    <mergeCell ref="E31:G31"/>
    <mergeCell ref="H31:J31"/>
    <mergeCell ref="N31:P31"/>
    <mergeCell ref="E29:G29"/>
    <mergeCell ref="H29:J29"/>
    <mergeCell ref="N29:P29"/>
    <mergeCell ref="E30:G30"/>
    <mergeCell ref="E25:G25"/>
    <mergeCell ref="N25:P25"/>
    <mergeCell ref="E26:G26"/>
    <mergeCell ref="N26:P26"/>
    <mergeCell ref="E20:G20"/>
    <mergeCell ref="H20:J20"/>
    <mergeCell ref="K20:M20"/>
    <mergeCell ref="N20:P20"/>
    <mergeCell ref="K23:M23"/>
    <mergeCell ref="N23:P23"/>
    <mergeCell ref="E5:G5"/>
    <mergeCell ref="N5:P5"/>
    <mergeCell ref="E6:G6"/>
    <mergeCell ref="N6:P6"/>
    <mergeCell ref="E16:G16"/>
    <mergeCell ref="H16:J16"/>
    <mergeCell ref="N16:P16"/>
    <mergeCell ref="E17:G17"/>
    <mergeCell ref="H17:J17"/>
    <mergeCell ref="N17:P17"/>
    <mergeCell ref="E13:G13"/>
    <mergeCell ref="H13:J13"/>
    <mergeCell ref="N13:P13"/>
    <mergeCell ref="E15:G15"/>
    <mergeCell ref="H15:J15"/>
    <mergeCell ref="N15:P15"/>
    <mergeCell ref="E12:G12"/>
    <mergeCell ref="H12:J12"/>
    <mergeCell ref="N12:P12"/>
    <mergeCell ref="N14:P14"/>
    <mergeCell ref="E10:G10"/>
    <mergeCell ref="H10:J10"/>
    <mergeCell ref="N10:P10"/>
    <mergeCell ref="E11:G11"/>
    <mergeCell ref="Q49:Q59"/>
    <mergeCell ref="E3:G3"/>
    <mergeCell ref="K3:M3"/>
    <mergeCell ref="N3:P3"/>
    <mergeCell ref="E4:G4"/>
    <mergeCell ref="N4:P4"/>
    <mergeCell ref="K29:M39"/>
    <mergeCell ref="Q29:Q39"/>
    <mergeCell ref="H4:J6"/>
    <mergeCell ref="K4:M6"/>
    <mergeCell ref="H7:J8"/>
    <mergeCell ref="H3:J3"/>
    <mergeCell ref="K7:M8"/>
    <mergeCell ref="H24:J26"/>
    <mergeCell ref="K24:M26"/>
    <mergeCell ref="H27:J28"/>
    <mergeCell ref="K27:M28"/>
    <mergeCell ref="E9:G9"/>
    <mergeCell ref="H9:J9"/>
    <mergeCell ref="N9:P9"/>
    <mergeCell ref="E7:G7"/>
    <mergeCell ref="N7:P7"/>
    <mergeCell ref="E8:G8"/>
    <mergeCell ref="N8:P8"/>
    <mergeCell ref="H87:J88"/>
    <mergeCell ref="K87:M88"/>
    <mergeCell ref="K89:M99"/>
    <mergeCell ref="E83:G83"/>
    <mergeCell ref="H83:J83"/>
    <mergeCell ref="K83:M83"/>
    <mergeCell ref="N83:P83"/>
    <mergeCell ref="E99:G99"/>
    <mergeCell ref="H99:J99"/>
    <mergeCell ref="N99:P99"/>
    <mergeCell ref="E89:G89"/>
    <mergeCell ref="H89:J89"/>
    <mergeCell ref="N89:P89"/>
    <mergeCell ref="E90:G90"/>
    <mergeCell ref="H90:J90"/>
    <mergeCell ref="N90:P90"/>
    <mergeCell ref="N87:P87"/>
    <mergeCell ref="E88:G88"/>
    <mergeCell ref="N94:P94"/>
    <mergeCell ref="E92:G92"/>
    <mergeCell ref="E87:G87"/>
    <mergeCell ref="E91:G91"/>
    <mergeCell ref="H91:J91"/>
    <mergeCell ref="N91:P91"/>
    <mergeCell ref="Q69:Q79"/>
    <mergeCell ref="Q89:Q99"/>
    <mergeCell ref="H104:J106"/>
    <mergeCell ref="K104:M106"/>
    <mergeCell ref="H107:J108"/>
    <mergeCell ref="K107:M108"/>
    <mergeCell ref="K109:M119"/>
    <mergeCell ref="Q109:Q119"/>
    <mergeCell ref="N145:P145"/>
    <mergeCell ref="K100:M100"/>
    <mergeCell ref="N100:P100"/>
    <mergeCell ref="Q129:Q139"/>
    <mergeCell ref="H144:J146"/>
    <mergeCell ref="K144:M146"/>
    <mergeCell ref="N106:P106"/>
    <mergeCell ref="N88:P88"/>
    <mergeCell ref="N77:P77"/>
    <mergeCell ref="K124:M126"/>
    <mergeCell ref="H127:J128"/>
    <mergeCell ref="K127:M128"/>
    <mergeCell ref="K129:M139"/>
    <mergeCell ref="K143:M143"/>
    <mergeCell ref="K80:M80"/>
    <mergeCell ref="N80:P80"/>
    <mergeCell ref="Q289:Q299"/>
    <mergeCell ref="Q189:Q199"/>
    <mergeCell ref="H204:J206"/>
    <mergeCell ref="K204:M206"/>
    <mergeCell ref="H207:J208"/>
    <mergeCell ref="K207:M208"/>
    <mergeCell ref="K209:M219"/>
    <mergeCell ref="Q209:Q219"/>
    <mergeCell ref="H224:J226"/>
    <mergeCell ref="K224:M226"/>
    <mergeCell ref="H227:J228"/>
    <mergeCell ref="K227:M228"/>
    <mergeCell ref="K229:M239"/>
    <mergeCell ref="Q229:Q239"/>
    <mergeCell ref="H244:J246"/>
    <mergeCell ref="K244:M246"/>
    <mergeCell ref="H247:J248"/>
    <mergeCell ref="K223:M223"/>
    <mergeCell ref="N223:P223"/>
    <mergeCell ref="H231:J231"/>
    <mergeCell ref="N231:P231"/>
    <mergeCell ref="N232:P232"/>
    <mergeCell ref="H250:J250"/>
    <mergeCell ref="H294:J294"/>
    <mergeCell ref="Q169:Q179"/>
    <mergeCell ref="H184:J186"/>
    <mergeCell ref="K184:M186"/>
    <mergeCell ref="N149:P149"/>
    <mergeCell ref="H175:J175"/>
    <mergeCell ref="N175:P175"/>
    <mergeCell ref="H154:J154"/>
    <mergeCell ref="H176:J176"/>
    <mergeCell ref="N168:P168"/>
    <mergeCell ref="H155:J155"/>
    <mergeCell ref="N155:P155"/>
    <mergeCell ref="N150:P150"/>
    <mergeCell ref="Q149:Q159"/>
    <mergeCell ref="H164:J166"/>
    <mergeCell ref="Q269:Q279"/>
    <mergeCell ref="N234:P234"/>
    <mergeCell ref="N249:P249"/>
    <mergeCell ref="N245:P245"/>
    <mergeCell ref="N256:P256"/>
    <mergeCell ref="K243:M243"/>
    <mergeCell ref="N243:P243"/>
    <mergeCell ref="N265:P265"/>
    <mergeCell ref="H254:J254"/>
    <mergeCell ref="N254:P254"/>
    <mergeCell ref="Q249:Q259"/>
    <mergeCell ref="H264:J266"/>
    <mergeCell ref="K264:M266"/>
    <mergeCell ref="H267:J268"/>
    <mergeCell ref="K267:M268"/>
    <mergeCell ref="K247:M248"/>
    <mergeCell ref="H251:J251"/>
    <mergeCell ref="N251:P251"/>
    <mergeCell ref="H234:J234"/>
    <mergeCell ref="N248:P248"/>
    <mergeCell ref="N250:P250"/>
    <mergeCell ref="N238:P238"/>
    <mergeCell ref="H237:J237"/>
    <mergeCell ref="N237:P237"/>
  </mergeCells>
  <dataValidations count="2">
    <dataValidation type="list" allowBlank="1" showInputMessage="1" showErrorMessage="1" sqref="C4:C21 C24:C41 C44:C61 C64:C81 C84:C101 C104:C121 C124:C141 C144:C161 C164:C181 C184:C201 C204:C221 C224:C241 C244:C261 C264:C281 C284:C300" xr:uid="{00000000-0002-0000-0200-000000000000}">
      <formula1>INDIRECT($B4)</formula1>
    </dataValidation>
    <dataValidation type="list" allowBlank="1" showInputMessage="1" showErrorMessage="1" sqref="C43 C63 C83 C103 C123 C143 C163 C183 C203 C223 C243 C263 C283" xr:uid="{00000000-0002-0000-0200-000001000000}">
      <formula1>INDIRECT($A43)</formula1>
    </dataValidation>
  </dataValidations>
  <hyperlinks>
    <hyperlink ref="A4" location="'FB X 3 '!A3" display="'FB X 3 '!A3" xr:uid="{00000000-0004-0000-0200-000000000000}"/>
    <hyperlink ref="A5" location="'FB X 3 '!A23" display="'FB X 3 '!A23" xr:uid="{00000000-0004-0000-0200-000001000000}"/>
    <hyperlink ref="A6" location="'FB X 3 '!A43" display="'FB X 3 '!A43" xr:uid="{00000000-0004-0000-0200-000002000000}"/>
    <hyperlink ref="A7" location="'FB X 3 '!A63" display="'FB X 3 '!A63" xr:uid="{00000000-0004-0000-0200-000003000000}"/>
    <hyperlink ref="A8" location="'FB X 3 '!A82" display="'FB X 3 '!A82" xr:uid="{00000000-0004-0000-0200-000004000000}"/>
    <hyperlink ref="A9" location="'FB X 3 '!A103" display="'FB X 3 '!A103" xr:uid="{00000000-0004-0000-0200-000005000000}"/>
    <hyperlink ref="A10" location="'FB X 3 '!A122" display="'FB X 3 '!A122" xr:uid="{00000000-0004-0000-0200-000006000000}"/>
    <hyperlink ref="A11" location="'FB X 3 '!A143" display="'FB X 3 '!A143" xr:uid="{00000000-0004-0000-0200-000007000000}"/>
    <hyperlink ref="A12" location="'FB X 3 '!A163" display="'FB X 3 '!A163" xr:uid="{00000000-0004-0000-0200-000008000000}"/>
    <hyperlink ref="A13" location="'FB X 3 '!A183" display="'FB X 3 '!A183" xr:uid="{00000000-0004-0000-0200-000009000000}"/>
    <hyperlink ref="A14" location="'FB X 3 '!A203" display="'FB X 3 '!A203" xr:uid="{00000000-0004-0000-0200-00000A000000}"/>
    <hyperlink ref="A15" location="'FB X 3 '!A223" display="'FB X 3 '!A223" xr:uid="{00000000-0004-0000-0200-00000B000000}"/>
    <hyperlink ref="A16" location="'FB X 3 '!A243" display="'FB X 3 '!A243" xr:uid="{00000000-0004-0000-0200-00000C000000}"/>
    <hyperlink ref="A17" location="'FB X 3 '!A263" display="'FB X 3 '!A263" xr:uid="{00000000-0004-0000-0200-00000D000000}"/>
    <hyperlink ref="A18" location="'FB X 3 '!A283" display="'FB X 3 '!A283" xr:uid="{00000000-0004-0000-0200-00000E000000}"/>
    <hyperlink ref="A24" location="'FB X 3 '!A3" display="'FB X 3 '!A3" xr:uid="{00000000-0004-0000-0200-00000F000000}"/>
    <hyperlink ref="A25" location="'FB X 3 '!A23" display="'FB X 3 '!A23" xr:uid="{00000000-0004-0000-0200-000010000000}"/>
    <hyperlink ref="A26" location="'FB X 3 '!A43" display="'FB X 3 '!A43" xr:uid="{00000000-0004-0000-0200-000011000000}"/>
    <hyperlink ref="A27" location="'FB X 3 '!A63" display="'FB X 3 '!A63" xr:uid="{00000000-0004-0000-0200-000012000000}"/>
    <hyperlink ref="A28" location="'FB X 3 '!A82" display="'FB X 3 '!A82" xr:uid="{00000000-0004-0000-0200-000013000000}"/>
    <hyperlink ref="A29" location="'FB X 3 '!A103" display="'FB X 3 '!A103" xr:uid="{00000000-0004-0000-0200-000014000000}"/>
    <hyperlink ref="A30" location="'FB X 3 '!A122" display="'FB X 3 '!A122" xr:uid="{00000000-0004-0000-0200-000015000000}"/>
    <hyperlink ref="A31" location="'FB X 3 '!A143" display="'FB X 3 '!A143" xr:uid="{00000000-0004-0000-0200-000016000000}"/>
    <hyperlink ref="A32" location="'FB X 3 '!A163" display="'FB X 3 '!A163" xr:uid="{00000000-0004-0000-0200-000017000000}"/>
    <hyperlink ref="A33" location="'FB X 3 '!A183" display="'FB X 3 '!A183" xr:uid="{00000000-0004-0000-0200-000018000000}"/>
    <hyperlink ref="A34" location="'FB X 3 '!A203" display="'FB X 3 '!A203" xr:uid="{00000000-0004-0000-0200-000019000000}"/>
    <hyperlink ref="A35" location="'FB X 3 '!A223" display="'FB X 3 '!A223" xr:uid="{00000000-0004-0000-0200-00001A000000}"/>
    <hyperlink ref="A36" location="'FB X 3 '!A243" display="'FB X 3 '!A243" xr:uid="{00000000-0004-0000-0200-00001B000000}"/>
    <hyperlink ref="A37" location="'FB X 3 '!A263" display="'FB X 3 '!A263" xr:uid="{00000000-0004-0000-0200-00001C000000}"/>
    <hyperlink ref="A38" location="'FB X 3 '!A283" display="'FB X 3 '!A283" xr:uid="{00000000-0004-0000-0200-00001D000000}"/>
    <hyperlink ref="A44" location="'FB X 3 '!A3" display="'FB X 3 '!A3" xr:uid="{00000000-0004-0000-0200-00001E000000}"/>
    <hyperlink ref="A45" location="'FB X 3 '!A23" display="'FB X 3 '!A23" xr:uid="{00000000-0004-0000-0200-00001F000000}"/>
    <hyperlink ref="A46" location="'FB X 3 '!A43" display="'FB X 3 '!A43" xr:uid="{00000000-0004-0000-0200-000020000000}"/>
    <hyperlink ref="A47" location="'FB X 3 '!A63" display="'FB X 3 '!A63" xr:uid="{00000000-0004-0000-0200-000021000000}"/>
    <hyperlink ref="A48" location="'FB X 3 '!A82" display="'FB X 3 '!A82" xr:uid="{00000000-0004-0000-0200-000022000000}"/>
    <hyperlink ref="A49" location="'FB X 3 '!A103" display="'FB X 3 '!A103" xr:uid="{00000000-0004-0000-0200-000023000000}"/>
    <hyperlink ref="A50" location="'FB X 3 '!A122" display="'FB X 3 '!A122" xr:uid="{00000000-0004-0000-0200-000024000000}"/>
    <hyperlink ref="A51" location="'FB X 3 '!A143" display="'FB X 3 '!A143" xr:uid="{00000000-0004-0000-0200-000025000000}"/>
    <hyperlink ref="A52" location="'FB X 3 '!A163" display="'FB X 3 '!A163" xr:uid="{00000000-0004-0000-0200-000026000000}"/>
    <hyperlink ref="A53" location="'FB X 3 '!A183" display="'FB X 3 '!A183" xr:uid="{00000000-0004-0000-0200-000027000000}"/>
    <hyperlink ref="A54" location="'FB X 3 '!A203" display="'FB X 3 '!A203" xr:uid="{00000000-0004-0000-0200-000028000000}"/>
    <hyperlink ref="A55" location="'FB X 3 '!A223" display="'FB X 3 '!A223" xr:uid="{00000000-0004-0000-0200-000029000000}"/>
    <hyperlink ref="A56" location="'FB X 3 '!A243" display="'FB X 3 '!A243" xr:uid="{00000000-0004-0000-0200-00002A000000}"/>
    <hyperlink ref="A57" location="'FB X 3 '!A263" display="'FB X 3 '!A263" xr:uid="{00000000-0004-0000-0200-00002B000000}"/>
    <hyperlink ref="A58" location="'FB X 3 '!A283" display="'FB X 3 '!A283" xr:uid="{00000000-0004-0000-0200-00002C000000}"/>
    <hyperlink ref="A64" location="'FB X 3 '!A3" display="'FB X 3 '!A3" xr:uid="{00000000-0004-0000-0200-00002D000000}"/>
    <hyperlink ref="A65" location="'FB X 3 '!A23" display="'FB X 3 '!A23" xr:uid="{00000000-0004-0000-0200-00002E000000}"/>
    <hyperlink ref="A66" location="'FB X 3 '!A43" display="'FB X 3 '!A43" xr:uid="{00000000-0004-0000-0200-00002F000000}"/>
    <hyperlink ref="A67" location="'FB X 3 '!A63" display="'FB X 3 '!A63" xr:uid="{00000000-0004-0000-0200-000030000000}"/>
    <hyperlink ref="A68" location="'FB X 3 '!A82" display="'FB X 3 '!A82" xr:uid="{00000000-0004-0000-0200-000031000000}"/>
    <hyperlink ref="A69" location="'FB X 3 '!A103" display="'FB X 3 '!A103" xr:uid="{00000000-0004-0000-0200-000032000000}"/>
    <hyperlink ref="A70" location="'FB X 3 '!A122" display="'FB X 3 '!A122" xr:uid="{00000000-0004-0000-0200-000033000000}"/>
    <hyperlink ref="A71" location="'FB X 3 '!A143" display="'FB X 3 '!A143" xr:uid="{00000000-0004-0000-0200-000034000000}"/>
    <hyperlink ref="A72" location="'FB X 3 '!A163" display="'FB X 3 '!A163" xr:uid="{00000000-0004-0000-0200-000035000000}"/>
    <hyperlink ref="A73" location="'FB X 3 '!A183" display="'FB X 3 '!A183" xr:uid="{00000000-0004-0000-0200-000036000000}"/>
    <hyperlink ref="A74" location="'FB X 3 '!A203" display="'FB X 3 '!A203" xr:uid="{00000000-0004-0000-0200-000037000000}"/>
    <hyperlink ref="A75" location="'FB X 3 '!A223" display="'FB X 3 '!A223" xr:uid="{00000000-0004-0000-0200-000038000000}"/>
    <hyperlink ref="A76" location="'FB X 3 '!A243" display="'FB X 3 '!A243" xr:uid="{00000000-0004-0000-0200-000039000000}"/>
    <hyperlink ref="A77" location="'FB X 3 '!A263" display="'FB X 3 '!A263" xr:uid="{00000000-0004-0000-0200-00003A000000}"/>
    <hyperlink ref="A78" location="'FB X 3 '!A283" display="'FB X 3 '!A283" xr:uid="{00000000-0004-0000-0200-00003B000000}"/>
    <hyperlink ref="A84" location="'FB X 3 '!A3" display="'FB X 3 '!A3" xr:uid="{00000000-0004-0000-0200-00003C000000}"/>
    <hyperlink ref="A85" location="'FB X 3 '!A23" display="'FB X 3 '!A23" xr:uid="{00000000-0004-0000-0200-00003D000000}"/>
    <hyperlink ref="A86" location="'FB X 3 '!A43" display="'FB X 3 '!A43" xr:uid="{00000000-0004-0000-0200-00003E000000}"/>
    <hyperlink ref="A87" location="'FB X 3 '!A63" display="'FB X 3 '!A63" xr:uid="{00000000-0004-0000-0200-00003F000000}"/>
    <hyperlink ref="A88" location="'FB X 3 '!A82" display="'FB X 3 '!A82" xr:uid="{00000000-0004-0000-0200-000040000000}"/>
    <hyperlink ref="A89" location="'FB X 3 '!A103" display="'FB X 3 '!A103" xr:uid="{00000000-0004-0000-0200-000041000000}"/>
    <hyperlink ref="A90" location="'FB X 3 '!A122" display="'FB X 3 '!A122" xr:uid="{00000000-0004-0000-0200-000042000000}"/>
    <hyperlink ref="A91" location="'FB X 3 '!A143" display="'FB X 3 '!A143" xr:uid="{00000000-0004-0000-0200-000043000000}"/>
    <hyperlink ref="A92" location="'FB X 3 '!A163" display="'FB X 3 '!A163" xr:uid="{00000000-0004-0000-0200-000044000000}"/>
    <hyperlink ref="A93" location="'FB X 3 '!A183" display="'FB X 3 '!A183" xr:uid="{00000000-0004-0000-0200-000045000000}"/>
    <hyperlink ref="A94" location="'FB X 3 '!A203" display="'FB X 3 '!A203" xr:uid="{00000000-0004-0000-0200-000046000000}"/>
    <hyperlink ref="A95" location="'FB X 3 '!A223" display="'FB X 3 '!A223" xr:uid="{00000000-0004-0000-0200-000047000000}"/>
    <hyperlink ref="A96" location="'FB X 3 '!A243" display="'FB X 3 '!A243" xr:uid="{00000000-0004-0000-0200-000048000000}"/>
    <hyperlink ref="A97" location="'FB X 3 '!A263" display="'FB X 3 '!A263" xr:uid="{00000000-0004-0000-0200-000049000000}"/>
    <hyperlink ref="A98" location="'FB X 3 '!A283" display="'FB X 3 '!A283" xr:uid="{00000000-0004-0000-0200-00004A000000}"/>
    <hyperlink ref="A104" location="'FB X 3 '!A3" display="'FB X 3 '!A3" xr:uid="{00000000-0004-0000-0200-00004B000000}"/>
    <hyperlink ref="A105" location="'FB X 3 '!A23" display="'FB X 3 '!A23" xr:uid="{00000000-0004-0000-0200-00004C000000}"/>
    <hyperlink ref="A106" location="'FB X 3 '!A43" display="'FB X 3 '!A43" xr:uid="{00000000-0004-0000-0200-00004D000000}"/>
    <hyperlink ref="A107" location="'FB X 3 '!A63" display="'FB X 3 '!A63" xr:uid="{00000000-0004-0000-0200-00004E000000}"/>
    <hyperlink ref="A108" location="'FB X 3 '!A82" display="'FB X 3 '!A82" xr:uid="{00000000-0004-0000-0200-00004F000000}"/>
    <hyperlink ref="A109" location="'FB X 3 '!A103" display="'FB X 3 '!A103" xr:uid="{00000000-0004-0000-0200-000050000000}"/>
    <hyperlink ref="A110" location="'FB X 3 '!A122" display="'FB X 3 '!A122" xr:uid="{00000000-0004-0000-0200-000051000000}"/>
    <hyperlink ref="A111" location="'FB X 3 '!A143" display="'FB X 3 '!A143" xr:uid="{00000000-0004-0000-0200-000052000000}"/>
    <hyperlink ref="A112" location="'FB X 3 '!A163" display="'FB X 3 '!A163" xr:uid="{00000000-0004-0000-0200-000053000000}"/>
    <hyperlink ref="A113" location="'FB X 3 '!A183" display="'FB X 3 '!A183" xr:uid="{00000000-0004-0000-0200-000054000000}"/>
    <hyperlink ref="A114" location="'FB X 3 '!A203" display="'FB X 3 '!A203" xr:uid="{00000000-0004-0000-0200-000055000000}"/>
    <hyperlink ref="A115" location="'FB X 3 '!A223" display="'FB X 3 '!A223" xr:uid="{00000000-0004-0000-0200-000056000000}"/>
    <hyperlink ref="A116" location="'FB X 3 '!A243" display="'FB X 3 '!A243" xr:uid="{00000000-0004-0000-0200-000057000000}"/>
    <hyperlink ref="A117" location="'FB X 3 '!A263" display="'FB X 3 '!A263" xr:uid="{00000000-0004-0000-0200-000058000000}"/>
    <hyperlink ref="A118" location="'FB X 3 '!A283" display="'FB X 3 '!A283" xr:uid="{00000000-0004-0000-0200-000059000000}"/>
    <hyperlink ref="A124" location="'FB X 3 '!A3" display="'FB X 3 '!A3" xr:uid="{00000000-0004-0000-0200-00005A000000}"/>
    <hyperlink ref="A125" location="'FB X 3 '!A23" display="'FB X 3 '!A23" xr:uid="{00000000-0004-0000-0200-00005B000000}"/>
    <hyperlink ref="A126" location="'FB X 3 '!A43" display="'FB X 3 '!A43" xr:uid="{00000000-0004-0000-0200-00005C000000}"/>
    <hyperlink ref="A127" location="'FB X 3 '!A63" display="'FB X 3 '!A63" xr:uid="{00000000-0004-0000-0200-00005D000000}"/>
    <hyperlink ref="A128" location="'FB X 3 '!A82" display="'FB X 3 '!A82" xr:uid="{00000000-0004-0000-0200-00005E000000}"/>
    <hyperlink ref="A129" location="'FB X 3 '!A103" display="'FB X 3 '!A103" xr:uid="{00000000-0004-0000-0200-00005F000000}"/>
    <hyperlink ref="A130" location="'FB X 3 '!A122" display="'FB X 3 '!A122" xr:uid="{00000000-0004-0000-0200-000060000000}"/>
    <hyperlink ref="A131" location="'FB X 3 '!A143" display="'FB X 3 '!A143" xr:uid="{00000000-0004-0000-0200-000061000000}"/>
    <hyperlink ref="A132" location="'FB X 3 '!A163" display="'FB X 3 '!A163" xr:uid="{00000000-0004-0000-0200-000062000000}"/>
    <hyperlink ref="A133" location="'FB X 3 '!A183" display="'FB X 3 '!A183" xr:uid="{00000000-0004-0000-0200-000063000000}"/>
    <hyperlink ref="A134" location="'FB X 3 '!A203" display="'FB X 3 '!A203" xr:uid="{00000000-0004-0000-0200-000064000000}"/>
    <hyperlink ref="A135" location="'FB X 3 '!A223" display="'FB X 3 '!A223" xr:uid="{00000000-0004-0000-0200-000065000000}"/>
    <hyperlink ref="A136" location="'FB X 3 '!A243" display="'FB X 3 '!A243" xr:uid="{00000000-0004-0000-0200-000066000000}"/>
    <hyperlink ref="A137" location="'FB X 3 '!A263" display="'FB X 3 '!A263" xr:uid="{00000000-0004-0000-0200-000067000000}"/>
    <hyperlink ref="A138" location="'FB X 3 '!A283" display="'FB X 3 '!A283" xr:uid="{00000000-0004-0000-0200-000068000000}"/>
    <hyperlink ref="A144" location="'FB X 3 '!A3" display="'FB X 3 '!A3" xr:uid="{00000000-0004-0000-0200-000069000000}"/>
    <hyperlink ref="A145" location="'FB X 3 '!A23" display="'FB X 3 '!A23" xr:uid="{00000000-0004-0000-0200-00006A000000}"/>
    <hyperlink ref="A146" location="'FB X 3 '!A43" display="'FB X 3 '!A43" xr:uid="{00000000-0004-0000-0200-00006B000000}"/>
    <hyperlink ref="A147" location="'FB X 3 '!A63" display="'FB X 3 '!A63" xr:uid="{00000000-0004-0000-0200-00006C000000}"/>
    <hyperlink ref="A148" location="'FB X 3 '!A82" display="'FB X 3 '!A82" xr:uid="{00000000-0004-0000-0200-00006D000000}"/>
    <hyperlink ref="A149" location="'FB X 3 '!A103" display="'FB X 3 '!A103" xr:uid="{00000000-0004-0000-0200-00006E000000}"/>
    <hyperlink ref="A150" location="'FB X 3 '!A122" display="'FB X 3 '!A122" xr:uid="{00000000-0004-0000-0200-00006F000000}"/>
    <hyperlink ref="A151" location="'FB X 3 '!A143" display="'FB X 3 '!A143" xr:uid="{00000000-0004-0000-0200-000070000000}"/>
    <hyperlink ref="A152" location="'FB X 3 '!A163" display="'FB X 3 '!A163" xr:uid="{00000000-0004-0000-0200-000071000000}"/>
    <hyperlink ref="A153" location="'FB X 3 '!A183" display="'FB X 3 '!A183" xr:uid="{00000000-0004-0000-0200-000072000000}"/>
    <hyperlink ref="A154" location="'FB X 3 '!A203" display="'FB X 3 '!A203" xr:uid="{00000000-0004-0000-0200-000073000000}"/>
    <hyperlink ref="A155" location="'FB X 3 '!A223" display="'FB X 3 '!A223" xr:uid="{00000000-0004-0000-0200-000074000000}"/>
    <hyperlink ref="A156" location="'FB X 3 '!A243" display="'FB X 3 '!A243" xr:uid="{00000000-0004-0000-0200-000075000000}"/>
    <hyperlink ref="A157" location="'FB X 3 '!A263" display="'FB X 3 '!A263" xr:uid="{00000000-0004-0000-0200-000076000000}"/>
    <hyperlink ref="A158" location="'FB X 3 '!A283" display="'FB X 3 '!A283" xr:uid="{00000000-0004-0000-0200-000077000000}"/>
    <hyperlink ref="A164" location="'FB X 3 '!A3" display="'FB X 3 '!A3" xr:uid="{00000000-0004-0000-0200-000078000000}"/>
    <hyperlink ref="A165" location="'FB X 3 '!A23" display="'FB X 3 '!A23" xr:uid="{00000000-0004-0000-0200-000079000000}"/>
    <hyperlink ref="A166" location="'FB X 3 '!A43" display="'FB X 3 '!A43" xr:uid="{00000000-0004-0000-0200-00007A000000}"/>
    <hyperlink ref="A167" location="'FB X 3 '!A63" display="'FB X 3 '!A63" xr:uid="{00000000-0004-0000-0200-00007B000000}"/>
    <hyperlink ref="A168" location="'FB X 3 '!A82" display="'FB X 3 '!A82" xr:uid="{00000000-0004-0000-0200-00007C000000}"/>
    <hyperlink ref="A169" location="'FB X 3 '!A103" display="'FB X 3 '!A103" xr:uid="{00000000-0004-0000-0200-00007D000000}"/>
    <hyperlink ref="A170" location="'FB X 3 '!A122" display="'FB X 3 '!A122" xr:uid="{00000000-0004-0000-0200-00007E000000}"/>
    <hyperlink ref="A171" location="'FB X 3 '!A143" display="'FB X 3 '!A143" xr:uid="{00000000-0004-0000-0200-00007F000000}"/>
    <hyperlink ref="A172" location="'FB X 3 '!A163" display="'FB X 3 '!A163" xr:uid="{00000000-0004-0000-0200-000080000000}"/>
    <hyperlink ref="A173" location="'FB X 3 '!A183" display="'FB X 3 '!A183" xr:uid="{00000000-0004-0000-0200-000081000000}"/>
    <hyperlink ref="A174" location="'FB X 3 '!A203" display="'FB X 3 '!A203" xr:uid="{00000000-0004-0000-0200-000082000000}"/>
    <hyperlink ref="A175" location="'FB X 3 '!A223" display="'FB X 3 '!A223" xr:uid="{00000000-0004-0000-0200-000083000000}"/>
    <hyperlink ref="A176" location="'FB X 3 '!A243" display="'FB X 3 '!A243" xr:uid="{00000000-0004-0000-0200-000084000000}"/>
    <hyperlink ref="A177" location="'FB X 3 '!A263" display="'FB X 3 '!A263" xr:uid="{00000000-0004-0000-0200-000085000000}"/>
    <hyperlink ref="A178" location="'FB X 3 '!A283" display="'FB X 3 '!A283" xr:uid="{00000000-0004-0000-0200-000086000000}"/>
    <hyperlink ref="A184" location="'FB X 3 '!A3" display="'FB X 3 '!A3" xr:uid="{00000000-0004-0000-0200-000087000000}"/>
    <hyperlink ref="A185" location="'FB X 3 '!A23" display="'FB X 3 '!A23" xr:uid="{00000000-0004-0000-0200-000088000000}"/>
    <hyperlink ref="A186" location="'FB X 3 '!A43" display="'FB X 3 '!A43" xr:uid="{00000000-0004-0000-0200-000089000000}"/>
    <hyperlink ref="A187" location="'FB X 3 '!A63" display="'FB X 3 '!A63" xr:uid="{00000000-0004-0000-0200-00008A000000}"/>
    <hyperlink ref="A188" location="'FB X 3 '!A82" display="'FB X 3 '!A82" xr:uid="{00000000-0004-0000-0200-00008B000000}"/>
    <hyperlink ref="A189" location="'FB X 3 '!A103" display="'FB X 3 '!A103" xr:uid="{00000000-0004-0000-0200-00008C000000}"/>
    <hyperlink ref="A190" location="'FB X 3 '!A122" display="'FB X 3 '!A122" xr:uid="{00000000-0004-0000-0200-00008D000000}"/>
    <hyperlink ref="A191" location="'FB X 3 '!A143" display="'FB X 3 '!A143" xr:uid="{00000000-0004-0000-0200-00008E000000}"/>
    <hyperlink ref="A192" location="'FB X 3 '!A163" display="'FB X 3 '!A163" xr:uid="{00000000-0004-0000-0200-00008F000000}"/>
    <hyperlink ref="A193" location="'FB X 3 '!A183" display="'FB X 3 '!A183" xr:uid="{00000000-0004-0000-0200-000090000000}"/>
    <hyperlink ref="A194" location="'FB X 3 '!A203" display="'FB X 3 '!A203" xr:uid="{00000000-0004-0000-0200-000091000000}"/>
    <hyperlink ref="A195" location="'FB X 3 '!A223" display="'FB X 3 '!A223" xr:uid="{00000000-0004-0000-0200-000092000000}"/>
    <hyperlink ref="A196" location="'FB X 3 '!A243" display="'FB X 3 '!A243" xr:uid="{00000000-0004-0000-0200-000093000000}"/>
    <hyperlink ref="A197" location="'FB X 3 '!A263" display="'FB X 3 '!A263" xr:uid="{00000000-0004-0000-0200-000094000000}"/>
    <hyperlink ref="A198" location="'FB X 3 '!A283" display="'FB X 3 '!A283" xr:uid="{00000000-0004-0000-0200-000095000000}"/>
    <hyperlink ref="A204" location="'FB X 3 '!A3" display="'FB X 3 '!A3" xr:uid="{00000000-0004-0000-0200-000096000000}"/>
    <hyperlink ref="A205" location="'FB X 3 '!A23" display="'FB X 3 '!A23" xr:uid="{00000000-0004-0000-0200-000097000000}"/>
    <hyperlink ref="A206" location="'FB X 3 '!A43" display="'FB X 3 '!A43" xr:uid="{00000000-0004-0000-0200-000098000000}"/>
    <hyperlink ref="A207" location="'FB X 3 '!A63" display="'FB X 3 '!A63" xr:uid="{00000000-0004-0000-0200-000099000000}"/>
    <hyperlink ref="A208" location="'FB X 3 '!A82" display="'FB X 3 '!A82" xr:uid="{00000000-0004-0000-0200-00009A000000}"/>
    <hyperlink ref="A209" location="'FB X 3 '!A103" display="'FB X 3 '!A103" xr:uid="{00000000-0004-0000-0200-00009B000000}"/>
    <hyperlink ref="A210" location="'FB X 3 '!A122" display="'FB X 3 '!A122" xr:uid="{00000000-0004-0000-0200-00009C000000}"/>
    <hyperlink ref="A211" location="'FB X 3 '!A143" display="'FB X 3 '!A143" xr:uid="{00000000-0004-0000-0200-00009D000000}"/>
    <hyperlink ref="A212" location="'FB X 3 '!A163" display="'FB X 3 '!A163" xr:uid="{00000000-0004-0000-0200-00009E000000}"/>
    <hyperlink ref="A213" location="'FB X 3 '!A183" display="'FB X 3 '!A183" xr:uid="{00000000-0004-0000-0200-00009F000000}"/>
    <hyperlink ref="A214" location="'FB X 3 '!A203" display="'FB X 3 '!A203" xr:uid="{00000000-0004-0000-0200-0000A0000000}"/>
    <hyperlink ref="A215" location="'FB X 3 '!A223" display="'FB X 3 '!A223" xr:uid="{00000000-0004-0000-0200-0000A1000000}"/>
    <hyperlink ref="A216" location="'FB X 3 '!A243" display="'FB X 3 '!A243" xr:uid="{00000000-0004-0000-0200-0000A2000000}"/>
    <hyperlink ref="A217" location="'FB X 3 '!A263" display="'FB X 3 '!A263" xr:uid="{00000000-0004-0000-0200-0000A3000000}"/>
    <hyperlink ref="A218" location="'FB X 3 '!A283" display="'FB X 3 '!A283" xr:uid="{00000000-0004-0000-0200-0000A4000000}"/>
    <hyperlink ref="A224" location="'FB X 3 '!A3" display="'FB X 3 '!A3" xr:uid="{00000000-0004-0000-0200-0000A5000000}"/>
    <hyperlink ref="A225" location="'FB X 3 '!A23" display="'FB X 3 '!A23" xr:uid="{00000000-0004-0000-0200-0000A6000000}"/>
    <hyperlink ref="A226" location="'FB X 3 '!A43" display="'FB X 3 '!A43" xr:uid="{00000000-0004-0000-0200-0000A7000000}"/>
    <hyperlink ref="A227" location="'FB X 3 '!A63" display="'FB X 3 '!A63" xr:uid="{00000000-0004-0000-0200-0000A8000000}"/>
    <hyperlink ref="A228" location="'FB X 3 '!A82" display="'FB X 3 '!A82" xr:uid="{00000000-0004-0000-0200-0000A9000000}"/>
    <hyperlink ref="A229" location="'FB X 3 '!A103" display="'FB X 3 '!A103" xr:uid="{00000000-0004-0000-0200-0000AA000000}"/>
    <hyperlink ref="A230" location="'FB X 3 '!A122" display="'FB X 3 '!A122" xr:uid="{00000000-0004-0000-0200-0000AB000000}"/>
    <hyperlink ref="A231" location="'FB X 3 '!A143" display="'FB X 3 '!A143" xr:uid="{00000000-0004-0000-0200-0000AC000000}"/>
    <hyperlink ref="A232" location="'FB X 3 '!A163" display="'FB X 3 '!A163" xr:uid="{00000000-0004-0000-0200-0000AD000000}"/>
    <hyperlink ref="A233" location="'FB X 3 '!A183" display="'FB X 3 '!A183" xr:uid="{00000000-0004-0000-0200-0000AE000000}"/>
    <hyperlink ref="A234" location="'FB X 3 '!A203" display="'FB X 3 '!A203" xr:uid="{00000000-0004-0000-0200-0000AF000000}"/>
    <hyperlink ref="A235" location="'FB X 3 '!A223" display="'FB X 3 '!A223" xr:uid="{00000000-0004-0000-0200-0000B0000000}"/>
    <hyperlink ref="A236" location="'FB X 3 '!A243" display="'FB X 3 '!A243" xr:uid="{00000000-0004-0000-0200-0000B1000000}"/>
    <hyperlink ref="A237" location="'FB X 3 '!A263" display="'FB X 3 '!A263" xr:uid="{00000000-0004-0000-0200-0000B2000000}"/>
    <hyperlink ref="A238" location="'FB X 3 '!A283" display="'FB X 3 '!A283" xr:uid="{00000000-0004-0000-0200-0000B3000000}"/>
    <hyperlink ref="A244" location="'FB X 3 '!A3" display="'FB X 3 '!A3" xr:uid="{00000000-0004-0000-0200-0000B4000000}"/>
    <hyperlink ref="A245" location="'FB X 3 '!A23" display="'FB X 3 '!A23" xr:uid="{00000000-0004-0000-0200-0000B5000000}"/>
    <hyperlink ref="A246" location="'FB X 3 '!A43" display="'FB X 3 '!A43" xr:uid="{00000000-0004-0000-0200-0000B6000000}"/>
    <hyperlink ref="A247" location="'FB X 3 '!A63" display="'FB X 3 '!A63" xr:uid="{00000000-0004-0000-0200-0000B7000000}"/>
    <hyperlink ref="A248" location="'FB X 3 '!A82" display="'FB X 3 '!A82" xr:uid="{00000000-0004-0000-0200-0000B8000000}"/>
    <hyperlink ref="A249" location="'FB X 3 '!A103" display="'FB X 3 '!A103" xr:uid="{00000000-0004-0000-0200-0000B9000000}"/>
    <hyperlink ref="A250" location="'FB X 3 '!A122" display="'FB X 3 '!A122" xr:uid="{00000000-0004-0000-0200-0000BA000000}"/>
    <hyperlink ref="A251" location="'FB X 3 '!A143" display="'FB X 3 '!A143" xr:uid="{00000000-0004-0000-0200-0000BB000000}"/>
    <hyperlink ref="A252" location="'FB X 3 '!A163" display="'FB X 3 '!A163" xr:uid="{00000000-0004-0000-0200-0000BC000000}"/>
    <hyperlink ref="A253" location="'FB X 3 '!A183" display="'FB X 3 '!A183" xr:uid="{00000000-0004-0000-0200-0000BD000000}"/>
    <hyperlink ref="A254" location="'FB X 3 '!A203" display="'FB X 3 '!A203" xr:uid="{00000000-0004-0000-0200-0000BE000000}"/>
    <hyperlink ref="A255" location="'FB X 3 '!A223" display="'FB X 3 '!A223" xr:uid="{00000000-0004-0000-0200-0000BF000000}"/>
    <hyperlink ref="A256" location="'FB X 3 '!A243" display="'FB X 3 '!A243" xr:uid="{00000000-0004-0000-0200-0000C0000000}"/>
    <hyperlink ref="A257" location="'FB X 3 '!A263" display="'FB X 3 '!A263" xr:uid="{00000000-0004-0000-0200-0000C1000000}"/>
    <hyperlink ref="A258" location="'FB X 3 '!A283" display="'FB X 3 '!A283" xr:uid="{00000000-0004-0000-0200-0000C2000000}"/>
    <hyperlink ref="A264" location="'FB X 3 '!A3" display="'FB X 3 '!A3" xr:uid="{00000000-0004-0000-0200-0000C3000000}"/>
    <hyperlink ref="A265" location="'FB X 3 '!A23" display="'FB X 3 '!A23" xr:uid="{00000000-0004-0000-0200-0000C4000000}"/>
    <hyperlink ref="A266" location="'FB X 3 '!A43" display="'FB X 3 '!A43" xr:uid="{00000000-0004-0000-0200-0000C5000000}"/>
    <hyperlink ref="A267" location="'FB X 3 '!A63" display="'FB X 3 '!A63" xr:uid="{00000000-0004-0000-0200-0000C6000000}"/>
    <hyperlink ref="A268" location="'FB X 3 '!A82" display="'FB X 3 '!A82" xr:uid="{00000000-0004-0000-0200-0000C7000000}"/>
    <hyperlink ref="A269" location="'FB X 3 '!A103" display="'FB X 3 '!A103" xr:uid="{00000000-0004-0000-0200-0000C8000000}"/>
    <hyperlink ref="A270" location="'FB X 3 '!A122" display="'FB X 3 '!A122" xr:uid="{00000000-0004-0000-0200-0000C9000000}"/>
    <hyperlink ref="A271" location="'FB X 3 '!A143" display="'FB X 3 '!A143" xr:uid="{00000000-0004-0000-0200-0000CA000000}"/>
    <hyperlink ref="A272" location="'FB X 3 '!A163" display="'FB X 3 '!A163" xr:uid="{00000000-0004-0000-0200-0000CB000000}"/>
    <hyperlink ref="A273" location="'FB X 3 '!A183" display="'FB X 3 '!A183" xr:uid="{00000000-0004-0000-0200-0000CC000000}"/>
    <hyperlink ref="A274" location="'FB X 3 '!A203" display="'FB X 3 '!A203" xr:uid="{00000000-0004-0000-0200-0000CD000000}"/>
    <hyperlink ref="A275" location="'FB X 3 '!A223" display="'FB X 3 '!A223" xr:uid="{00000000-0004-0000-0200-0000CE000000}"/>
    <hyperlink ref="A276" location="'FB X 3 '!A243" display="'FB X 3 '!A243" xr:uid="{00000000-0004-0000-0200-0000CF000000}"/>
    <hyperlink ref="A277" location="'FB X 3 '!A263" display="'FB X 3 '!A263" xr:uid="{00000000-0004-0000-0200-0000D0000000}"/>
    <hyperlink ref="A278" location="'FB X 3 '!A283" display="'FB X 3 '!A283" xr:uid="{00000000-0004-0000-0200-0000D1000000}"/>
    <hyperlink ref="A284" location="'FB X 3 '!A3" display="'FB X 3 '!A3" xr:uid="{00000000-0004-0000-0200-0000D2000000}"/>
    <hyperlink ref="A285" location="'FB X 3 '!A23" display="'FB X 3 '!A23" xr:uid="{00000000-0004-0000-0200-0000D3000000}"/>
    <hyperlink ref="A286" location="'FB X 3 '!A43" display="'FB X 3 '!A43" xr:uid="{00000000-0004-0000-0200-0000D4000000}"/>
    <hyperlink ref="A287" location="'FB X 3 '!A63" display="'FB X 3 '!A63" xr:uid="{00000000-0004-0000-0200-0000D5000000}"/>
    <hyperlink ref="A288" location="'FB X 3 '!A82" display="'FB X 3 '!A82" xr:uid="{00000000-0004-0000-0200-0000D6000000}"/>
    <hyperlink ref="A289" location="'FB X 3 '!A103" display="'FB X 3 '!A103" xr:uid="{00000000-0004-0000-0200-0000D7000000}"/>
    <hyperlink ref="A290" location="'FB X 3 '!A122" display="'FB X 3 '!A122" xr:uid="{00000000-0004-0000-0200-0000D8000000}"/>
    <hyperlink ref="A291" location="'FB X 3 '!A143" display="'FB X 3 '!A143" xr:uid="{00000000-0004-0000-0200-0000D9000000}"/>
    <hyperlink ref="A292" location="'FB X 3 '!A163" display="'FB X 3 '!A163" xr:uid="{00000000-0004-0000-0200-0000DA000000}"/>
    <hyperlink ref="A293" location="'FB X 3 '!A183" display="'FB X 3 '!A183" xr:uid="{00000000-0004-0000-0200-0000DB000000}"/>
    <hyperlink ref="A294" location="'FB X 3 '!A203" display="'FB X 3 '!A203" xr:uid="{00000000-0004-0000-0200-0000DC000000}"/>
    <hyperlink ref="A295" location="'FB X 3 '!A223" display="'FB X 3 '!A223" xr:uid="{00000000-0004-0000-0200-0000DD000000}"/>
    <hyperlink ref="A296" location="'FB X 3 '!A243" display="'FB X 3 '!A243" xr:uid="{00000000-0004-0000-0200-0000DE000000}"/>
    <hyperlink ref="A297" location="'FB X 3 '!A263" display="'FB X 3 '!A263" xr:uid="{00000000-0004-0000-0200-0000DF000000}"/>
    <hyperlink ref="A298" location="'FB X 3 '!A283" display="'FB X 3 '!A283" xr:uid="{00000000-0004-0000-0200-0000E0000000}"/>
  </hyperlinks>
  <printOptions horizontalCentered="1" verticalCentered="1"/>
  <pageMargins left="0.11811023622047245" right="0.11811023622047245" top="0" bottom="0.15748031496062992" header="0.31496062992125984" footer="0.31496062992125984"/>
  <pageSetup paperSize="13" scale="91" orientation="landscape" r:id="rId1"/>
  <headerFooter>
    <oddHeader>&amp;R&amp;G</oddHeader>
    <oddFooter>&amp;L&amp;G&amp;R&amp;"Frutiger LT Pro 95 UltraBlack,Negrita"&amp;72&amp;P</oddFooter>
  </headerFooter>
  <rowBreaks count="14" manualBreakCount="14">
    <brk id="21" max="20" man="1"/>
    <brk id="41" max="20" man="1"/>
    <brk id="61" max="20" man="1"/>
    <brk id="81" max="20" man="1"/>
    <brk id="101" max="20" man="1"/>
    <brk id="121" max="20" man="1"/>
    <brk id="141" max="20" man="1"/>
    <brk id="161" max="20" man="1"/>
    <brk id="181" max="20" man="1"/>
    <brk id="201" max="20" man="1"/>
    <brk id="221" max="20" man="1"/>
    <brk id="241" max="20" man="1"/>
    <brk id="261" max="20" man="1"/>
    <brk id="281" max="20" man="1"/>
  </rowBreaks>
  <legacyDrawingHF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200-000002000000}">
          <x14:formula1>
            <xm:f>EJE!$H$1:$H$25</xm:f>
          </x14:formula1>
          <xm:sqref>H20:H22 H40:H42 H300 H60:H62 H80:H82 H100:H102 H120:H122 H140:H142 H160:H162 H180:H182 H200:H202 H220:H222 H260:H262 H280:H282 H240:H242</xm:sqref>
        </x14:dataValidation>
        <x14:dataValidation type="list" allowBlank="1" showInputMessage="1" showErrorMessage="1" xr:uid="{00000000-0002-0000-0200-000003000000}">
          <x14:formula1>
            <xm:f>EJE!$G$1:$G$13</xm:f>
          </x14:formula1>
          <xm:sqref>K9 K3:K4 K7 K20:K24 K27 K29 K40:K44 K49 K47 K249 K67 K69 K60:K64 K87 K89 K80:K84 K107 K109 K100:K104 K127 K129 K120:K124 K169 K147 K140:K144 K289 K167 K160:K164 K189 K187 K180:K184 K209 K207 K200:K204 K229 K227 K220:K224 K149 K247 K269 K267 K260:K264 K300 K287 K280:K284 K240:K244</xm:sqref>
        </x14:dataValidation>
        <x14:dataValidation type="list" allowBlank="1" showInputMessage="1" showErrorMessage="1" xr:uid="{00000000-0002-0000-0200-000004000000}">
          <x14:formula1>
            <xm:f>EJE!$K$2:$K$26</xm:f>
          </x14:formula1>
          <xm:sqref>H4:J19 H24:J39 H44:J59 H64:J79 H84:J99 H104:J119 H124:J139 H144:J159 H204:J219 H284:J299 H184:J199 H224:J239 H164:J179 H244:J259 H264:J279</xm:sqref>
        </x14:dataValidation>
        <x14:dataValidation type="list" allowBlank="1" showInputMessage="1" showErrorMessage="1" xr:uid="{00000000-0002-0000-0200-000005000000}">
          <x14:formula1>
            <xm:f>EJE!$J$1:$J$8</xm:f>
          </x14:formula1>
          <xm:sqref>N3:N300</xm:sqref>
        </x14:dataValidation>
        <x14:dataValidation type="list" allowBlank="1" showInputMessage="1" showErrorMessage="1" xr:uid="{00000000-0002-0000-0200-000006000000}">
          <x14:formula1>
            <xm:f>EJE!$I$1:$I$31</xm:f>
          </x14:formula1>
          <xm:sqref>E3:E300</xm:sqref>
        </x14:dataValidation>
        <x14:dataValidation type="list" allowBlank="1" showInputMessage="1" showErrorMessage="1" xr:uid="{00000000-0002-0000-0200-000007000000}">
          <x14:formula1>
            <xm:f>EJE!$A$1:$A$19</xm:f>
          </x14:formula1>
          <xm:sqref>B4:B22 A23 A43 B24:B42 A63 B44:B62 A83 B64:B82 A103 B84:B102 A123 B104:B122 A143 B124:B142 A163 B144:B162 A183 B164:B182 A203 B184:B202 A223 B204:B222 A243 B224:B242 A263 B244:B262 A283 B264:B282 B284:B300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X317"/>
  <sheetViews>
    <sheetView topLeftCell="A25" zoomScale="145" zoomScaleNormal="145" workbookViewId="0">
      <selection activeCell="N94" sqref="C92:P94"/>
    </sheetView>
  </sheetViews>
  <sheetFormatPr baseColWidth="10" defaultRowHeight="15" outlineLevelCol="1"/>
  <cols>
    <col min="1" max="1" width="3.85546875" style="254" bestFit="1" customWidth="1"/>
    <col min="2" max="2" width="4.28515625" style="87" bestFit="1" customWidth="1" outlineLevel="1"/>
    <col min="3" max="3" width="69.140625" style="90" customWidth="1"/>
    <col min="4" max="4" width="6.28515625" style="87" customWidth="1" outlineLevel="1"/>
    <col min="5" max="5" width="1" style="89" bestFit="1" customWidth="1"/>
    <col min="6" max="6" width="2" style="92" bestFit="1" customWidth="1"/>
    <col min="7" max="7" width="3" style="89" bestFit="1" customWidth="1"/>
    <col min="8" max="8" width="1" style="89" bestFit="1" customWidth="1"/>
    <col min="9" max="9" width="2" style="92" customWidth="1"/>
    <col min="10" max="10" width="3" style="89" bestFit="1" customWidth="1"/>
    <col min="11" max="11" width="1" style="89" bestFit="1" customWidth="1"/>
    <col min="12" max="12" width="2" style="92" bestFit="1" customWidth="1"/>
    <col min="13" max="13" width="3" style="89" bestFit="1" customWidth="1"/>
    <col min="14" max="14" width="3.42578125" style="89" bestFit="1" customWidth="1"/>
    <col min="15" max="15" width="2" style="92" bestFit="1" customWidth="1"/>
    <col min="16" max="16" width="3" style="89" bestFit="1" customWidth="1"/>
    <col min="17" max="17" width="11.7109375" style="89" bestFit="1" customWidth="1"/>
    <col min="18" max="21" width="3.5703125" style="89" customWidth="1"/>
    <col min="22" max="22" width="9.140625" style="89" customWidth="1"/>
    <col min="23" max="23" width="9.42578125" style="87" customWidth="1"/>
    <col min="24" max="24" width="65.140625" style="259" customWidth="1"/>
    <col min="25" max="26" width="3.85546875" style="89" customWidth="1"/>
    <col min="27" max="148" width="11.42578125" style="89"/>
    <col min="149" max="149" width="1.85546875" style="89" bestFit="1" customWidth="1"/>
    <col min="150" max="150" width="10.7109375" style="89" customWidth="1"/>
    <col min="151" max="151" width="2" style="89" customWidth="1"/>
    <col min="152" max="152" width="3" style="89" customWidth="1"/>
    <col min="153" max="153" width="0.85546875" style="89" customWidth="1"/>
    <col min="154" max="154" width="2.42578125" style="89" customWidth="1"/>
    <col min="155" max="155" width="3" style="89" customWidth="1"/>
    <col min="156" max="156" width="0.85546875" style="89" customWidth="1"/>
    <col min="157" max="157" width="2.42578125" style="89" customWidth="1"/>
    <col min="158" max="158" width="3" style="89" customWidth="1"/>
    <col min="159" max="159" width="0.85546875" style="89" customWidth="1"/>
    <col min="160" max="160" width="2.42578125" style="89" customWidth="1"/>
    <col min="161" max="161" width="3" style="89" customWidth="1"/>
    <col min="162" max="162" width="0.85546875" style="89" customWidth="1"/>
    <col min="163" max="163" width="2.42578125" style="89" customWidth="1"/>
    <col min="164" max="164" width="3" style="89" customWidth="1"/>
    <col min="165" max="165" width="0.85546875" style="89" customWidth="1"/>
    <col min="166" max="166" width="2.42578125" style="89" customWidth="1"/>
    <col min="167" max="167" width="3" style="89" customWidth="1"/>
    <col min="168" max="168" width="0.85546875" style="89" customWidth="1"/>
    <col min="169" max="169" width="2.42578125" style="89" customWidth="1"/>
    <col min="170" max="170" width="3" style="89" customWidth="1"/>
    <col min="171" max="171" width="0.85546875" style="89" customWidth="1"/>
    <col min="172" max="172" width="2.42578125" style="89" customWidth="1"/>
    <col min="173" max="173" width="3" style="89" customWidth="1"/>
    <col min="174" max="174" width="0.85546875" style="89" customWidth="1"/>
    <col min="175" max="175" width="2.42578125" style="89" customWidth="1"/>
    <col min="176" max="176" width="3" style="89" customWidth="1"/>
    <col min="177" max="177" width="0.85546875" style="89" customWidth="1"/>
    <col min="178" max="178" width="2.42578125" style="89" customWidth="1"/>
    <col min="179" max="179" width="3" style="89" customWidth="1"/>
    <col min="180" max="180" width="0.85546875" style="89" customWidth="1"/>
    <col min="181" max="181" width="2.42578125" style="89" customWidth="1"/>
    <col min="182" max="182" width="3.7109375" style="89" customWidth="1"/>
    <col min="183" max="183" width="4.7109375" style="89" customWidth="1"/>
    <col min="184" max="184" width="5.42578125" style="89" customWidth="1"/>
    <col min="185" max="185" width="4.140625" style="89" customWidth="1"/>
    <col min="186" max="404" width="11.42578125" style="89"/>
    <col min="405" max="405" width="1.85546875" style="89" bestFit="1" customWidth="1"/>
    <col min="406" max="406" width="10.7109375" style="89" customWidth="1"/>
    <col min="407" max="407" width="2" style="89" customWidth="1"/>
    <col min="408" max="408" width="3" style="89" customWidth="1"/>
    <col min="409" max="409" width="0.85546875" style="89" customWidth="1"/>
    <col min="410" max="410" width="2.42578125" style="89" customWidth="1"/>
    <col min="411" max="411" width="3" style="89" customWidth="1"/>
    <col min="412" max="412" width="0.85546875" style="89" customWidth="1"/>
    <col min="413" max="413" width="2.42578125" style="89" customWidth="1"/>
    <col min="414" max="414" width="3" style="89" customWidth="1"/>
    <col min="415" max="415" width="0.85546875" style="89" customWidth="1"/>
    <col min="416" max="416" width="2.42578125" style="89" customWidth="1"/>
    <col min="417" max="417" width="3" style="89" customWidth="1"/>
    <col min="418" max="418" width="0.85546875" style="89" customWidth="1"/>
    <col min="419" max="419" width="2.42578125" style="89" customWidth="1"/>
    <col min="420" max="420" width="3" style="89" customWidth="1"/>
    <col min="421" max="421" width="0.85546875" style="89" customWidth="1"/>
    <col min="422" max="422" width="2.42578125" style="89" customWidth="1"/>
    <col min="423" max="423" width="3" style="89" customWidth="1"/>
    <col min="424" max="424" width="0.85546875" style="89" customWidth="1"/>
    <col min="425" max="425" width="2.42578125" style="89" customWidth="1"/>
    <col min="426" max="426" width="3" style="89" customWidth="1"/>
    <col min="427" max="427" width="0.85546875" style="89" customWidth="1"/>
    <col min="428" max="428" width="2.42578125" style="89" customWidth="1"/>
    <col min="429" max="429" width="3" style="89" customWidth="1"/>
    <col min="430" max="430" width="0.85546875" style="89" customWidth="1"/>
    <col min="431" max="431" width="2.42578125" style="89" customWidth="1"/>
    <col min="432" max="432" width="3" style="89" customWidth="1"/>
    <col min="433" max="433" width="0.85546875" style="89" customWidth="1"/>
    <col min="434" max="434" width="2.42578125" style="89" customWidth="1"/>
    <col min="435" max="435" width="3" style="89" customWidth="1"/>
    <col min="436" max="436" width="0.85546875" style="89" customWidth="1"/>
    <col min="437" max="437" width="2.42578125" style="89" customWidth="1"/>
    <col min="438" max="438" width="3.7109375" style="89" customWidth="1"/>
    <col min="439" max="439" width="4.7109375" style="89" customWidth="1"/>
    <col min="440" max="440" width="5.42578125" style="89" customWidth="1"/>
    <col min="441" max="441" width="4.140625" style="89" customWidth="1"/>
    <col min="442" max="660" width="11.42578125" style="89"/>
    <col min="661" max="661" width="1.85546875" style="89" bestFit="1" customWidth="1"/>
    <col min="662" max="662" width="10.7109375" style="89" customWidth="1"/>
    <col min="663" max="663" width="2" style="89" customWidth="1"/>
    <col min="664" max="664" width="3" style="89" customWidth="1"/>
    <col min="665" max="665" width="0.85546875" style="89" customWidth="1"/>
    <col min="666" max="666" width="2.42578125" style="89" customWidth="1"/>
    <col min="667" max="667" width="3" style="89" customWidth="1"/>
    <col min="668" max="668" width="0.85546875" style="89" customWidth="1"/>
    <col min="669" max="669" width="2.42578125" style="89" customWidth="1"/>
    <col min="670" max="670" width="3" style="89" customWidth="1"/>
    <col min="671" max="671" width="0.85546875" style="89" customWidth="1"/>
    <col min="672" max="672" width="2.42578125" style="89" customWidth="1"/>
    <col min="673" max="673" width="3" style="89" customWidth="1"/>
    <col min="674" max="674" width="0.85546875" style="89" customWidth="1"/>
    <col min="675" max="675" width="2.42578125" style="89" customWidth="1"/>
    <col min="676" max="676" width="3" style="89" customWidth="1"/>
    <col min="677" max="677" width="0.85546875" style="89" customWidth="1"/>
    <col min="678" max="678" width="2.42578125" style="89" customWidth="1"/>
    <col min="679" max="679" width="3" style="89" customWidth="1"/>
    <col min="680" max="680" width="0.85546875" style="89" customWidth="1"/>
    <col min="681" max="681" width="2.42578125" style="89" customWidth="1"/>
    <col min="682" max="682" width="3" style="89" customWidth="1"/>
    <col min="683" max="683" width="0.85546875" style="89" customWidth="1"/>
    <col min="684" max="684" width="2.42578125" style="89" customWidth="1"/>
    <col min="685" max="685" width="3" style="89" customWidth="1"/>
    <col min="686" max="686" width="0.85546875" style="89" customWidth="1"/>
    <col min="687" max="687" width="2.42578125" style="89" customWidth="1"/>
    <col min="688" max="688" width="3" style="89" customWidth="1"/>
    <col min="689" max="689" width="0.85546875" style="89" customWidth="1"/>
    <col min="690" max="690" width="2.42578125" style="89" customWidth="1"/>
    <col min="691" max="691" width="3" style="89" customWidth="1"/>
    <col min="692" max="692" width="0.85546875" style="89" customWidth="1"/>
    <col min="693" max="693" width="2.42578125" style="89" customWidth="1"/>
    <col min="694" max="694" width="3.7109375" style="89" customWidth="1"/>
    <col min="695" max="695" width="4.7109375" style="89" customWidth="1"/>
    <col min="696" max="696" width="5.42578125" style="89" customWidth="1"/>
    <col min="697" max="697" width="4.140625" style="89" customWidth="1"/>
    <col min="698" max="916" width="11.42578125" style="89"/>
    <col min="917" max="917" width="1.85546875" style="89" bestFit="1" customWidth="1"/>
    <col min="918" max="918" width="10.7109375" style="89" customWidth="1"/>
    <col min="919" max="919" width="2" style="89" customWidth="1"/>
    <col min="920" max="920" width="3" style="89" customWidth="1"/>
    <col min="921" max="921" width="0.85546875" style="89" customWidth="1"/>
    <col min="922" max="922" width="2.42578125" style="89" customWidth="1"/>
    <col min="923" max="923" width="3" style="89" customWidth="1"/>
    <col min="924" max="924" width="0.85546875" style="89" customWidth="1"/>
    <col min="925" max="925" width="2.42578125" style="89" customWidth="1"/>
    <col min="926" max="926" width="3" style="89" customWidth="1"/>
    <col min="927" max="927" width="0.85546875" style="89" customWidth="1"/>
    <col min="928" max="928" width="2.42578125" style="89" customWidth="1"/>
    <col min="929" max="929" width="3" style="89" customWidth="1"/>
    <col min="930" max="930" width="0.85546875" style="89" customWidth="1"/>
    <col min="931" max="931" width="2.42578125" style="89" customWidth="1"/>
    <col min="932" max="932" width="3" style="89" customWidth="1"/>
    <col min="933" max="933" width="0.85546875" style="89" customWidth="1"/>
    <col min="934" max="934" width="2.42578125" style="89" customWidth="1"/>
    <col min="935" max="935" width="3" style="89" customWidth="1"/>
    <col min="936" max="936" width="0.85546875" style="89" customWidth="1"/>
    <col min="937" max="937" width="2.42578125" style="89" customWidth="1"/>
    <col min="938" max="938" width="3" style="89" customWidth="1"/>
    <col min="939" max="939" width="0.85546875" style="89" customWidth="1"/>
    <col min="940" max="940" width="2.42578125" style="89" customWidth="1"/>
    <col min="941" max="941" width="3" style="89" customWidth="1"/>
    <col min="942" max="942" width="0.85546875" style="89" customWidth="1"/>
    <col min="943" max="943" width="2.42578125" style="89" customWidth="1"/>
    <col min="944" max="944" width="3" style="89" customWidth="1"/>
    <col min="945" max="945" width="0.85546875" style="89" customWidth="1"/>
    <col min="946" max="946" width="2.42578125" style="89" customWidth="1"/>
    <col min="947" max="947" width="3" style="89" customWidth="1"/>
    <col min="948" max="948" width="0.85546875" style="89" customWidth="1"/>
    <col min="949" max="949" width="2.42578125" style="89" customWidth="1"/>
    <col min="950" max="950" width="3.7109375" style="89" customWidth="1"/>
    <col min="951" max="951" width="4.7109375" style="89" customWidth="1"/>
    <col min="952" max="952" width="5.42578125" style="89" customWidth="1"/>
    <col min="953" max="953" width="4.140625" style="89" customWidth="1"/>
    <col min="954" max="1172" width="11.42578125" style="89"/>
    <col min="1173" max="1173" width="1.85546875" style="89" bestFit="1" customWidth="1"/>
    <col min="1174" max="1174" width="10.7109375" style="89" customWidth="1"/>
    <col min="1175" max="1175" width="2" style="89" customWidth="1"/>
    <col min="1176" max="1176" width="3" style="89" customWidth="1"/>
    <col min="1177" max="1177" width="0.85546875" style="89" customWidth="1"/>
    <col min="1178" max="1178" width="2.42578125" style="89" customWidth="1"/>
    <col min="1179" max="1179" width="3" style="89" customWidth="1"/>
    <col min="1180" max="1180" width="0.85546875" style="89" customWidth="1"/>
    <col min="1181" max="1181" width="2.42578125" style="89" customWidth="1"/>
    <col min="1182" max="1182" width="3" style="89" customWidth="1"/>
    <col min="1183" max="1183" width="0.85546875" style="89" customWidth="1"/>
    <col min="1184" max="1184" width="2.42578125" style="89" customWidth="1"/>
    <col min="1185" max="1185" width="3" style="89" customWidth="1"/>
    <col min="1186" max="1186" width="0.85546875" style="89" customWidth="1"/>
    <col min="1187" max="1187" width="2.42578125" style="89" customWidth="1"/>
    <col min="1188" max="1188" width="3" style="89" customWidth="1"/>
    <col min="1189" max="1189" width="0.85546875" style="89" customWidth="1"/>
    <col min="1190" max="1190" width="2.42578125" style="89" customWidth="1"/>
    <col min="1191" max="1191" width="3" style="89" customWidth="1"/>
    <col min="1192" max="1192" width="0.85546875" style="89" customWidth="1"/>
    <col min="1193" max="1193" width="2.42578125" style="89" customWidth="1"/>
    <col min="1194" max="1194" width="3" style="89" customWidth="1"/>
    <col min="1195" max="1195" width="0.85546875" style="89" customWidth="1"/>
    <col min="1196" max="1196" width="2.42578125" style="89" customWidth="1"/>
    <col min="1197" max="1197" width="3" style="89" customWidth="1"/>
    <col min="1198" max="1198" width="0.85546875" style="89" customWidth="1"/>
    <col min="1199" max="1199" width="2.42578125" style="89" customWidth="1"/>
    <col min="1200" max="1200" width="3" style="89" customWidth="1"/>
    <col min="1201" max="1201" width="0.85546875" style="89" customWidth="1"/>
    <col min="1202" max="1202" width="2.42578125" style="89" customWidth="1"/>
    <col min="1203" max="1203" width="3" style="89" customWidth="1"/>
    <col min="1204" max="1204" width="0.85546875" style="89" customWidth="1"/>
    <col min="1205" max="1205" width="2.42578125" style="89" customWidth="1"/>
    <col min="1206" max="1206" width="3.7109375" style="89" customWidth="1"/>
    <col min="1207" max="1207" width="4.7109375" style="89" customWidth="1"/>
    <col min="1208" max="1208" width="5.42578125" style="89" customWidth="1"/>
    <col min="1209" max="1209" width="4.140625" style="89" customWidth="1"/>
    <col min="1210" max="1428" width="11.42578125" style="89"/>
    <col min="1429" max="1429" width="1.85546875" style="89" bestFit="1" customWidth="1"/>
    <col min="1430" max="1430" width="10.7109375" style="89" customWidth="1"/>
    <col min="1431" max="1431" width="2" style="89" customWidth="1"/>
    <col min="1432" max="1432" width="3" style="89" customWidth="1"/>
    <col min="1433" max="1433" width="0.85546875" style="89" customWidth="1"/>
    <col min="1434" max="1434" width="2.42578125" style="89" customWidth="1"/>
    <col min="1435" max="1435" width="3" style="89" customWidth="1"/>
    <col min="1436" max="1436" width="0.85546875" style="89" customWidth="1"/>
    <col min="1437" max="1437" width="2.42578125" style="89" customWidth="1"/>
    <col min="1438" max="1438" width="3" style="89" customWidth="1"/>
    <col min="1439" max="1439" width="0.85546875" style="89" customWidth="1"/>
    <col min="1440" max="1440" width="2.42578125" style="89" customWidth="1"/>
    <col min="1441" max="1441" width="3" style="89" customWidth="1"/>
    <col min="1442" max="1442" width="0.85546875" style="89" customWidth="1"/>
    <col min="1443" max="1443" width="2.42578125" style="89" customWidth="1"/>
    <col min="1444" max="1444" width="3" style="89" customWidth="1"/>
    <col min="1445" max="1445" width="0.85546875" style="89" customWidth="1"/>
    <col min="1446" max="1446" width="2.42578125" style="89" customWidth="1"/>
    <col min="1447" max="1447" width="3" style="89" customWidth="1"/>
    <col min="1448" max="1448" width="0.85546875" style="89" customWidth="1"/>
    <col min="1449" max="1449" width="2.42578125" style="89" customWidth="1"/>
    <col min="1450" max="1450" width="3" style="89" customWidth="1"/>
    <col min="1451" max="1451" width="0.85546875" style="89" customWidth="1"/>
    <col min="1452" max="1452" width="2.42578125" style="89" customWidth="1"/>
    <col min="1453" max="1453" width="3" style="89" customWidth="1"/>
    <col min="1454" max="1454" width="0.85546875" style="89" customWidth="1"/>
    <col min="1455" max="1455" width="2.42578125" style="89" customWidth="1"/>
    <col min="1456" max="1456" width="3" style="89" customWidth="1"/>
    <col min="1457" max="1457" width="0.85546875" style="89" customWidth="1"/>
    <col min="1458" max="1458" width="2.42578125" style="89" customWidth="1"/>
    <col min="1459" max="1459" width="3" style="89" customWidth="1"/>
    <col min="1460" max="1460" width="0.85546875" style="89" customWidth="1"/>
    <col min="1461" max="1461" width="2.42578125" style="89" customWidth="1"/>
    <col min="1462" max="1462" width="3.7109375" style="89" customWidth="1"/>
    <col min="1463" max="1463" width="4.7109375" style="89" customWidth="1"/>
    <col min="1464" max="1464" width="5.42578125" style="89" customWidth="1"/>
    <col min="1465" max="1465" width="4.140625" style="89" customWidth="1"/>
    <col min="1466" max="1684" width="11.42578125" style="89"/>
    <col min="1685" max="1685" width="1.85546875" style="89" bestFit="1" customWidth="1"/>
    <col min="1686" max="1686" width="10.7109375" style="89" customWidth="1"/>
    <col min="1687" max="1687" width="2" style="89" customWidth="1"/>
    <col min="1688" max="1688" width="3" style="89" customWidth="1"/>
    <col min="1689" max="1689" width="0.85546875" style="89" customWidth="1"/>
    <col min="1690" max="1690" width="2.42578125" style="89" customWidth="1"/>
    <col min="1691" max="1691" width="3" style="89" customWidth="1"/>
    <col min="1692" max="1692" width="0.85546875" style="89" customWidth="1"/>
    <col min="1693" max="1693" width="2.42578125" style="89" customWidth="1"/>
    <col min="1694" max="1694" width="3" style="89" customWidth="1"/>
    <col min="1695" max="1695" width="0.85546875" style="89" customWidth="1"/>
    <col min="1696" max="1696" width="2.42578125" style="89" customWidth="1"/>
    <col min="1697" max="1697" width="3" style="89" customWidth="1"/>
    <col min="1698" max="1698" width="0.85546875" style="89" customWidth="1"/>
    <col min="1699" max="1699" width="2.42578125" style="89" customWidth="1"/>
    <col min="1700" max="1700" width="3" style="89" customWidth="1"/>
    <col min="1701" max="1701" width="0.85546875" style="89" customWidth="1"/>
    <col min="1702" max="1702" width="2.42578125" style="89" customWidth="1"/>
    <col min="1703" max="1703" width="3" style="89" customWidth="1"/>
    <col min="1704" max="1704" width="0.85546875" style="89" customWidth="1"/>
    <col min="1705" max="1705" width="2.42578125" style="89" customWidth="1"/>
    <col min="1706" max="1706" width="3" style="89" customWidth="1"/>
    <col min="1707" max="1707" width="0.85546875" style="89" customWidth="1"/>
    <col min="1708" max="1708" width="2.42578125" style="89" customWidth="1"/>
    <col min="1709" max="1709" width="3" style="89" customWidth="1"/>
    <col min="1710" max="1710" width="0.85546875" style="89" customWidth="1"/>
    <col min="1711" max="1711" width="2.42578125" style="89" customWidth="1"/>
    <col min="1712" max="1712" width="3" style="89" customWidth="1"/>
    <col min="1713" max="1713" width="0.85546875" style="89" customWidth="1"/>
    <col min="1714" max="1714" width="2.42578125" style="89" customWidth="1"/>
    <col min="1715" max="1715" width="3" style="89" customWidth="1"/>
    <col min="1716" max="1716" width="0.85546875" style="89" customWidth="1"/>
    <col min="1717" max="1717" width="2.42578125" style="89" customWidth="1"/>
    <col min="1718" max="1718" width="3.7109375" style="89" customWidth="1"/>
    <col min="1719" max="1719" width="4.7109375" style="89" customWidth="1"/>
    <col min="1720" max="1720" width="5.42578125" style="89" customWidth="1"/>
    <col min="1721" max="1721" width="4.140625" style="89" customWidth="1"/>
    <col min="1722" max="1940" width="11.42578125" style="89"/>
    <col min="1941" max="1941" width="1.85546875" style="89" bestFit="1" customWidth="1"/>
    <col min="1942" max="1942" width="10.7109375" style="89" customWidth="1"/>
    <col min="1943" max="1943" width="2" style="89" customWidth="1"/>
    <col min="1944" max="1944" width="3" style="89" customWidth="1"/>
    <col min="1945" max="1945" width="0.85546875" style="89" customWidth="1"/>
    <col min="1946" max="1946" width="2.42578125" style="89" customWidth="1"/>
    <col min="1947" max="1947" width="3" style="89" customWidth="1"/>
    <col min="1948" max="1948" width="0.85546875" style="89" customWidth="1"/>
    <col min="1949" max="1949" width="2.42578125" style="89" customWidth="1"/>
    <col min="1950" max="1950" width="3" style="89" customWidth="1"/>
    <col min="1951" max="1951" width="0.85546875" style="89" customWidth="1"/>
    <col min="1952" max="1952" width="2.42578125" style="89" customWidth="1"/>
    <col min="1953" max="1953" width="3" style="89" customWidth="1"/>
    <col min="1954" max="1954" width="0.85546875" style="89" customWidth="1"/>
    <col min="1955" max="1955" width="2.42578125" style="89" customWidth="1"/>
    <col min="1956" max="1956" width="3" style="89" customWidth="1"/>
    <col min="1957" max="1957" width="0.85546875" style="89" customWidth="1"/>
    <col min="1958" max="1958" width="2.42578125" style="89" customWidth="1"/>
    <col min="1959" max="1959" width="3" style="89" customWidth="1"/>
    <col min="1960" max="1960" width="0.85546875" style="89" customWidth="1"/>
    <col min="1961" max="1961" width="2.42578125" style="89" customWidth="1"/>
    <col min="1962" max="1962" width="3" style="89" customWidth="1"/>
    <col min="1963" max="1963" width="0.85546875" style="89" customWidth="1"/>
    <col min="1964" max="1964" width="2.42578125" style="89" customWidth="1"/>
    <col min="1965" max="1965" width="3" style="89" customWidth="1"/>
    <col min="1966" max="1966" width="0.85546875" style="89" customWidth="1"/>
    <col min="1967" max="1967" width="2.42578125" style="89" customWidth="1"/>
    <col min="1968" max="1968" width="3" style="89" customWidth="1"/>
    <col min="1969" max="1969" width="0.85546875" style="89" customWidth="1"/>
    <col min="1970" max="1970" width="2.42578125" style="89" customWidth="1"/>
    <col min="1971" max="1971" width="3" style="89" customWidth="1"/>
    <col min="1972" max="1972" width="0.85546875" style="89" customWidth="1"/>
    <col min="1973" max="1973" width="2.42578125" style="89" customWidth="1"/>
    <col min="1974" max="1974" width="3.7109375" style="89" customWidth="1"/>
    <col min="1975" max="1975" width="4.7109375" style="89" customWidth="1"/>
    <col min="1976" max="1976" width="5.42578125" style="89" customWidth="1"/>
    <col min="1977" max="1977" width="4.140625" style="89" customWidth="1"/>
    <col min="1978" max="2196" width="11.42578125" style="89"/>
    <col min="2197" max="2197" width="1.85546875" style="89" bestFit="1" customWidth="1"/>
    <col min="2198" max="2198" width="10.7109375" style="89" customWidth="1"/>
    <col min="2199" max="2199" width="2" style="89" customWidth="1"/>
    <col min="2200" max="2200" width="3" style="89" customWidth="1"/>
    <col min="2201" max="2201" width="0.85546875" style="89" customWidth="1"/>
    <col min="2202" max="2202" width="2.42578125" style="89" customWidth="1"/>
    <col min="2203" max="2203" width="3" style="89" customWidth="1"/>
    <col min="2204" max="2204" width="0.85546875" style="89" customWidth="1"/>
    <col min="2205" max="2205" width="2.42578125" style="89" customWidth="1"/>
    <col min="2206" max="2206" width="3" style="89" customWidth="1"/>
    <col min="2207" max="2207" width="0.85546875" style="89" customWidth="1"/>
    <col min="2208" max="2208" width="2.42578125" style="89" customWidth="1"/>
    <col min="2209" max="2209" width="3" style="89" customWidth="1"/>
    <col min="2210" max="2210" width="0.85546875" style="89" customWidth="1"/>
    <col min="2211" max="2211" width="2.42578125" style="89" customWidth="1"/>
    <col min="2212" max="2212" width="3" style="89" customWidth="1"/>
    <col min="2213" max="2213" width="0.85546875" style="89" customWidth="1"/>
    <col min="2214" max="2214" width="2.42578125" style="89" customWidth="1"/>
    <col min="2215" max="2215" width="3" style="89" customWidth="1"/>
    <col min="2216" max="2216" width="0.85546875" style="89" customWidth="1"/>
    <col min="2217" max="2217" width="2.42578125" style="89" customWidth="1"/>
    <col min="2218" max="2218" width="3" style="89" customWidth="1"/>
    <col min="2219" max="2219" width="0.85546875" style="89" customWidth="1"/>
    <col min="2220" max="2220" width="2.42578125" style="89" customWidth="1"/>
    <col min="2221" max="2221" width="3" style="89" customWidth="1"/>
    <col min="2222" max="2222" width="0.85546875" style="89" customWidth="1"/>
    <col min="2223" max="2223" width="2.42578125" style="89" customWidth="1"/>
    <col min="2224" max="2224" width="3" style="89" customWidth="1"/>
    <col min="2225" max="2225" width="0.85546875" style="89" customWidth="1"/>
    <col min="2226" max="2226" width="2.42578125" style="89" customWidth="1"/>
    <col min="2227" max="2227" width="3" style="89" customWidth="1"/>
    <col min="2228" max="2228" width="0.85546875" style="89" customWidth="1"/>
    <col min="2229" max="2229" width="2.42578125" style="89" customWidth="1"/>
    <col min="2230" max="2230" width="3.7109375" style="89" customWidth="1"/>
    <col min="2231" max="2231" width="4.7109375" style="89" customWidth="1"/>
    <col min="2232" max="2232" width="5.42578125" style="89" customWidth="1"/>
    <col min="2233" max="2233" width="4.140625" style="89" customWidth="1"/>
    <col min="2234" max="2452" width="11.42578125" style="89"/>
    <col min="2453" max="2453" width="1.85546875" style="89" bestFit="1" customWidth="1"/>
    <col min="2454" max="2454" width="10.7109375" style="89" customWidth="1"/>
    <col min="2455" max="2455" width="2" style="89" customWidth="1"/>
    <col min="2456" max="2456" width="3" style="89" customWidth="1"/>
    <col min="2457" max="2457" width="0.85546875" style="89" customWidth="1"/>
    <col min="2458" max="2458" width="2.42578125" style="89" customWidth="1"/>
    <col min="2459" max="2459" width="3" style="89" customWidth="1"/>
    <col min="2460" max="2460" width="0.85546875" style="89" customWidth="1"/>
    <col min="2461" max="2461" width="2.42578125" style="89" customWidth="1"/>
    <col min="2462" max="2462" width="3" style="89" customWidth="1"/>
    <col min="2463" max="2463" width="0.85546875" style="89" customWidth="1"/>
    <col min="2464" max="2464" width="2.42578125" style="89" customWidth="1"/>
    <col min="2465" max="2465" width="3" style="89" customWidth="1"/>
    <col min="2466" max="2466" width="0.85546875" style="89" customWidth="1"/>
    <col min="2467" max="2467" width="2.42578125" style="89" customWidth="1"/>
    <col min="2468" max="2468" width="3" style="89" customWidth="1"/>
    <col min="2469" max="2469" width="0.85546875" style="89" customWidth="1"/>
    <col min="2470" max="2470" width="2.42578125" style="89" customWidth="1"/>
    <col min="2471" max="2471" width="3" style="89" customWidth="1"/>
    <col min="2472" max="2472" width="0.85546875" style="89" customWidth="1"/>
    <col min="2473" max="2473" width="2.42578125" style="89" customWidth="1"/>
    <col min="2474" max="2474" width="3" style="89" customWidth="1"/>
    <col min="2475" max="2475" width="0.85546875" style="89" customWidth="1"/>
    <col min="2476" max="2476" width="2.42578125" style="89" customWidth="1"/>
    <col min="2477" max="2477" width="3" style="89" customWidth="1"/>
    <col min="2478" max="2478" width="0.85546875" style="89" customWidth="1"/>
    <col min="2479" max="2479" width="2.42578125" style="89" customWidth="1"/>
    <col min="2480" max="2480" width="3" style="89" customWidth="1"/>
    <col min="2481" max="2481" width="0.85546875" style="89" customWidth="1"/>
    <col min="2482" max="2482" width="2.42578125" style="89" customWidth="1"/>
    <col min="2483" max="2483" width="3" style="89" customWidth="1"/>
    <col min="2484" max="2484" width="0.85546875" style="89" customWidth="1"/>
    <col min="2485" max="2485" width="2.42578125" style="89" customWidth="1"/>
    <col min="2486" max="2486" width="3.7109375" style="89" customWidth="1"/>
    <col min="2487" max="2487" width="4.7109375" style="89" customWidth="1"/>
    <col min="2488" max="2488" width="5.42578125" style="89" customWidth="1"/>
    <col min="2489" max="2489" width="4.140625" style="89" customWidth="1"/>
    <col min="2490" max="2708" width="11.42578125" style="89"/>
    <col min="2709" max="2709" width="1.85546875" style="89" bestFit="1" customWidth="1"/>
    <col min="2710" max="2710" width="10.7109375" style="89" customWidth="1"/>
    <col min="2711" max="2711" width="2" style="89" customWidth="1"/>
    <col min="2712" max="2712" width="3" style="89" customWidth="1"/>
    <col min="2713" max="2713" width="0.85546875" style="89" customWidth="1"/>
    <col min="2714" max="2714" width="2.42578125" style="89" customWidth="1"/>
    <col min="2715" max="2715" width="3" style="89" customWidth="1"/>
    <col min="2716" max="2716" width="0.85546875" style="89" customWidth="1"/>
    <col min="2717" max="2717" width="2.42578125" style="89" customWidth="1"/>
    <col min="2718" max="2718" width="3" style="89" customWidth="1"/>
    <col min="2719" max="2719" width="0.85546875" style="89" customWidth="1"/>
    <col min="2720" max="2720" width="2.42578125" style="89" customWidth="1"/>
    <col min="2721" max="2721" width="3" style="89" customWidth="1"/>
    <col min="2722" max="2722" width="0.85546875" style="89" customWidth="1"/>
    <col min="2723" max="2723" width="2.42578125" style="89" customWidth="1"/>
    <col min="2724" max="2724" width="3" style="89" customWidth="1"/>
    <col min="2725" max="2725" width="0.85546875" style="89" customWidth="1"/>
    <col min="2726" max="2726" width="2.42578125" style="89" customWidth="1"/>
    <col min="2727" max="2727" width="3" style="89" customWidth="1"/>
    <col min="2728" max="2728" width="0.85546875" style="89" customWidth="1"/>
    <col min="2729" max="2729" width="2.42578125" style="89" customWidth="1"/>
    <col min="2730" max="2730" width="3" style="89" customWidth="1"/>
    <col min="2731" max="2731" width="0.85546875" style="89" customWidth="1"/>
    <col min="2732" max="2732" width="2.42578125" style="89" customWidth="1"/>
    <col min="2733" max="2733" width="3" style="89" customWidth="1"/>
    <col min="2734" max="2734" width="0.85546875" style="89" customWidth="1"/>
    <col min="2735" max="2735" width="2.42578125" style="89" customWidth="1"/>
    <col min="2736" max="2736" width="3" style="89" customWidth="1"/>
    <col min="2737" max="2737" width="0.85546875" style="89" customWidth="1"/>
    <col min="2738" max="2738" width="2.42578125" style="89" customWidth="1"/>
    <col min="2739" max="2739" width="3" style="89" customWidth="1"/>
    <col min="2740" max="2740" width="0.85546875" style="89" customWidth="1"/>
    <col min="2741" max="2741" width="2.42578125" style="89" customWidth="1"/>
    <col min="2742" max="2742" width="3.7109375" style="89" customWidth="1"/>
    <col min="2743" max="2743" width="4.7109375" style="89" customWidth="1"/>
    <col min="2744" max="2744" width="5.42578125" style="89" customWidth="1"/>
    <col min="2745" max="2745" width="4.140625" style="89" customWidth="1"/>
    <col min="2746" max="2964" width="11.42578125" style="89"/>
    <col min="2965" max="2965" width="1.85546875" style="89" bestFit="1" customWidth="1"/>
    <col min="2966" max="2966" width="10.7109375" style="89" customWidth="1"/>
    <col min="2967" max="2967" width="2" style="89" customWidth="1"/>
    <col min="2968" max="2968" width="3" style="89" customWidth="1"/>
    <col min="2969" max="2969" width="0.85546875" style="89" customWidth="1"/>
    <col min="2970" max="2970" width="2.42578125" style="89" customWidth="1"/>
    <col min="2971" max="2971" width="3" style="89" customWidth="1"/>
    <col min="2972" max="2972" width="0.85546875" style="89" customWidth="1"/>
    <col min="2973" max="2973" width="2.42578125" style="89" customWidth="1"/>
    <col min="2974" max="2974" width="3" style="89" customWidth="1"/>
    <col min="2975" max="2975" width="0.85546875" style="89" customWidth="1"/>
    <col min="2976" max="2976" width="2.42578125" style="89" customWidth="1"/>
    <col min="2977" max="2977" width="3" style="89" customWidth="1"/>
    <col min="2978" max="2978" width="0.85546875" style="89" customWidth="1"/>
    <col min="2979" max="2979" width="2.42578125" style="89" customWidth="1"/>
    <col min="2980" max="2980" width="3" style="89" customWidth="1"/>
    <col min="2981" max="2981" width="0.85546875" style="89" customWidth="1"/>
    <col min="2982" max="2982" width="2.42578125" style="89" customWidth="1"/>
    <col min="2983" max="2983" width="3" style="89" customWidth="1"/>
    <col min="2984" max="2984" width="0.85546875" style="89" customWidth="1"/>
    <col min="2985" max="2985" width="2.42578125" style="89" customWidth="1"/>
    <col min="2986" max="2986" width="3" style="89" customWidth="1"/>
    <col min="2987" max="2987" width="0.85546875" style="89" customWidth="1"/>
    <col min="2988" max="2988" width="2.42578125" style="89" customWidth="1"/>
    <col min="2989" max="2989" width="3" style="89" customWidth="1"/>
    <col min="2990" max="2990" width="0.85546875" style="89" customWidth="1"/>
    <col min="2991" max="2991" width="2.42578125" style="89" customWidth="1"/>
    <col min="2992" max="2992" width="3" style="89" customWidth="1"/>
    <col min="2993" max="2993" width="0.85546875" style="89" customWidth="1"/>
    <col min="2994" max="2994" width="2.42578125" style="89" customWidth="1"/>
    <col min="2995" max="2995" width="3" style="89" customWidth="1"/>
    <col min="2996" max="2996" width="0.85546875" style="89" customWidth="1"/>
    <col min="2997" max="2997" width="2.42578125" style="89" customWidth="1"/>
    <col min="2998" max="2998" width="3.7109375" style="89" customWidth="1"/>
    <col min="2999" max="2999" width="4.7109375" style="89" customWidth="1"/>
    <col min="3000" max="3000" width="5.42578125" style="89" customWidth="1"/>
    <col min="3001" max="3001" width="4.140625" style="89" customWidth="1"/>
    <col min="3002" max="3220" width="11.42578125" style="89"/>
    <col min="3221" max="3221" width="1.85546875" style="89" bestFit="1" customWidth="1"/>
    <col min="3222" max="3222" width="10.7109375" style="89" customWidth="1"/>
    <col min="3223" max="3223" width="2" style="89" customWidth="1"/>
    <col min="3224" max="3224" width="3" style="89" customWidth="1"/>
    <col min="3225" max="3225" width="0.85546875" style="89" customWidth="1"/>
    <col min="3226" max="3226" width="2.42578125" style="89" customWidth="1"/>
    <col min="3227" max="3227" width="3" style="89" customWidth="1"/>
    <col min="3228" max="3228" width="0.85546875" style="89" customWidth="1"/>
    <col min="3229" max="3229" width="2.42578125" style="89" customWidth="1"/>
    <col min="3230" max="3230" width="3" style="89" customWidth="1"/>
    <col min="3231" max="3231" width="0.85546875" style="89" customWidth="1"/>
    <col min="3232" max="3232" width="2.42578125" style="89" customWidth="1"/>
    <col min="3233" max="3233" width="3" style="89" customWidth="1"/>
    <col min="3234" max="3234" width="0.85546875" style="89" customWidth="1"/>
    <col min="3235" max="3235" width="2.42578125" style="89" customWidth="1"/>
    <col min="3236" max="3236" width="3" style="89" customWidth="1"/>
    <col min="3237" max="3237" width="0.85546875" style="89" customWidth="1"/>
    <col min="3238" max="3238" width="2.42578125" style="89" customWidth="1"/>
    <col min="3239" max="3239" width="3" style="89" customWidth="1"/>
    <col min="3240" max="3240" width="0.85546875" style="89" customWidth="1"/>
    <col min="3241" max="3241" width="2.42578125" style="89" customWidth="1"/>
    <col min="3242" max="3242" width="3" style="89" customWidth="1"/>
    <col min="3243" max="3243" width="0.85546875" style="89" customWidth="1"/>
    <col min="3244" max="3244" width="2.42578125" style="89" customWidth="1"/>
    <col min="3245" max="3245" width="3" style="89" customWidth="1"/>
    <col min="3246" max="3246" width="0.85546875" style="89" customWidth="1"/>
    <col min="3247" max="3247" width="2.42578125" style="89" customWidth="1"/>
    <col min="3248" max="3248" width="3" style="89" customWidth="1"/>
    <col min="3249" max="3249" width="0.85546875" style="89" customWidth="1"/>
    <col min="3250" max="3250" width="2.42578125" style="89" customWidth="1"/>
    <col min="3251" max="3251" width="3" style="89" customWidth="1"/>
    <col min="3252" max="3252" width="0.85546875" style="89" customWidth="1"/>
    <col min="3253" max="3253" width="2.42578125" style="89" customWidth="1"/>
    <col min="3254" max="3254" width="3.7109375" style="89" customWidth="1"/>
    <col min="3255" max="3255" width="4.7109375" style="89" customWidth="1"/>
    <col min="3256" max="3256" width="5.42578125" style="89" customWidth="1"/>
    <col min="3257" max="3257" width="4.140625" style="89" customWidth="1"/>
    <col min="3258" max="3476" width="11.42578125" style="89"/>
    <col min="3477" max="3477" width="1.85546875" style="89" bestFit="1" customWidth="1"/>
    <col min="3478" max="3478" width="10.7109375" style="89" customWidth="1"/>
    <col min="3479" max="3479" width="2" style="89" customWidth="1"/>
    <col min="3480" max="3480" width="3" style="89" customWidth="1"/>
    <col min="3481" max="3481" width="0.85546875" style="89" customWidth="1"/>
    <col min="3482" max="3482" width="2.42578125" style="89" customWidth="1"/>
    <col min="3483" max="3483" width="3" style="89" customWidth="1"/>
    <col min="3484" max="3484" width="0.85546875" style="89" customWidth="1"/>
    <col min="3485" max="3485" width="2.42578125" style="89" customWidth="1"/>
    <col min="3486" max="3486" width="3" style="89" customWidth="1"/>
    <col min="3487" max="3487" width="0.85546875" style="89" customWidth="1"/>
    <col min="3488" max="3488" width="2.42578125" style="89" customWidth="1"/>
    <col min="3489" max="3489" width="3" style="89" customWidth="1"/>
    <col min="3490" max="3490" width="0.85546875" style="89" customWidth="1"/>
    <col min="3491" max="3491" width="2.42578125" style="89" customWidth="1"/>
    <col min="3492" max="3492" width="3" style="89" customWidth="1"/>
    <col min="3493" max="3493" width="0.85546875" style="89" customWidth="1"/>
    <col min="3494" max="3494" width="2.42578125" style="89" customWidth="1"/>
    <col min="3495" max="3495" width="3" style="89" customWidth="1"/>
    <col min="3496" max="3496" width="0.85546875" style="89" customWidth="1"/>
    <col min="3497" max="3497" width="2.42578125" style="89" customWidth="1"/>
    <col min="3498" max="3498" width="3" style="89" customWidth="1"/>
    <col min="3499" max="3499" width="0.85546875" style="89" customWidth="1"/>
    <col min="3500" max="3500" width="2.42578125" style="89" customWidth="1"/>
    <col min="3501" max="3501" width="3" style="89" customWidth="1"/>
    <col min="3502" max="3502" width="0.85546875" style="89" customWidth="1"/>
    <col min="3503" max="3503" width="2.42578125" style="89" customWidth="1"/>
    <col min="3504" max="3504" width="3" style="89" customWidth="1"/>
    <col min="3505" max="3505" width="0.85546875" style="89" customWidth="1"/>
    <col min="3506" max="3506" width="2.42578125" style="89" customWidth="1"/>
    <col min="3507" max="3507" width="3" style="89" customWidth="1"/>
    <col min="3508" max="3508" width="0.85546875" style="89" customWidth="1"/>
    <col min="3509" max="3509" width="2.42578125" style="89" customWidth="1"/>
    <col min="3510" max="3510" width="3.7109375" style="89" customWidth="1"/>
    <col min="3511" max="3511" width="4.7109375" style="89" customWidth="1"/>
    <col min="3512" max="3512" width="5.42578125" style="89" customWidth="1"/>
    <col min="3513" max="3513" width="4.140625" style="89" customWidth="1"/>
    <col min="3514" max="3732" width="11.42578125" style="89"/>
    <col min="3733" max="3733" width="1.85546875" style="89" bestFit="1" customWidth="1"/>
    <col min="3734" max="3734" width="10.7109375" style="89" customWidth="1"/>
    <col min="3735" max="3735" width="2" style="89" customWidth="1"/>
    <col min="3736" max="3736" width="3" style="89" customWidth="1"/>
    <col min="3737" max="3737" width="0.85546875" style="89" customWidth="1"/>
    <col min="3738" max="3738" width="2.42578125" style="89" customWidth="1"/>
    <col min="3739" max="3739" width="3" style="89" customWidth="1"/>
    <col min="3740" max="3740" width="0.85546875" style="89" customWidth="1"/>
    <col min="3741" max="3741" width="2.42578125" style="89" customWidth="1"/>
    <col min="3742" max="3742" width="3" style="89" customWidth="1"/>
    <col min="3743" max="3743" width="0.85546875" style="89" customWidth="1"/>
    <col min="3744" max="3744" width="2.42578125" style="89" customWidth="1"/>
    <col min="3745" max="3745" width="3" style="89" customWidth="1"/>
    <col min="3746" max="3746" width="0.85546875" style="89" customWidth="1"/>
    <col min="3747" max="3747" width="2.42578125" style="89" customWidth="1"/>
    <col min="3748" max="3748" width="3" style="89" customWidth="1"/>
    <col min="3749" max="3749" width="0.85546875" style="89" customWidth="1"/>
    <col min="3750" max="3750" width="2.42578125" style="89" customWidth="1"/>
    <col min="3751" max="3751" width="3" style="89" customWidth="1"/>
    <col min="3752" max="3752" width="0.85546875" style="89" customWidth="1"/>
    <col min="3753" max="3753" width="2.42578125" style="89" customWidth="1"/>
    <col min="3754" max="3754" width="3" style="89" customWidth="1"/>
    <col min="3755" max="3755" width="0.85546875" style="89" customWidth="1"/>
    <col min="3756" max="3756" width="2.42578125" style="89" customWidth="1"/>
    <col min="3757" max="3757" width="3" style="89" customWidth="1"/>
    <col min="3758" max="3758" width="0.85546875" style="89" customWidth="1"/>
    <col min="3759" max="3759" width="2.42578125" style="89" customWidth="1"/>
    <col min="3760" max="3760" width="3" style="89" customWidth="1"/>
    <col min="3761" max="3761" width="0.85546875" style="89" customWidth="1"/>
    <col min="3762" max="3762" width="2.42578125" style="89" customWidth="1"/>
    <col min="3763" max="3763" width="3" style="89" customWidth="1"/>
    <col min="3764" max="3764" width="0.85546875" style="89" customWidth="1"/>
    <col min="3765" max="3765" width="2.42578125" style="89" customWidth="1"/>
    <col min="3766" max="3766" width="3.7109375" style="89" customWidth="1"/>
    <col min="3767" max="3767" width="4.7109375" style="89" customWidth="1"/>
    <col min="3768" max="3768" width="5.42578125" style="89" customWidth="1"/>
    <col min="3769" max="3769" width="4.140625" style="89" customWidth="1"/>
    <col min="3770" max="3988" width="11.42578125" style="89"/>
    <col min="3989" max="3989" width="1.85546875" style="89" bestFit="1" customWidth="1"/>
    <col min="3990" max="3990" width="10.7109375" style="89" customWidth="1"/>
    <col min="3991" max="3991" width="2" style="89" customWidth="1"/>
    <col min="3992" max="3992" width="3" style="89" customWidth="1"/>
    <col min="3993" max="3993" width="0.85546875" style="89" customWidth="1"/>
    <col min="3994" max="3994" width="2.42578125" style="89" customWidth="1"/>
    <col min="3995" max="3995" width="3" style="89" customWidth="1"/>
    <col min="3996" max="3996" width="0.85546875" style="89" customWidth="1"/>
    <col min="3997" max="3997" width="2.42578125" style="89" customWidth="1"/>
    <col min="3998" max="3998" width="3" style="89" customWidth="1"/>
    <col min="3999" max="3999" width="0.85546875" style="89" customWidth="1"/>
    <col min="4000" max="4000" width="2.42578125" style="89" customWidth="1"/>
    <col min="4001" max="4001" width="3" style="89" customWidth="1"/>
    <col min="4002" max="4002" width="0.85546875" style="89" customWidth="1"/>
    <col min="4003" max="4003" width="2.42578125" style="89" customWidth="1"/>
    <col min="4004" max="4004" width="3" style="89" customWidth="1"/>
    <col min="4005" max="4005" width="0.85546875" style="89" customWidth="1"/>
    <col min="4006" max="4006" width="2.42578125" style="89" customWidth="1"/>
    <col min="4007" max="4007" width="3" style="89" customWidth="1"/>
    <col min="4008" max="4008" width="0.85546875" style="89" customWidth="1"/>
    <col min="4009" max="4009" width="2.42578125" style="89" customWidth="1"/>
    <col min="4010" max="4010" width="3" style="89" customWidth="1"/>
    <col min="4011" max="4011" width="0.85546875" style="89" customWidth="1"/>
    <col min="4012" max="4012" width="2.42578125" style="89" customWidth="1"/>
    <col min="4013" max="4013" width="3" style="89" customWidth="1"/>
    <col min="4014" max="4014" width="0.85546875" style="89" customWidth="1"/>
    <col min="4015" max="4015" width="2.42578125" style="89" customWidth="1"/>
    <col min="4016" max="4016" width="3" style="89" customWidth="1"/>
    <col min="4017" max="4017" width="0.85546875" style="89" customWidth="1"/>
    <col min="4018" max="4018" width="2.42578125" style="89" customWidth="1"/>
    <col min="4019" max="4019" width="3" style="89" customWidth="1"/>
    <col min="4020" max="4020" width="0.85546875" style="89" customWidth="1"/>
    <col min="4021" max="4021" width="2.42578125" style="89" customWidth="1"/>
    <col min="4022" max="4022" width="3.7109375" style="89" customWidth="1"/>
    <col min="4023" max="4023" width="4.7109375" style="89" customWidth="1"/>
    <col min="4024" max="4024" width="5.42578125" style="89" customWidth="1"/>
    <col min="4025" max="4025" width="4.140625" style="89" customWidth="1"/>
    <col min="4026" max="4244" width="11.42578125" style="89"/>
    <col min="4245" max="4245" width="1.85546875" style="89" bestFit="1" customWidth="1"/>
    <col min="4246" max="4246" width="10.7109375" style="89" customWidth="1"/>
    <col min="4247" max="4247" width="2" style="89" customWidth="1"/>
    <col min="4248" max="4248" width="3" style="89" customWidth="1"/>
    <col min="4249" max="4249" width="0.85546875" style="89" customWidth="1"/>
    <col min="4250" max="4250" width="2.42578125" style="89" customWidth="1"/>
    <col min="4251" max="4251" width="3" style="89" customWidth="1"/>
    <col min="4252" max="4252" width="0.85546875" style="89" customWidth="1"/>
    <col min="4253" max="4253" width="2.42578125" style="89" customWidth="1"/>
    <col min="4254" max="4254" width="3" style="89" customWidth="1"/>
    <col min="4255" max="4255" width="0.85546875" style="89" customWidth="1"/>
    <col min="4256" max="4256" width="2.42578125" style="89" customWidth="1"/>
    <col min="4257" max="4257" width="3" style="89" customWidth="1"/>
    <col min="4258" max="4258" width="0.85546875" style="89" customWidth="1"/>
    <col min="4259" max="4259" width="2.42578125" style="89" customWidth="1"/>
    <col min="4260" max="4260" width="3" style="89" customWidth="1"/>
    <col min="4261" max="4261" width="0.85546875" style="89" customWidth="1"/>
    <col min="4262" max="4262" width="2.42578125" style="89" customWidth="1"/>
    <col min="4263" max="4263" width="3" style="89" customWidth="1"/>
    <col min="4264" max="4264" width="0.85546875" style="89" customWidth="1"/>
    <col min="4265" max="4265" width="2.42578125" style="89" customWidth="1"/>
    <col min="4266" max="4266" width="3" style="89" customWidth="1"/>
    <col min="4267" max="4267" width="0.85546875" style="89" customWidth="1"/>
    <col min="4268" max="4268" width="2.42578125" style="89" customWidth="1"/>
    <col min="4269" max="4269" width="3" style="89" customWidth="1"/>
    <col min="4270" max="4270" width="0.85546875" style="89" customWidth="1"/>
    <col min="4271" max="4271" width="2.42578125" style="89" customWidth="1"/>
    <col min="4272" max="4272" width="3" style="89" customWidth="1"/>
    <col min="4273" max="4273" width="0.85546875" style="89" customWidth="1"/>
    <col min="4274" max="4274" width="2.42578125" style="89" customWidth="1"/>
    <col min="4275" max="4275" width="3" style="89" customWidth="1"/>
    <col min="4276" max="4276" width="0.85546875" style="89" customWidth="1"/>
    <col min="4277" max="4277" width="2.42578125" style="89" customWidth="1"/>
    <col min="4278" max="4278" width="3.7109375" style="89" customWidth="1"/>
    <col min="4279" max="4279" width="4.7109375" style="89" customWidth="1"/>
    <col min="4280" max="4280" width="5.42578125" style="89" customWidth="1"/>
    <col min="4281" max="4281" width="4.140625" style="89" customWidth="1"/>
    <col min="4282" max="4500" width="11.42578125" style="89"/>
    <col min="4501" max="4501" width="1.85546875" style="89" bestFit="1" customWidth="1"/>
    <col min="4502" max="4502" width="10.7109375" style="89" customWidth="1"/>
    <col min="4503" max="4503" width="2" style="89" customWidth="1"/>
    <col min="4504" max="4504" width="3" style="89" customWidth="1"/>
    <col min="4505" max="4505" width="0.85546875" style="89" customWidth="1"/>
    <col min="4506" max="4506" width="2.42578125" style="89" customWidth="1"/>
    <col min="4507" max="4507" width="3" style="89" customWidth="1"/>
    <col min="4508" max="4508" width="0.85546875" style="89" customWidth="1"/>
    <col min="4509" max="4509" width="2.42578125" style="89" customWidth="1"/>
    <col min="4510" max="4510" width="3" style="89" customWidth="1"/>
    <col min="4511" max="4511" width="0.85546875" style="89" customWidth="1"/>
    <col min="4512" max="4512" width="2.42578125" style="89" customWidth="1"/>
    <col min="4513" max="4513" width="3" style="89" customWidth="1"/>
    <col min="4514" max="4514" width="0.85546875" style="89" customWidth="1"/>
    <col min="4515" max="4515" width="2.42578125" style="89" customWidth="1"/>
    <col min="4516" max="4516" width="3" style="89" customWidth="1"/>
    <col min="4517" max="4517" width="0.85546875" style="89" customWidth="1"/>
    <col min="4518" max="4518" width="2.42578125" style="89" customWidth="1"/>
    <col min="4519" max="4519" width="3" style="89" customWidth="1"/>
    <col min="4520" max="4520" width="0.85546875" style="89" customWidth="1"/>
    <col min="4521" max="4521" width="2.42578125" style="89" customWidth="1"/>
    <col min="4522" max="4522" width="3" style="89" customWidth="1"/>
    <col min="4523" max="4523" width="0.85546875" style="89" customWidth="1"/>
    <col min="4524" max="4524" width="2.42578125" style="89" customWidth="1"/>
    <col min="4525" max="4525" width="3" style="89" customWidth="1"/>
    <col min="4526" max="4526" width="0.85546875" style="89" customWidth="1"/>
    <col min="4527" max="4527" width="2.42578125" style="89" customWidth="1"/>
    <col min="4528" max="4528" width="3" style="89" customWidth="1"/>
    <col min="4529" max="4529" width="0.85546875" style="89" customWidth="1"/>
    <col min="4530" max="4530" width="2.42578125" style="89" customWidth="1"/>
    <col min="4531" max="4531" width="3" style="89" customWidth="1"/>
    <col min="4532" max="4532" width="0.85546875" style="89" customWidth="1"/>
    <col min="4533" max="4533" width="2.42578125" style="89" customWidth="1"/>
    <col min="4534" max="4534" width="3.7109375" style="89" customWidth="1"/>
    <col min="4535" max="4535" width="4.7109375" style="89" customWidth="1"/>
    <col min="4536" max="4536" width="5.42578125" style="89" customWidth="1"/>
    <col min="4537" max="4537" width="4.140625" style="89" customWidth="1"/>
    <col min="4538" max="4756" width="11.42578125" style="89"/>
    <col min="4757" max="4757" width="1.85546875" style="89" bestFit="1" customWidth="1"/>
    <col min="4758" max="4758" width="10.7109375" style="89" customWidth="1"/>
    <col min="4759" max="4759" width="2" style="89" customWidth="1"/>
    <col min="4760" max="4760" width="3" style="89" customWidth="1"/>
    <col min="4761" max="4761" width="0.85546875" style="89" customWidth="1"/>
    <col min="4762" max="4762" width="2.42578125" style="89" customWidth="1"/>
    <col min="4763" max="4763" width="3" style="89" customWidth="1"/>
    <col min="4764" max="4764" width="0.85546875" style="89" customWidth="1"/>
    <col min="4765" max="4765" width="2.42578125" style="89" customWidth="1"/>
    <col min="4766" max="4766" width="3" style="89" customWidth="1"/>
    <col min="4767" max="4767" width="0.85546875" style="89" customWidth="1"/>
    <col min="4768" max="4768" width="2.42578125" style="89" customWidth="1"/>
    <col min="4769" max="4769" width="3" style="89" customWidth="1"/>
    <col min="4770" max="4770" width="0.85546875" style="89" customWidth="1"/>
    <col min="4771" max="4771" width="2.42578125" style="89" customWidth="1"/>
    <col min="4772" max="4772" width="3" style="89" customWidth="1"/>
    <col min="4773" max="4773" width="0.85546875" style="89" customWidth="1"/>
    <col min="4774" max="4774" width="2.42578125" style="89" customWidth="1"/>
    <col min="4775" max="4775" width="3" style="89" customWidth="1"/>
    <col min="4776" max="4776" width="0.85546875" style="89" customWidth="1"/>
    <col min="4777" max="4777" width="2.42578125" style="89" customWidth="1"/>
    <col min="4778" max="4778" width="3" style="89" customWidth="1"/>
    <col min="4779" max="4779" width="0.85546875" style="89" customWidth="1"/>
    <col min="4780" max="4780" width="2.42578125" style="89" customWidth="1"/>
    <col min="4781" max="4781" width="3" style="89" customWidth="1"/>
    <col min="4782" max="4782" width="0.85546875" style="89" customWidth="1"/>
    <col min="4783" max="4783" width="2.42578125" style="89" customWidth="1"/>
    <col min="4784" max="4784" width="3" style="89" customWidth="1"/>
    <col min="4785" max="4785" width="0.85546875" style="89" customWidth="1"/>
    <col min="4786" max="4786" width="2.42578125" style="89" customWidth="1"/>
    <col min="4787" max="4787" width="3" style="89" customWidth="1"/>
    <col min="4788" max="4788" width="0.85546875" style="89" customWidth="1"/>
    <col min="4789" max="4789" width="2.42578125" style="89" customWidth="1"/>
    <col min="4790" max="4790" width="3.7109375" style="89" customWidth="1"/>
    <col min="4791" max="4791" width="4.7109375" style="89" customWidth="1"/>
    <col min="4792" max="4792" width="5.42578125" style="89" customWidth="1"/>
    <col min="4793" max="4793" width="4.140625" style="89" customWidth="1"/>
    <col min="4794" max="5012" width="11.42578125" style="89"/>
    <col min="5013" max="5013" width="1.85546875" style="89" bestFit="1" customWidth="1"/>
    <col min="5014" max="5014" width="10.7109375" style="89" customWidth="1"/>
    <col min="5015" max="5015" width="2" style="89" customWidth="1"/>
    <col min="5016" max="5016" width="3" style="89" customWidth="1"/>
    <col min="5017" max="5017" width="0.85546875" style="89" customWidth="1"/>
    <col min="5018" max="5018" width="2.42578125" style="89" customWidth="1"/>
    <col min="5019" max="5019" width="3" style="89" customWidth="1"/>
    <col min="5020" max="5020" width="0.85546875" style="89" customWidth="1"/>
    <col min="5021" max="5021" width="2.42578125" style="89" customWidth="1"/>
    <col min="5022" max="5022" width="3" style="89" customWidth="1"/>
    <col min="5023" max="5023" width="0.85546875" style="89" customWidth="1"/>
    <col min="5024" max="5024" width="2.42578125" style="89" customWidth="1"/>
    <col min="5025" max="5025" width="3" style="89" customWidth="1"/>
    <col min="5026" max="5026" width="0.85546875" style="89" customWidth="1"/>
    <col min="5027" max="5027" width="2.42578125" style="89" customWidth="1"/>
    <col min="5028" max="5028" width="3" style="89" customWidth="1"/>
    <col min="5029" max="5029" width="0.85546875" style="89" customWidth="1"/>
    <col min="5030" max="5030" width="2.42578125" style="89" customWidth="1"/>
    <col min="5031" max="5031" width="3" style="89" customWidth="1"/>
    <col min="5032" max="5032" width="0.85546875" style="89" customWidth="1"/>
    <col min="5033" max="5033" width="2.42578125" style="89" customWidth="1"/>
    <col min="5034" max="5034" width="3" style="89" customWidth="1"/>
    <col min="5035" max="5035" width="0.85546875" style="89" customWidth="1"/>
    <col min="5036" max="5036" width="2.42578125" style="89" customWidth="1"/>
    <col min="5037" max="5037" width="3" style="89" customWidth="1"/>
    <col min="5038" max="5038" width="0.85546875" style="89" customWidth="1"/>
    <col min="5039" max="5039" width="2.42578125" style="89" customWidth="1"/>
    <col min="5040" max="5040" width="3" style="89" customWidth="1"/>
    <col min="5041" max="5041" width="0.85546875" style="89" customWidth="1"/>
    <col min="5042" max="5042" width="2.42578125" style="89" customWidth="1"/>
    <col min="5043" max="5043" width="3" style="89" customWidth="1"/>
    <col min="5044" max="5044" width="0.85546875" style="89" customWidth="1"/>
    <col min="5045" max="5045" width="2.42578125" style="89" customWidth="1"/>
    <col min="5046" max="5046" width="3.7109375" style="89" customWidth="1"/>
    <col min="5047" max="5047" width="4.7109375" style="89" customWidth="1"/>
    <col min="5048" max="5048" width="5.42578125" style="89" customWidth="1"/>
    <col min="5049" max="5049" width="4.140625" style="89" customWidth="1"/>
    <col min="5050" max="5268" width="11.42578125" style="89"/>
    <col min="5269" max="5269" width="1.85546875" style="89" bestFit="1" customWidth="1"/>
    <col min="5270" max="5270" width="10.7109375" style="89" customWidth="1"/>
    <col min="5271" max="5271" width="2" style="89" customWidth="1"/>
    <col min="5272" max="5272" width="3" style="89" customWidth="1"/>
    <col min="5273" max="5273" width="0.85546875" style="89" customWidth="1"/>
    <col min="5274" max="5274" width="2.42578125" style="89" customWidth="1"/>
    <col min="5275" max="5275" width="3" style="89" customWidth="1"/>
    <col min="5276" max="5276" width="0.85546875" style="89" customWidth="1"/>
    <col min="5277" max="5277" width="2.42578125" style="89" customWidth="1"/>
    <col min="5278" max="5278" width="3" style="89" customWidth="1"/>
    <col min="5279" max="5279" width="0.85546875" style="89" customWidth="1"/>
    <col min="5280" max="5280" width="2.42578125" style="89" customWidth="1"/>
    <col min="5281" max="5281" width="3" style="89" customWidth="1"/>
    <col min="5282" max="5282" width="0.85546875" style="89" customWidth="1"/>
    <col min="5283" max="5283" width="2.42578125" style="89" customWidth="1"/>
    <col min="5284" max="5284" width="3" style="89" customWidth="1"/>
    <col min="5285" max="5285" width="0.85546875" style="89" customWidth="1"/>
    <col min="5286" max="5286" width="2.42578125" style="89" customWidth="1"/>
    <col min="5287" max="5287" width="3" style="89" customWidth="1"/>
    <col min="5288" max="5288" width="0.85546875" style="89" customWidth="1"/>
    <col min="5289" max="5289" width="2.42578125" style="89" customWidth="1"/>
    <col min="5290" max="5290" width="3" style="89" customWidth="1"/>
    <col min="5291" max="5291" width="0.85546875" style="89" customWidth="1"/>
    <col min="5292" max="5292" width="2.42578125" style="89" customWidth="1"/>
    <col min="5293" max="5293" width="3" style="89" customWidth="1"/>
    <col min="5294" max="5294" width="0.85546875" style="89" customWidth="1"/>
    <col min="5295" max="5295" width="2.42578125" style="89" customWidth="1"/>
    <col min="5296" max="5296" width="3" style="89" customWidth="1"/>
    <col min="5297" max="5297" width="0.85546875" style="89" customWidth="1"/>
    <col min="5298" max="5298" width="2.42578125" style="89" customWidth="1"/>
    <col min="5299" max="5299" width="3" style="89" customWidth="1"/>
    <col min="5300" max="5300" width="0.85546875" style="89" customWidth="1"/>
    <col min="5301" max="5301" width="2.42578125" style="89" customWidth="1"/>
    <col min="5302" max="5302" width="3.7109375" style="89" customWidth="1"/>
    <col min="5303" max="5303" width="4.7109375" style="89" customWidth="1"/>
    <col min="5304" max="5304" width="5.42578125" style="89" customWidth="1"/>
    <col min="5305" max="5305" width="4.140625" style="89" customWidth="1"/>
    <col min="5306" max="5524" width="11.42578125" style="89"/>
    <col min="5525" max="5525" width="1.85546875" style="89" bestFit="1" customWidth="1"/>
    <col min="5526" max="5526" width="10.7109375" style="89" customWidth="1"/>
    <col min="5527" max="5527" width="2" style="89" customWidth="1"/>
    <col min="5528" max="5528" width="3" style="89" customWidth="1"/>
    <col min="5529" max="5529" width="0.85546875" style="89" customWidth="1"/>
    <col min="5530" max="5530" width="2.42578125" style="89" customWidth="1"/>
    <col min="5531" max="5531" width="3" style="89" customWidth="1"/>
    <col min="5532" max="5532" width="0.85546875" style="89" customWidth="1"/>
    <col min="5533" max="5533" width="2.42578125" style="89" customWidth="1"/>
    <col min="5534" max="5534" width="3" style="89" customWidth="1"/>
    <col min="5535" max="5535" width="0.85546875" style="89" customWidth="1"/>
    <col min="5536" max="5536" width="2.42578125" style="89" customWidth="1"/>
    <col min="5537" max="5537" width="3" style="89" customWidth="1"/>
    <col min="5538" max="5538" width="0.85546875" style="89" customWidth="1"/>
    <col min="5539" max="5539" width="2.42578125" style="89" customWidth="1"/>
    <col min="5540" max="5540" width="3" style="89" customWidth="1"/>
    <col min="5541" max="5541" width="0.85546875" style="89" customWidth="1"/>
    <col min="5542" max="5542" width="2.42578125" style="89" customWidth="1"/>
    <col min="5543" max="5543" width="3" style="89" customWidth="1"/>
    <col min="5544" max="5544" width="0.85546875" style="89" customWidth="1"/>
    <col min="5545" max="5545" width="2.42578125" style="89" customWidth="1"/>
    <col min="5546" max="5546" width="3" style="89" customWidth="1"/>
    <col min="5547" max="5547" width="0.85546875" style="89" customWidth="1"/>
    <col min="5548" max="5548" width="2.42578125" style="89" customWidth="1"/>
    <col min="5549" max="5549" width="3" style="89" customWidth="1"/>
    <col min="5550" max="5550" width="0.85546875" style="89" customWidth="1"/>
    <col min="5551" max="5551" width="2.42578125" style="89" customWidth="1"/>
    <col min="5552" max="5552" width="3" style="89" customWidth="1"/>
    <col min="5553" max="5553" width="0.85546875" style="89" customWidth="1"/>
    <col min="5554" max="5554" width="2.42578125" style="89" customWidth="1"/>
    <col min="5555" max="5555" width="3" style="89" customWidth="1"/>
    <col min="5556" max="5556" width="0.85546875" style="89" customWidth="1"/>
    <col min="5557" max="5557" width="2.42578125" style="89" customWidth="1"/>
    <col min="5558" max="5558" width="3.7109375" style="89" customWidth="1"/>
    <col min="5559" max="5559" width="4.7109375" style="89" customWidth="1"/>
    <col min="5560" max="5560" width="5.42578125" style="89" customWidth="1"/>
    <col min="5561" max="5561" width="4.140625" style="89" customWidth="1"/>
    <col min="5562" max="5780" width="11.42578125" style="89"/>
    <col min="5781" max="5781" width="1.85546875" style="89" bestFit="1" customWidth="1"/>
    <col min="5782" max="5782" width="10.7109375" style="89" customWidth="1"/>
    <col min="5783" max="5783" width="2" style="89" customWidth="1"/>
    <col min="5784" max="5784" width="3" style="89" customWidth="1"/>
    <col min="5785" max="5785" width="0.85546875" style="89" customWidth="1"/>
    <col min="5786" max="5786" width="2.42578125" style="89" customWidth="1"/>
    <col min="5787" max="5787" width="3" style="89" customWidth="1"/>
    <col min="5788" max="5788" width="0.85546875" style="89" customWidth="1"/>
    <col min="5789" max="5789" width="2.42578125" style="89" customWidth="1"/>
    <col min="5790" max="5790" width="3" style="89" customWidth="1"/>
    <col min="5791" max="5791" width="0.85546875" style="89" customWidth="1"/>
    <col min="5792" max="5792" width="2.42578125" style="89" customWidth="1"/>
    <col min="5793" max="5793" width="3" style="89" customWidth="1"/>
    <col min="5794" max="5794" width="0.85546875" style="89" customWidth="1"/>
    <col min="5795" max="5795" width="2.42578125" style="89" customWidth="1"/>
    <col min="5796" max="5796" width="3" style="89" customWidth="1"/>
    <col min="5797" max="5797" width="0.85546875" style="89" customWidth="1"/>
    <col min="5798" max="5798" width="2.42578125" style="89" customWidth="1"/>
    <col min="5799" max="5799" width="3" style="89" customWidth="1"/>
    <col min="5800" max="5800" width="0.85546875" style="89" customWidth="1"/>
    <col min="5801" max="5801" width="2.42578125" style="89" customWidth="1"/>
    <col min="5802" max="5802" width="3" style="89" customWidth="1"/>
    <col min="5803" max="5803" width="0.85546875" style="89" customWidth="1"/>
    <col min="5804" max="5804" width="2.42578125" style="89" customWidth="1"/>
    <col min="5805" max="5805" width="3" style="89" customWidth="1"/>
    <col min="5806" max="5806" width="0.85546875" style="89" customWidth="1"/>
    <col min="5807" max="5807" width="2.42578125" style="89" customWidth="1"/>
    <col min="5808" max="5808" width="3" style="89" customWidth="1"/>
    <col min="5809" max="5809" width="0.85546875" style="89" customWidth="1"/>
    <col min="5810" max="5810" width="2.42578125" style="89" customWidth="1"/>
    <col min="5811" max="5811" width="3" style="89" customWidth="1"/>
    <col min="5812" max="5812" width="0.85546875" style="89" customWidth="1"/>
    <col min="5813" max="5813" width="2.42578125" style="89" customWidth="1"/>
    <col min="5814" max="5814" width="3.7109375" style="89" customWidth="1"/>
    <col min="5815" max="5815" width="4.7109375" style="89" customWidth="1"/>
    <col min="5816" max="5816" width="5.42578125" style="89" customWidth="1"/>
    <col min="5817" max="5817" width="4.140625" style="89" customWidth="1"/>
    <col min="5818" max="6036" width="11.42578125" style="89"/>
    <col min="6037" max="6037" width="1.85546875" style="89" bestFit="1" customWidth="1"/>
    <col min="6038" max="6038" width="10.7109375" style="89" customWidth="1"/>
    <col min="6039" max="6039" width="2" style="89" customWidth="1"/>
    <col min="6040" max="6040" width="3" style="89" customWidth="1"/>
    <col min="6041" max="6041" width="0.85546875" style="89" customWidth="1"/>
    <col min="6042" max="6042" width="2.42578125" style="89" customWidth="1"/>
    <col min="6043" max="6043" width="3" style="89" customWidth="1"/>
    <col min="6044" max="6044" width="0.85546875" style="89" customWidth="1"/>
    <col min="6045" max="6045" width="2.42578125" style="89" customWidth="1"/>
    <col min="6046" max="6046" width="3" style="89" customWidth="1"/>
    <col min="6047" max="6047" width="0.85546875" style="89" customWidth="1"/>
    <col min="6048" max="6048" width="2.42578125" style="89" customWidth="1"/>
    <col min="6049" max="6049" width="3" style="89" customWidth="1"/>
    <col min="6050" max="6050" width="0.85546875" style="89" customWidth="1"/>
    <col min="6051" max="6051" width="2.42578125" style="89" customWidth="1"/>
    <col min="6052" max="6052" width="3" style="89" customWidth="1"/>
    <col min="6053" max="6053" width="0.85546875" style="89" customWidth="1"/>
    <col min="6054" max="6054" width="2.42578125" style="89" customWidth="1"/>
    <col min="6055" max="6055" width="3" style="89" customWidth="1"/>
    <col min="6056" max="6056" width="0.85546875" style="89" customWidth="1"/>
    <col min="6057" max="6057" width="2.42578125" style="89" customWidth="1"/>
    <col min="6058" max="6058" width="3" style="89" customWidth="1"/>
    <col min="6059" max="6059" width="0.85546875" style="89" customWidth="1"/>
    <col min="6060" max="6060" width="2.42578125" style="89" customWidth="1"/>
    <col min="6061" max="6061" width="3" style="89" customWidth="1"/>
    <col min="6062" max="6062" width="0.85546875" style="89" customWidth="1"/>
    <col min="6063" max="6063" width="2.42578125" style="89" customWidth="1"/>
    <col min="6064" max="6064" width="3" style="89" customWidth="1"/>
    <col min="6065" max="6065" width="0.85546875" style="89" customWidth="1"/>
    <col min="6066" max="6066" width="2.42578125" style="89" customWidth="1"/>
    <col min="6067" max="6067" width="3" style="89" customWidth="1"/>
    <col min="6068" max="6068" width="0.85546875" style="89" customWidth="1"/>
    <col min="6069" max="6069" width="2.42578125" style="89" customWidth="1"/>
    <col min="6070" max="6070" width="3.7109375" style="89" customWidth="1"/>
    <col min="6071" max="6071" width="4.7109375" style="89" customWidth="1"/>
    <col min="6072" max="6072" width="5.42578125" style="89" customWidth="1"/>
    <col min="6073" max="6073" width="4.140625" style="89" customWidth="1"/>
    <col min="6074" max="6292" width="11.42578125" style="89"/>
    <col min="6293" max="6293" width="1.85546875" style="89" bestFit="1" customWidth="1"/>
    <col min="6294" max="6294" width="10.7109375" style="89" customWidth="1"/>
    <col min="6295" max="6295" width="2" style="89" customWidth="1"/>
    <col min="6296" max="6296" width="3" style="89" customWidth="1"/>
    <col min="6297" max="6297" width="0.85546875" style="89" customWidth="1"/>
    <col min="6298" max="6298" width="2.42578125" style="89" customWidth="1"/>
    <col min="6299" max="6299" width="3" style="89" customWidth="1"/>
    <col min="6300" max="6300" width="0.85546875" style="89" customWidth="1"/>
    <col min="6301" max="6301" width="2.42578125" style="89" customWidth="1"/>
    <col min="6302" max="6302" width="3" style="89" customWidth="1"/>
    <col min="6303" max="6303" width="0.85546875" style="89" customWidth="1"/>
    <col min="6304" max="6304" width="2.42578125" style="89" customWidth="1"/>
    <col min="6305" max="6305" width="3" style="89" customWidth="1"/>
    <col min="6306" max="6306" width="0.85546875" style="89" customWidth="1"/>
    <col min="6307" max="6307" width="2.42578125" style="89" customWidth="1"/>
    <col min="6308" max="6308" width="3" style="89" customWidth="1"/>
    <col min="6309" max="6309" width="0.85546875" style="89" customWidth="1"/>
    <col min="6310" max="6310" width="2.42578125" style="89" customWidth="1"/>
    <col min="6311" max="6311" width="3" style="89" customWidth="1"/>
    <col min="6312" max="6312" width="0.85546875" style="89" customWidth="1"/>
    <col min="6313" max="6313" width="2.42578125" style="89" customWidth="1"/>
    <col min="6314" max="6314" width="3" style="89" customWidth="1"/>
    <col min="6315" max="6315" width="0.85546875" style="89" customWidth="1"/>
    <col min="6316" max="6316" width="2.42578125" style="89" customWidth="1"/>
    <col min="6317" max="6317" width="3" style="89" customWidth="1"/>
    <col min="6318" max="6318" width="0.85546875" style="89" customWidth="1"/>
    <col min="6319" max="6319" width="2.42578125" style="89" customWidth="1"/>
    <col min="6320" max="6320" width="3" style="89" customWidth="1"/>
    <col min="6321" max="6321" width="0.85546875" style="89" customWidth="1"/>
    <col min="6322" max="6322" width="2.42578125" style="89" customWidth="1"/>
    <col min="6323" max="6323" width="3" style="89" customWidth="1"/>
    <col min="6324" max="6324" width="0.85546875" style="89" customWidth="1"/>
    <col min="6325" max="6325" width="2.42578125" style="89" customWidth="1"/>
    <col min="6326" max="6326" width="3.7109375" style="89" customWidth="1"/>
    <col min="6327" max="6327" width="4.7109375" style="89" customWidth="1"/>
    <col min="6328" max="6328" width="5.42578125" style="89" customWidth="1"/>
    <col min="6329" max="6329" width="4.140625" style="89" customWidth="1"/>
    <col min="6330" max="6548" width="11.42578125" style="89"/>
    <col min="6549" max="6549" width="1.85546875" style="89" bestFit="1" customWidth="1"/>
    <col min="6550" max="6550" width="10.7109375" style="89" customWidth="1"/>
    <col min="6551" max="6551" width="2" style="89" customWidth="1"/>
    <col min="6552" max="6552" width="3" style="89" customWidth="1"/>
    <col min="6553" max="6553" width="0.85546875" style="89" customWidth="1"/>
    <col min="6554" max="6554" width="2.42578125" style="89" customWidth="1"/>
    <col min="6555" max="6555" width="3" style="89" customWidth="1"/>
    <col min="6556" max="6556" width="0.85546875" style="89" customWidth="1"/>
    <col min="6557" max="6557" width="2.42578125" style="89" customWidth="1"/>
    <col min="6558" max="6558" width="3" style="89" customWidth="1"/>
    <col min="6559" max="6559" width="0.85546875" style="89" customWidth="1"/>
    <col min="6560" max="6560" width="2.42578125" style="89" customWidth="1"/>
    <col min="6561" max="6561" width="3" style="89" customWidth="1"/>
    <col min="6562" max="6562" width="0.85546875" style="89" customWidth="1"/>
    <col min="6563" max="6563" width="2.42578125" style="89" customWidth="1"/>
    <col min="6564" max="6564" width="3" style="89" customWidth="1"/>
    <col min="6565" max="6565" width="0.85546875" style="89" customWidth="1"/>
    <col min="6566" max="6566" width="2.42578125" style="89" customWidth="1"/>
    <col min="6567" max="6567" width="3" style="89" customWidth="1"/>
    <col min="6568" max="6568" width="0.85546875" style="89" customWidth="1"/>
    <col min="6569" max="6569" width="2.42578125" style="89" customWidth="1"/>
    <col min="6570" max="6570" width="3" style="89" customWidth="1"/>
    <col min="6571" max="6571" width="0.85546875" style="89" customWidth="1"/>
    <col min="6572" max="6572" width="2.42578125" style="89" customWidth="1"/>
    <col min="6573" max="6573" width="3" style="89" customWidth="1"/>
    <col min="6574" max="6574" width="0.85546875" style="89" customWidth="1"/>
    <col min="6575" max="6575" width="2.42578125" style="89" customWidth="1"/>
    <col min="6576" max="6576" width="3" style="89" customWidth="1"/>
    <col min="6577" max="6577" width="0.85546875" style="89" customWidth="1"/>
    <col min="6578" max="6578" width="2.42578125" style="89" customWidth="1"/>
    <col min="6579" max="6579" width="3" style="89" customWidth="1"/>
    <col min="6580" max="6580" width="0.85546875" style="89" customWidth="1"/>
    <col min="6581" max="6581" width="2.42578125" style="89" customWidth="1"/>
    <col min="6582" max="6582" width="3.7109375" style="89" customWidth="1"/>
    <col min="6583" max="6583" width="4.7109375" style="89" customWidth="1"/>
    <col min="6584" max="6584" width="5.42578125" style="89" customWidth="1"/>
    <col min="6585" max="6585" width="4.140625" style="89" customWidth="1"/>
    <col min="6586" max="6804" width="11.42578125" style="89"/>
    <col min="6805" max="6805" width="1.85546875" style="89" bestFit="1" customWidth="1"/>
    <col min="6806" max="6806" width="10.7109375" style="89" customWidth="1"/>
    <col min="6807" max="6807" width="2" style="89" customWidth="1"/>
    <col min="6808" max="6808" width="3" style="89" customWidth="1"/>
    <col min="6809" max="6809" width="0.85546875" style="89" customWidth="1"/>
    <col min="6810" max="6810" width="2.42578125" style="89" customWidth="1"/>
    <col min="6811" max="6811" width="3" style="89" customWidth="1"/>
    <col min="6812" max="6812" width="0.85546875" style="89" customWidth="1"/>
    <col min="6813" max="6813" width="2.42578125" style="89" customWidth="1"/>
    <col min="6814" max="6814" width="3" style="89" customWidth="1"/>
    <col min="6815" max="6815" width="0.85546875" style="89" customWidth="1"/>
    <col min="6816" max="6816" width="2.42578125" style="89" customWidth="1"/>
    <col min="6817" max="6817" width="3" style="89" customWidth="1"/>
    <col min="6818" max="6818" width="0.85546875" style="89" customWidth="1"/>
    <col min="6819" max="6819" width="2.42578125" style="89" customWidth="1"/>
    <col min="6820" max="6820" width="3" style="89" customWidth="1"/>
    <col min="6821" max="6821" width="0.85546875" style="89" customWidth="1"/>
    <col min="6822" max="6822" width="2.42578125" style="89" customWidth="1"/>
    <col min="6823" max="6823" width="3" style="89" customWidth="1"/>
    <col min="6824" max="6824" width="0.85546875" style="89" customWidth="1"/>
    <col min="6825" max="6825" width="2.42578125" style="89" customWidth="1"/>
    <col min="6826" max="6826" width="3" style="89" customWidth="1"/>
    <col min="6827" max="6827" width="0.85546875" style="89" customWidth="1"/>
    <col min="6828" max="6828" width="2.42578125" style="89" customWidth="1"/>
    <col min="6829" max="6829" width="3" style="89" customWidth="1"/>
    <col min="6830" max="6830" width="0.85546875" style="89" customWidth="1"/>
    <col min="6831" max="6831" width="2.42578125" style="89" customWidth="1"/>
    <col min="6832" max="6832" width="3" style="89" customWidth="1"/>
    <col min="6833" max="6833" width="0.85546875" style="89" customWidth="1"/>
    <col min="6834" max="6834" width="2.42578125" style="89" customWidth="1"/>
    <col min="6835" max="6835" width="3" style="89" customWidth="1"/>
    <col min="6836" max="6836" width="0.85546875" style="89" customWidth="1"/>
    <col min="6837" max="6837" width="2.42578125" style="89" customWidth="1"/>
    <col min="6838" max="6838" width="3.7109375" style="89" customWidth="1"/>
    <col min="6839" max="6839" width="4.7109375" style="89" customWidth="1"/>
    <col min="6840" max="6840" width="5.42578125" style="89" customWidth="1"/>
    <col min="6841" max="6841" width="4.140625" style="89" customWidth="1"/>
    <col min="6842" max="7060" width="11.42578125" style="89"/>
    <col min="7061" max="7061" width="1.85546875" style="89" bestFit="1" customWidth="1"/>
    <col min="7062" max="7062" width="10.7109375" style="89" customWidth="1"/>
    <col min="7063" max="7063" width="2" style="89" customWidth="1"/>
    <col min="7064" max="7064" width="3" style="89" customWidth="1"/>
    <col min="7065" max="7065" width="0.85546875" style="89" customWidth="1"/>
    <col min="7066" max="7066" width="2.42578125" style="89" customWidth="1"/>
    <col min="7067" max="7067" width="3" style="89" customWidth="1"/>
    <col min="7068" max="7068" width="0.85546875" style="89" customWidth="1"/>
    <col min="7069" max="7069" width="2.42578125" style="89" customWidth="1"/>
    <col min="7070" max="7070" width="3" style="89" customWidth="1"/>
    <col min="7071" max="7071" width="0.85546875" style="89" customWidth="1"/>
    <col min="7072" max="7072" width="2.42578125" style="89" customWidth="1"/>
    <col min="7073" max="7073" width="3" style="89" customWidth="1"/>
    <col min="7074" max="7074" width="0.85546875" style="89" customWidth="1"/>
    <col min="7075" max="7075" width="2.42578125" style="89" customWidth="1"/>
    <col min="7076" max="7076" width="3" style="89" customWidth="1"/>
    <col min="7077" max="7077" width="0.85546875" style="89" customWidth="1"/>
    <col min="7078" max="7078" width="2.42578125" style="89" customWidth="1"/>
    <col min="7079" max="7079" width="3" style="89" customWidth="1"/>
    <col min="7080" max="7080" width="0.85546875" style="89" customWidth="1"/>
    <col min="7081" max="7081" width="2.42578125" style="89" customWidth="1"/>
    <col min="7082" max="7082" width="3" style="89" customWidth="1"/>
    <col min="7083" max="7083" width="0.85546875" style="89" customWidth="1"/>
    <col min="7084" max="7084" width="2.42578125" style="89" customWidth="1"/>
    <col min="7085" max="7085" width="3" style="89" customWidth="1"/>
    <col min="7086" max="7086" width="0.85546875" style="89" customWidth="1"/>
    <col min="7087" max="7087" width="2.42578125" style="89" customWidth="1"/>
    <col min="7088" max="7088" width="3" style="89" customWidth="1"/>
    <col min="7089" max="7089" width="0.85546875" style="89" customWidth="1"/>
    <col min="7090" max="7090" width="2.42578125" style="89" customWidth="1"/>
    <col min="7091" max="7091" width="3" style="89" customWidth="1"/>
    <col min="7092" max="7092" width="0.85546875" style="89" customWidth="1"/>
    <col min="7093" max="7093" width="2.42578125" style="89" customWidth="1"/>
    <col min="7094" max="7094" width="3.7109375" style="89" customWidth="1"/>
    <col min="7095" max="7095" width="4.7109375" style="89" customWidth="1"/>
    <col min="7096" max="7096" width="5.42578125" style="89" customWidth="1"/>
    <col min="7097" max="7097" width="4.140625" style="89" customWidth="1"/>
    <col min="7098" max="7316" width="11.42578125" style="89"/>
    <col min="7317" max="7317" width="1.85546875" style="89" bestFit="1" customWidth="1"/>
    <col min="7318" max="7318" width="10.7109375" style="89" customWidth="1"/>
    <col min="7319" max="7319" width="2" style="89" customWidth="1"/>
    <col min="7320" max="7320" width="3" style="89" customWidth="1"/>
    <col min="7321" max="7321" width="0.85546875" style="89" customWidth="1"/>
    <col min="7322" max="7322" width="2.42578125" style="89" customWidth="1"/>
    <col min="7323" max="7323" width="3" style="89" customWidth="1"/>
    <col min="7324" max="7324" width="0.85546875" style="89" customWidth="1"/>
    <col min="7325" max="7325" width="2.42578125" style="89" customWidth="1"/>
    <col min="7326" max="7326" width="3" style="89" customWidth="1"/>
    <col min="7327" max="7327" width="0.85546875" style="89" customWidth="1"/>
    <col min="7328" max="7328" width="2.42578125" style="89" customWidth="1"/>
    <col min="7329" max="7329" width="3" style="89" customWidth="1"/>
    <col min="7330" max="7330" width="0.85546875" style="89" customWidth="1"/>
    <col min="7331" max="7331" width="2.42578125" style="89" customWidth="1"/>
    <col min="7332" max="7332" width="3" style="89" customWidth="1"/>
    <col min="7333" max="7333" width="0.85546875" style="89" customWidth="1"/>
    <col min="7334" max="7334" width="2.42578125" style="89" customWidth="1"/>
    <col min="7335" max="7335" width="3" style="89" customWidth="1"/>
    <col min="7336" max="7336" width="0.85546875" style="89" customWidth="1"/>
    <col min="7337" max="7337" width="2.42578125" style="89" customWidth="1"/>
    <col min="7338" max="7338" width="3" style="89" customWidth="1"/>
    <col min="7339" max="7339" width="0.85546875" style="89" customWidth="1"/>
    <col min="7340" max="7340" width="2.42578125" style="89" customWidth="1"/>
    <col min="7341" max="7341" width="3" style="89" customWidth="1"/>
    <col min="7342" max="7342" width="0.85546875" style="89" customWidth="1"/>
    <col min="7343" max="7343" width="2.42578125" style="89" customWidth="1"/>
    <col min="7344" max="7344" width="3" style="89" customWidth="1"/>
    <col min="7345" max="7345" width="0.85546875" style="89" customWidth="1"/>
    <col min="7346" max="7346" width="2.42578125" style="89" customWidth="1"/>
    <col min="7347" max="7347" width="3" style="89" customWidth="1"/>
    <col min="7348" max="7348" width="0.85546875" style="89" customWidth="1"/>
    <col min="7349" max="7349" width="2.42578125" style="89" customWidth="1"/>
    <col min="7350" max="7350" width="3.7109375" style="89" customWidth="1"/>
    <col min="7351" max="7351" width="4.7109375" style="89" customWidth="1"/>
    <col min="7352" max="7352" width="5.42578125" style="89" customWidth="1"/>
    <col min="7353" max="7353" width="4.140625" style="89" customWidth="1"/>
    <col min="7354" max="7572" width="11.42578125" style="89"/>
    <col min="7573" max="7573" width="1.85546875" style="89" bestFit="1" customWidth="1"/>
    <col min="7574" max="7574" width="10.7109375" style="89" customWidth="1"/>
    <col min="7575" max="7575" width="2" style="89" customWidth="1"/>
    <col min="7576" max="7576" width="3" style="89" customWidth="1"/>
    <col min="7577" max="7577" width="0.85546875" style="89" customWidth="1"/>
    <col min="7578" max="7578" width="2.42578125" style="89" customWidth="1"/>
    <col min="7579" max="7579" width="3" style="89" customWidth="1"/>
    <col min="7580" max="7580" width="0.85546875" style="89" customWidth="1"/>
    <col min="7581" max="7581" width="2.42578125" style="89" customWidth="1"/>
    <col min="7582" max="7582" width="3" style="89" customWidth="1"/>
    <col min="7583" max="7583" width="0.85546875" style="89" customWidth="1"/>
    <col min="7584" max="7584" width="2.42578125" style="89" customWidth="1"/>
    <col min="7585" max="7585" width="3" style="89" customWidth="1"/>
    <col min="7586" max="7586" width="0.85546875" style="89" customWidth="1"/>
    <col min="7587" max="7587" width="2.42578125" style="89" customWidth="1"/>
    <col min="7588" max="7588" width="3" style="89" customWidth="1"/>
    <col min="7589" max="7589" width="0.85546875" style="89" customWidth="1"/>
    <col min="7590" max="7590" width="2.42578125" style="89" customWidth="1"/>
    <col min="7591" max="7591" width="3" style="89" customWidth="1"/>
    <col min="7592" max="7592" width="0.85546875" style="89" customWidth="1"/>
    <col min="7593" max="7593" width="2.42578125" style="89" customWidth="1"/>
    <col min="7594" max="7594" width="3" style="89" customWidth="1"/>
    <col min="7595" max="7595" width="0.85546875" style="89" customWidth="1"/>
    <col min="7596" max="7596" width="2.42578125" style="89" customWidth="1"/>
    <col min="7597" max="7597" width="3" style="89" customWidth="1"/>
    <col min="7598" max="7598" width="0.85546875" style="89" customWidth="1"/>
    <col min="7599" max="7599" width="2.42578125" style="89" customWidth="1"/>
    <col min="7600" max="7600" width="3" style="89" customWidth="1"/>
    <col min="7601" max="7601" width="0.85546875" style="89" customWidth="1"/>
    <col min="7602" max="7602" width="2.42578125" style="89" customWidth="1"/>
    <col min="7603" max="7603" width="3" style="89" customWidth="1"/>
    <col min="7604" max="7604" width="0.85546875" style="89" customWidth="1"/>
    <col min="7605" max="7605" width="2.42578125" style="89" customWidth="1"/>
    <col min="7606" max="7606" width="3.7109375" style="89" customWidth="1"/>
    <col min="7607" max="7607" width="4.7109375" style="89" customWidth="1"/>
    <col min="7608" max="7608" width="5.42578125" style="89" customWidth="1"/>
    <col min="7609" max="7609" width="4.140625" style="89" customWidth="1"/>
    <col min="7610" max="7828" width="11.42578125" style="89"/>
    <col min="7829" max="7829" width="1.85546875" style="89" bestFit="1" customWidth="1"/>
    <col min="7830" max="7830" width="10.7109375" style="89" customWidth="1"/>
    <col min="7831" max="7831" width="2" style="89" customWidth="1"/>
    <col min="7832" max="7832" width="3" style="89" customWidth="1"/>
    <col min="7833" max="7833" width="0.85546875" style="89" customWidth="1"/>
    <col min="7834" max="7834" width="2.42578125" style="89" customWidth="1"/>
    <col min="7835" max="7835" width="3" style="89" customWidth="1"/>
    <col min="7836" max="7836" width="0.85546875" style="89" customWidth="1"/>
    <col min="7837" max="7837" width="2.42578125" style="89" customWidth="1"/>
    <col min="7838" max="7838" width="3" style="89" customWidth="1"/>
    <col min="7839" max="7839" width="0.85546875" style="89" customWidth="1"/>
    <col min="7840" max="7840" width="2.42578125" style="89" customWidth="1"/>
    <col min="7841" max="7841" width="3" style="89" customWidth="1"/>
    <col min="7842" max="7842" width="0.85546875" style="89" customWidth="1"/>
    <col min="7843" max="7843" width="2.42578125" style="89" customWidth="1"/>
    <col min="7844" max="7844" width="3" style="89" customWidth="1"/>
    <col min="7845" max="7845" width="0.85546875" style="89" customWidth="1"/>
    <col min="7846" max="7846" width="2.42578125" style="89" customWidth="1"/>
    <col min="7847" max="7847" width="3" style="89" customWidth="1"/>
    <col min="7848" max="7848" width="0.85546875" style="89" customWidth="1"/>
    <col min="7849" max="7849" width="2.42578125" style="89" customWidth="1"/>
    <col min="7850" max="7850" width="3" style="89" customWidth="1"/>
    <col min="7851" max="7851" width="0.85546875" style="89" customWidth="1"/>
    <col min="7852" max="7852" width="2.42578125" style="89" customWidth="1"/>
    <col min="7853" max="7853" width="3" style="89" customWidth="1"/>
    <col min="7854" max="7854" width="0.85546875" style="89" customWidth="1"/>
    <col min="7855" max="7855" width="2.42578125" style="89" customWidth="1"/>
    <col min="7856" max="7856" width="3" style="89" customWidth="1"/>
    <col min="7857" max="7857" width="0.85546875" style="89" customWidth="1"/>
    <col min="7858" max="7858" width="2.42578125" style="89" customWidth="1"/>
    <col min="7859" max="7859" width="3" style="89" customWidth="1"/>
    <col min="7860" max="7860" width="0.85546875" style="89" customWidth="1"/>
    <col min="7861" max="7861" width="2.42578125" style="89" customWidth="1"/>
    <col min="7862" max="7862" width="3.7109375" style="89" customWidth="1"/>
    <col min="7863" max="7863" width="4.7109375" style="89" customWidth="1"/>
    <col min="7864" max="7864" width="5.42578125" style="89" customWidth="1"/>
    <col min="7865" max="7865" width="4.140625" style="89" customWidth="1"/>
    <col min="7866" max="8084" width="11.42578125" style="89"/>
    <col min="8085" max="8085" width="1.85546875" style="89" bestFit="1" customWidth="1"/>
    <col min="8086" max="8086" width="10.7109375" style="89" customWidth="1"/>
    <col min="8087" max="8087" width="2" style="89" customWidth="1"/>
    <col min="8088" max="8088" width="3" style="89" customWidth="1"/>
    <col min="8089" max="8089" width="0.85546875" style="89" customWidth="1"/>
    <col min="8090" max="8090" width="2.42578125" style="89" customWidth="1"/>
    <col min="8091" max="8091" width="3" style="89" customWidth="1"/>
    <col min="8092" max="8092" width="0.85546875" style="89" customWidth="1"/>
    <col min="8093" max="8093" width="2.42578125" style="89" customWidth="1"/>
    <col min="8094" max="8094" width="3" style="89" customWidth="1"/>
    <col min="8095" max="8095" width="0.85546875" style="89" customWidth="1"/>
    <col min="8096" max="8096" width="2.42578125" style="89" customWidth="1"/>
    <col min="8097" max="8097" width="3" style="89" customWidth="1"/>
    <col min="8098" max="8098" width="0.85546875" style="89" customWidth="1"/>
    <col min="8099" max="8099" width="2.42578125" style="89" customWidth="1"/>
    <col min="8100" max="8100" width="3" style="89" customWidth="1"/>
    <col min="8101" max="8101" width="0.85546875" style="89" customWidth="1"/>
    <col min="8102" max="8102" width="2.42578125" style="89" customWidth="1"/>
    <col min="8103" max="8103" width="3" style="89" customWidth="1"/>
    <col min="8104" max="8104" width="0.85546875" style="89" customWidth="1"/>
    <col min="8105" max="8105" width="2.42578125" style="89" customWidth="1"/>
    <col min="8106" max="8106" width="3" style="89" customWidth="1"/>
    <col min="8107" max="8107" width="0.85546875" style="89" customWidth="1"/>
    <col min="8108" max="8108" width="2.42578125" style="89" customWidth="1"/>
    <col min="8109" max="8109" width="3" style="89" customWidth="1"/>
    <col min="8110" max="8110" width="0.85546875" style="89" customWidth="1"/>
    <col min="8111" max="8111" width="2.42578125" style="89" customWidth="1"/>
    <col min="8112" max="8112" width="3" style="89" customWidth="1"/>
    <col min="8113" max="8113" width="0.85546875" style="89" customWidth="1"/>
    <col min="8114" max="8114" width="2.42578125" style="89" customWidth="1"/>
    <col min="8115" max="8115" width="3" style="89" customWidth="1"/>
    <col min="8116" max="8116" width="0.85546875" style="89" customWidth="1"/>
    <col min="8117" max="8117" width="2.42578125" style="89" customWidth="1"/>
    <col min="8118" max="8118" width="3.7109375" style="89" customWidth="1"/>
    <col min="8119" max="8119" width="4.7109375" style="89" customWidth="1"/>
    <col min="8120" max="8120" width="5.42578125" style="89" customWidth="1"/>
    <col min="8121" max="8121" width="4.140625" style="89" customWidth="1"/>
    <col min="8122" max="8340" width="11.42578125" style="89"/>
    <col min="8341" max="8341" width="1.85546875" style="89" bestFit="1" customWidth="1"/>
    <col min="8342" max="8342" width="10.7109375" style="89" customWidth="1"/>
    <col min="8343" max="8343" width="2" style="89" customWidth="1"/>
    <col min="8344" max="8344" width="3" style="89" customWidth="1"/>
    <col min="8345" max="8345" width="0.85546875" style="89" customWidth="1"/>
    <col min="8346" max="8346" width="2.42578125" style="89" customWidth="1"/>
    <col min="8347" max="8347" width="3" style="89" customWidth="1"/>
    <col min="8348" max="8348" width="0.85546875" style="89" customWidth="1"/>
    <col min="8349" max="8349" width="2.42578125" style="89" customWidth="1"/>
    <col min="8350" max="8350" width="3" style="89" customWidth="1"/>
    <col min="8351" max="8351" width="0.85546875" style="89" customWidth="1"/>
    <col min="8352" max="8352" width="2.42578125" style="89" customWidth="1"/>
    <col min="8353" max="8353" width="3" style="89" customWidth="1"/>
    <col min="8354" max="8354" width="0.85546875" style="89" customWidth="1"/>
    <col min="8355" max="8355" width="2.42578125" style="89" customWidth="1"/>
    <col min="8356" max="8356" width="3" style="89" customWidth="1"/>
    <col min="8357" max="8357" width="0.85546875" style="89" customWidth="1"/>
    <col min="8358" max="8358" width="2.42578125" style="89" customWidth="1"/>
    <col min="8359" max="8359" width="3" style="89" customWidth="1"/>
    <col min="8360" max="8360" width="0.85546875" style="89" customWidth="1"/>
    <col min="8361" max="8361" width="2.42578125" style="89" customWidth="1"/>
    <col min="8362" max="8362" width="3" style="89" customWidth="1"/>
    <col min="8363" max="8363" width="0.85546875" style="89" customWidth="1"/>
    <col min="8364" max="8364" width="2.42578125" style="89" customWidth="1"/>
    <col min="8365" max="8365" width="3" style="89" customWidth="1"/>
    <col min="8366" max="8366" width="0.85546875" style="89" customWidth="1"/>
    <col min="8367" max="8367" width="2.42578125" style="89" customWidth="1"/>
    <col min="8368" max="8368" width="3" style="89" customWidth="1"/>
    <col min="8369" max="8369" width="0.85546875" style="89" customWidth="1"/>
    <col min="8370" max="8370" width="2.42578125" style="89" customWidth="1"/>
    <col min="8371" max="8371" width="3" style="89" customWidth="1"/>
    <col min="8372" max="8372" width="0.85546875" style="89" customWidth="1"/>
    <col min="8373" max="8373" width="2.42578125" style="89" customWidth="1"/>
    <col min="8374" max="8374" width="3.7109375" style="89" customWidth="1"/>
    <col min="8375" max="8375" width="4.7109375" style="89" customWidth="1"/>
    <col min="8376" max="8376" width="5.42578125" style="89" customWidth="1"/>
    <col min="8377" max="8377" width="4.140625" style="89" customWidth="1"/>
    <col min="8378" max="8596" width="11.42578125" style="89"/>
    <col min="8597" max="8597" width="1.85546875" style="89" bestFit="1" customWidth="1"/>
    <col min="8598" max="8598" width="10.7109375" style="89" customWidth="1"/>
    <col min="8599" max="8599" width="2" style="89" customWidth="1"/>
    <col min="8600" max="8600" width="3" style="89" customWidth="1"/>
    <col min="8601" max="8601" width="0.85546875" style="89" customWidth="1"/>
    <col min="8602" max="8602" width="2.42578125" style="89" customWidth="1"/>
    <col min="8603" max="8603" width="3" style="89" customWidth="1"/>
    <col min="8604" max="8604" width="0.85546875" style="89" customWidth="1"/>
    <col min="8605" max="8605" width="2.42578125" style="89" customWidth="1"/>
    <col min="8606" max="8606" width="3" style="89" customWidth="1"/>
    <col min="8607" max="8607" width="0.85546875" style="89" customWidth="1"/>
    <col min="8608" max="8608" width="2.42578125" style="89" customWidth="1"/>
    <col min="8609" max="8609" width="3" style="89" customWidth="1"/>
    <col min="8610" max="8610" width="0.85546875" style="89" customWidth="1"/>
    <col min="8611" max="8611" width="2.42578125" style="89" customWidth="1"/>
    <col min="8612" max="8612" width="3" style="89" customWidth="1"/>
    <col min="8613" max="8613" width="0.85546875" style="89" customWidth="1"/>
    <col min="8614" max="8614" width="2.42578125" style="89" customWidth="1"/>
    <col min="8615" max="8615" width="3" style="89" customWidth="1"/>
    <col min="8616" max="8616" width="0.85546875" style="89" customWidth="1"/>
    <col min="8617" max="8617" width="2.42578125" style="89" customWidth="1"/>
    <col min="8618" max="8618" width="3" style="89" customWidth="1"/>
    <col min="8619" max="8619" width="0.85546875" style="89" customWidth="1"/>
    <col min="8620" max="8620" width="2.42578125" style="89" customWidth="1"/>
    <col min="8621" max="8621" width="3" style="89" customWidth="1"/>
    <col min="8622" max="8622" width="0.85546875" style="89" customWidth="1"/>
    <col min="8623" max="8623" width="2.42578125" style="89" customWidth="1"/>
    <col min="8624" max="8624" width="3" style="89" customWidth="1"/>
    <col min="8625" max="8625" width="0.85546875" style="89" customWidth="1"/>
    <col min="8626" max="8626" width="2.42578125" style="89" customWidth="1"/>
    <col min="8627" max="8627" width="3" style="89" customWidth="1"/>
    <col min="8628" max="8628" width="0.85546875" style="89" customWidth="1"/>
    <col min="8629" max="8629" width="2.42578125" style="89" customWidth="1"/>
    <col min="8630" max="8630" width="3.7109375" style="89" customWidth="1"/>
    <col min="8631" max="8631" width="4.7109375" style="89" customWidth="1"/>
    <col min="8632" max="8632" width="5.42578125" style="89" customWidth="1"/>
    <col min="8633" max="8633" width="4.140625" style="89" customWidth="1"/>
    <col min="8634" max="8852" width="11.42578125" style="89"/>
    <col min="8853" max="8853" width="1.85546875" style="89" bestFit="1" customWidth="1"/>
    <col min="8854" max="8854" width="10.7109375" style="89" customWidth="1"/>
    <col min="8855" max="8855" width="2" style="89" customWidth="1"/>
    <col min="8856" max="8856" width="3" style="89" customWidth="1"/>
    <col min="8857" max="8857" width="0.85546875" style="89" customWidth="1"/>
    <col min="8858" max="8858" width="2.42578125" style="89" customWidth="1"/>
    <col min="8859" max="8859" width="3" style="89" customWidth="1"/>
    <col min="8860" max="8860" width="0.85546875" style="89" customWidth="1"/>
    <col min="8861" max="8861" width="2.42578125" style="89" customWidth="1"/>
    <col min="8862" max="8862" width="3" style="89" customWidth="1"/>
    <col min="8863" max="8863" width="0.85546875" style="89" customWidth="1"/>
    <col min="8864" max="8864" width="2.42578125" style="89" customWidth="1"/>
    <col min="8865" max="8865" width="3" style="89" customWidth="1"/>
    <col min="8866" max="8866" width="0.85546875" style="89" customWidth="1"/>
    <col min="8867" max="8867" width="2.42578125" style="89" customWidth="1"/>
    <col min="8868" max="8868" width="3" style="89" customWidth="1"/>
    <col min="8869" max="8869" width="0.85546875" style="89" customWidth="1"/>
    <col min="8870" max="8870" width="2.42578125" style="89" customWidth="1"/>
    <col min="8871" max="8871" width="3" style="89" customWidth="1"/>
    <col min="8872" max="8872" width="0.85546875" style="89" customWidth="1"/>
    <col min="8873" max="8873" width="2.42578125" style="89" customWidth="1"/>
    <col min="8874" max="8874" width="3" style="89" customWidth="1"/>
    <col min="8875" max="8875" width="0.85546875" style="89" customWidth="1"/>
    <col min="8876" max="8876" width="2.42578125" style="89" customWidth="1"/>
    <col min="8877" max="8877" width="3" style="89" customWidth="1"/>
    <col min="8878" max="8878" width="0.85546875" style="89" customWidth="1"/>
    <col min="8879" max="8879" width="2.42578125" style="89" customWidth="1"/>
    <col min="8880" max="8880" width="3" style="89" customWidth="1"/>
    <col min="8881" max="8881" width="0.85546875" style="89" customWidth="1"/>
    <col min="8882" max="8882" width="2.42578125" style="89" customWidth="1"/>
    <col min="8883" max="8883" width="3" style="89" customWidth="1"/>
    <col min="8884" max="8884" width="0.85546875" style="89" customWidth="1"/>
    <col min="8885" max="8885" width="2.42578125" style="89" customWidth="1"/>
    <col min="8886" max="8886" width="3.7109375" style="89" customWidth="1"/>
    <col min="8887" max="8887" width="4.7109375" style="89" customWidth="1"/>
    <col min="8888" max="8888" width="5.42578125" style="89" customWidth="1"/>
    <col min="8889" max="8889" width="4.140625" style="89" customWidth="1"/>
    <col min="8890" max="9108" width="11.42578125" style="89"/>
    <col min="9109" max="9109" width="1.85546875" style="89" bestFit="1" customWidth="1"/>
    <col min="9110" max="9110" width="10.7109375" style="89" customWidth="1"/>
    <col min="9111" max="9111" width="2" style="89" customWidth="1"/>
    <col min="9112" max="9112" width="3" style="89" customWidth="1"/>
    <col min="9113" max="9113" width="0.85546875" style="89" customWidth="1"/>
    <col min="9114" max="9114" width="2.42578125" style="89" customWidth="1"/>
    <col min="9115" max="9115" width="3" style="89" customWidth="1"/>
    <col min="9116" max="9116" width="0.85546875" style="89" customWidth="1"/>
    <col min="9117" max="9117" width="2.42578125" style="89" customWidth="1"/>
    <col min="9118" max="9118" width="3" style="89" customWidth="1"/>
    <col min="9119" max="9119" width="0.85546875" style="89" customWidth="1"/>
    <col min="9120" max="9120" width="2.42578125" style="89" customWidth="1"/>
    <col min="9121" max="9121" width="3" style="89" customWidth="1"/>
    <col min="9122" max="9122" width="0.85546875" style="89" customWidth="1"/>
    <col min="9123" max="9123" width="2.42578125" style="89" customWidth="1"/>
    <col min="9124" max="9124" width="3" style="89" customWidth="1"/>
    <col min="9125" max="9125" width="0.85546875" style="89" customWidth="1"/>
    <col min="9126" max="9126" width="2.42578125" style="89" customWidth="1"/>
    <col min="9127" max="9127" width="3" style="89" customWidth="1"/>
    <col min="9128" max="9128" width="0.85546875" style="89" customWidth="1"/>
    <col min="9129" max="9129" width="2.42578125" style="89" customWidth="1"/>
    <col min="9130" max="9130" width="3" style="89" customWidth="1"/>
    <col min="9131" max="9131" width="0.85546875" style="89" customWidth="1"/>
    <col min="9132" max="9132" width="2.42578125" style="89" customWidth="1"/>
    <col min="9133" max="9133" width="3" style="89" customWidth="1"/>
    <col min="9134" max="9134" width="0.85546875" style="89" customWidth="1"/>
    <col min="9135" max="9135" width="2.42578125" style="89" customWidth="1"/>
    <col min="9136" max="9136" width="3" style="89" customWidth="1"/>
    <col min="9137" max="9137" width="0.85546875" style="89" customWidth="1"/>
    <col min="9138" max="9138" width="2.42578125" style="89" customWidth="1"/>
    <col min="9139" max="9139" width="3" style="89" customWidth="1"/>
    <col min="9140" max="9140" width="0.85546875" style="89" customWidth="1"/>
    <col min="9141" max="9141" width="2.42578125" style="89" customWidth="1"/>
    <col min="9142" max="9142" width="3.7109375" style="89" customWidth="1"/>
    <col min="9143" max="9143" width="4.7109375" style="89" customWidth="1"/>
    <col min="9144" max="9144" width="5.42578125" style="89" customWidth="1"/>
    <col min="9145" max="9145" width="4.140625" style="89" customWidth="1"/>
    <col min="9146" max="9364" width="11.42578125" style="89"/>
    <col min="9365" max="9365" width="1.85546875" style="89" bestFit="1" customWidth="1"/>
    <col min="9366" max="9366" width="10.7109375" style="89" customWidth="1"/>
    <col min="9367" max="9367" width="2" style="89" customWidth="1"/>
    <col min="9368" max="9368" width="3" style="89" customWidth="1"/>
    <col min="9369" max="9369" width="0.85546875" style="89" customWidth="1"/>
    <col min="9370" max="9370" width="2.42578125" style="89" customWidth="1"/>
    <col min="9371" max="9371" width="3" style="89" customWidth="1"/>
    <col min="9372" max="9372" width="0.85546875" style="89" customWidth="1"/>
    <col min="9373" max="9373" width="2.42578125" style="89" customWidth="1"/>
    <col min="9374" max="9374" width="3" style="89" customWidth="1"/>
    <col min="9375" max="9375" width="0.85546875" style="89" customWidth="1"/>
    <col min="9376" max="9376" width="2.42578125" style="89" customWidth="1"/>
    <col min="9377" max="9377" width="3" style="89" customWidth="1"/>
    <col min="9378" max="9378" width="0.85546875" style="89" customWidth="1"/>
    <col min="9379" max="9379" width="2.42578125" style="89" customWidth="1"/>
    <col min="9380" max="9380" width="3" style="89" customWidth="1"/>
    <col min="9381" max="9381" width="0.85546875" style="89" customWidth="1"/>
    <col min="9382" max="9382" width="2.42578125" style="89" customWidth="1"/>
    <col min="9383" max="9383" width="3" style="89" customWidth="1"/>
    <col min="9384" max="9384" width="0.85546875" style="89" customWidth="1"/>
    <col min="9385" max="9385" width="2.42578125" style="89" customWidth="1"/>
    <col min="9386" max="9386" width="3" style="89" customWidth="1"/>
    <col min="9387" max="9387" width="0.85546875" style="89" customWidth="1"/>
    <col min="9388" max="9388" width="2.42578125" style="89" customWidth="1"/>
    <col min="9389" max="9389" width="3" style="89" customWidth="1"/>
    <col min="9390" max="9390" width="0.85546875" style="89" customWidth="1"/>
    <col min="9391" max="9391" width="2.42578125" style="89" customWidth="1"/>
    <col min="9392" max="9392" width="3" style="89" customWidth="1"/>
    <col min="9393" max="9393" width="0.85546875" style="89" customWidth="1"/>
    <col min="9394" max="9394" width="2.42578125" style="89" customWidth="1"/>
    <col min="9395" max="9395" width="3" style="89" customWidth="1"/>
    <col min="9396" max="9396" width="0.85546875" style="89" customWidth="1"/>
    <col min="9397" max="9397" width="2.42578125" style="89" customWidth="1"/>
    <col min="9398" max="9398" width="3.7109375" style="89" customWidth="1"/>
    <col min="9399" max="9399" width="4.7109375" style="89" customWidth="1"/>
    <col min="9400" max="9400" width="5.42578125" style="89" customWidth="1"/>
    <col min="9401" max="9401" width="4.140625" style="89" customWidth="1"/>
    <col min="9402" max="9620" width="11.42578125" style="89"/>
    <col min="9621" max="9621" width="1.85546875" style="89" bestFit="1" customWidth="1"/>
    <col min="9622" max="9622" width="10.7109375" style="89" customWidth="1"/>
    <col min="9623" max="9623" width="2" style="89" customWidth="1"/>
    <col min="9624" max="9624" width="3" style="89" customWidth="1"/>
    <col min="9625" max="9625" width="0.85546875" style="89" customWidth="1"/>
    <col min="9626" max="9626" width="2.42578125" style="89" customWidth="1"/>
    <col min="9627" max="9627" width="3" style="89" customWidth="1"/>
    <col min="9628" max="9628" width="0.85546875" style="89" customWidth="1"/>
    <col min="9629" max="9629" width="2.42578125" style="89" customWidth="1"/>
    <col min="9630" max="9630" width="3" style="89" customWidth="1"/>
    <col min="9631" max="9631" width="0.85546875" style="89" customWidth="1"/>
    <col min="9632" max="9632" width="2.42578125" style="89" customWidth="1"/>
    <col min="9633" max="9633" width="3" style="89" customWidth="1"/>
    <col min="9634" max="9634" width="0.85546875" style="89" customWidth="1"/>
    <col min="9635" max="9635" width="2.42578125" style="89" customWidth="1"/>
    <col min="9636" max="9636" width="3" style="89" customWidth="1"/>
    <col min="9637" max="9637" width="0.85546875" style="89" customWidth="1"/>
    <col min="9638" max="9638" width="2.42578125" style="89" customWidth="1"/>
    <col min="9639" max="9639" width="3" style="89" customWidth="1"/>
    <col min="9640" max="9640" width="0.85546875" style="89" customWidth="1"/>
    <col min="9641" max="9641" width="2.42578125" style="89" customWidth="1"/>
    <col min="9642" max="9642" width="3" style="89" customWidth="1"/>
    <col min="9643" max="9643" width="0.85546875" style="89" customWidth="1"/>
    <col min="9644" max="9644" width="2.42578125" style="89" customWidth="1"/>
    <col min="9645" max="9645" width="3" style="89" customWidth="1"/>
    <col min="9646" max="9646" width="0.85546875" style="89" customWidth="1"/>
    <col min="9647" max="9647" width="2.42578125" style="89" customWidth="1"/>
    <col min="9648" max="9648" width="3" style="89" customWidth="1"/>
    <col min="9649" max="9649" width="0.85546875" style="89" customWidth="1"/>
    <col min="9650" max="9650" width="2.42578125" style="89" customWidth="1"/>
    <col min="9651" max="9651" width="3" style="89" customWidth="1"/>
    <col min="9652" max="9652" width="0.85546875" style="89" customWidth="1"/>
    <col min="9653" max="9653" width="2.42578125" style="89" customWidth="1"/>
    <col min="9654" max="9654" width="3.7109375" style="89" customWidth="1"/>
    <col min="9655" max="9655" width="4.7109375" style="89" customWidth="1"/>
    <col min="9656" max="9656" width="5.42578125" style="89" customWidth="1"/>
    <col min="9657" max="9657" width="4.140625" style="89" customWidth="1"/>
    <col min="9658" max="9876" width="11.42578125" style="89"/>
    <col min="9877" max="9877" width="1.85546875" style="89" bestFit="1" customWidth="1"/>
    <col min="9878" max="9878" width="10.7109375" style="89" customWidth="1"/>
    <col min="9879" max="9879" width="2" style="89" customWidth="1"/>
    <col min="9880" max="9880" width="3" style="89" customWidth="1"/>
    <col min="9881" max="9881" width="0.85546875" style="89" customWidth="1"/>
    <col min="9882" max="9882" width="2.42578125" style="89" customWidth="1"/>
    <col min="9883" max="9883" width="3" style="89" customWidth="1"/>
    <col min="9884" max="9884" width="0.85546875" style="89" customWidth="1"/>
    <col min="9885" max="9885" width="2.42578125" style="89" customWidth="1"/>
    <col min="9886" max="9886" width="3" style="89" customWidth="1"/>
    <col min="9887" max="9887" width="0.85546875" style="89" customWidth="1"/>
    <col min="9888" max="9888" width="2.42578125" style="89" customWidth="1"/>
    <col min="9889" max="9889" width="3" style="89" customWidth="1"/>
    <col min="9890" max="9890" width="0.85546875" style="89" customWidth="1"/>
    <col min="9891" max="9891" width="2.42578125" style="89" customWidth="1"/>
    <col min="9892" max="9892" width="3" style="89" customWidth="1"/>
    <col min="9893" max="9893" width="0.85546875" style="89" customWidth="1"/>
    <col min="9894" max="9894" width="2.42578125" style="89" customWidth="1"/>
    <col min="9895" max="9895" width="3" style="89" customWidth="1"/>
    <col min="9896" max="9896" width="0.85546875" style="89" customWidth="1"/>
    <col min="9897" max="9897" width="2.42578125" style="89" customWidth="1"/>
    <col min="9898" max="9898" width="3" style="89" customWidth="1"/>
    <col min="9899" max="9899" width="0.85546875" style="89" customWidth="1"/>
    <col min="9900" max="9900" width="2.42578125" style="89" customWidth="1"/>
    <col min="9901" max="9901" width="3" style="89" customWidth="1"/>
    <col min="9902" max="9902" width="0.85546875" style="89" customWidth="1"/>
    <col min="9903" max="9903" width="2.42578125" style="89" customWidth="1"/>
    <col min="9904" max="9904" width="3" style="89" customWidth="1"/>
    <col min="9905" max="9905" width="0.85546875" style="89" customWidth="1"/>
    <col min="9906" max="9906" width="2.42578125" style="89" customWidth="1"/>
    <col min="9907" max="9907" width="3" style="89" customWidth="1"/>
    <col min="9908" max="9908" width="0.85546875" style="89" customWidth="1"/>
    <col min="9909" max="9909" width="2.42578125" style="89" customWidth="1"/>
    <col min="9910" max="9910" width="3.7109375" style="89" customWidth="1"/>
    <col min="9911" max="9911" width="4.7109375" style="89" customWidth="1"/>
    <col min="9912" max="9912" width="5.42578125" style="89" customWidth="1"/>
    <col min="9913" max="9913" width="4.140625" style="89" customWidth="1"/>
    <col min="9914" max="10132" width="11.42578125" style="89"/>
    <col min="10133" max="10133" width="1.85546875" style="89" bestFit="1" customWidth="1"/>
    <col min="10134" max="10134" width="10.7109375" style="89" customWidth="1"/>
    <col min="10135" max="10135" width="2" style="89" customWidth="1"/>
    <col min="10136" max="10136" width="3" style="89" customWidth="1"/>
    <col min="10137" max="10137" width="0.85546875" style="89" customWidth="1"/>
    <col min="10138" max="10138" width="2.42578125" style="89" customWidth="1"/>
    <col min="10139" max="10139" width="3" style="89" customWidth="1"/>
    <col min="10140" max="10140" width="0.85546875" style="89" customWidth="1"/>
    <col min="10141" max="10141" width="2.42578125" style="89" customWidth="1"/>
    <col min="10142" max="10142" width="3" style="89" customWidth="1"/>
    <col min="10143" max="10143" width="0.85546875" style="89" customWidth="1"/>
    <col min="10144" max="10144" width="2.42578125" style="89" customWidth="1"/>
    <col min="10145" max="10145" width="3" style="89" customWidth="1"/>
    <col min="10146" max="10146" width="0.85546875" style="89" customWidth="1"/>
    <col min="10147" max="10147" width="2.42578125" style="89" customWidth="1"/>
    <col min="10148" max="10148" width="3" style="89" customWidth="1"/>
    <col min="10149" max="10149" width="0.85546875" style="89" customWidth="1"/>
    <col min="10150" max="10150" width="2.42578125" style="89" customWidth="1"/>
    <col min="10151" max="10151" width="3" style="89" customWidth="1"/>
    <col min="10152" max="10152" width="0.85546875" style="89" customWidth="1"/>
    <col min="10153" max="10153" width="2.42578125" style="89" customWidth="1"/>
    <col min="10154" max="10154" width="3" style="89" customWidth="1"/>
    <col min="10155" max="10155" width="0.85546875" style="89" customWidth="1"/>
    <col min="10156" max="10156" width="2.42578125" style="89" customWidth="1"/>
    <col min="10157" max="10157" width="3" style="89" customWidth="1"/>
    <col min="10158" max="10158" width="0.85546875" style="89" customWidth="1"/>
    <col min="10159" max="10159" width="2.42578125" style="89" customWidth="1"/>
    <col min="10160" max="10160" width="3" style="89" customWidth="1"/>
    <col min="10161" max="10161" width="0.85546875" style="89" customWidth="1"/>
    <col min="10162" max="10162" width="2.42578125" style="89" customWidth="1"/>
    <col min="10163" max="10163" width="3" style="89" customWidth="1"/>
    <col min="10164" max="10164" width="0.85546875" style="89" customWidth="1"/>
    <col min="10165" max="10165" width="2.42578125" style="89" customWidth="1"/>
    <col min="10166" max="10166" width="3.7109375" style="89" customWidth="1"/>
    <col min="10167" max="10167" width="4.7109375" style="89" customWidth="1"/>
    <col min="10168" max="10168" width="5.42578125" style="89" customWidth="1"/>
    <col min="10169" max="10169" width="4.140625" style="89" customWidth="1"/>
    <col min="10170" max="10388" width="11.42578125" style="89"/>
    <col min="10389" max="10389" width="1.85546875" style="89" bestFit="1" customWidth="1"/>
    <col min="10390" max="10390" width="10.7109375" style="89" customWidth="1"/>
    <col min="10391" max="10391" width="2" style="89" customWidth="1"/>
    <col min="10392" max="10392" width="3" style="89" customWidth="1"/>
    <col min="10393" max="10393" width="0.85546875" style="89" customWidth="1"/>
    <col min="10394" max="10394" width="2.42578125" style="89" customWidth="1"/>
    <col min="10395" max="10395" width="3" style="89" customWidth="1"/>
    <col min="10396" max="10396" width="0.85546875" style="89" customWidth="1"/>
    <col min="10397" max="10397" width="2.42578125" style="89" customWidth="1"/>
    <col min="10398" max="10398" width="3" style="89" customWidth="1"/>
    <col min="10399" max="10399" width="0.85546875" style="89" customWidth="1"/>
    <col min="10400" max="10400" width="2.42578125" style="89" customWidth="1"/>
    <col min="10401" max="10401" width="3" style="89" customWidth="1"/>
    <col min="10402" max="10402" width="0.85546875" style="89" customWidth="1"/>
    <col min="10403" max="10403" width="2.42578125" style="89" customWidth="1"/>
    <col min="10404" max="10404" width="3" style="89" customWidth="1"/>
    <col min="10405" max="10405" width="0.85546875" style="89" customWidth="1"/>
    <col min="10406" max="10406" width="2.42578125" style="89" customWidth="1"/>
    <col min="10407" max="10407" width="3" style="89" customWidth="1"/>
    <col min="10408" max="10408" width="0.85546875" style="89" customWidth="1"/>
    <col min="10409" max="10409" width="2.42578125" style="89" customWidth="1"/>
    <col min="10410" max="10410" width="3" style="89" customWidth="1"/>
    <col min="10411" max="10411" width="0.85546875" style="89" customWidth="1"/>
    <col min="10412" max="10412" width="2.42578125" style="89" customWidth="1"/>
    <col min="10413" max="10413" width="3" style="89" customWidth="1"/>
    <col min="10414" max="10414" width="0.85546875" style="89" customWidth="1"/>
    <col min="10415" max="10415" width="2.42578125" style="89" customWidth="1"/>
    <col min="10416" max="10416" width="3" style="89" customWidth="1"/>
    <col min="10417" max="10417" width="0.85546875" style="89" customWidth="1"/>
    <col min="10418" max="10418" width="2.42578125" style="89" customWidth="1"/>
    <col min="10419" max="10419" width="3" style="89" customWidth="1"/>
    <col min="10420" max="10420" width="0.85546875" style="89" customWidth="1"/>
    <col min="10421" max="10421" width="2.42578125" style="89" customWidth="1"/>
    <col min="10422" max="10422" width="3.7109375" style="89" customWidth="1"/>
    <col min="10423" max="10423" width="4.7109375" style="89" customWidth="1"/>
    <col min="10424" max="10424" width="5.42578125" style="89" customWidth="1"/>
    <col min="10425" max="10425" width="4.140625" style="89" customWidth="1"/>
    <col min="10426" max="10644" width="11.42578125" style="89"/>
    <col min="10645" max="10645" width="1.85546875" style="89" bestFit="1" customWidth="1"/>
    <col min="10646" max="10646" width="10.7109375" style="89" customWidth="1"/>
    <col min="10647" max="10647" width="2" style="89" customWidth="1"/>
    <col min="10648" max="10648" width="3" style="89" customWidth="1"/>
    <col min="10649" max="10649" width="0.85546875" style="89" customWidth="1"/>
    <col min="10650" max="10650" width="2.42578125" style="89" customWidth="1"/>
    <col min="10651" max="10651" width="3" style="89" customWidth="1"/>
    <col min="10652" max="10652" width="0.85546875" style="89" customWidth="1"/>
    <col min="10653" max="10653" width="2.42578125" style="89" customWidth="1"/>
    <col min="10654" max="10654" width="3" style="89" customWidth="1"/>
    <col min="10655" max="10655" width="0.85546875" style="89" customWidth="1"/>
    <col min="10656" max="10656" width="2.42578125" style="89" customWidth="1"/>
    <col min="10657" max="10657" width="3" style="89" customWidth="1"/>
    <col min="10658" max="10658" width="0.85546875" style="89" customWidth="1"/>
    <col min="10659" max="10659" width="2.42578125" style="89" customWidth="1"/>
    <col min="10660" max="10660" width="3" style="89" customWidth="1"/>
    <col min="10661" max="10661" width="0.85546875" style="89" customWidth="1"/>
    <col min="10662" max="10662" width="2.42578125" style="89" customWidth="1"/>
    <col min="10663" max="10663" width="3" style="89" customWidth="1"/>
    <col min="10664" max="10664" width="0.85546875" style="89" customWidth="1"/>
    <col min="10665" max="10665" width="2.42578125" style="89" customWidth="1"/>
    <col min="10666" max="10666" width="3" style="89" customWidth="1"/>
    <col min="10667" max="10667" width="0.85546875" style="89" customWidth="1"/>
    <col min="10668" max="10668" width="2.42578125" style="89" customWidth="1"/>
    <col min="10669" max="10669" width="3" style="89" customWidth="1"/>
    <col min="10670" max="10670" width="0.85546875" style="89" customWidth="1"/>
    <col min="10671" max="10671" width="2.42578125" style="89" customWidth="1"/>
    <col min="10672" max="10672" width="3" style="89" customWidth="1"/>
    <col min="10673" max="10673" width="0.85546875" style="89" customWidth="1"/>
    <col min="10674" max="10674" width="2.42578125" style="89" customWidth="1"/>
    <col min="10675" max="10675" width="3" style="89" customWidth="1"/>
    <col min="10676" max="10676" width="0.85546875" style="89" customWidth="1"/>
    <col min="10677" max="10677" width="2.42578125" style="89" customWidth="1"/>
    <col min="10678" max="10678" width="3.7109375" style="89" customWidth="1"/>
    <col min="10679" max="10679" width="4.7109375" style="89" customWidth="1"/>
    <col min="10680" max="10680" width="5.42578125" style="89" customWidth="1"/>
    <col min="10681" max="10681" width="4.140625" style="89" customWidth="1"/>
    <col min="10682" max="10900" width="11.42578125" style="89"/>
    <col min="10901" max="10901" width="1.85546875" style="89" bestFit="1" customWidth="1"/>
    <col min="10902" max="10902" width="10.7109375" style="89" customWidth="1"/>
    <col min="10903" max="10903" width="2" style="89" customWidth="1"/>
    <col min="10904" max="10904" width="3" style="89" customWidth="1"/>
    <col min="10905" max="10905" width="0.85546875" style="89" customWidth="1"/>
    <col min="10906" max="10906" width="2.42578125" style="89" customWidth="1"/>
    <col min="10907" max="10907" width="3" style="89" customWidth="1"/>
    <col min="10908" max="10908" width="0.85546875" style="89" customWidth="1"/>
    <col min="10909" max="10909" width="2.42578125" style="89" customWidth="1"/>
    <col min="10910" max="10910" width="3" style="89" customWidth="1"/>
    <col min="10911" max="10911" width="0.85546875" style="89" customWidth="1"/>
    <col min="10912" max="10912" width="2.42578125" style="89" customWidth="1"/>
    <col min="10913" max="10913" width="3" style="89" customWidth="1"/>
    <col min="10914" max="10914" width="0.85546875" style="89" customWidth="1"/>
    <col min="10915" max="10915" width="2.42578125" style="89" customWidth="1"/>
    <col min="10916" max="10916" width="3" style="89" customWidth="1"/>
    <col min="10917" max="10917" width="0.85546875" style="89" customWidth="1"/>
    <col min="10918" max="10918" width="2.42578125" style="89" customWidth="1"/>
    <col min="10919" max="10919" width="3" style="89" customWidth="1"/>
    <col min="10920" max="10920" width="0.85546875" style="89" customWidth="1"/>
    <col min="10921" max="10921" width="2.42578125" style="89" customWidth="1"/>
    <col min="10922" max="10922" width="3" style="89" customWidth="1"/>
    <col min="10923" max="10923" width="0.85546875" style="89" customWidth="1"/>
    <col min="10924" max="10924" width="2.42578125" style="89" customWidth="1"/>
    <col min="10925" max="10925" width="3" style="89" customWidth="1"/>
    <col min="10926" max="10926" width="0.85546875" style="89" customWidth="1"/>
    <col min="10927" max="10927" width="2.42578125" style="89" customWidth="1"/>
    <col min="10928" max="10928" width="3" style="89" customWidth="1"/>
    <col min="10929" max="10929" width="0.85546875" style="89" customWidth="1"/>
    <col min="10930" max="10930" width="2.42578125" style="89" customWidth="1"/>
    <col min="10931" max="10931" width="3" style="89" customWidth="1"/>
    <col min="10932" max="10932" width="0.85546875" style="89" customWidth="1"/>
    <col min="10933" max="10933" width="2.42578125" style="89" customWidth="1"/>
    <col min="10934" max="10934" width="3.7109375" style="89" customWidth="1"/>
    <col min="10935" max="10935" width="4.7109375" style="89" customWidth="1"/>
    <col min="10936" max="10936" width="5.42578125" style="89" customWidth="1"/>
    <col min="10937" max="10937" width="4.140625" style="89" customWidth="1"/>
    <col min="10938" max="11156" width="11.42578125" style="89"/>
    <col min="11157" max="11157" width="1.85546875" style="89" bestFit="1" customWidth="1"/>
    <col min="11158" max="11158" width="10.7109375" style="89" customWidth="1"/>
    <col min="11159" max="11159" width="2" style="89" customWidth="1"/>
    <col min="11160" max="11160" width="3" style="89" customWidth="1"/>
    <col min="11161" max="11161" width="0.85546875" style="89" customWidth="1"/>
    <col min="11162" max="11162" width="2.42578125" style="89" customWidth="1"/>
    <col min="11163" max="11163" width="3" style="89" customWidth="1"/>
    <col min="11164" max="11164" width="0.85546875" style="89" customWidth="1"/>
    <col min="11165" max="11165" width="2.42578125" style="89" customWidth="1"/>
    <col min="11166" max="11166" width="3" style="89" customWidth="1"/>
    <col min="11167" max="11167" width="0.85546875" style="89" customWidth="1"/>
    <col min="11168" max="11168" width="2.42578125" style="89" customWidth="1"/>
    <col min="11169" max="11169" width="3" style="89" customWidth="1"/>
    <col min="11170" max="11170" width="0.85546875" style="89" customWidth="1"/>
    <col min="11171" max="11171" width="2.42578125" style="89" customWidth="1"/>
    <col min="11172" max="11172" width="3" style="89" customWidth="1"/>
    <col min="11173" max="11173" width="0.85546875" style="89" customWidth="1"/>
    <col min="11174" max="11174" width="2.42578125" style="89" customWidth="1"/>
    <col min="11175" max="11175" width="3" style="89" customWidth="1"/>
    <col min="11176" max="11176" width="0.85546875" style="89" customWidth="1"/>
    <col min="11177" max="11177" width="2.42578125" style="89" customWidth="1"/>
    <col min="11178" max="11178" width="3" style="89" customWidth="1"/>
    <col min="11179" max="11179" width="0.85546875" style="89" customWidth="1"/>
    <col min="11180" max="11180" width="2.42578125" style="89" customWidth="1"/>
    <col min="11181" max="11181" width="3" style="89" customWidth="1"/>
    <col min="11182" max="11182" width="0.85546875" style="89" customWidth="1"/>
    <col min="11183" max="11183" width="2.42578125" style="89" customWidth="1"/>
    <col min="11184" max="11184" width="3" style="89" customWidth="1"/>
    <col min="11185" max="11185" width="0.85546875" style="89" customWidth="1"/>
    <col min="11186" max="11186" width="2.42578125" style="89" customWidth="1"/>
    <col min="11187" max="11187" width="3" style="89" customWidth="1"/>
    <col min="11188" max="11188" width="0.85546875" style="89" customWidth="1"/>
    <col min="11189" max="11189" width="2.42578125" style="89" customWidth="1"/>
    <col min="11190" max="11190" width="3.7109375" style="89" customWidth="1"/>
    <col min="11191" max="11191" width="4.7109375" style="89" customWidth="1"/>
    <col min="11192" max="11192" width="5.42578125" style="89" customWidth="1"/>
    <col min="11193" max="11193" width="4.140625" style="89" customWidth="1"/>
    <col min="11194" max="11412" width="11.42578125" style="89"/>
    <col min="11413" max="11413" width="1.85546875" style="89" bestFit="1" customWidth="1"/>
    <col min="11414" max="11414" width="10.7109375" style="89" customWidth="1"/>
    <col min="11415" max="11415" width="2" style="89" customWidth="1"/>
    <col min="11416" max="11416" width="3" style="89" customWidth="1"/>
    <col min="11417" max="11417" width="0.85546875" style="89" customWidth="1"/>
    <col min="11418" max="11418" width="2.42578125" style="89" customWidth="1"/>
    <col min="11419" max="11419" width="3" style="89" customWidth="1"/>
    <col min="11420" max="11420" width="0.85546875" style="89" customWidth="1"/>
    <col min="11421" max="11421" width="2.42578125" style="89" customWidth="1"/>
    <col min="11422" max="11422" width="3" style="89" customWidth="1"/>
    <col min="11423" max="11423" width="0.85546875" style="89" customWidth="1"/>
    <col min="11424" max="11424" width="2.42578125" style="89" customWidth="1"/>
    <col min="11425" max="11425" width="3" style="89" customWidth="1"/>
    <col min="11426" max="11426" width="0.85546875" style="89" customWidth="1"/>
    <col min="11427" max="11427" width="2.42578125" style="89" customWidth="1"/>
    <col min="11428" max="11428" width="3" style="89" customWidth="1"/>
    <col min="11429" max="11429" width="0.85546875" style="89" customWidth="1"/>
    <col min="11430" max="11430" width="2.42578125" style="89" customWidth="1"/>
    <col min="11431" max="11431" width="3" style="89" customWidth="1"/>
    <col min="11432" max="11432" width="0.85546875" style="89" customWidth="1"/>
    <col min="11433" max="11433" width="2.42578125" style="89" customWidth="1"/>
    <col min="11434" max="11434" width="3" style="89" customWidth="1"/>
    <col min="11435" max="11435" width="0.85546875" style="89" customWidth="1"/>
    <col min="11436" max="11436" width="2.42578125" style="89" customWidth="1"/>
    <col min="11437" max="11437" width="3" style="89" customWidth="1"/>
    <col min="11438" max="11438" width="0.85546875" style="89" customWidth="1"/>
    <col min="11439" max="11439" width="2.42578125" style="89" customWidth="1"/>
    <col min="11440" max="11440" width="3" style="89" customWidth="1"/>
    <col min="11441" max="11441" width="0.85546875" style="89" customWidth="1"/>
    <col min="11442" max="11442" width="2.42578125" style="89" customWidth="1"/>
    <col min="11443" max="11443" width="3" style="89" customWidth="1"/>
    <col min="11444" max="11444" width="0.85546875" style="89" customWidth="1"/>
    <col min="11445" max="11445" width="2.42578125" style="89" customWidth="1"/>
    <col min="11446" max="11446" width="3.7109375" style="89" customWidth="1"/>
    <col min="11447" max="11447" width="4.7109375" style="89" customWidth="1"/>
    <col min="11448" max="11448" width="5.42578125" style="89" customWidth="1"/>
    <col min="11449" max="11449" width="4.140625" style="89" customWidth="1"/>
    <col min="11450" max="11668" width="11.42578125" style="89"/>
    <col min="11669" max="11669" width="1.85546875" style="89" bestFit="1" customWidth="1"/>
    <col min="11670" max="11670" width="10.7109375" style="89" customWidth="1"/>
    <col min="11671" max="11671" width="2" style="89" customWidth="1"/>
    <col min="11672" max="11672" width="3" style="89" customWidth="1"/>
    <col min="11673" max="11673" width="0.85546875" style="89" customWidth="1"/>
    <col min="11674" max="11674" width="2.42578125" style="89" customWidth="1"/>
    <col min="11675" max="11675" width="3" style="89" customWidth="1"/>
    <col min="11676" max="11676" width="0.85546875" style="89" customWidth="1"/>
    <col min="11677" max="11677" width="2.42578125" style="89" customWidth="1"/>
    <col min="11678" max="11678" width="3" style="89" customWidth="1"/>
    <col min="11679" max="11679" width="0.85546875" style="89" customWidth="1"/>
    <col min="11680" max="11680" width="2.42578125" style="89" customWidth="1"/>
    <col min="11681" max="11681" width="3" style="89" customWidth="1"/>
    <col min="11682" max="11682" width="0.85546875" style="89" customWidth="1"/>
    <col min="11683" max="11683" width="2.42578125" style="89" customWidth="1"/>
    <col min="11684" max="11684" width="3" style="89" customWidth="1"/>
    <col min="11685" max="11685" width="0.85546875" style="89" customWidth="1"/>
    <col min="11686" max="11686" width="2.42578125" style="89" customWidth="1"/>
    <col min="11687" max="11687" width="3" style="89" customWidth="1"/>
    <col min="11688" max="11688" width="0.85546875" style="89" customWidth="1"/>
    <col min="11689" max="11689" width="2.42578125" style="89" customWidth="1"/>
    <col min="11690" max="11690" width="3" style="89" customWidth="1"/>
    <col min="11691" max="11691" width="0.85546875" style="89" customWidth="1"/>
    <col min="11692" max="11692" width="2.42578125" style="89" customWidth="1"/>
    <col min="11693" max="11693" width="3" style="89" customWidth="1"/>
    <col min="11694" max="11694" width="0.85546875" style="89" customWidth="1"/>
    <col min="11695" max="11695" width="2.42578125" style="89" customWidth="1"/>
    <col min="11696" max="11696" width="3" style="89" customWidth="1"/>
    <col min="11697" max="11697" width="0.85546875" style="89" customWidth="1"/>
    <col min="11698" max="11698" width="2.42578125" style="89" customWidth="1"/>
    <col min="11699" max="11699" width="3" style="89" customWidth="1"/>
    <col min="11700" max="11700" width="0.85546875" style="89" customWidth="1"/>
    <col min="11701" max="11701" width="2.42578125" style="89" customWidth="1"/>
    <col min="11702" max="11702" width="3.7109375" style="89" customWidth="1"/>
    <col min="11703" max="11703" width="4.7109375" style="89" customWidth="1"/>
    <col min="11704" max="11704" width="5.42578125" style="89" customWidth="1"/>
    <col min="11705" max="11705" width="4.140625" style="89" customWidth="1"/>
    <col min="11706" max="11924" width="11.42578125" style="89"/>
    <col min="11925" max="11925" width="1.85546875" style="89" bestFit="1" customWidth="1"/>
    <col min="11926" max="11926" width="10.7109375" style="89" customWidth="1"/>
    <col min="11927" max="11927" width="2" style="89" customWidth="1"/>
    <col min="11928" max="11928" width="3" style="89" customWidth="1"/>
    <col min="11929" max="11929" width="0.85546875" style="89" customWidth="1"/>
    <col min="11930" max="11930" width="2.42578125" style="89" customWidth="1"/>
    <col min="11931" max="11931" width="3" style="89" customWidth="1"/>
    <col min="11932" max="11932" width="0.85546875" style="89" customWidth="1"/>
    <col min="11933" max="11933" width="2.42578125" style="89" customWidth="1"/>
    <col min="11934" max="11934" width="3" style="89" customWidth="1"/>
    <col min="11935" max="11935" width="0.85546875" style="89" customWidth="1"/>
    <col min="11936" max="11936" width="2.42578125" style="89" customWidth="1"/>
    <col min="11937" max="11937" width="3" style="89" customWidth="1"/>
    <col min="11938" max="11938" width="0.85546875" style="89" customWidth="1"/>
    <col min="11939" max="11939" width="2.42578125" style="89" customWidth="1"/>
    <col min="11940" max="11940" width="3" style="89" customWidth="1"/>
    <col min="11941" max="11941" width="0.85546875" style="89" customWidth="1"/>
    <col min="11942" max="11942" width="2.42578125" style="89" customWidth="1"/>
    <col min="11943" max="11943" width="3" style="89" customWidth="1"/>
    <col min="11944" max="11944" width="0.85546875" style="89" customWidth="1"/>
    <col min="11945" max="11945" width="2.42578125" style="89" customWidth="1"/>
    <col min="11946" max="11946" width="3" style="89" customWidth="1"/>
    <col min="11947" max="11947" width="0.85546875" style="89" customWidth="1"/>
    <col min="11948" max="11948" width="2.42578125" style="89" customWidth="1"/>
    <col min="11949" max="11949" width="3" style="89" customWidth="1"/>
    <col min="11950" max="11950" width="0.85546875" style="89" customWidth="1"/>
    <col min="11951" max="11951" width="2.42578125" style="89" customWidth="1"/>
    <col min="11952" max="11952" width="3" style="89" customWidth="1"/>
    <col min="11953" max="11953" width="0.85546875" style="89" customWidth="1"/>
    <col min="11954" max="11954" width="2.42578125" style="89" customWidth="1"/>
    <col min="11955" max="11955" width="3" style="89" customWidth="1"/>
    <col min="11956" max="11956" width="0.85546875" style="89" customWidth="1"/>
    <col min="11957" max="11957" width="2.42578125" style="89" customWidth="1"/>
    <col min="11958" max="11958" width="3.7109375" style="89" customWidth="1"/>
    <col min="11959" max="11959" width="4.7109375" style="89" customWidth="1"/>
    <col min="11960" max="11960" width="5.42578125" style="89" customWidth="1"/>
    <col min="11961" max="11961" width="4.140625" style="89" customWidth="1"/>
    <col min="11962" max="12180" width="11.42578125" style="89"/>
    <col min="12181" max="12181" width="1.85546875" style="89" bestFit="1" customWidth="1"/>
    <col min="12182" max="12182" width="10.7109375" style="89" customWidth="1"/>
    <col min="12183" max="12183" width="2" style="89" customWidth="1"/>
    <col min="12184" max="12184" width="3" style="89" customWidth="1"/>
    <col min="12185" max="12185" width="0.85546875" style="89" customWidth="1"/>
    <col min="12186" max="12186" width="2.42578125" style="89" customWidth="1"/>
    <col min="12187" max="12187" width="3" style="89" customWidth="1"/>
    <col min="12188" max="12188" width="0.85546875" style="89" customWidth="1"/>
    <col min="12189" max="12189" width="2.42578125" style="89" customWidth="1"/>
    <col min="12190" max="12190" width="3" style="89" customWidth="1"/>
    <col min="12191" max="12191" width="0.85546875" style="89" customWidth="1"/>
    <col min="12192" max="12192" width="2.42578125" style="89" customWidth="1"/>
    <col min="12193" max="12193" width="3" style="89" customWidth="1"/>
    <col min="12194" max="12194" width="0.85546875" style="89" customWidth="1"/>
    <col min="12195" max="12195" width="2.42578125" style="89" customWidth="1"/>
    <col min="12196" max="12196" width="3" style="89" customWidth="1"/>
    <col min="12197" max="12197" width="0.85546875" style="89" customWidth="1"/>
    <col min="12198" max="12198" width="2.42578125" style="89" customWidth="1"/>
    <col min="12199" max="12199" width="3" style="89" customWidth="1"/>
    <col min="12200" max="12200" width="0.85546875" style="89" customWidth="1"/>
    <col min="12201" max="12201" width="2.42578125" style="89" customWidth="1"/>
    <col min="12202" max="12202" width="3" style="89" customWidth="1"/>
    <col min="12203" max="12203" width="0.85546875" style="89" customWidth="1"/>
    <col min="12204" max="12204" width="2.42578125" style="89" customWidth="1"/>
    <col min="12205" max="12205" width="3" style="89" customWidth="1"/>
    <col min="12206" max="12206" width="0.85546875" style="89" customWidth="1"/>
    <col min="12207" max="12207" width="2.42578125" style="89" customWidth="1"/>
    <col min="12208" max="12208" width="3" style="89" customWidth="1"/>
    <col min="12209" max="12209" width="0.85546875" style="89" customWidth="1"/>
    <col min="12210" max="12210" width="2.42578125" style="89" customWidth="1"/>
    <col min="12211" max="12211" width="3" style="89" customWidth="1"/>
    <col min="12212" max="12212" width="0.85546875" style="89" customWidth="1"/>
    <col min="12213" max="12213" width="2.42578125" style="89" customWidth="1"/>
    <col min="12214" max="12214" width="3.7109375" style="89" customWidth="1"/>
    <col min="12215" max="12215" width="4.7109375" style="89" customWidth="1"/>
    <col min="12216" max="12216" width="5.42578125" style="89" customWidth="1"/>
    <col min="12217" max="12217" width="4.140625" style="89" customWidth="1"/>
    <col min="12218" max="12436" width="11.42578125" style="89"/>
    <col min="12437" max="12437" width="1.85546875" style="89" bestFit="1" customWidth="1"/>
    <col min="12438" max="12438" width="10.7109375" style="89" customWidth="1"/>
    <col min="12439" max="12439" width="2" style="89" customWidth="1"/>
    <col min="12440" max="12440" width="3" style="89" customWidth="1"/>
    <col min="12441" max="12441" width="0.85546875" style="89" customWidth="1"/>
    <col min="12442" max="12442" width="2.42578125" style="89" customWidth="1"/>
    <col min="12443" max="12443" width="3" style="89" customWidth="1"/>
    <col min="12444" max="12444" width="0.85546875" style="89" customWidth="1"/>
    <col min="12445" max="12445" width="2.42578125" style="89" customWidth="1"/>
    <col min="12446" max="12446" width="3" style="89" customWidth="1"/>
    <col min="12447" max="12447" width="0.85546875" style="89" customWidth="1"/>
    <col min="12448" max="12448" width="2.42578125" style="89" customWidth="1"/>
    <col min="12449" max="12449" width="3" style="89" customWidth="1"/>
    <col min="12450" max="12450" width="0.85546875" style="89" customWidth="1"/>
    <col min="12451" max="12451" width="2.42578125" style="89" customWidth="1"/>
    <col min="12452" max="12452" width="3" style="89" customWidth="1"/>
    <col min="12453" max="12453" width="0.85546875" style="89" customWidth="1"/>
    <col min="12454" max="12454" width="2.42578125" style="89" customWidth="1"/>
    <col min="12455" max="12455" width="3" style="89" customWidth="1"/>
    <col min="12456" max="12456" width="0.85546875" style="89" customWidth="1"/>
    <col min="12457" max="12457" width="2.42578125" style="89" customWidth="1"/>
    <col min="12458" max="12458" width="3" style="89" customWidth="1"/>
    <col min="12459" max="12459" width="0.85546875" style="89" customWidth="1"/>
    <col min="12460" max="12460" width="2.42578125" style="89" customWidth="1"/>
    <col min="12461" max="12461" width="3" style="89" customWidth="1"/>
    <col min="12462" max="12462" width="0.85546875" style="89" customWidth="1"/>
    <col min="12463" max="12463" width="2.42578125" style="89" customWidth="1"/>
    <col min="12464" max="12464" width="3" style="89" customWidth="1"/>
    <col min="12465" max="12465" width="0.85546875" style="89" customWidth="1"/>
    <col min="12466" max="12466" width="2.42578125" style="89" customWidth="1"/>
    <col min="12467" max="12467" width="3" style="89" customWidth="1"/>
    <col min="12468" max="12468" width="0.85546875" style="89" customWidth="1"/>
    <col min="12469" max="12469" width="2.42578125" style="89" customWidth="1"/>
    <col min="12470" max="12470" width="3.7109375" style="89" customWidth="1"/>
    <col min="12471" max="12471" width="4.7109375" style="89" customWidth="1"/>
    <col min="12472" max="12472" width="5.42578125" style="89" customWidth="1"/>
    <col min="12473" max="12473" width="4.140625" style="89" customWidth="1"/>
    <col min="12474" max="12692" width="11.42578125" style="89"/>
    <col min="12693" max="12693" width="1.85546875" style="89" bestFit="1" customWidth="1"/>
    <col min="12694" max="12694" width="10.7109375" style="89" customWidth="1"/>
    <col min="12695" max="12695" width="2" style="89" customWidth="1"/>
    <col min="12696" max="12696" width="3" style="89" customWidth="1"/>
    <col min="12697" max="12697" width="0.85546875" style="89" customWidth="1"/>
    <col min="12698" max="12698" width="2.42578125" style="89" customWidth="1"/>
    <col min="12699" max="12699" width="3" style="89" customWidth="1"/>
    <col min="12700" max="12700" width="0.85546875" style="89" customWidth="1"/>
    <col min="12701" max="12701" width="2.42578125" style="89" customWidth="1"/>
    <col min="12702" max="12702" width="3" style="89" customWidth="1"/>
    <col min="12703" max="12703" width="0.85546875" style="89" customWidth="1"/>
    <col min="12704" max="12704" width="2.42578125" style="89" customWidth="1"/>
    <col min="12705" max="12705" width="3" style="89" customWidth="1"/>
    <col min="12706" max="12706" width="0.85546875" style="89" customWidth="1"/>
    <col min="12707" max="12707" width="2.42578125" style="89" customWidth="1"/>
    <col min="12708" max="12708" width="3" style="89" customWidth="1"/>
    <col min="12709" max="12709" width="0.85546875" style="89" customWidth="1"/>
    <col min="12710" max="12710" width="2.42578125" style="89" customWidth="1"/>
    <col min="12711" max="12711" width="3" style="89" customWidth="1"/>
    <col min="12712" max="12712" width="0.85546875" style="89" customWidth="1"/>
    <col min="12713" max="12713" width="2.42578125" style="89" customWidth="1"/>
    <col min="12714" max="12714" width="3" style="89" customWidth="1"/>
    <col min="12715" max="12715" width="0.85546875" style="89" customWidth="1"/>
    <col min="12716" max="12716" width="2.42578125" style="89" customWidth="1"/>
    <col min="12717" max="12717" width="3" style="89" customWidth="1"/>
    <col min="12718" max="12718" width="0.85546875" style="89" customWidth="1"/>
    <col min="12719" max="12719" width="2.42578125" style="89" customWidth="1"/>
    <col min="12720" max="12720" width="3" style="89" customWidth="1"/>
    <col min="12721" max="12721" width="0.85546875" style="89" customWidth="1"/>
    <col min="12722" max="12722" width="2.42578125" style="89" customWidth="1"/>
    <col min="12723" max="12723" width="3" style="89" customWidth="1"/>
    <col min="12724" max="12724" width="0.85546875" style="89" customWidth="1"/>
    <col min="12725" max="12725" width="2.42578125" style="89" customWidth="1"/>
    <col min="12726" max="12726" width="3.7109375" style="89" customWidth="1"/>
    <col min="12727" max="12727" width="4.7109375" style="89" customWidth="1"/>
    <col min="12728" max="12728" width="5.42578125" style="89" customWidth="1"/>
    <col min="12729" max="12729" width="4.140625" style="89" customWidth="1"/>
    <col min="12730" max="12948" width="11.42578125" style="89"/>
    <col min="12949" max="12949" width="1.85546875" style="89" bestFit="1" customWidth="1"/>
    <col min="12950" max="12950" width="10.7109375" style="89" customWidth="1"/>
    <col min="12951" max="12951" width="2" style="89" customWidth="1"/>
    <col min="12952" max="12952" width="3" style="89" customWidth="1"/>
    <col min="12953" max="12953" width="0.85546875" style="89" customWidth="1"/>
    <col min="12954" max="12954" width="2.42578125" style="89" customWidth="1"/>
    <col min="12955" max="12955" width="3" style="89" customWidth="1"/>
    <col min="12956" max="12956" width="0.85546875" style="89" customWidth="1"/>
    <col min="12957" max="12957" width="2.42578125" style="89" customWidth="1"/>
    <col min="12958" max="12958" width="3" style="89" customWidth="1"/>
    <col min="12959" max="12959" width="0.85546875" style="89" customWidth="1"/>
    <col min="12960" max="12960" width="2.42578125" style="89" customWidth="1"/>
    <col min="12961" max="12961" width="3" style="89" customWidth="1"/>
    <col min="12962" max="12962" width="0.85546875" style="89" customWidth="1"/>
    <col min="12963" max="12963" width="2.42578125" style="89" customWidth="1"/>
    <col min="12964" max="12964" width="3" style="89" customWidth="1"/>
    <col min="12965" max="12965" width="0.85546875" style="89" customWidth="1"/>
    <col min="12966" max="12966" width="2.42578125" style="89" customWidth="1"/>
    <col min="12967" max="12967" width="3" style="89" customWidth="1"/>
    <col min="12968" max="12968" width="0.85546875" style="89" customWidth="1"/>
    <col min="12969" max="12969" width="2.42578125" style="89" customWidth="1"/>
    <col min="12970" max="12970" width="3" style="89" customWidth="1"/>
    <col min="12971" max="12971" width="0.85546875" style="89" customWidth="1"/>
    <col min="12972" max="12972" width="2.42578125" style="89" customWidth="1"/>
    <col min="12973" max="12973" width="3" style="89" customWidth="1"/>
    <col min="12974" max="12974" width="0.85546875" style="89" customWidth="1"/>
    <col min="12975" max="12975" width="2.42578125" style="89" customWidth="1"/>
    <col min="12976" max="12976" width="3" style="89" customWidth="1"/>
    <col min="12977" max="12977" width="0.85546875" style="89" customWidth="1"/>
    <col min="12978" max="12978" width="2.42578125" style="89" customWidth="1"/>
    <col min="12979" max="12979" width="3" style="89" customWidth="1"/>
    <col min="12980" max="12980" width="0.85546875" style="89" customWidth="1"/>
    <col min="12981" max="12981" width="2.42578125" style="89" customWidth="1"/>
    <col min="12982" max="12982" width="3.7109375" style="89" customWidth="1"/>
    <col min="12983" max="12983" width="4.7109375" style="89" customWidth="1"/>
    <col min="12984" max="12984" width="5.42578125" style="89" customWidth="1"/>
    <col min="12985" max="12985" width="4.140625" style="89" customWidth="1"/>
    <col min="12986" max="13204" width="11.42578125" style="89"/>
    <col min="13205" max="13205" width="1.85546875" style="89" bestFit="1" customWidth="1"/>
    <col min="13206" max="13206" width="10.7109375" style="89" customWidth="1"/>
    <col min="13207" max="13207" width="2" style="89" customWidth="1"/>
    <col min="13208" max="13208" width="3" style="89" customWidth="1"/>
    <col min="13209" max="13209" width="0.85546875" style="89" customWidth="1"/>
    <col min="13210" max="13210" width="2.42578125" style="89" customWidth="1"/>
    <col min="13211" max="13211" width="3" style="89" customWidth="1"/>
    <col min="13212" max="13212" width="0.85546875" style="89" customWidth="1"/>
    <col min="13213" max="13213" width="2.42578125" style="89" customWidth="1"/>
    <col min="13214" max="13214" width="3" style="89" customWidth="1"/>
    <col min="13215" max="13215" width="0.85546875" style="89" customWidth="1"/>
    <col min="13216" max="13216" width="2.42578125" style="89" customWidth="1"/>
    <col min="13217" max="13217" width="3" style="89" customWidth="1"/>
    <col min="13218" max="13218" width="0.85546875" style="89" customWidth="1"/>
    <col min="13219" max="13219" width="2.42578125" style="89" customWidth="1"/>
    <col min="13220" max="13220" width="3" style="89" customWidth="1"/>
    <col min="13221" max="13221" width="0.85546875" style="89" customWidth="1"/>
    <col min="13222" max="13222" width="2.42578125" style="89" customWidth="1"/>
    <col min="13223" max="13223" width="3" style="89" customWidth="1"/>
    <col min="13224" max="13224" width="0.85546875" style="89" customWidth="1"/>
    <col min="13225" max="13225" width="2.42578125" style="89" customWidth="1"/>
    <col min="13226" max="13226" width="3" style="89" customWidth="1"/>
    <col min="13227" max="13227" width="0.85546875" style="89" customWidth="1"/>
    <col min="13228" max="13228" width="2.42578125" style="89" customWidth="1"/>
    <col min="13229" max="13229" width="3" style="89" customWidth="1"/>
    <col min="13230" max="13230" width="0.85546875" style="89" customWidth="1"/>
    <col min="13231" max="13231" width="2.42578125" style="89" customWidth="1"/>
    <col min="13232" max="13232" width="3" style="89" customWidth="1"/>
    <col min="13233" max="13233" width="0.85546875" style="89" customWidth="1"/>
    <col min="13234" max="13234" width="2.42578125" style="89" customWidth="1"/>
    <col min="13235" max="13235" width="3" style="89" customWidth="1"/>
    <col min="13236" max="13236" width="0.85546875" style="89" customWidth="1"/>
    <col min="13237" max="13237" width="2.42578125" style="89" customWidth="1"/>
    <col min="13238" max="13238" width="3.7109375" style="89" customWidth="1"/>
    <col min="13239" max="13239" width="4.7109375" style="89" customWidth="1"/>
    <col min="13240" max="13240" width="5.42578125" style="89" customWidth="1"/>
    <col min="13241" max="13241" width="4.140625" style="89" customWidth="1"/>
    <col min="13242" max="13460" width="11.42578125" style="89"/>
    <col min="13461" max="13461" width="1.85546875" style="89" bestFit="1" customWidth="1"/>
    <col min="13462" max="13462" width="10.7109375" style="89" customWidth="1"/>
    <col min="13463" max="13463" width="2" style="89" customWidth="1"/>
    <col min="13464" max="13464" width="3" style="89" customWidth="1"/>
    <col min="13465" max="13465" width="0.85546875" style="89" customWidth="1"/>
    <col min="13466" max="13466" width="2.42578125" style="89" customWidth="1"/>
    <col min="13467" max="13467" width="3" style="89" customWidth="1"/>
    <col min="13468" max="13468" width="0.85546875" style="89" customWidth="1"/>
    <col min="13469" max="13469" width="2.42578125" style="89" customWidth="1"/>
    <col min="13470" max="13470" width="3" style="89" customWidth="1"/>
    <col min="13471" max="13471" width="0.85546875" style="89" customWidth="1"/>
    <col min="13472" max="13472" width="2.42578125" style="89" customWidth="1"/>
    <col min="13473" max="13473" width="3" style="89" customWidth="1"/>
    <col min="13474" max="13474" width="0.85546875" style="89" customWidth="1"/>
    <col min="13475" max="13475" width="2.42578125" style="89" customWidth="1"/>
    <col min="13476" max="13476" width="3" style="89" customWidth="1"/>
    <col min="13477" max="13477" width="0.85546875" style="89" customWidth="1"/>
    <col min="13478" max="13478" width="2.42578125" style="89" customWidth="1"/>
    <col min="13479" max="13479" width="3" style="89" customWidth="1"/>
    <col min="13480" max="13480" width="0.85546875" style="89" customWidth="1"/>
    <col min="13481" max="13481" width="2.42578125" style="89" customWidth="1"/>
    <col min="13482" max="13482" width="3" style="89" customWidth="1"/>
    <col min="13483" max="13483" width="0.85546875" style="89" customWidth="1"/>
    <col min="13484" max="13484" width="2.42578125" style="89" customWidth="1"/>
    <col min="13485" max="13485" width="3" style="89" customWidth="1"/>
    <col min="13486" max="13486" width="0.85546875" style="89" customWidth="1"/>
    <col min="13487" max="13487" width="2.42578125" style="89" customWidth="1"/>
    <col min="13488" max="13488" width="3" style="89" customWidth="1"/>
    <col min="13489" max="13489" width="0.85546875" style="89" customWidth="1"/>
    <col min="13490" max="13490" width="2.42578125" style="89" customWidth="1"/>
    <col min="13491" max="13491" width="3" style="89" customWidth="1"/>
    <col min="13492" max="13492" width="0.85546875" style="89" customWidth="1"/>
    <col min="13493" max="13493" width="2.42578125" style="89" customWidth="1"/>
    <col min="13494" max="13494" width="3.7109375" style="89" customWidth="1"/>
    <col min="13495" max="13495" width="4.7109375" style="89" customWidth="1"/>
    <col min="13496" max="13496" width="5.42578125" style="89" customWidth="1"/>
    <col min="13497" max="13497" width="4.140625" style="89" customWidth="1"/>
    <col min="13498" max="13716" width="11.42578125" style="89"/>
    <col min="13717" max="13717" width="1.85546875" style="89" bestFit="1" customWidth="1"/>
    <col min="13718" max="13718" width="10.7109375" style="89" customWidth="1"/>
    <col min="13719" max="13719" width="2" style="89" customWidth="1"/>
    <col min="13720" max="13720" width="3" style="89" customWidth="1"/>
    <col min="13721" max="13721" width="0.85546875" style="89" customWidth="1"/>
    <col min="13722" max="13722" width="2.42578125" style="89" customWidth="1"/>
    <col min="13723" max="13723" width="3" style="89" customWidth="1"/>
    <col min="13724" max="13724" width="0.85546875" style="89" customWidth="1"/>
    <col min="13725" max="13725" width="2.42578125" style="89" customWidth="1"/>
    <col min="13726" max="13726" width="3" style="89" customWidth="1"/>
    <col min="13727" max="13727" width="0.85546875" style="89" customWidth="1"/>
    <col min="13728" max="13728" width="2.42578125" style="89" customWidth="1"/>
    <col min="13729" max="13729" width="3" style="89" customWidth="1"/>
    <col min="13730" max="13730" width="0.85546875" style="89" customWidth="1"/>
    <col min="13731" max="13731" width="2.42578125" style="89" customWidth="1"/>
    <col min="13732" max="13732" width="3" style="89" customWidth="1"/>
    <col min="13733" max="13733" width="0.85546875" style="89" customWidth="1"/>
    <col min="13734" max="13734" width="2.42578125" style="89" customWidth="1"/>
    <col min="13735" max="13735" width="3" style="89" customWidth="1"/>
    <col min="13736" max="13736" width="0.85546875" style="89" customWidth="1"/>
    <col min="13737" max="13737" width="2.42578125" style="89" customWidth="1"/>
    <col min="13738" max="13738" width="3" style="89" customWidth="1"/>
    <col min="13739" max="13739" width="0.85546875" style="89" customWidth="1"/>
    <col min="13740" max="13740" width="2.42578125" style="89" customWidth="1"/>
    <col min="13741" max="13741" width="3" style="89" customWidth="1"/>
    <col min="13742" max="13742" width="0.85546875" style="89" customWidth="1"/>
    <col min="13743" max="13743" width="2.42578125" style="89" customWidth="1"/>
    <col min="13744" max="13744" width="3" style="89" customWidth="1"/>
    <col min="13745" max="13745" width="0.85546875" style="89" customWidth="1"/>
    <col min="13746" max="13746" width="2.42578125" style="89" customWidth="1"/>
    <col min="13747" max="13747" width="3" style="89" customWidth="1"/>
    <col min="13748" max="13748" width="0.85546875" style="89" customWidth="1"/>
    <col min="13749" max="13749" width="2.42578125" style="89" customWidth="1"/>
    <col min="13750" max="13750" width="3.7109375" style="89" customWidth="1"/>
    <col min="13751" max="13751" width="4.7109375" style="89" customWidth="1"/>
    <col min="13752" max="13752" width="5.42578125" style="89" customWidth="1"/>
    <col min="13753" max="13753" width="4.140625" style="89" customWidth="1"/>
    <col min="13754" max="13972" width="11.42578125" style="89"/>
    <col min="13973" max="13973" width="1.85546875" style="89" bestFit="1" customWidth="1"/>
    <col min="13974" max="13974" width="10.7109375" style="89" customWidth="1"/>
    <col min="13975" max="13975" width="2" style="89" customWidth="1"/>
    <col min="13976" max="13976" width="3" style="89" customWidth="1"/>
    <col min="13977" max="13977" width="0.85546875" style="89" customWidth="1"/>
    <col min="13978" max="13978" width="2.42578125" style="89" customWidth="1"/>
    <col min="13979" max="13979" width="3" style="89" customWidth="1"/>
    <col min="13980" max="13980" width="0.85546875" style="89" customWidth="1"/>
    <col min="13981" max="13981" width="2.42578125" style="89" customWidth="1"/>
    <col min="13982" max="13982" width="3" style="89" customWidth="1"/>
    <col min="13983" max="13983" width="0.85546875" style="89" customWidth="1"/>
    <col min="13984" max="13984" width="2.42578125" style="89" customWidth="1"/>
    <col min="13985" max="13985" width="3" style="89" customWidth="1"/>
    <col min="13986" max="13986" width="0.85546875" style="89" customWidth="1"/>
    <col min="13987" max="13987" width="2.42578125" style="89" customWidth="1"/>
    <col min="13988" max="13988" width="3" style="89" customWidth="1"/>
    <col min="13989" max="13989" width="0.85546875" style="89" customWidth="1"/>
    <col min="13990" max="13990" width="2.42578125" style="89" customWidth="1"/>
    <col min="13991" max="13991" width="3" style="89" customWidth="1"/>
    <col min="13992" max="13992" width="0.85546875" style="89" customWidth="1"/>
    <col min="13993" max="13993" width="2.42578125" style="89" customWidth="1"/>
    <col min="13994" max="13994" width="3" style="89" customWidth="1"/>
    <col min="13995" max="13995" width="0.85546875" style="89" customWidth="1"/>
    <col min="13996" max="13996" width="2.42578125" style="89" customWidth="1"/>
    <col min="13997" max="13997" width="3" style="89" customWidth="1"/>
    <col min="13998" max="13998" width="0.85546875" style="89" customWidth="1"/>
    <col min="13999" max="13999" width="2.42578125" style="89" customWidth="1"/>
    <col min="14000" max="14000" width="3" style="89" customWidth="1"/>
    <col min="14001" max="14001" width="0.85546875" style="89" customWidth="1"/>
    <col min="14002" max="14002" width="2.42578125" style="89" customWidth="1"/>
    <col min="14003" max="14003" width="3" style="89" customWidth="1"/>
    <col min="14004" max="14004" width="0.85546875" style="89" customWidth="1"/>
    <col min="14005" max="14005" width="2.42578125" style="89" customWidth="1"/>
    <col min="14006" max="14006" width="3.7109375" style="89" customWidth="1"/>
    <col min="14007" max="14007" width="4.7109375" style="89" customWidth="1"/>
    <col min="14008" max="14008" width="5.42578125" style="89" customWidth="1"/>
    <col min="14009" max="14009" width="4.140625" style="89" customWidth="1"/>
    <col min="14010" max="14228" width="11.42578125" style="89"/>
    <col min="14229" max="14229" width="1.85546875" style="89" bestFit="1" customWidth="1"/>
    <col min="14230" max="14230" width="10.7109375" style="89" customWidth="1"/>
    <col min="14231" max="14231" width="2" style="89" customWidth="1"/>
    <col min="14232" max="14232" width="3" style="89" customWidth="1"/>
    <col min="14233" max="14233" width="0.85546875" style="89" customWidth="1"/>
    <col min="14234" max="14234" width="2.42578125" style="89" customWidth="1"/>
    <col min="14235" max="14235" width="3" style="89" customWidth="1"/>
    <col min="14236" max="14236" width="0.85546875" style="89" customWidth="1"/>
    <col min="14237" max="14237" width="2.42578125" style="89" customWidth="1"/>
    <col min="14238" max="14238" width="3" style="89" customWidth="1"/>
    <col min="14239" max="14239" width="0.85546875" style="89" customWidth="1"/>
    <col min="14240" max="14240" width="2.42578125" style="89" customWidth="1"/>
    <col min="14241" max="14241" width="3" style="89" customWidth="1"/>
    <col min="14242" max="14242" width="0.85546875" style="89" customWidth="1"/>
    <col min="14243" max="14243" width="2.42578125" style="89" customWidth="1"/>
    <col min="14244" max="14244" width="3" style="89" customWidth="1"/>
    <col min="14245" max="14245" width="0.85546875" style="89" customWidth="1"/>
    <col min="14246" max="14246" width="2.42578125" style="89" customWidth="1"/>
    <col min="14247" max="14247" width="3" style="89" customWidth="1"/>
    <col min="14248" max="14248" width="0.85546875" style="89" customWidth="1"/>
    <col min="14249" max="14249" width="2.42578125" style="89" customWidth="1"/>
    <col min="14250" max="14250" width="3" style="89" customWidth="1"/>
    <col min="14251" max="14251" width="0.85546875" style="89" customWidth="1"/>
    <col min="14252" max="14252" width="2.42578125" style="89" customWidth="1"/>
    <col min="14253" max="14253" width="3" style="89" customWidth="1"/>
    <col min="14254" max="14254" width="0.85546875" style="89" customWidth="1"/>
    <col min="14255" max="14255" width="2.42578125" style="89" customWidth="1"/>
    <col min="14256" max="14256" width="3" style="89" customWidth="1"/>
    <col min="14257" max="14257" width="0.85546875" style="89" customWidth="1"/>
    <col min="14258" max="14258" width="2.42578125" style="89" customWidth="1"/>
    <col min="14259" max="14259" width="3" style="89" customWidth="1"/>
    <col min="14260" max="14260" width="0.85546875" style="89" customWidth="1"/>
    <col min="14261" max="14261" width="2.42578125" style="89" customWidth="1"/>
    <col min="14262" max="14262" width="3.7109375" style="89" customWidth="1"/>
    <col min="14263" max="14263" width="4.7109375" style="89" customWidth="1"/>
    <col min="14264" max="14264" width="5.42578125" style="89" customWidth="1"/>
    <col min="14265" max="14265" width="4.140625" style="89" customWidth="1"/>
    <col min="14266" max="14484" width="11.42578125" style="89"/>
    <col min="14485" max="14485" width="1.85546875" style="89" bestFit="1" customWidth="1"/>
    <col min="14486" max="14486" width="10.7109375" style="89" customWidth="1"/>
    <col min="14487" max="14487" width="2" style="89" customWidth="1"/>
    <col min="14488" max="14488" width="3" style="89" customWidth="1"/>
    <col min="14489" max="14489" width="0.85546875" style="89" customWidth="1"/>
    <col min="14490" max="14490" width="2.42578125" style="89" customWidth="1"/>
    <col min="14491" max="14491" width="3" style="89" customWidth="1"/>
    <col min="14492" max="14492" width="0.85546875" style="89" customWidth="1"/>
    <col min="14493" max="14493" width="2.42578125" style="89" customWidth="1"/>
    <col min="14494" max="14494" width="3" style="89" customWidth="1"/>
    <col min="14495" max="14495" width="0.85546875" style="89" customWidth="1"/>
    <col min="14496" max="14496" width="2.42578125" style="89" customWidth="1"/>
    <col min="14497" max="14497" width="3" style="89" customWidth="1"/>
    <col min="14498" max="14498" width="0.85546875" style="89" customWidth="1"/>
    <col min="14499" max="14499" width="2.42578125" style="89" customWidth="1"/>
    <col min="14500" max="14500" width="3" style="89" customWidth="1"/>
    <col min="14501" max="14501" width="0.85546875" style="89" customWidth="1"/>
    <col min="14502" max="14502" width="2.42578125" style="89" customWidth="1"/>
    <col min="14503" max="14503" width="3" style="89" customWidth="1"/>
    <col min="14504" max="14504" width="0.85546875" style="89" customWidth="1"/>
    <col min="14505" max="14505" width="2.42578125" style="89" customWidth="1"/>
    <col min="14506" max="14506" width="3" style="89" customWidth="1"/>
    <col min="14507" max="14507" width="0.85546875" style="89" customWidth="1"/>
    <col min="14508" max="14508" width="2.42578125" style="89" customWidth="1"/>
    <col min="14509" max="14509" width="3" style="89" customWidth="1"/>
    <col min="14510" max="14510" width="0.85546875" style="89" customWidth="1"/>
    <col min="14511" max="14511" width="2.42578125" style="89" customWidth="1"/>
    <col min="14512" max="14512" width="3" style="89" customWidth="1"/>
    <col min="14513" max="14513" width="0.85546875" style="89" customWidth="1"/>
    <col min="14514" max="14514" width="2.42578125" style="89" customWidth="1"/>
    <col min="14515" max="14515" width="3" style="89" customWidth="1"/>
    <col min="14516" max="14516" width="0.85546875" style="89" customWidth="1"/>
    <col min="14517" max="14517" width="2.42578125" style="89" customWidth="1"/>
    <col min="14518" max="14518" width="3.7109375" style="89" customWidth="1"/>
    <col min="14519" max="14519" width="4.7109375" style="89" customWidth="1"/>
    <col min="14520" max="14520" width="5.42578125" style="89" customWidth="1"/>
    <col min="14521" max="14521" width="4.140625" style="89" customWidth="1"/>
    <col min="14522" max="14740" width="11.42578125" style="89"/>
    <col min="14741" max="14741" width="1.85546875" style="89" bestFit="1" customWidth="1"/>
    <col min="14742" max="14742" width="10.7109375" style="89" customWidth="1"/>
    <col min="14743" max="14743" width="2" style="89" customWidth="1"/>
    <col min="14744" max="14744" width="3" style="89" customWidth="1"/>
    <col min="14745" max="14745" width="0.85546875" style="89" customWidth="1"/>
    <col min="14746" max="14746" width="2.42578125" style="89" customWidth="1"/>
    <col min="14747" max="14747" width="3" style="89" customWidth="1"/>
    <col min="14748" max="14748" width="0.85546875" style="89" customWidth="1"/>
    <col min="14749" max="14749" width="2.42578125" style="89" customWidth="1"/>
    <col min="14750" max="14750" width="3" style="89" customWidth="1"/>
    <col min="14751" max="14751" width="0.85546875" style="89" customWidth="1"/>
    <col min="14752" max="14752" width="2.42578125" style="89" customWidth="1"/>
    <col min="14753" max="14753" width="3" style="89" customWidth="1"/>
    <col min="14754" max="14754" width="0.85546875" style="89" customWidth="1"/>
    <col min="14755" max="14755" width="2.42578125" style="89" customWidth="1"/>
    <col min="14756" max="14756" width="3" style="89" customWidth="1"/>
    <col min="14757" max="14757" width="0.85546875" style="89" customWidth="1"/>
    <col min="14758" max="14758" width="2.42578125" style="89" customWidth="1"/>
    <col min="14759" max="14759" width="3" style="89" customWidth="1"/>
    <col min="14760" max="14760" width="0.85546875" style="89" customWidth="1"/>
    <col min="14761" max="14761" width="2.42578125" style="89" customWidth="1"/>
    <col min="14762" max="14762" width="3" style="89" customWidth="1"/>
    <col min="14763" max="14763" width="0.85546875" style="89" customWidth="1"/>
    <col min="14764" max="14764" width="2.42578125" style="89" customWidth="1"/>
    <col min="14765" max="14765" width="3" style="89" customWidth="1"/>
    <col min="14766" max="14766" width="0.85546875" style="89" customWidth="1"/>
    <col min="14767" max="14767" width="2.42578125" style="89" customWidth="1"/>
    <col min="14768" max="14768" width="3" style="89" customWidth="1"/>
    <col min="14769" max="14769" width="0.85546875" style="89" customWidth="1"/>
    <col min="14770" max="14770" width="2.42578125" style="89" customWidth="1"/>
    <col min="14771" max="14771" width="3" style="89" customWidth="1"/>
    <col min="14772" max="14772" width="0.85546875" style="89" customWidth="1"/>
    <col min="14773" max="14773" width="2.42578125" style="89" customWidth="1"/>
    <col min="14774" max="14774" width="3.7109375" style="89" customWidth="1"/>
    <col min="14775" max="14775" width="4.7109375" style="89" customWidth="1"/>
    <col min="14776" max="14776" width="5.42578125" style="89" customWidth="1"/>
    <col min="14777" max="14777" width="4.140625" style="89" customWidth="1"/>
    <col min="14778" max="14996" width="11.42578125" style="89"/>
    <col min="14997" max="14997" width="1.85546875" style="89" bestFit="1" customWidth="1"/>
    <col min="14998" max="14998" width="10.7109375" style="89" customWidth="1"/>
    <col min="14999" max="14999" width="2" style="89" customWidth="1"/>
    <col min="15000" max="15000" width="3" style="89" customWidth="1"/>
    <col min="15001" max="15001" width="0.85546875" style="89" customWidth="1"/>
    <col min="15002" max="15002" width="2.42578125" style="89" customWidth="1"/>
    <col min="15003" max="15003" width="3" style="89" customWidth="1"/>
    <col min="15004" max="15004" width="0.85546875" style="89" customWidth="1"/>
    <col min="15005" max="15005" width="2.42578125" style="89" customWidth="1"/>
    <col min="15006" max="15006" width="3" style="89" customWidth="1"/>
    <col min="15007" max="15007" width="0.85546875" style="89" customWidth="1"/>
    <col min="15008" max="15008" width="2.42578125" style="89" customWidth="1"/>
    <col min="15009" max="15009" width="3" style="89" customWidth="1"/>
    <col min="15010" max="15010" width="0.85546875" style="89" customWidth="1"/>
    <col min="15011" max="15011" width="2.42578125" style="89" customWidth="1"/>
    <col min="15012" max="15012" width="3" style="89" customWidth="1"/>
    <col min="15013" max="15013" width="0.85546875" style="89" customWidth="1"/>
    <col min="15014" max="15014" width="2.42578125" style="89" customWidth="1"/>
    <col min="15015" max="15015" width="3" style="89" customWidth="1"/>
    <col min="15016" max="15016" width="0.85546875" style="89" customWidth="1"/>
    <col min="15017" max="15017" width="2.42578125" style="89" customWidth="1"/>
    <col min="15018" max="15018" width="3" style="89" customWidth="1"/>
    <col min="15019" max="15019" width="0.85546875" style="89" customWidth="1"/>
    <col min="15020" max="15020" width="2.42578125" style="89" customWidth="1"/>
    <col min="15021" max="15021" width="3" style="89" customWidth="1"/>
    <col min="15022" max="15022" width="0.85546875" style="89" customWidth="1"/>
    <col min="15023" max="15023" width="2.42578125" style="89" customWidth="1"/>
    <col min="15024" max="15024" width="3" style="89" customWidth="1"/>
    <col min="15025" max="15025" width="0.85546875" style="89" customWidth="1"/>
    <col min="15026" max="15026" width="2.42578125" style="89" customWidth="1"/>
    <col min="15027" max="15027" width="3" style="89" customWidth="1"/>
    <col min="15028" max="15028" width="0.85546875" style="89" customWidth="1"/>
    <col min="15029" max="15029" width="2.42578125" style="89" customWidth="1"/>
    <col min="15030" max="15030" width="3.7109375" style="89" customWidth="1"/>
    <col min="15031" max="15031" width="4.7109375" style="89" customWidth="1"/>
    <col min="15032" max="15032" width="5.42578125" style="89" customWidth="1"/>
    <col min="15033" max="15033" width="4.140625" style="89" customWidth="1"/>
    <col min="15034" max="15252" width="11.42578125" style="89"/>
    <col min="15253" max="15253" width="1.85546875" style="89" bestFit="1" customWidth="1"/>
    <col min="15254" max="15254" width="10.7109375" style="89" customWidth="1"/>
    <col min="15255" max="15255" width="2" style="89" customWidth="1"/>
    <col min="15256" max="15256" width="3" style="89" customWidth="1"/>
    <col min="15257" max="15257" width="0.85546875" style="89" customWidth="1"/>
    <col min="15258" max="15258" width="2.42578125" style="89" customWidth="1"/>
    <col min="15259" max="15259" width="3" style="89" customWidth="1"/>
    <col min="15260" max="15260" width="0.85546875" style="89" customWidth="1"/>
    <col min="15261" max="15261" width="2.42578125" style="89" customWidth="1"/>
    <col min="15262" max="15262" width="3" style="89" customWidth="1"/>
    <col min="15263" max="15263" width="0.85546875" style="89" customWidth="1"/>
    <col min="15264" max="15264" width="2.42578125" style="89" customWidth="1"/>
    <col min="15265" max="15265" width="3" style="89" customWidth="1"/>
    <col min="15266" max="15266" width="0.85546875" style="89" customWidth="1"/>
    <col min="15267" max="15267" width="2.42578125" style="89" customWidth="1"/>
    <col min="15268" max="15268" width="3" style="89" customWidth="1"/>
    <col min="15269" max="15269" width="0.85546875" style="89" customWidth="1"/>
    <col min="15270" max="15270" width="2.42578125" style="89" customWidth="1"/>
    <col min="15271" max="15271" width="3" style="89" customWidth="1"/>
    <col min="15272" max="15272" width="0.85546875" style="89" customWidth="1"/>
    <col min="15273" max="15273" width="2.42578125" style="89" customWidth="1"/>
    <col min="15274" max="15274" width="3" style="89" customWidth="1"/>
    <col min="15275" max="15275" width="0.85546875" style="89" customWidth="1"/>
    <col min="15276" max="15276" width="2.42578125" style="89" customWidth="1"/>
    <col min="15277" max="15277" width="3" style="89" customWidth="1"/>
    <col min="15278" max="15278" width="0.85546875" style="89" customWidth="1"/>
    <col min="15279" max="15279" width="2.42578125" style="89" customWidth="1"/>
    <col min="15280" max="15280" width="3" style="89" customWidth="1"/>
    <col min="15281" max="15281" width="0.85546875" style="89" customWidth="1"/>
    <col min="15282" max="15282" width="2.42578125" style="89" customWidth="1"/>
    <col min="15283" max="15283" width="3" style="89" customWidth="1"/>
    <col min="15284" max="15284" width="0.85546875" style="89" customWidth="1"/>
    <col min="15285" max="15285" width="2.42578125" style="89" customWidth="1"/>
    <col min="15286" max="15286" width="3.7109375" style="89" customWidth="1"/>
    <col min="15287" max="15287" width="4.7109375" style="89" customWidth="1"/>
    <col min="15288" max="15288" width="5.42578125" style="89" customWidth="1"/>
    <col min="15289" max="15289" width="4.140625" style="89" customWidth="1"/>
    <col min="15290" max="15508" width="11.42578125" style="89"/>
    <col min="15509" max="15509" width="1.85546875" style="89" bestFit="1" customWidth="1"/>
    <col min="15510" max="15510" width="10.7109375" style="89" customWidth="1"/>
    <col min="15511" max="15511" width="2" style="89" customWidth="1"/>
    <col min="15512" max="15512" width="3" style="89" customWidth="1"/>
    <col min="15513" max="15513" width="0.85546875" style="89" customWidth="1"/>
    <col min="15514" max="15514" width="2.42578125" style="89" customWidth="1"/>
    <col min="15515" max="15515" width="3" style="89" customWidth="1"/>
    <col min="15516" max="15516" width="0.85546875" style="89" customWidth="1"/>
    <col min="15517" max="15517" width="2.42578125" style="89" customWidth="1"/>
    <col min="15518" max="15518" width="3" style="89" customWidth="1"/>
    <col min="15519" max="15519" width="0.85546875" style="89" customWidth="1"/>
    <col min="15520" max="15520" width="2.42578125" style="89" customWidth="1"/>
    <col min="15521" max="15521" width="3" style="89" customWidth="1"/>
    <col min="15522" max="15522" width="0.85546875" style="89" customWidth="1"/>
    <col min="15523" max="15523" width="2.42578125" style="89" customWidth="1"/>
    <col min="15524" max="15524" width="3" style="89" customWidth="1"/>
    <col min="15525" max="15525" width="0.85546875" style="89" customWidth="1"/>
    <col min="15526" max="15526" width="2.42578125" style="89" customWidth="1"/>
    <col min="15527" max="15527" width="3" style="89" customWidth="1"/>
    <col min="15528" max="15528" width="0.85546875" style="89" customWidth="1"/>
    <col min="15529" max="15529" width="2.42578125" style="89" customWidth="1"/>
    <col min="15530" max="15530" width="3" style="89" customWidth="1"/>
    <col min="15531" max="15531" width="0.85546875" style="89" customWidth="1"/>
    <col min="15532" max="15532" width="2.42578125" style="89" customWidth="1"/>
    <col min="15533" max="15533" width="3" style="89" customWidth="1"/>
    <col min="15534" max="15534" width="0.85546875" style="89" customWidth="1"/>
    <col min="15535" max="15535" width="2.42578125" style="89" customWidth="1"/>
    <col min="15536" max="15536" width="3" style="89" customWidth="1"/>
    <col min="15537" max="15537" width="0.85546875" style="89" customWidth="1"/>
    <col min="15538" max="15538" width="2.42578125" style="89" customWidth="1"/>
    <col min="15539" max="15539" width="3" style="89" customWidth="1"/>
    <col min="15540" max="15540" width="0.85546875" style="89" customWidth="1"/>
    <col min="15541" max="15541" width="2.42578125" style="89" customWidth="1"/>
    <col min="15542" max="15542" width="3.7109375" style="89" customWidth="1"/>
    <col min="15543" max="15543" width="4.7109375" style="89" customWidth="1"/>
    <col min="15544" max="15544" width="5.42578125" style="89" customWidth="1"/>
    <col min="15545" max="15545" width="4.140625" style="89" customWidth="1"/>
    <col min="15546" max="15764" width="11.42578125" style="89"/>
    <col min="15765" max="15765" width="1.85546875" style="89" bestFit="1" customWidth="1"/>
    <col min="15766" max="15766" width="10.7109375" style="89" customWidth="1"/>
    <col min="15767" max="15767" width="2" style="89" customWidth="1"/>
    <col min="15768" max="15768" width="3" style="89" customWidth="1"/>
    <col min="15769" max="15769" width="0.85546875" style="89" customWidth="1"/>
    <col min="15770" max="15770" width="2.42578125" style="89" customWidth="1"/>
    <col min="15771" max="15771" width="3" style="89" customWidth="1"/>
    <col min="15772" max="15772" width="0.85546875" style="89" customWidth="1"/>
    <col min="15773" max="15773" width="2.42578125" style="89" customWidth="1"/>
    <col min="15774" max="15774" width="3" style="89" customWidth="1"/>
    <col min="15775" max="15775" width="0.85546875" style="89" customWidth="1"/>
    <col min="15776" max="15776" width="2.42578125" style="89" customWidth="1"/>
    <col min="15777" max="15777" width="3" style="89" customWidth="1"/>
    <col min="15778" max="15778" width="0.85546875" style="89" customWidth="1"/>
    <col min="15779" max="15779" width="2.42578125" style="89" customWidth="1"/>
    <col min="15780" max="15780" width="3" style="89" customWidth="1"/>
    <col min="15781" max="15781" width="0.85546875" style="89" customWidth="1"/>
    <col min="15782" max="15782" width="2.42578125" style="89" customWidth="1"/>
    <col min="15783" max="15783" width="3" style="89" customWidth="1"/>
    <col min="15784" max="15784" width="0.85546875" style="89" customWidth="1"/>
    <col min="15785" max="15785" width="2.42578125" style="89" customWidth="1"/>
    <col min="15786" max="15786" width="3" style="89" customWidth="1"/>
    <col min="15787" max="15787" width="0.85546875" style="89" customWidth="1"/>
    <col min="15788" max="15788" width="2.42578125" style="89" customWidth="1"/>
    <col min="15789" max="15789" width="3" style="89" customWidth="1"/>
    <col min="15790" max="15790" width="0.85546875" style="89" customWidth="1"/>
    <col min="15791" max="15791" width="2.42578125" style="89" customWidth="1"/>
    <col min="15792" max="15792" width="3" style="89" customWidth="1"/>
    <col min="15793" max="15793" width="0.85546875" style="89" customWidth="1"/>
    <col min="15794" max="15794" width="2.42578125" style="89" customWidth="1"/>
    <col min="15795" max="15795" width="3" style="89" customWidth="1"/>
    <col min="15796" max="15796" width="0.85546875" style="89" customWidth="1"/>
    <col min="15797" max="15797" width="2.42578125" style="89" customWidth="1"/>
    <col min="15798" max="15798" width="3.7109375" style="89" customWidth="1"/>
    <col min="15799" max="15799" width="4.7109375" style="89" customWidth="1"/>
    <col min="15800" max="15800" width="5.42578125" style="89" customWidth="1"/>
    <col min="15801" max="15801" width="4.140625" style="89" customWidth="1"/>
    <col min="15802" max="16020" width="11.42578125" style="89"/>
    <col min="16021" max="16021" width="1.85546875" style="89" bestFit="1" customWidth="1"/>
    <col min="16022" max="16022" width="10.7109375" style="89" customWidth="1"/>
    <col min="16023" max="16023" width="2" style="89" customWidth="1"/>
    <col min="16024" max="16024" width="3" style="89" customWidth="1"/>
    <col min="16025" max="16025" width="0.85546875" style="89" customWidth="1"/>
    <col min="16026" max="16026" width="2.42578125" style="89" customWidth="1"/>
    <col min="16027" max="16027" width="3" style="89" customWidth="1"/>
    <col min="16028" max="16028" width="0.85546875" style="89" customWidth="1"/>
    <col min="16029" max="16029" width="2.42578125" style="89" customWidth="1"/>
    <col min="16030" max="16030" width="3" style="89" customWidth="1"/>
    <col min="16031" max="16031" width="0.85546875" style="89" customWidth="1"/>
    <col min="16032" max="16032" width="2.42578125" style="89" customWidth="1"/>
    <col min="16033" max="16033" width="3" style="89" customWidth="1"/>
    <col min="16034" max="16034" width="0.85546875" style="89" customWidth="1"/>
    <col min="16035" max="16035" width="2.42578125" style="89" customWidth="1"/>
    <col min="16036" max="16036" width="3" style="89" customWidth="1"/>
    <col min="16037" max="16037" width="0.85546875" style="89" customWidth="1"/>
    <col min="16038" max="16038" width="2.42578125" style="89" customWidth="1"/>
    <col min="16039" max="16039" width="3" style="89" customWidth="1"/>
    <col min="16040" max="16040" width="0.85546875" style="89" customWidth="1"/>
    <col min="16041" max="16041" width="2.42578125" style="89" customWidth="1"/>
    <col min="16042" max="16042" width="3" style="89" customWidth="1"/>
    <col min="16043" max="16043" width="0.85546875" style="89" customWidth="1"/>
    <col min="16044" max="16044" width="2.42578125" style="89" customWidth="1"/>
    <col min="16045" max="16045" width="3" style="89" customWidth="1"/>
    <col min="16046" max="16046" width="0.85546875" style="89" customWidth="1"/>
    <col min="16047" max="16047" width="2.42578125" style="89" customWidth="1"/>
    <col min="16048" max="16048" width="3" style="89" customWidth="1"/>
    <col min="16049" max="16049" width="0.85546875" style="89" customWidth="1"/>
    <col min="16050" max="16050" width="2.42578125" style="89" customWidth="1"/>
    <col min="16051" max="16051" width="3" style="89" customWidth="1"/>
    <col min="16052" max="16052" width="0.85546875" style="89" customWidth="1"/>
    <col min="16053" max="16053" width="2.42578125" style="89" customWidth="1"/>
    <col min="16054" max="16054" width="3.7109375" style="89" customWidth="1"/>
    <col min="16055" max="16055" width="4.7109375" style="89" customWidth="1"/>
    <col min="16056" max="16056" width="5.42578125" style="89" customWidth="1"/>
    <col min="16057" max="16057" width="4.140625" style="89" customWidth="1"/>
    <col min="16058" max="16384" width="11.42578125" style="89"/>
  </cols>
  <sheetData>
    <row r="1" spans="1:24">
      <c r="C1" s="89"/>
      <c r="D1" s="192"/>
      <c r="E1" s="91"/>
      <c r="F1" s="91"/>
      <c r="G1" s="91"/>
      <c r="I1" s="89"/>
      <c r="J1" s="92"/>
      <c r="L1" s="89"/>
      <c r="M1" s="92"/>
      <c r="O1" s="89"/>
      <c r="P1" s="92"/>
      <c r="S1" s="92"/>
      <c r="U1" s="93"/>
      <c r="V1" s="93"/>
    </row>
    <row r="2" spans="1:24" ht="15.75">
      <c r="C2" s="151" t="s">
        <v>770</v>
      </c>
      <c r="D2" s="192"/>
      <c r="F2" s="89"/>
      <c r="G2" s="92"/>
      <c r="L2" s="89"/>
      <c r="M2" s="92"/>
      <c r="O2" s="89"/>
      <c r="P2" s="92"/>
      <c r="S2" s="92"/>
      <c r="V2" s="92"/>
    </row>
    <row r="3" spans="1:24" s="94" customFormat="1" ht="16.5" thickBot="1">
      <c r="A3" s="94">
        <v>1</v>
      </c>
      <c r="B3" s="95"/>
      <c r="C3" s="95" t="s">
        <v>948</v>
      </c>
      <c r="D3" s="137"/>
      <c r="E3" s="372" t="s">
        <v>688</v>
      </c>
      <c r="F3" s="372"/>
      <c r="G3" s="372"/>
      <c r="H3" s="372" t="s">
        <v>950</v>
      </c>
      <c r="I3" s="372"/>
      <c r="J3" s="372"/>
      <c r="K3" s="372" t="s">
        <v>687</v>
      </c>
      <c r="L3" s="372"/>
      <c r="M3" s="372"/>
      <c r="N3" s="372" t="s">
        <v>686</v>
      </c>
      <c r="O3" s="372"/>
      <c r="P3" s="372"/>
      <c r="W3" s="137"/>
      <c r="X3" s="77"/>
    </row>
    <row r="4" spans="1:24">
      <c r="A4" s="288">
        <v>1</v>
      </c>
      <c r="B4" s="88" t="s">
        <v>394</v>
      </c>
      <c r="C4" s="138" t="s">
        <v>199</v>
      </c>
      <c r="D4" s="131" t="e">
        <f>HYPERLINK(X4,W4)</f>
        <v>#N/A</v>
      </c>
      <c r="E4" s="366"/>
      <c r="F4" s="366"/>
      <c r="G4" s="366"/>
      <c r="H4" s="366">
        <v>30</v>
      </c>
      <c r="I4" s="366"/>
      <c r="J4" s="366"/>
      <c r="K4" s="366">
        <v>3</v>
      </c>
      <c r="L4" s="366"/>
      <c r="M4" s="366"/>
      <c r="N4" s="366"/>
      <c r="O4" s="366"/>
      <c r="P4" s="370"/>
      <c r="Q4" s="96"/>
      <c r="R4" s="96"/>
      <c r="S4" s="96"/>
      <c r="W4" s="211" t="s">
        <v>738</v>
      </c>
      <c r="X4" s="149" t="e">
        <f>VLOOKUP(C4,EJE!$C$1:D1336,2,FALSE)</f>
        <v>#N/A</v>
      </c>
    </row>
    <row r="5" spans="1:24" ht="15.75" customHeight="1">
      <c r="A5" s="288">
        <v>2</v>
      </c>
      <c r="B5" s="88" t="s">
        <v>949</v>
      </c>
      <c r="C5" s="140" t="s">
        <v>1220</v>
      </c>
      <c r="D5" s="132" t="str">
        <f t="shared" ref="D5:D21" si="0">HYPERLINK(X5,W5)</f>
        <v>video</v>
      </c>
      <c r="E5" s="365"/>
      <c r="F5" s="365"/>
      <c r="G5" s="365"/>
      <c r="H5" s="365"/>
      <c r="I5" s="365"/>
      <c r="J5" s="365"/>
      <c r="K5" s="365"/>
      <c r="L5" s="365"/>
      <c r="M5" s="365"/>
      <c r="N5" s="365"/>
      <c r="O5" s="365"/>
      <c r="P5" s="368"/>
      <c r="Q5" s="96"/>
      <c r="R5" s="96"/>
      <c r="S5" s="96"/>
      <c r="W5" s="211" t="s">
        <v>738</v>
      </c>
      <c r="X5" s="149" t="str">
        <f>VLOOKUP(C5,EJE!$C$1:D1337,2,FALSE)</f>
        <v>https://drive.google.com/file/d/1lntZLzLWcMHfPKzX6K085q3glW4d6Vq5/view?usp=sharing</v>
      </c>
    </row>
    <row r="6" spans="1:24" ht="24">
      <c r="A6" s="288">
        <v>3</v>
      </c>
      <c r="B6" s="88" t="s">
        <v>264</v>
      </c>
      <c r="C6" s="140" t="s">
        <v>723</v>
      </c>
      <c r="D6" s="132" t="str">
        <f t="shared" si="0"/>
        <v>video</v>
      </c>
      <c r="E6" s="365"/>
      <c r="F6" s="365"/>
      <c r="G6" s="365"/>
      <c r="H6" s="365"/>
      <c r="I6" s="365"/>
      <c r="J6" s="365"/>
      <c r="K6" s="365"/>
      <c r="L6" s="365"/>
      <c r="M6" s="365"/>
      <c r="N6" s="365"/>
      <c r="O6" s="365"/>
      <c r="P6" s="368"/>
      <c r="Q6" s="96"/>
      <c r="R6" s="96"/>
      <c r="S6" s="96"/>
      <c r="W6" s="211" t="s">
        <v>738</v>
      </c>
      <c r="X6" s="149" t="str">
        <f>VLOOKUP(C6,EJE!$C$1:D1338,2,FALSE)</f>
        <v>https://drive.google.com/file/d/1Obj2B0pgphywe8p9A6MvgDIw5gB_Nl53/view?usp=sharing</v>
      </c>
    </row>
    <row r="7" spans="1:24" ht="15.75" thickBot="1">
      <c r="A7" s="288">
        <v>4</v>
      </c>
      <c r="B7" s="88" t="s">
        <v>685</v>
      </c>
      <c r="C7" s="142" t="s">
        <v>10</v>
      </c>
      <c r="D7" s="133" t="str">
        <f t="shared" si="0"/>
        <v>video</v>
      </c>
      <c r="E7" s="365"/>
      <c r="F7" s="365"/>
      <c r="G7" s="365"/>
      <c r="H7" s="367"/>
      <c r="I7" s="367"/>
      <c r="J7" s="367"/>
      <c r="K7" s="367"/>
      <c r="L7" s="367"/>
      <c r="M7" s="367"/>
      <c r="N7" s="365"/>
      <c r="O7" s="365"/>
      <c r="P7" s="368"/>
      <c r="Q7" s="96"/>
      <c r="R7" s="96"/>
      <c r="S7" s="96"/>
      <c r="W7" s="211" t="s">
        <v>738</v>
      </c>
      <c r="X7" s="149"/>
    </row>
    <row r="8" spans="1:24">
      <c r="A8" s="288">
        <v>5</v>
      </c>
      <c r="B8" s="88" t="s">
        <v>0</v>
      </c>
      <c r="C8" s="138" t="s">
        <v>607</v>
      </c>
      <c r="D8" s="131" t="str">
        <f t="shared" si="0"/>
        <v>video</v>
      </c>
      <c r="E8" s="366"/>
      <c r="F8" s="366"/>
      <c r="G8" s="366"/>
      <c r="H8" s="366">
        <v>30</v>
      </c>
      <c r="I8" s="366"/>
      <c r="J8" s="366"/>
      <c r="K8" s="366">
        <v>3</v>
      </c>
      <c r="L8" s="366"/>
      <c r="M8" s="366"/>
      <c r="N8" s="366"/>
      <c r="O8" s="366"/>
      <c r="P8" s="370"/>
      <c r="Q8" s="96"/>
      <c r="R8" s="96"/>
      <c r="S8" s="96"/>
      <c r="W8" s="211" t="s">
        <v>738</v>
      </c>
      <c r="X8" s="149" t="str">
        <f>VLOOKUP(C8,EJE!$C$1:D1339,2,FALSE)</f>
        <v>https://youtu.be/OtYZREE9C_4?si=YyMr3oFeUYDqZ3Ff</v>
      </c>
    </row>
    <row r="9" spans="1:24">
      <c r="A9" s="288">
        <v>6</v>
      </c>
      <c r="B9" s="88" t="s">
        <v>0</v>
      </c>
      <c r="C9" s="140" t="s">
        <v>331</v>
      </c>
      <c r="D9" s="132" t="str">
        <f t="shared" si="0"/>
        <v>video</v>
      </c>
      <c r="E9" s="365"/>
      <c r="F9" s="365"/>
      <c r="G9" s="365"/>
      <c r="H9" s="365"/>
      <c r="I9" s="365"/>
      <c r="J9" s="365"/>
      <c r="K9" s="365"/>
      <c r="L9" s="365"/>
      <c r="M9" s="365"/>
      <c r="N9" s="239"/>
      <c r="O9" s="239"/>
      <c r="P9" s="240"/>
      <c r="Q9" s="96"/>
      <c r="R9" s="96"/>
      <c r="S9" s="96"/>
      <c r="W9" s="211" t="s">
        <v>738</v>
      </c>
      <c r="X9" s="149"/>
    </row>
    <row r="10" spans="1:24" ht="15.75" thickBot="1">
      <c r="A10" s="288">
        <v>7</v>
      </c>
      <c r="B10" s="88" t="s">
        <v>0</v>
      </c>
      <c r="C10" s="142" t="s">
        <v>313</v>
      </c>
      <c r="D10" s="133" t="str">
        <f t="shared" si="0"/>
        <v>video</v>
      </c>
      <c r="E10" s="367"/>
      <c r="F10" s="367"/>
      <c r="G10" s="367"/>
      <c r="H10" s="367"/>
      <c r="I10" s="367"/>
      <c r="J10" s="367"/>
      <c r="K10" s="367"/>
      <c r="L10" s="367"/>
      <c r="M10" s="367"/>
      <c r="N10" s="367"/>
      <c r="O10" s="367"/>
      <c r="P10" s="369"/>
      <c r="Q10" s="96"/>
      <c r="R10" s="96"/>
      <c r="S10" s="96"/>
      <c r="W10" s="211" t="s">
        <v>738</v>
      </c>
      <c r="X10" s="149">
        <f>VLOOKUP(C10,EJE!$C$1:D1340,2,FALSE)</f>
        <v>0</v>
      </c>
    </row>
    <row r="11" spans="1:24">
      <c r="A11" s="288">
        <v>8</v>
      </c>
      <c r="B11" s="88" t="s">
        <v>312</v>
      </c>
      <c r="C11" s="138" t="s">
        <v>575</v>
      </c>
      <c r="D11" s="131" t="str">
        <f t="shared" si="0"/>
        <v>video</v>
      </c>
      <c r="E11" s="366"/>
      <c r="F11" s="366"/>
      <c r="G11" s="366"/>
      <c r="H11" s="366">
        <v>30</v>
      </c>
      <c r="I11" s="366"/>
      <c r="J11" s="366"/>
      <c r="K11" s="366">
        <v>3</v>
      </c>
      <c r="L11" s="366"/>
      <c r="M11" s="366"/>
      <c r="N11" s="366"/>
      <c r="O11" s="366"/>
      <c r="P11" s="370"/>
      <c r="Q11" s="371">
        <f>((H11+H12+H13+H14+H15)*K11)/60+((H16+H17+H18+H19+H20)*K16)/60</f>
        <v>15</v>
      </c>
      <c r="S11" s="96"/>
      <c r="W11" s="211" t="s">
        <v>738</v>
      </c>
      <c r="X11" s="149" t="str">
        <f>VLOOKUP(C11,EJE!$C$1:D1341,2,FALSE)</f>
        <v>https://youtu.be/9aEy5hauitI?si=CxMxXiTw7HD5fmvi</v>
      </c>
    </row>
    <row r="12" spans="1:24">
      <c r="A12" s="288">
        <v>9</v>
      </c>
      <c r="B12" s="88" t="s">
        <v>40</v>
      </c>
      <c r="C12" s="140" t="s">
        <v>43</v>
      </c>
      <c r="D12" s="132" t="str">
        <f t="shared" si="0"/>
        <v>video</v>
      </c>
      <c r="E12" s="365"/>
      <c r="F12" s="365"/>
      <c r="G12" s="365"/>
      <c r="H12" s="365">
        <v>30</v>
      </c>
      <c r="I12" s="365"/>
      <c r="J12" s="365"/>
      <c r="K12" s="365"/>
      <c r="L12" s="365"/>
      <c r="M12" s="365"/>
      <c r="N12" s="365"/>
      <c r="O12" s="365"/>
      <c r="P12" s="368"/>
      <c r="Q12" s="371"/>
      <c r="S12" s="96"/>
      <c r="W12" s="211" t="s">
        <v>738</v>
      </c>
      <c r="X12" s="149" t="str">
        <f>VLOOKUP(C12,EJE!$C$1:D1342,2,FALSE)</f>
        <v>https://youtu.be/wYacQ6W-jS0?si=pPizgBaEFxyyUHEe</v>
      </c>
    </row>
    <row r="13" spans="1:24" ht="16.5" customHeight="1">
      <c r="A13" s="288">
        <v>10</v>
      </c>
      <c r="B13" s="88" t="s">
        <v>39</v>
      </c>
      <c r="C13" s="140" t="s">
        <v>116</v>
      </c>
      <c r="D13" s="132" t="str">
        <f t="shared" si="0"/>
        <v>video</v>
      </c>
      <c r="E13" s="365"/>
      <c r="F13" s="365"/>
      <c r="G13" s="365"/>
      <c r="H13" s="365">
        <v>30</v>
      </c>
      <c r="I13" s="365"/>
      <c r="J13" s="365"/>
      <c r="K13" s="365"/>
      <c r="L13" s="365"/>
      <c r="M13" s="365"/>
      <c r="N13" s="365"/>
      <c r="O13" s="365"/>
      <c r="P13" s="368"/>
      <c r="Q13" s="371"/>
      <c r="S13" s="96"/>
      <c r="W13" s="211" t="s">
        <v>738</v>
      </c>
      <c r="X13" s="149" t="str">
        <f>VLOOKUP(C13,EJE!$C$1:D1343,2,FALSE)</f>
        <v>https://youtu.be/VhkfHafen0k?si=XvanjGWwySJajZhI</v>
      </c>
    </row>
    <row r="14" spans="1:24">
      <c r="A14" s="288">
        <v>11</v>
      </c>
      <c r="B14" s="88" t="s">
        <v>685</v>
      </c>
      <c r="C14" s="140" t="s">
        <v>10</v>
      </c>
      <c r="D14" s="132" t="str">
        <f t="shared" si="0"/>
        <v>video</v>
      </c>
      <c r="E14" s="365"/>
      <c r="F14" s="365"/>
      <c r="G14" s="365"/>
      <c r="H14" s="365">
        <v>30</v>
      </c>
      <c r="I14" s="365"/>
      <c r="J14" s="365"/>
      <c r="K14" s="365"/>
      <c r="L14" s="365"/>
      <c r="M14" s="365"/>
      <c r="N14" s="365"/>
      <c r="O14" s="365"/>
      <c r="P14" s="368"/>
      <c r="Q14" s="371"/>
      <c r="S14" s="96"/>
      <c r="W14" s="211" t="s">
        <v>738</v>
      </c>
      <c r="X14" s="149">
        <f>VLOOKUP(C14,EJE!$C$1:D1344,2,FALSE)</f>
        <v>0</v>
      </c>
    </row>
    <row r="15" spans="1:24" ht="24.75" thickBot="1">
      <c r="A15" s="288">
        <v>12</v>
      </c>
      <c r="B15" s="88" t="s">
        <v>942</v>
      </c>
      <c r="C15" s="142" t="s">
        <v>954</v>
      </c>
      <c r="D15" s="133" t="str">
        <f t="shared" si="0"/>
        <v>video</v>
      </c>
      <c r="E15" s="367"/>
      <c r="F15" s="367"/>
      <c r="G15" s="367"/>
      <c r="H15" s="367">
        <v>30</v>
      </c>
      <c r="I15" s="367"/>
      <c r="J15" s="367"/>
      <c r="K15" s="367"/>
      <c r="L15" s="367"/>
      <c r="M15" s="367"/>
      <c r="N15" s="367"/>
      <c r="O15" s="367"/>
      <c r="P15" s="369"/>
      <c r="Q15" s="371"/>
      <c r="S15" s="96"/>
      <c r="W15" s="211" t="s">
        <v>738</v>
      </c>
      <c r="X15" s="149" t="str">
        <f>VLOOKUP(C15,EJE!$C$1:D1345,2,FALSE)</f>
        <v>https://drive.google.com/file/d/1dqfsv1dByJQnWFXu9il5l73FoHjg6b2C/view?usp=sharing</v>
      </c>
    </row>
    <row r="16" spans="1:24">
      <c r="A16" s="288">
        <v>13</v>
      </c>
      <c r="B16" s="88" t="s">
        <v>42</v>
      </c>
      <c r="C16" s="138" t="s">
        <v>15</v>
      </c>
      <c r="D16" s="131" t="str">
        <f t="shared" si="0"/>
        <v>video</v>
      </c>
      <c r="E16" s="366"/>
      <c r="F16" s="366"/>
      <c r="G16" s="366"/>
      <c r="H16" s="366">
        <v>30</v>
      </c>
      <c r="I16" s="366"/>
      <c r="J16" s="366"/>
      <c r="K16" s="366">
        <v>3</v>
      </c>
      <c r="L16" s="366"/>
      <c r="M16" s="366"/>
      <c r="N16" s="366"/>
      <c r="O16" s="366"/>
      <c r="P16" s="370"/>
      <c r="Q16" s="371"/>
      <c r="S16" s="96"/>
      <c r="W16" s="211" t="s">
        <v>738</v>
      </c>
      <c r="X16" s="149">
        <f>VLOOKUP(C16,EJE!$C$1:D1346,2,FALSE)</f>
        <v>0</v>
      </c>
    </row>
    <row r="17" spans="1:24">
      <c r="A17" s="288">
        <v>14</v>
      </c>
      <c r="B17" s="88" t="s">
        <v>38</v>
      </c>
      <c r="C17" s="140" t="s">
        <v>121</v>
      </c>
      <c r="D17" s="132" t="str">
        <f t="shared" si="0"/>
        <v>video</v>
      </c>
      <c r="E17" s="365"/>
      <c r="F17" s="365"/>
      <c r="G17" s="365"/>
      <c r="H17" s="365">
        <v>30</v>
      </c>
      <c r="I17" s="365"/>
      <c r="J17" s="365"/>
      <c r="K17" s="365"/>
      <c r="L17" s="365"/>
      <c r="M17" s="365"/>
      <c r="N17" s="365"/>
      <c r="O17" s="365"/>
      <c r="P17" s="368"/>
      <c r="Q17" s="371"/>
      <c r="S17" s="96"/>
      <c r="W17" s="211" t="s">
        <v>738</v>
      </c>
      <c r="X17" s="149">
        <f>VLOOKUP(C17,EJE!$C$1:D1347,2,FALSE)</f>
        <v>0</v>
      </c>
    </row>
    <row r="18" spans="1:24">
      <c r="A18" s="288">
        <v>15</v>
      </c>
      <c r="B18" s="88" t="s">
        <v>685</v>
      </c>
      <c r="C18" s="140" t="s">
        <v>10</v>
      </c>
      <c r="D18" s="132" t="str">
        <f t="shared" si="0"/>
        <v>video</v>
      </c>
      <c r="E18" s="365"/>
      <c r="F18" s="365"/>
      <c r="G18" s="365"/>
      <c r="H18" s="365">
        <v>30</v>
      </c>
      <c r="I18" s="365"/>
      <c r="J18" s="365"/>
      <c r="K18" s="365"/>
      <c r="L18" s="365"/>
      <c r="M18" s="365"/>
      <c r="N18" s="365"/>
      <c r="O18" s="365"/>
      <c r="P18" s="368"/>
      <c r="Q18" s="371"/>
      <c r="S18" s="96"/>
      <c r="W18" s="211" t="s">
        <v>738</v>
      </c>
      <c r="X18" s="149">
        <f>VLOOKUP(C18,EJE!$C$1:D1348,2,FALSE)</f>
        <v>0</v>
      </c>
    </row>
    <row r="19" spans="1:24">
      <c r="A19" s="254">
        <v>16</v>
      </c>
      <c r="B19" s="88" t="s">
        <v>264</v>
      </c>
      <c r="C19" s="140" t="s">
        <v>219</v>
      </c>
      <c r="D19" s="132" t="str">
        <f t="shared" si="0"/>
        <v>video</v>
      </c>
      <c r="E19" s="365"/>
      <c r="F19" s="365"/>
      <c r="G19" s="365"/>
      <c r="H19" s="365">
        <v>30</v>
      </c>
      <c r="I19" s="365"/>
      <c r="J19" s="365"/>
      <c r="K19" s="365"/>
      <c r="L19" s="365"/>
      <c r="M19" s="365"/>
      <c r="N19" s="365"/>
      <c r="O19" s="365"/>
      <c r="P19" s="368"/>
      <c r="Q19" s="371"/>
      <c r="S19" s="96"/>
      <c r="W19" s="211" t="s">
        <v>738</v>
      </c>
      <c r="X19" s="149">
        <f>VLOOKUP(C19,EJE!$C$1:D1349,2,FALSE)</f>
        <v>0</v>
      </c>
    </row>
    <row r="20" spans="1:24" ht="15.75" thickBot="1">
      <c r="A20" s="254">
        <v>17</v>
      </c>
      <c r="B20" s="88" t="s">
        <v>685</v>
      </c>
      <c r="C20" s="142"/>
      <c r="D20" s="133" t="e">
        <f t="shared" si="0"/>
        <v>#N/A</v>
      </c>
      <c r="E20" s="367"/>
      <c r="F20" s="367"/>
      <c r="G20" s="367"/>
      <c r="H20" s="367">
        <v>30</v>
      </c>
      <c r="I20" s="367"/>
      <c r="J20" s="367"/>
      <c r="K20" s="367"/>
      <c r="L20" s="367"/>
      <c r="M20" s="367"/>
      <c r="N20" s="367"/>
      <c r="O20" s="367"/>
      <c r="P20" s="369"/>
      <c r="Q20" s="371"/>
      <c r="S20" s="96"/>
      <c r="W20" s="211" t="s">
        <v>738</v>
      </c>
      <c r="X20" s="149" t="e">
        <f>VLOOKUP(C20,EJE!$C$1:D1350,2,FALSE)</f>
        <v>#N/A</v>
      </c>
    </row>
    <row r="21" spans="1:24" ht="24">
      <c r="A21" s="254">
        <v>18</v>
      </c>
      <c r="B21" s="88" t="s">
        <v>1</v>
      </c>
      <c r="C21" s="239" t="s">
        <v>745</v>
      </c>
      <c r="D21" s="132" t="str">
        <f t="shared" si="0"/>
        <v>video</v>
      </c>
      <c r="E21" s="365"/>
      <c r="F21" s="365"/>
      <c r="G21" s="365"/>
      <c r="H21" s="365"/>
      <c r="I21" s="365"/>
      <c r="J21" s="365"/>
      <c r="K21" s="365"/>
      <c r="L21" s="365"/>
      <c r="M21" s="365"/>
      <c r="N21" s="365"/>
      <c r="O21" s="365"/>
      <c r="P21" s="365"/>
      <c r="Q21" s="96"/>
      <c r="R21" s="96"/>
      <c r="S21" s="96"/>
      <c r="W21" s="211" t="s">
        <v>738</v>
      </c>
      <c r="X21" s="149" t="str">
        <f>VLOOKUP(C21,EJE!$C$1:D1352,2,FALSE)</f>
        <v>https://drive.google.com/file/d/1d10kKB4X2rApjiYtDlKjBbuy7zvRY_rz/view?usp=sharing</v>
      </c>
    </row>
    <row r="22" spans="1:24">
      <c r="B22" s="96"/>
      <c r="C22" s="239"/>
      <c r="D22" s="132"/>
      <c r="E22" s="239"/>
      <c r="F22" s="239"/>
      <c r="G22" s="239"/>
      <c r="H22" s="239"/>
      <c r="I22" s="239"/>
      <c r="J22" s="239"/>
      <c r="K22" s="239"/>
      <c r="L22" s="239"/>
      <c r="M22" s="239"/>
      <c r="N22" s="239"/>
      <c r="O22" s="239"/>
      <c r="P22" s="239"/>
      <c r="Q22" s="96"/>
      <c r="R22" s="96"/>
      <c r="S22" s="96"/>
      <c r="X22" s="17"/>
    </row>
    <row r="23" spans="1:24" ht="15.75">
      <c r="C23" s="151" t="s">
        <v>770</v>
      </c>
      <c r="F23" s="89"/>
      <c r="I23" s="89"/>
      <c r="L23" s="89"/>
      <c r="O23" s="89"/>
      <c r="W23" s="150"/>
      <c r="X23" s="17"/>
    </row>
    <row r="24" spans="1:24" ht="16.5" customHeight="1" thickBot="1">
      <c r="A24" s="94">
        <v>2</v>
      </c>
      <c r="B24" s="95"/>
      <c r="C24" s="95" t="s">
        <v>948</v>
      </c>
      <c r="D24" s="137"/>
      <c r="E24" s="378" t="s">
        <v>688</v>
      </c>
      <c r="F24" s="378"/>
      <c r="G24" s="378"/>
      <c r="H24" s="378" t="s">
        <v>950</v>
      </c>
      <c r="I24" s="378"/>
      <c r="J24" s="378"/>
      <c r="K24" s="378" t="s">
        <v>687</v>
      </c>
      <c r="L24" s="378"/>
      <c r="M24" s="378"/>
      <c r="N24" s="378" t="s">
        <v>686</v>
      </c>
      <c r="O24" s="378"/>
      <c r="P24" s="378"/>
      <c r="Q24" s="94"/>
      <c r="W24" s="150"/>
      <c r="X24" s="77"/>
    </row>
    <row r="25" spans="1:24">
      <c r="A25" s="288">
        <v>1</v>
      </c>
      <c r="B25" s="88" t="s">
        <v>394</v>
      </c>
      <c r="C25" s="138" t="s">
        <v>199</v>
      </c>
      <c r="D25" s="131" t="e">
        <f>HYPERLINK(X25,W25)</f>
        <v>#N/A</v>
      </c>
      <c r="E25" s="366"/>
      <c r="F25" s="366"/>
      <c r="G25" s="366"/>
      <c r="H25" s="366">
        <v>30</v>
      </c>
      <c r="I25" s="366"/>
      <c r="J25" s="366"/>
      <c r="K25" s="366">
        <v>3</v>
      </c>
      <c r="L25" s="366"/>
      <c r="M25" s="366"/>
      <c r="N25" s="366"/>
      <c r="O25" s="366"/>
      <c r="P25" s="370"/>
      <c r="Q25" s="96"/>
      <c r="R25" s="96"/>
      <c r="S25" s="96"/>
      <c r="W25" s="211" t="s">
        <v>738</v>
      </c>
      <c r="X25" s="149" t="e">
        <f>VLOOKUP(C25,EJE!$C$1:D1355,2,FALSE)</f>
        <v>#N/A</v>
      </c>
    </row>
    <row r="26" spans="1:24" ht="15.75" customHeight="1">
      <c r="A26" s="288">
        <v>2</v>
      </c>
      <c r="B26" s="88" t="s">
        <v>949</v>
      </c>
      <c r="C26" s="140" t="s">
        <v>1220</v>
      </c>
      <c r="D26" s="132" t="str">
        <f t="shared" ref="D26:D42" si="1">HYPERLINK(X26,W26)</f>
        <v>video</v>
      </c>
      <c r="E26" s="365"/>
      <c r="F26" s="365"/>
      <c r="G26" s="365"/>
      <c r="H26" s="365"/>
      <c r="I26" s="365"/>
      <c r="J26" s="365"/>
      <c r="K26" s="365"/>
      <c r="L26" s="365"/>
      <c r="M26" s="365"/>
      <c r="N26" s="365"/>
      <c r="O26" s="365"/>
      <c r="P26" s="368"/>
      <c r="Q26" s="96"/>
      <c r="R26" s="96"/>
      <c r="S26" s="96"/>
      <c r="W26" s="211" t="s">
        <v>738</v>
      </c>
      <c r="X26" s="149" t="str">
        <f>VLOOKUP(C26,EJE!$C$1:D1356,2,FALSE)</f>
        <v>https://drive.google.com/file/d/1lntZLzLWcMHfPKzX6K085q3glW4d6Vq5/view?usp=sharing</v>
      </c>
    </row>
    <row r="27" spans="1:24" ht="24">
      <c r="A27" s="288">
        <v>3</v>
      </c>
      <c r="B27" s="88" t="s">
        <v>264</v>
      </c>
      <c r="C27" s="140" t="s">
        <v>723</v>
      </c>
      <c r="D27" s="132" t="str">
        <f t="shared" si="1"/>
        <v>video</v>
      </c>
      <c r="E27" s="365"/>
      <c r="F27" s="365"/>
      <c r="G27" s="365"/>
      <c r="H27" s="365"/>
      <c r="I27" s="365"/>
      <c r="J27" s="365"/>
      <c r="K27" s="365"/>
      <c r="L27" s="365"/>
      <c r="M27" s="365"/>
      <c r="N27" s="365"/>
      <c r="O27" s="365"/>
      <c r="P27" s="368"/>
      <c r="Q27" s="96"/>
      <c r="R27" s="96"/>
      <c r="S27" s="96"/>
      <c r="W27" s="211" t="s">
        <v>738</v>
      </c>
      <c r="X27" s="149" t="str">
        <f>VLOOKUP(C27,EJE!$C$1:D1357,2,FALSE)</f>
        <v>https://drive.google.com/file/d/1Obj2B0pgphywe8p9A6MvgDIw5gB_Nl53/view?usp=sharing</v>
      </c>
    </row>
    <row r="28" spans="1:24" ht="15.75" thickBot="1">
      <c r="A28" s="288">
        <v>4</v>
      </c>
      <c r="B28" s="88" t="s">
        <v>685</v>
      </c>
      <c r="C28" s="142" t="s">
        <v>10</v>
      </c>
      <c r="D28" s="133" t="str">
        <f t="shared" si="1"/>
        <v>video</v>
      </c>
      <c r="E28" s="365"/>
      <c r="F28" s="365"/>
      <c r="G28" s="365"/>
      <c r="H28" s="367"/>
      <c r="I28" s="367"/>
      <c r="J28" s="367"/>
      <c r="K28" s="367"/>
      <c r="L28" s="367"/>
      <c r="M28" s="367"/>
      <c r="N28" s="241"/>
      <c r="O28" s="241"/>
      <c r="P28" s="242"/>
      <c r="Q28" s="96"/>
      <c r="R28" s="96"/>
      <c r="S28" s="96"/>
      <c r="W28" s="211" t="s">
        <v>738</v>
      </c>
      <c r="X28" s="149">
        <f>VLOOKUP(C28,EJE!$C$1:D1358,2,FALSE)</f>
        <v>0</v>
      </c>
    </row>
    <row r="29" spans="1:24">
      <c r="A29" s="288">
        <v>5</v>
      </c>
      <c r="B29" s="88" t="s">
        <v>0</v>
      </c>
      <c r="C29" s="138" t="s">
        <v>607</v>
      </c>
      <c r="D29" s="131" t="str">
        <f t="shared" si="1"/>
        <v>video</v>
      </c>
      <c r="E29" s="366"/>
      <c r="F29" s="366"/>
      <c r="G29" s="366"/>
      <c r="H29" s="366">
        <v>30</v>
      </c>
      <c r="I29" s="366"/>
      <c r="J29" s="366"/>
      <c r="K29" s="366">
        <v>3</v>
      </c>
      <c r="L29" s="366"/>
      <c r="M29" s="366"/>
      <c r="N29" s="366"/>
      <c r="O29" s="366"/>
      <c r="P29" s="370"/>
      <c r="Q29" s="96"/>
      <c r="R29" s="96"/>
      <c r="S29" s="96"/>
      <c r="W29" s="211" t="s">
        <v>738</v>
      </c>
      <c r="X29" s="149" t="str">
        <f>VLOOKUP(C29,EJE!$C$1:D1359,2,FALSE)</f>
        <v>https://youtu.be/OtYZREE9C_4?si=YyMr3oFeUYDqZ3Ff</v>
      </c>
    </row>
    <row r="30" spans="1:24">
      <c r="A30" s="288">
        <v>6</v>
      </c>
      <c r="B30" s="88" t="s">
        <v>0</v>
      </c>
      <c r="C30" s="140" t="s">
        <v>331</v>
      </c>
      <c r="D30" s="132" t="str">
        <f t="shared" si="1"/>
        <v>video</v>
      </c>
      <c r="E30" s="365"/>
      <c r="F30" s="365"/>
      <c r="G30" s="365"/>
      <c r="H30" s="365"/>
      <c r="I30" s="365"/>
      <c r="J30" s="365"/>
      <c r="K30" s="365"/>
      <c r="L30" s="365"/>
      <c r="M30" s="365"/>
      <c r="N30" s="239"/>
      <c r="O30" s="239"/>
      <c r="P30" s="240"/>
      <c r="Q30" s="96"/>
      <c r="R30" s="96"/>
      <c r="S30" s="96"/>
      <c r="W30" s="211" t="s">
        <v>738</v>
      </c>
      <c r="X30" s="149">
        <f>VLOOKUP(C30,EJE!$C$1:D1360,2,FALSE)</f>
        <v>0</v>
      </c>
    </row>
    <row r="31" spans="1:24" ht="15.75" thickBot="1">
      <c r="A31" s="288">
        <v>7</v>
      </c>
      <c r="B31" s="88" t="s">
        <v>0</v>
      </c>
      <c r="C31" s="142" t="s">
        <v>313</v>
      </c>
      <c r="D31" s="133" t="str">
        <f t="shared" si="1"/>
        <v>video</v>
      </c>
      <c r="E31" s="367"/>
      <c r="F31" s="367"/>
      <c r="G31" s="367"/>
      <c r="H31" s="367"/>
      <c r="I31" s="367"/>
      <c r="J31" s="367"/>
      <c r="K31" s="367"/>
      <c r="L31" s="367"/>
      <c r="M31" s="367"/>
      <c r="N31" s="367"/>
      <c r="O31" s="367"/>
      <c r="P31" s="369"/>
      <c r="Q31" s="96"/>
      <c r="R31" s="96"/>
      <c r="S31" s="96"/>
      <c r="W31" s="211" t="s">
        <v>738</v>
      </c>
      <c r="X31" s="149">
        <f>VLOOKUP(C31,EJE!$C$1:D1361,2,FALSE)</f>
        <v>0</v>
      </c>
    </row>
    <row r="32" spans="1:24">
      <c r="A32" s="288">
        <v>8</v>
      </c>
      <c r="B32" s="88" t="s">
        <v>312</v>
      </c>
      <c r="C32" s="138" t="s">
        <v>575</v>
      </c>
      <c r="D32" s="131" t="str">
        <f t="shared" si="1"/>
        <v>video</v>
      </c>
      <c r="E32" s="366"/>
      <c r="F32" s="366"/>
      <c r="G32" s="366"/>
      <c r="H32" s="366">
        <v>30</v>
      </c>
      <c r="I32" s="366"/>
      <c r="J32" s="366"/>
      <c r="K32" s="366">
        <v>4</v>
      </c>
      <c r="L32" s="366"/>
      <c r="M32" s="366"/>
      <c r="N32" s="366"/>
      <c r="O32" s="366"/>
      <c r="P32" s="370"/>
      <c r="Q32" s="371">
        <f>((H32+H33+H34+H35+H36)*K32)/60+((H37+H38+H39+H40+H41)*K37)/60</f>
        <v>20</v>
      </c>
      <c r="S32" s="96"/>
      <c r="W32" s="211" t="s">
        <v>738</v>
      </c>
      <c r="X32" s="149" t="str">
        <f>VLOOKUP(C32,EJE!$C$1:D1362,2,FALSE)</f>
        <v>https://youtu.be/9aEy5hauitI?si=CxMxXiTw7HD5fmvi</v>
      </c>
    </row>
    <row r="33" spans="1:24">
      <c r="A33" s="288">
        <v>9</v>
      </c>
      <c r="B33" s="88" t="s">
        <v>40</v>
      </c>
      <c r="C33" s="140" t="s">
        <v>43</v>
      </c>
      <c r="D33" s="132" t="str">
        <f t="shared" si="1"/>
        <v>video</v>
      </c>
      <c r="E33" s="365"/>
      <c r="F33" s="365"/>
      <c r="G33" s="365"/>
      <c r="H33" s="365">
        <v>30</v>
      </c>
      <c r="I33" s="365"/>
      <c r="J33" s="365"/>
      <c r="K33" s="365"/>
      <c r="L33" s="365"/>
      <c r="M33" s="365"/>
      <c r="N33" s="365"/>
      <c r="O33" s="365"/>
      <c r="P33" s="368"/>
      <c r="Q33" s="371"/>
      <c r="S33" s="96"/>
      <c r="W33" s="211" t="s">
        <v>738</v>
      </c>
      <c r="X33" s="149" t="str">
        <f>VLOOKUP(C33,EJE!$C$1:D1363,2,FALSE)</f>
        <v>https://youtu.be/wYacQ6W-jS0?si=pPizgBaEFxyyUHEe</v>
      </c>
    </row>
    <row r="34" spans="1:24">
      <c r="A34" s="288">
        <v>10</v>
      </c>
      <c r="B34" s="88" t="s">
        <v>39</v>
      </c>
      <c r="C34" s="140" t="s">
        <v>116</v>
      </c>
      <c r="D34" s="132" t="str">
        <f t="shared" si="1"/>
        <v>video</v>
      </c>
      <c r="E34" s="365"/>
      <c r="F34" s="365"/>
      <c r="G34" s="365"/>
      <c r="H34" s="365">
        <v>30</v>
      </c>
      <c r="I34" s="365"/>
      <c r="J34" s="365"/>
      <c r="K34" s="365"/>
      <c r="L34" s="365"/>
      <c r="M34" s="365"/>
      <c r="N34" s="365"/>
      <c r="O34" s="365"/>
      <c r="P34" s="368"/>
      <c r="Q34" s="371"/>
      <c r="S34" s="96"/>
      <c r="W34" s="211" t="s">
        <v>738</v>
      </c>
      <c r="X34" s="149" t="str">
        <f>VLOOKUP(C34,EJE!$C$1:D1364,2,FALSE)</f>
        <v>https://youtu.be/VhkfHafen0k?si=XvanjGWwySJajZhI</v>
      </c>
    </row>
    <row r="35" spans="1:24">
      <c r="A35" s="288">
        <v>11</v>
      </c>
      <c r="B35" s="88" t="s">
        <v>685</v>
      </c>
      <c r="C35" s="140" t="s">
        <v>10</v>
      </c>
      <c r="D35" s="132" t="str">
        <f t="shared" si="1"/>
        <v>video</v>
      </c>
      <c r="E35" s="365"/>
      <c r="F35" s="365"/>
      <c r="G35" s="365"/>
      <c r="H35" s="365">
        <v>30</v>
      </c>
      <c r="I35" s="365"/>
      <c r="J35" s="365"/>
      <c r="K35" s="365"/>
      <c r="L35" s="365"/>
      <c r="M35" s="365"/>
      <c r="N35" s="365"/>
      <c r="O35" s="365"/>
      <c r="P35" s="368"/>
      <c r="Q35" s="371"/>
      <c r="S35" s="96"/>
      <c r="W35" s="211" t="s">
        <v>738</v>
      </c>
      <c r="X35" s="149">
        <f>VLOOKUP(C35,EJE!$C$1:D1365,2,FALSE)</f>
        <v>0</v>
      </c>
    </row>
    <row r="36" spans="1:24" ht="16.5" customHeight="1" thickBot="1">
      <c r="A36" s="288">
        <v>12</v>
      </c>
      <c r="B36" s="88" t="s">
        <v>942</v>
      </c>
      <c r="C36" s="142" t="s">
        <v>954</v>
      </c>
      <c r="D36" s="133" t="str">
        <f t="shared" si="1"/>
        <v>video</v>
      </c>
      <c r="E36" s="367"/>
      <c r="F36" s="367"/>
      <c r="G36" s="367"/>
      <c r="H36" s="367">
        <v>30</v>
      </c>
      <c r="I36" s="367"/>
      <c r="J36" s="367"/>
      <c r="K36" s="367"/>
      <c r="L36" s="367"/>
      <c r="M36" s="367"/>
      <c r="N36" s="367"/>
      <c r="O36" s="367"/>
      <c r="P36" s="369"/>
      <c r="Q36" s="371"/>
      <c r="S36" s="96"/>
      <c r="W36" s="211" t="s">
        <v>738</v>
      </c>
      <c r="X36" s="149" t="str">
        <f>VLOOKUP(C36,EJE!$C$1:D1366,2,FALSE)</f>
        <v>https://drive.google.com/file/d/1dqfsv1dByJQnWFXu9il5l73FoHjg6b2C/view?usp=sharing</v>
      </c>
    </row>
    <row r="37" spans="1:24">
      <c r="A37" s="288">
        <v>13</v>
      </c>
      <c r="B37" s="88" t="s">
        <v>42</v>
      </c>
      <c r="C37" s="138" t="s">
        <v>15</v>
      </c>
      <c r="D37" s="131" t="str">
        <f t="shared" si="1"/>
        <v>video</v>
      </c>
      <c r="E37" s="366"/>
      <c r="F37" s="366"/>
      <c r="G37" s="366"/>
      <c r="H37" s="366">
        <v>30</v>
      </c>
      <c r="I37" s="366"/>
      <c r="J37" s="366"/>
      <c r="K37" s="366">
        <v>4</v>
      </c>
      <c r="L37" s="366"/>
      <c r="M37" s="366"/>
      <c r="N37" s="366"/>
      <c r="O37" s="366"/>
      <c r="P37" s="370"/>
      <c r="Q37" s="371"/>
      <c r="S37" s="96"/>
      <c r="W37" s="211" t="s">
        <v>738</v>
      </c>
      <c r="X37" s="149">
        <f>VLOOKUP(C37,EJE!$C$1:D1367,2,FALSE)</f>
        <v>0</v>
      </c>
    </row>
    <row r="38" spans="1:24">
      <c r="A38" s="288">
        <v>14</v>
      </c>
      <c r="B38" s="88" t="s">
        <v>38</v>
      </c>
      <c r="C38" s="140" t="s">
        <v>121</v>
      </c>
      <c r="D38" s="132" t="str">
        <f t="shared" si="1"/>
        <v>video</v>
      </c>
      <c r="E38" s="365"/>
      <c r="F38" s="365"/>
      <c r="G38" s="365"/>
      <c r="H38" s="365">
        <v>30</v>
      </c>
      <c r="I38" s="365"/>
      <c r="J38" s="365"/>
      <c r="K38" s="365"/>
      <c r="L38" s="365"/>
      <c r="M38" s="365"/>
      <c r="N38" s="365"/>
      <c r="O38" s="365"/>
      <c r="P38" s="368"/>
      <c r="Q38" s="371"/>
      <c r="S38" s="96"/>
      <c r="W38" s="211" t="s">
        <v>738</v>
      </c>
      <c r="X38" s="149">
        <f>VLOOKUP(C38,EJE!$C$1:D1368,2,FALSE)</f>
        <v>0</v>
      </c>
    </row>
    <row r="39" spans="1:24">
      <c r="A39" s="288">
        <v>15</v>
      </c>
      <c r="B39" s="88" t="s">
        <v>685</v>
      </c>
      <c r="C39" s="140" t="s">
        <v>10</v>
      </c>
      <c r="D39" s="132" t="str">
        <f t="shared" si="1"/>
        <v>video</v>
      </c>
      <c r="E39" s="365"/>
      <c r="F39" s="365"/>
      <c r="G39" s="365"/>
      <c r="H39" s="365">
        <v>30</v>
      </c>
      <c r="I39" s="365"/>
      <c r="J39" s="365"/>
      <c r="K39" s="365"/>
      <c r="L39" s="365"/>
      <c r="M39" s="365"/>
      <c r="N39" s="365"/>
      <c r="O39" s="365"/>
      <c r="P39" s="368"/>
      <c r="Q39" s="371"/>
      <c r="S39" s="96"/>
      <c r="W39" s="211" t="s">
        <v>738</v>
      </c>
      <c r="X39" s="149">
        <f>VLOOKUP(C39,EJE!$C$1:D1369,2,FALSE)</f>
        <v>0</v>
      </c>
    </row>
    <row r="40" spans="1:24">
      <c r="A40" s="254">
        <v>16</v>
      </c>
      <c r="B40" s="88" t="s">
        <v>264</v>
      </c>
      <c r="C40" s="140" t="s">
        <v>219</v>
      </c>
      <c r="D40" s="132" t="str">
        <f t="shared" si="1"/>
        <v>video</v>
      </c>
      <c r="E40" s="365"/>
      <c r="F40" s="365"/>
      <c r="G40" s="365"/>
      <c r="H40" s="365">
        <v>30</v>
      </c>
      <c r="I40" s="365"/>
      <c r="J40" s="365"/>
      <c r="K40" s="365"/>
      <c r="L40" s="365"/>
      <c r="M40" s="365"/>
      <c r="N40" s="365"/>
      <c r="O40" s="365"/>
      <c r="P40" s="368"/>
      <c r="Q40" s="371"/>
      <c r="S40" s="96"/>
      <c r="W40" s="211" t="s">
        <v>738</v>
      </c>
      <c r="X40" s="149">
        <f>VLOOKUP(C40,EJE!$C$1:D1370,2,FALSE)</f>
        <v>0</v>
      </c>
    </row>
    <row r="41" spans="1:24" ht="15.75" thickBot="1">
      <c r="A41" s="254">
        <v>17</v>
      </c>
      <c r="B41" s="88" t="s">
        <v>685</v>
      </c>
      <c r="C41" s="142"/>
      <c r="D41" s="133" t="e">
        <f t="shared" si="1"/>
        <v>#N/A</v>
      </c>
      <c r="E41" s="367"/>
      <c r="F41" s="367"/>
      <c r="G41" s="367"/>
      <c r="H41" s="367">
        <v>30</v>
      </c>
      <c r="I41" s="367"/>
      <c r="J41" s="367"/>
      <c r="K41" s="367"/>
      <c r="L41" s="367"/>
      <c r="M41" s="367"/>
      <c r="N41" s="367"/>
      <c r="O41" s="367"/>
      <c r="P41" s="369"/>
      <c r="Q41" s="371"/>
      <c r="S41" s="96"/>
      <c r="W41" s="211" t="s">
        <v>738</v>
      </c>
      <c r="X41" s="149" t="e">
        <f>VLOOKUP(C41,EJE!$C$1:D1371,2,FALSE)</f>
        <v>#N/A</v>
      </c>
    </row>
    <row r="42" spans="1:24">
      <c r="A42" s="254">
        <v>18</v>
      </c>
      <c r="B42" s="88" t="s">
        <v>1</v>
      </c>
      <c r="C42" s="239" t="s">
        <v>745</v>
      </c>
      <c r="D42" s="132" t="str">
        <f t="shared" si="1"/>
        <v>video</v>
      </c>
      <c r="E42" s="365"/>
      <c r="F42" s="365"/>
      <c r="G42" s="365"/>
      <c r="H42" s="365"/>
      <c r="I42" s="365"/>
      <c r="J42" s="365"/>
      <c r="K42" s="365"/>
      <c r="L42" s="365"/>
      <c r="M42" s="365"/>
      <c r="N42" s="365"/>
      <c r="O42" s="365"/>
      <c r="P42" s="365"/>
      <c r="Q42" s="96"/>
      <c r="R42" s="96"/>
      <c r="S42" s="96"/>
      <c r="W42" s="211" t="s">
        <v>738</v>
      </c>
      <c r="X42" s="17"/>
    </row>
    <row r="43" spans="1:24">
      <c r="B43" s="146"/>
      <c r="C43" s="111"/>
      <c r="D43" s="323"/>
      <c r="E43" s="111"/>
      <c r="F43" s="111"/>
      <c r="G43" s="111"/>
      <c r="H43" s="111"/>
      <c r="I43" s="111"/>
      <c r="J43" s="111"/>
      <c r="K43" s="111"/>
      <c r="L43" s="111"/>
      <c r="M43" s="111"/>
      <c r="N43" s="111"/>
      <c r="O43" s="111"/>
      <c r="P43" s="111"/>
      <c r="X43" s="17"/>
    </row>
    <row r="44" spans="1:24" ht="15.75">
      <c r="C44" s="151" t="s">
        <v>770</v>
      </c>
      <c r="F44" s="89"/>
      <c r="I44" s="89"/>
      <c r="L44" s="89"/>
      <c r="O44" s="89"/>
      <c r="X44" s="17"/>
    </row>
    <row r="45" spans="1:24" ht="16.5" customHeight="1" thickBot="1">
      <c r="A45" s="94">
        <v>3</v>
      </c>
      <c r="B45" s="95"/>
      <c r="C45" s="95" t="s">
        <v>948</v>
      </c>
      <c r="D45" s="137"/>
      <c r="E45" s="372" t="s">
        <v>688</v>
      </c>
      <c r="F45" s="372"/>
      <c r="G45" s="372"/>
      <c r="H45" s="372" t="s">
        <v>950</v>
      </c>
      <c r="I45" s="372"/>
      <c r="J45" s="372"/>
      <c r="K45" s="372" t="s">
        <v>687</v>
      </c>
      <c r="L45" s="372"/>
      <c r="M45" s="372"/>
      <c r="N45" s="372" t="s">
        <v>686</v>
      </c>
      <c r="O45" s="372"/>
      <c r="P45" s="372"/>
      <c r="Q45" s="94"/>
      <c r="X45" s="17"/>
    </row>
    <row r="46" spans="1:24">
      <c r="A46" s="288">
        <v>1</v>
      </c>
      <c r="B46" s="88" t="s">
        <v>394</v>
      </c>
      <c r="C46" s="138" t="s">
        <v>199</v>
      </c>
      <c r="D46" s="131" t="e">
        <f>HYPERLINK(X46,W46)</f>
        <v>#N/A</v>
      </c>
      <c r="E46" s="366"/>
      <c r="F46" s="366"/>
      <c r="G46" s="366"/>
      <c r="H46" s="366">
        <v>30</v>
      </c>
      <c r="I46" s="366"/>
      <c r="J46" s="366"/>
      <c r="K46" s="366">
        <v>3</v>
      </c>
      <c r="L46" s="366"/>
      <c r="M46" s="366"/>
      <c r="N46" s="366"/>
      <c r="O46" s="366"/>
      <c r="P46" s="370"/>
      <c r="Q46" s="96"/>
      <c r="R46" s="96"/>
      <c r="S46" s="96"/>
      <c r="W46" s="211" t="s">
        <v>738</v>
      </c>
      <c r="X46" s="149" t="e">
        <f>VLOOKUP(C46,EJE!$C$1:D1374,2,FALSE)</f>
        <v>#N/A</v>
      </c>
    </row>
    <row r="47" spans="1:24" ht="24">
      <c r="A47" s="288">
        <v>2</v>
      </c>
      <c r="B47" s="88" t="s">
        <v>949</v>
      </c>
      <c r="C47" s="140" t="s">
        <v>1220</v>
      </c>
      <c r="D47" s="132" t="str">
        <f t="shared" ref="D47:D63" si="2">HYPERLINK(X47,W47)</f>
        <v>video</v>
      </c>
      <c r="E47" s="365"/>
      <c r="F47" s="365"/>
      <c r="G47" s="365"/>
      <c r="H47" s="365"/>
      <c r="I47" s="365"/>
      <c r="J47" s="365"/>
      <c r="K47" s="365"/>
      <c r="L47" s="365"/>
      <c r="M47" s="365"/>
      <c r="N47" s="365"/>
      <c r="O47" s="365"/>
      <c r="P47" s="368"/>
      <c r="Q47" s="96"/>
      <c r="R47" s="96"/>
      <c r="S47" s="96"/>
      <c r="W47" s="211" t="s">
        <v>738</v>
      </c>
      <c r="X47" s="149" t="str">
        <f>VLOOKUP(C47,EJE!$C$1:D1375,2,FALSE)</f>
        <v>https://drive.google.com/file/d/1lntZLzLWcMHfPKzX6K085q3glW4d6Vq5/view?usp=sharing</v>
      </c>
    </row>
    <row r="48" spans="1:24" ht="24">
      <c r="A48" s="288">
        <v>3</v>
      </c>
      <c r="B48" s="88" t="s">
        <v>264</v>
      </c>
      <c r="C48" s="140" t="s">
        <v>723</v>
      </c>
      <c r="D48" s="132" t="str">
        <f t="shared" si="2"/>
        <v>video</v>
      </c>
      <c r="E48" s="365"/>
      <c r="F48" s="365"/>
      <c r="G48" s="365"/>
      <c r="H48" s="365"/>
      <c r="I48" s="365"/>
      <c r="J48" s="365"/>
      <c r="K48" s="365"/>
      <c r="L48" s="365"/>
      <c r="M48" s="365"/>
      <c r="N48" s="365"/>
      <c r="O48" s="365"/>
      <c r="P48" s="368"/>
      <c r="Q48" s="96"/>
      <c r="R48" s="96"/>
      <c r="S48" s="96"/>
      <c r="W48" s="211" t="s">
        <v>738</v>
      </c>
      <c r="X48" s="149" t="str">
        <f>VLOOKUP(C48,EJE!$C$1:D1376,2,FALSE)</f>
        <v>https://drive.google.com/file/d/1Obj2B0pgphywe8p9A6MvgDIw5gB_Nl53/view?usp=sharing</v>
      </c>
    </row>
    <row r="49" spans="1:24" ht="15.75" thickBot="1">
      <c r="A49" s="288">
        <v>4</v>
      </c>
      <c r="B49" s="88" t="s">
        <v>685</v>
      </c>
      <c r="C49" s="142" t="s">
        <v>10</v>
      </c>
      <c r="D49" s="133" t="str">
        <f t="shared" si="2"/>
        <v>video</v>
      </c>
      <c r="E49" s="365"/>
      <c r="F49" s="365"/>
      <c r="G49" s="365"/>
      <c r="H49" s="367"/>
      <c r="I49" s="367"/>
      <c r="J49" s="367"/>
      <c r="K49" s="367"/>
      <c r="L49" s="367"/>
      <c r="M49" s="367"/>
      <c r="N49" s="365"/>
      <c r="O49" s="365"/>
      <c r="P49" s="368"/>
      <c r="Q49" s="96"/>
      <c r="R49" s="96"/>
      <c r="S49" s="96"/>
      <c r="W49" s="211" t="s">
        <v>738</v>
      </c>
      <c r="X49" s="149">
        <f>VLOOKUP(C49,EJE!$C$1:D1377,2,FALSE)</f>
        <v>0</v>
      </c>
    </row>
    <row r="50" spans="1:24">
      <c r="A50" s="288">
        <v>5</v>
      </c>
      <c r="B50" s="88" t="s">
        <v>0</v>
      </c>
      <c r="C50" s="138" t="s">
        <v>607</v>
      </c>
      <c r="D50" s="131" t="str">
        <f t="shared" si="2"/>
        <v>video</v>
      </c>
      <c r="E50" s="366"/>
      <c r="F50" s="366"/>
      <c r="G50" s="366"/>
      <c r="H50" s="366">
        <v>30</v>
      </c>
      <c r="I50" s="366"/>
      <c r="J50" s="366"/>
      <c r="K50" s="366">
        <v>3</v>
      </c>
      <c r="L50" s="366"/>
      <c r="M50" s="366"/>
      <c r="N50" s="366"/>
      <c r="O50" s="366"/>
      <c r="P50" s="370"/>
      <c r="Q50" s="96"/>
      <c r="R50" s="96"/>
      <c r="S50" s="96"/>
      <c r="W50" s="211" t="s">
        <v>738</v>
      </c>
      <c r="X50" s="149" t="str">
        <f>VLOOKUP(C50,EJE!$C$1:D1378,2,FALSE)</f>
        <v>https://youtu.be/OtYZREE9C_4?si=YyMr3oFeUYDqZ3Ff</v>
      </c>
    </row>
    <row r="51" spans="1:24" ht="16.5" customHeight="1">
      <c r="A51" s="288">
        <v>6</v>
      </c>
      <c r="B51" s="88" t="s">
        <v>0</v>
      </c>
      <c r="C51" s="140" t="s">
        <v>331</v>
      </c>
      <c r="D51" s="132" t="str">
        <f t="shared" si="2"/>
        <v>video</v>
      </c>
      <c r="E51" s="365"/>
      <c r="F51" s="365"/>
      <c r="G51" s="365"/>
      <c r="H51" s="365"/>
      <c r="I51" s="365"/>
      <c r="J51" s="365"/>
      <c r="K51" s="365"/>
      <c r="L51" s="365"/>
      <c r="M51" s="365"/>
      <c r="N51" s="365"/>
      <c r="O51" s="365"/>
      <c r="P51" s="368"/>
      <c r="Q51" s="96"/>
      <c r="R51" s="96"/>
      <c r="S51" s="96"/>
      <c r="W51" s="211" t="s">
        <v>738</v>
      </c>
      <c r="X51" s="149">
        <f>VLOOKUP(C51,EJE!$C$1:D1379,2,FALSE)</f>
        <v>0</v>
      </c>
    </row>
    <row r="52" spans="1:24" ht="15.75" thickBot="1">
      <c r="A52" s="288">
        <v>7</v>
      </c>
      <c r="B52" s="88" t="s">
        <v>0</v>
      </c>
      <c r="C52" s="142" t="s">
        <v>313</v>
      </c>
      <c r="D52" s="133" t="str">
        <f t="shared" si="2"/>
        <v>video</v>
      </c>
      <c r="E52" s="367"/>
      <c r="F52" s="367"/>
      <c r="G52" s="367"/>
      <c r="H52" s="367"/>
      <c r="I52" s="367"/>
      <c r="J52" s="367"/>
      <c r="K52" s="367"/>
      <c r="L52" s="367"/>
      <c r="M52" s="367"/>
      <c r="N52" s="367"/>
      <c r="O52" s="367"/>
      <c r="P52" s="369"/>
      <c r="Q52" s="96"/>
      <c r="R52" s="96"/>
      <c r="S52" s="96"/>
      <c r="W52" s="211" t="s">
        <v>738</v>
      </c>
      <c r="X52" s="149">
        <f>VLOOKUP(C52,EJE!$C$1:D1380,2,FALSE)</f>
        <v>0</v>
      </c>
    </row>
    <row r="53" spans="1:24">
      <c r="A53" s="288">
        <v>8</v>
      </c>
      <c r="B53" s="88" t="s">
        <v>312</v>
      </c>
      <c r="C53" s="138" t="s">
        <v>575</v>
      </c>
      <c r="D53" s="131" t="str">
        <f t="shared" si="2"/>
        <v>video</v>
      </c>
      <c r="E53" s="366"/>
      <c r="F53" s="366"/>
      <c r="G53" s="366"/>
      <c r="H53" s="366">
        <v>30</v>
      </c>
      <c r="I53" s="366"/>
      <c r="J53" s="366"/>
      <c r="K53" s="366">
        <v>3</v>
      </c>
      <c r="L53" s="366"/>
      <c r="M53" s="366"/>
      <c r="N53" s="366"/>
      <c r="O53" s="366"/>
      <c r="P53" s="370"/>
      <c r="Q53" s="371">
        <f>((H53+H54+H55+H56+H57)*K53)/60+((H58+H59+H60+H61+H62)*K58)/60</f>
        <v>15</v>
      </c>
      <c r="S53" s="96"/>
      <c r="W53" s="211" t="s">
        <v>738</v>
      </c>
      <c r="X53" s="149" t="str">
        <f>VLOOKUP(C53,EJE!$C$1:D1381,2,FALSE)</f>
        <v>https://youtu.be/9aEy5hauitI?si=CxMxXiTw7HD5fmvi</v>
      </c>
    </row>
    <row r="54" spans="1:24">
      <c r="A54" s="288">
        <v>9</v>
      </c>
      <c r="B54" s="88" t="s">
        <v>40</v>
      </c>
      <c r="C54" s="140" t="s">
        <v>43</v>
      </c>
      <c r="D54" s="132" t="str">
        <f t="shared" si="2"/>
        <v>video</v>
      </c>
      <c r="E54" s="365"/>
      <c r="F54" s="365"/>
      <c r="G54" s="365"/>
      <c r="H54" s="365">
        <v>30</v>
      </c>
      <c r="I54" s="365"/>
      <c r="J54" s="365"/>
      <c r="K54" s="365"/>
      <c r="L54" s="365"/>
      <c r="M54" s="365"/>
      <c r="N54" s="365"/>
      <c r="O54" s="365"/>
      <c r="P54" s="368"/>
      <c r="Q54" s="371"/>
      <c r="S54" s="96"/>
      <c r="W54" s="211" t="s">
        <v>738</v>
      </c>
      <c r="X54" s="149" t="str">
        <f>VLOOKUP(C54,EJE!$C$1:D1382,2,FALSE)</f>
        <v>https://youtu.be/wYacQ6W-jS0?si=pPizgBaEFxyyUHEe</v>
      </c>
    </row>
    <row r="55" spans="1:24">
      <c r="A55" s="288">
        <v>10</v>
      </c>
      <c r="B55" s="88" t="s">
        <v>39</v>
      </c>
      <c r="C55" s="140" t="s">
        <v>116</v>
      </c>
      <c r="D55" s="132" t="str">
        <f t="shared" si="2"/>
        <v>video</v>
      </c>
      <c r="E55" s="365"/>
      <c r="F55" s="365"/>
      <c r="G55" s="365"/>
      <c r="H55" s="365">
        <v>30</v>
      </c>
      <c r="I55" s="365"/>
      <c r="J55" s="365"/>
      <c r="K55" s="365"/>
      <c r="L55" s="365"/>
      <c r="M55" s="365"/>
      <c r="N55" s="365"/>
      <c r="O55" s="365"/>
      <c r="P55" s="368"/>
      <c r="Q55" s="371"/>
      <c r="S55" s="96"/>
      <c r="W55" s="211" t="s">
        <v>738</v>
      </c>
      <c r="X55" s="149" t="str">
        <f>VLOOKUP(C55,EJE!$C$1:D1383,2,FALSE)</f>
        <v>https://youtu.be/VhkfHafen0k?si=XvanjGWwySJajZhI</v>
      </c>
    </row>
    <row r="56" spans="1:24">
      <c r="A56" s="288">
        <v>11</v>
      </c>
      <c r="B56" s="88" t="s">
        <v>685</v>
      </c>
      <c r="C56" s="140" t="s">
        <v>10</v>
      </c>
      <c r="D56" s="132" t="str">
        <f t="shared" si="2"/>
        <v>video</v>
      </c>
      <c r="E56" s="365"/>
      <c r="F56" s="365"/>
      <c r="G56" s="365"/>
      <c r="H56" s="365">
        <v>30</v>
      </c>
      <c r="I56" s="365"/>
      <c r="J56" s="365"/>
      <c r="K56" s="365"/>
      <c r="L56" s="365"/>
      <c r="M56" s="365"/>
      <c r="N56" s="365"/>
      <c r="O56" s="365"/>
      <c r="P56" s="368"/>
      <c r="Q56" s="371"/>
      <c r="S56" s="96"/>
      <c r="W56" s="211" t="s">
        <v>738</v>
      </c>
      <c r="X56" s="149">
        <f>VLOOKUP(C56,EJE!$C$1:D1384,2,FALSE)</f>
        <v>0</v>
      </c>
    </row>
    <row r="57" spans="1:24" ht="24.75" thickBot="1">
      <c r="A57" s="288">
        <v>12</v>
      </c>
      <c r="B57" s="88" t="s">
        <v>942</v>
      </c>
      <c r="C57" s="142" t="s">
        <v>954</v>
      </c>
      <c r="D57" s="133" t="str">
        <f t="shared" si="2"/>
        <v>video</v>
      </c>
      <c r="E57" s="367"/>
      <c r="F57" s="367"/>
      <c r="G57" s="367"/>
      <c r="H57" s="367">
        <v>30</v>
      </c>
      <c r="I57" s="367"/>
      <c r="J57" s="367"/>
      <c r="K57" s="367"/>
      <c r="L57" s="367"/>
      <c r="M57" s="367"/>
      <c r="N57" s="367"/>
      <c r="O57" s="367"/>
      <c r="P57" s="369"/>
      <c r="Q57" s="371"/>
      <c r="S57" s="96"/>
      <c r="W57" s="211" t="s">
        <v>738</v>
      </c>
      <c r="X57" s="149" t="str">
        <f>VLOOKUP(C57,EJE!$C$1:D1385,2,FALSE)</f>
        <v>https://drive.google.com/file/d/1dqfsv1dByJQnWFXu9il5l73FoHjg6b2C/view?usp=sharing</v>
      </c>
    </row>
    <row r="58" spans="1:24">
      <c r="A58" s="288">
        <v>13</v>
      </c>
      <c r="B58" s="88" t="s">
        <v>42</v>
      </c>
      <c r="C58" s="138" t="s">
        <v>15</v>
      </c>
      <c r="D58" s="131" t="str">
        <f t="shared" si="2"/>
        <v>video</v>
      </c>
      <c r="E58" s="366"/>
      <c r="F58" s="366"/>
      <c r="G58" s="366"/>
      <c r="H58" s="366">
        <v>30</v>
      </c>
      <c r="I58" s="366"/>
      <c r="J58" s="366"/>
      <c r="K58" s="366">
        <v>3</v>
      </c>
      <c r="L58" s="366"/>
      <c r="M58" s="366"/>
      <c r="N58" s="366"/>
      <c r="O58" s="366"/>
      <c r="P58" s="370"/>
      <c r="Q58" s="371"/>
      <c r="S58" s="96"/>
      <c r="W58" s="211" t="s">
        <v>738</v>
      </c>
      <c r="X58" s="149">
        <f>VLOOKUP(C58,EJE!$C$1:D1386,2,FALSE)</f>
        <v>0</v>
      </c>
    </row>
    <row r="59" spans="1:24">
      <c r="A59" s="288">
        <v>14</v>
      </c>
      <c r="B59" s="88" t="s">
        <v>38</v>
      </c>
      <c r="C59" s="140" t="s">
        <v>121</v>
      </c>
      <c r="D59" s="132" t="str">
        <f t="shared" si="2"/>
        <v>video</v>
      </c>
      <c r="E59" s="365"/>
      <c r="F59" s="365"/>
      <c r="G59" s="365"/>
      <c r="H59" s="365">
        <v>30</v>
      </c>
      <c r="I59" s="365"/>
      <c r="J59" s="365"/>
      <c r="K59" s="365"/>
      <c r="L59" s="365"/>
      <c r="M59" s="365"/>
      <c r="N59" s="365"/>
      <c r="O59" s="365"/>
      <c r="P59" s="368"/>
      <c r="Q59" s="371"/>
      <c r="S59" s="96"/>
      <c r="W59" s="211" t="s">
        <v>738</v>
      </c>
      <c r="X59" s="149">
        <f>VLOOKUP(C59,EJE!$C$1:D1387,2,FALSE)</f>
        <v>0</v>
      </c>
    </row>
    <row r="60" spans="1:24">
      <c r="A60" s="288">
        <v>15</v>
      </c>
      <c r="B60" s="88" t="s">
        <v>685</v>
      </c>
      <c r="C60" s="140" t="s">
        <v>10</v>
      </c>
      <c r="D60" s="132" t="str">
        <f t="shared" si="2"/>
        <v>video</v>
      </c>
      <c r="E60" s="365"/>
      <c r="F60" s="365"/>
      <c r="G60" s="365"/>
      <c r="H60" s="365">
        <v>30</v>
      </c>
      <c r="I60" s="365"/>
      <c r="J60" s="365"/>
      <c r="K60" s="365"/>
      <c r="L60" s="365"/>
      <c r="M60" s="365"/>
      <c r="N60" s="365"/>
      <c r="O60" s="365"/>
      <c r="P60" s="368"/>
      <c r="Q60" s="371"/>
      <c r="S60" s="96"/>
      <c r="W60" s="211" t="s">
        <v>738</v>
      </c>
      <c r="X60" s="149">
        <f>VLOOKUP(C60,EJE!$C$1:D1388,2,FALSE)</f>
        <v>0</v>
      </c>
    </row>
    <row r="61" spans="1:24">
      <c r="A61" s="254">
        <v>16</v>
      </c>
      <c r="B61" s="88" t="s">
        <v>264</v>
      </c>
      <c r="C61" s="140" t="s">
        <v>219</v>
      </c>
      <c r="D61" s="132" t="str">
        <f t="shared" si="2"/>
        <v>video</v>
      </c>
      <c r="E61" s="365"/>
      <c r="F61" s="365"/>
      <c r="G61" s="365"/>
      <c r="H61" s="365">
        <v>30</v>
      </c>
      <c r="I61" s="365"/>
      <c r="J61" s="365"/>
      <c r="K61" s="365"/>
      <c r="L61" s="365"/>
      <c r="M61" s="365"/>
      <c r="N61" s="365"/>
      <c r="O61" s="365"/>
      <c r="P61" s="368"/>
      <c r="Q61" s="371"/>
      <c r="S61" s="96"/>
      <c r="W61" s="211" t="s">
        <v>738</v>
      </c>
      <c r="X61" s="149">
        <f>VLOOKUP(C61,EJE!$C$1:D1389,2,FALSE)</f>
        <v>0</v>
      </c>
    </row>
    <row r="62" spans="1:24" ht="15.75" thickBot="1">
      <c r="A62" s="254">
        <v>17</v>
      </c>
      <c r="B62" s="88" t="s">
        <v>685</v>
      </c>
      <c r="C62" s="142"/>
      <c r="D62" s="133" t="e">
        <f t="shared" si="2"/>
        <v>#N/A</v>
      </c>
      <c r="E62" s="367"/>
      <c r="F62" s="367"/>
      <c r="G62" s="367"/>
      <c r="H62" s="367">
        <v>30</v>
      </c>
      <c r="I62" s="367"/>
      <c r="J62" s="367"/>
      <c r="K62" s="367"/>
      <c r="L62" s="367"/>
      <c r="M62" s="367"/>
      <c r="N62" s="367"/>
      <c r="O62" s="367"/>
      <c r="P62" s="369"/>
      <c r="Q62" s="371"/>
      <c r="S62" s="96"/>
      <c r="W62" s="211" t="s">
        <v>738</v>
      </c>
      <c r="X62" s="149" t="e">
        <f>VLOOKUP(C62,EJE!$C$1:D1390,2,FALSE)</f>
        <v>#N/A</v>
      </c>
    </row>
    <row r="63" spans="1:24">
      <c r="A63" s="254">
        <v>18</v>
      </c>
      <c r="B63" s="88" t="s">
        <v>1</v>
      </c>
      <c r="C63" s="239" t="s">
        <v>745</v>
      </c>
      <c r="D63" s="132" t="str">
        <f t="shared" si="2"/>
        <v>video</v>
      </c>
      <c r="E63" s="365"/>
      <c r="F63" s="365"/>
      <c r="G63" s="365"/>
      <c r="H63" s="365"/>
      <c r="I63" s="365"/>
      <c r="J63" s="365"/>
      <c r="K63" s="365"/>
      <c r="L63" s="365"/>
      <c r="M63" s="365"/>
      <c r="N63" s="365"/>
      <c r="O63" s="365"/>
      <c r="P63" s="365"/>
      <c r="Q63" s="96"/>
      <c r="R63" s="96"/>
      <c r="S63" s="96"/>
      <c r="W63" s="211" t="s">
        <v>738</v>
      </c>
      <c r="X63" s="17"/>
    </row>
    <row r="64" spans="1:24">
      <c r="B64" s="146"/>
      <c r="C64" s="111"/>
      <c r="D64" s="323"/>
      <c r="E64" s="111"/>
      <c r="F64" s="111"/>
      <c r="G64" s="111"/>
      <c r="H64" s="111"/>
      <c r="I64" s="111"/>
      <c r="J64" s="111"/>
      <c r="K64" s="111"/>
      <c r="L64" s="111"/>
      <c r="M64" s="111"/>
      <c r="N64" s="111"/>
      <c r="O64" s="111"/>
      <c r="P64" s="111"/>
      <c r="X64" s="17"/>
    </row>
    <row r="65" spans="1:24" ht="15.75">
      <c r="C65" s="120" t="s">
        <v>927</v>
      </c>
      <c r="F65" s="89"/>
      <c r="I65" s="89"/>
      <c r="L65" s="89"/>
      <c r="O65" s="89"/>
      <c r="X65" s="17"/>
    </row>
    <row r="66" spans="1:24" ht="16.5" customHeight="1" thickBot="1">
      <c r="A66" s="94">
        <v>4</v>
      </c>
      <c r="B66" s="95"/>
      <c r="C66" s="95" t="s">
        <v>948</v>
      </c>
      <c r="D66" s="137"/>
      <c r="E66" s="372" t="s">
        <v>688</v>
      </c>
      <c r="F66" s="372"/>
      <c r="G66" s="372"/>
      <c r="H66" s="372" t="s">
        <v>950</v>
      </c>
      <c r="I66" s="372"/>
      <c r="J66" s="372"/>
      <c r="K66" s="372" t="s">
        <v>687</v>
      </c>
      <c r="L66" s="372"/>
      <c r="M66" s="372"/>
      <c r="N66" s="372" t="s">
        <v>686</v>
      </c>
      <c r="O66" s="372"/>
      <c r="P66" s="372"/>
      <c r="Q66" s="94"/>
      <c r="X66" s="17"/>
    </row>
    <row r="67" spans="1:24">
      <c r="A67" s="288">
        <v>1</v>
      </c>
      <c r="B67" s="88" t="s">
        <v>394</v>
      </c>
      <c r="C67" s="138" t="s">
        <v>199</v>
      </c>
      <c r="D67" s="131" t="e">
        <f>HYPERLINK(X67,W67)</f>
        <v>#N/A</v>
      </c>
      <c r="E67" s="366"/>
      <c r="F67" s="366"/>
      <c r="G67" s="366"/>
      <c r="H67" s="366">
        <v>30</v>
      </c>
      <c r="I67" s="366"/>
      <c r="J67" s="366"/>
      <c r="K67" s="366">
        <v>3</v>
      </c>
      <c r="L67" s="366"/>
      <c r="M67" s="366"/>
      <c r="N67" s="366"/>
      <c r="O67" s="366"/>
      <c r="P67" s="370"/>
      <c r="Q67" s="96"/>
      <c r="R67" s="96"/>
      <c r="S67" s="96"/>
      <c r="W67" s="211" t="s">
        <v>738</v>
      </c>
      <c r="X67" s="149" t="e">
        <f>VLOOKUP(C67,EJE!$C$1:D1393,2,FALSE)</f>
        <v>#N/A</v>
      </c>
    </row>
    <row r="68" spans="1:24" ht="24">
      <c r="A68" s="288">
        <v>2</v>
      </c>
      <c r="B68" s="88" t="s">
        <v>949</v>
      </c>
      <c r="C68" s="140" t="s">
        <v>1220</v>
      </c>
      <c r="D68" s="132" t="str">
        <f t="shared" ref="D68:D84" si="3">HYPERLINK(X68,W68)</f>
        <v>video</v>
      </c>
      <c r="E68" s="365"/>
      <c r="F68" s="365"/>
      <c r="G68" s="365"/>
      <c r="H68" s="365"/>
      <c r="I68" s="365"/>
      <c r="J68" s="365"/>
      <c r="K68" s="365"/>
      <c r="L68" s="365"/>
      <c r="M68" s="365"/>
      <c r="N68" s="365"/>
      <c r="O68" s="365"/>
      <c r="P68" s="368"/>
      <c r="Q68" s="96"/>
      <c r="R68" s="96"/>
      <c r="S68" s="96"/>
      <c r="W68" s="211" t="s">
        <v>738</v>
      </c>
      <c r="X68" s="149" t="str">
        <f>VLOOKUP(C68,EJE!$C$1:D1394,2,FALSE)</f>
        <v>https://drive.google.com/file/d/1lntZLzLWcMHfPKzX6K085q3glW4d6Vq5/view?usp=sharing</v>
      </c>
    </row>
    <row r="69" spans="1:24" ht="24">
      <c r="A69" s="288">
        <v>3</v>
      </c>
      <c r="B69" s="88" t="s">
        <v>264</v>
      </c>
      <c r="C69" s="140" t="s">
        <v>723</v>
      </c>
      <c r="D69" s="132" t="str">
        <f t="shared" si="3"/>
        <v>video</v>
      </c>
      <c r="E69" s="365"/>
      <c r="F69" s="365"/>
      <c r="G69" s="365"/>
      <c r="H69" s="365"/>
      <c r="I69" s="365"/>
      <c r="J69" s="365"/>
      <c r="K69" s="365"/>
      <c r="L69" s="365"/>
      <c r="M69" s="365"/>
      <c r="N69" s="365"/>
      <c r="O69" s="365"/>
      <c r="P69" s="368"/>
      <c r="Q69" s="96"/>
      <c r="R69" s="96"/>
      <c r="S69" s="96"/>
      <c r="W69" s="211" t="s">
        <v>738</v>
      </c>
      <c r="X69" s="149" t="str">
        <f>VLOOKUP(C69,EJE!$C$1:D1395,2,FALSE)</f>
        <v>https://drive.google.com/file/d/1Obj2B0pgphywe8p9A6MvgDIw5gB_Nl53/view?usp=sharing</v>
      </c>
    </row>
    <row r="70" spans="1:24" ht="15.75" thickBot="1">
      <c r="A70" s="288">
        <v>4</v>
      </c>
      <c r="B70" s="88" t="s">
        <v>685</v>
      </c>
      <c r="C70" s="140" t="s">
        <v>10</v>
      </c>
      <c r="D70" s="132" t="str">
        <f t="shared" si="3"/>
        <v>video</v>
      </c>
      <c r="E70" s="365"/>
      <c r="F70" s="365"/>
      <c r="G70" s="365"/>
      <c r="H70" s="365"/>
      <c r="I70" s="365"/>
      <c r="J70" s="365"/>
      <c r="K70" s="365"/>
      <c r="L70" s="365"/>
      <c r="M70" s="365"/>
      <c r="N70" s="365"/>
      <c r="O70" s="365"/>
      <c r="P70" s="368"/>
      <c r="Q70" s="96"/>
      <c r="R70" s="96"/>
      <c r="S70" s="96"/>
      <c r="W70" s="211" t="s">
        <v>738</v>
      </c>
      <c r="X70" s="149">
        <f>VLOOKUP(C70,EJE!$C$1:D1396,2,FALSE)</f>
        <v>0</v>
      </c>
    </row>
    <row r="71" spans="1:24">
      <c r="A71" s="288">
        <v>5</v>
      </c>
      <c r="B71" s="88" t="s">
        <v>0</v>
      </c>
      <c r="C71" s="138" t="s">
        <v>607</v>
      </c>
      <c r="D71" s="131" t="str">
        <f t="shared" si="3"/>
        <v>video</v>
      </c>
      <c r="E71" s="366"/>
      <c r="F71" s="366"/>
      <c r="G71" s="366"/>
      <c r="H71" s="366">
        <v>30</v>
      </c>
      <c r="I71" s="366"/>
      <c r="J71" s="366"/>
      <c r="K71" s="366">
        <v>3</v>
      </c>
      <c r="L71" s="366"/>
      <c r="M71" s="366"/>
      <c r="N71" s="366"/>
      <c r="O71" s="366"/>
      <c r="P71" s="370"/>
      <c r="Q71" s="96"/>
      <c r="R71" s="96"/>
      <c r="S71" s="96"/>
      <c r="W71" s="211" t="s">
        <v>738</v>
      </c>
      <c r="X71" s="149" t="str">
        <f>VLOOKUP(C71,EJE!$C$1:D1397,2,FALSE)</f>
        <v>https://youtu.be/OtYZREE9C_4?si=YyMr3oFeUYDqZ3Ff</v>
      </c>
    </row>
    <row r="72" spans="1:24">
      <c r="A72" s="288">
        <v>6</v>
      </c>
      <c r="B72" s="88" t="s">
        <v>0</v>
      </c>
      <c r="C72" s="140" t="s">
        <v>331</v>
      </c>
      <c r="D72" s="132" t="str">
        <f t="shared" si="3"/>
        <v>video</v>
      </c>
      <c r="E72" s="365"/>
      <c r="F72" s="365"/>
      <c r="G72" s="365"/>
      <c r="H72" s="365"/>
      <c r="I72" s="365"/>
      <c r="J72" s="365"/>
      <c r="K72" s="365"/>
      <c r="L72" s="365"/>
      <c r="M72" s="365"/>
      <c r="N72" s="365"/>
      <c r="O72" s="365"/>
      <c r="P72" s="368"/>
      <c r="Q72" s="96"/>
      <c r="R72" s="96"/>
      <c r="S72" s="96"/>
      <c r="W72" s="211" t="s">
        <v>738</v>
      </c>
      <c r="X72" s="149">
        <f>VLOOKUP(C72,EJE!$C$1:D1398,2,FALSE)</f>
        <v>0</v>
      </c>
    </row>
    <row r="73" spans="1:24" ht="15.75" thickBot="1">
      <c r="A73" s="288">
        <v>7</v>
      </c>
      <c r="B73" s="88" t="s">
        <v>0</v>
      </c>
      <c r="C73" s="142" t="s">
        <v>313</v>
      </c>
      <c r="D73" s="133" t="str">
        <f t="shared" si="3"/>
        <v>video</v>
      </c>
      <c r="E73" s="367"/>
      <c r="F73" s="367"/>
      <c r="G73" s="367"/>
      <c r="H73" s="367"/>
      <c r="I73" s="367"/>
      <c r="J73" s="367"/>
      <c r="K73" s="367"/>
      <c r="L73" s="367"/>
      <c r="M73" s="367"/>
      <c r="N73" s="367"/>
      <c r="O73" s="367"/>
      <c r="P73" s="369"/>
      <c r="Q73" s="96"/>
      <c r="R73" s="96"/>
      <c r="S73" s="96"/>
      <c r="W73" s="211" t="s">
        <v>738</v>
      </c>
      <c r="X73" s="149">
        <f>VLOOKUP(C73,EJE!$C$1:D1399,2,FALSE)</f>
        <v>0</v>
      </c>
    </row>
    <row r="74" spans="1:24">
      <c r="A74" s="288">
        <v>8</v>
      </c>
      <c r="B74" s="88" t="s">
        <v>312</v>
      </c>
      <c r="C74" s="140" t="s">
        <v>575</v>
      </c>
      <c r="D74" s="132" t="str">
        <f t="shared" si="3"/>
        <v>video</v>
      </c>
      <c r="E74" s="365"/>
      <c r="F74" s="365"/>
      <c r="G74" s="365"/>
      <c r="H74" s="365">
        <v>30</v>
      </c>
      <c r="I74" s="365"/>
      <c r="J74" s="365"/>
      <c r="K74" s="365">
        <v>4</v>
      </c>
      <c r="L74" s="365"/>
      <c r="M74" s="365"/>
      <c r="N74" s="365"/>
      <c r="O74" s="365"/>
      <c r="P74" s="368"/>
      <c r="Q74" s="371">
        <f>((H74+H75+H76+H77+H78)*K74)/60+((H79+H80+H81+H82+H83)*K79)/60</f>
        <v>20</v>
      </c>
      <c r="S74" s="96"/>
      <c r="W74" s="211" t="s">
        <v>738</v>
      </c>
      <c r="X74" s="149" t="str">
        <f>VLOOKUP(C74,EJE!$C$1:D1400,2,FALSE)</f>
        <v>https://youtu.be/9aEy5hauitI?si=CxMxXiTw7HD5fmvi</v>
      </c>
    </row>
    <row r="75" spans="1:24">
      <c r="A75" s="288">
        <v>9</v>
      </c>
      <c r="B75" s="88" t="s">
        <v>40</v>
      </c>
      <c r="C75" s="140" t="s">
        <v>43</v>
      </c>
      <c r="D75" s="132" t="str">
        <f t="shared" si="3"/>
        <v>video</v>
      </c>
      <c r="E75" s="365"/>
      <c r="F75" s="365"/>
      <c r="G75" s="365"/>
      <c r="H75" s="365">
        <v>30</v>
      </c>
      <c r="I75" s="365"/>
      <c r="J75" s="365"/>
      <c r="K75" s="365"/>
      <c r="L75" s="365"/>
      <c r="M75" s="365"/>
      <c r="N75" s="365"/>
      <c r="O75" s="365"/>
      <c r="P75" s="368"/>
      <c r="Q75" s="371"/>
      <c r="S75" s="96"/>
      <c r="W75" s="211" t="s">
        <v>738</v>
      </c>
      <c r="X75" s="149" t="str">
        <f>VLOOKUP(C75,EJE!$C$1:D1401,2,FALSE)</f>
        <v>https://youtu.be/wYacQ6W-jS0?si=pPizgBaEFxyyUHEe</v>
      </c>
    </row>
    <row r="76" spans="1:24">
      <c r="A76" s="288">
        <v>10</v>
      </c>
      <c r="B76" s="88" t="s">
        <v>39</v>
      </c>
      <c r="C76" s="140" t="s">
        <v>116</v>
      </c>
      <c r="D76" s="132" t="str">
        <f t="shared" si="3"/>
        <v>video</v>
      </c>
      <c r="E76" s="365"/>
      <c r="F76" s="365"/>
      <c r="G76" s="365"/>
      <c r="H76" s="365">
        <v>30</v>
      </c>
      <c r="I76" s="365"/>
      <c r="J76" s="365"/>
      <c r="K76" s="365"/>
      <c r="L76" s="365"/>
      <c r="M76" s="365"/>
      <c r="N76" s="365"/>
      <c r="O76" s="365"/>
      <c r="P76" s="368"/>
      <c r="Q76" s="371"/>
      <c r="S76" s="96"/>
      <c r="W76" s="211" t="s">
        <v>738</v>
      </c>
      <c r="X76" s="149" t="str">
        <f>VLOOKUP(C76,EJE!$C$1:D1402,2,FALSE)</f>
        <v>https://youtu.be/VhkfHafen0k?si=XvanjGWwySJajZhI</v>
      </c>
    </row>
    <row r="77" spans="1:24">
      <c r="A77" s="288">
        <v>11</v>
      </c>
      <c r="B77" s="88" t="s">
        <v>685</v>
      </c>
      <c r="C77" s="140" t="s">
        <v>10</v>
      </c>
      <c r="D77" s="132" t="str">
        <f t="shared" si="3"/>
        <v>video</v>
      </c>
      <c r="E77" s="365"/>
      <c r="F77" s="365"/>
      <c r="G77" s="365"/>
      <c r="H77" s="365">
        <v>30</v>
      </c>
      <c r="I77" s="365"/>
      <c r="J77" s="365"/>
      <c r="K77" s="365"/>
      <c r="L77" s="365"/>
      <c r="M77" s="365"/>
      <c r="N77" s="365"/>
      <c r="O77" s="365"/>
      <c r="P77" s="368"/>
      <c r="Q77" s="371"/>
      <c r="S77" s="96"/>
      <c r="W77" s="211" t="s">
        <v>738</v>
      </c>
      <c r="X77" s="149">
        <f>VLOOKUP(C77,EJE!$C$1:D1403,2,FALSE)</f>
        <v>0</v>
      </c>
    </row>
    <row r="78" spans="1:24" ht="24.75" thickBot="1">
      <c r="A78" s="288">
        <v>12</v>
      </c>
      <c r="B78" s="88" t="s">
        <v>942</v>
      </c>
      <c r="C78" s="142" t="s">
        <v>954</v>
      </c>
      <c r="D78" s="133" t="str">
        <f t="shared" si="3"/>
        <v>video</v>
      </c>
      <c r="E78" s="367"/>
      <c r="F78" s="367"/>
      <c r="G78" s="367"/>
      <c r="H78" s="367">
        <v>30</v>
      </c>
      <c r="I78" s="367"/>
      <c r="J78" s="367"/>
      <c r="K78" s="367"/>
      <c r="L78" s="367"/>
      <c r="M78" s="367"/>
      <c r="N78" s="367"/>
      <c r="O78" s="367"/>
      <c r="P78" s="369"/>
      <c r="Q78" s="371"/>
      <c r="S78" s="96"/>
      <c r="W78" s="211" t="s">
        <v>738</v>
      </c>
      <c r="X78" s="149" t="str">
        <f>VLOOKUP(C78,EJE!$C$1:D1404,2,FALSE)</f>
        <v>https://drive.google.com/file/d/1dqfsv1dByJQnWFXu9il5l73FoHjg6b2C/view?usp=sharing</v>
      </c>
    </row>
    <row r="79" spans="1:24">
      <c r="A79" s="288">
        <v>13</v>
      </c>
      <c r="B79" s="88" t="s">
        <v>42</v>
      </c>
      <c r="C79" s="138" t="s">
        <v>15</v>
      </c>
      <c r="D79" s="131" t="str">
        <f t="shared" si="3"/>
        <v>video</v>
      </c>
      <c r="E79" s="366"/>
      <c r="F79" s="366"/>
      <c r="G79" s="366"/>
      <c r="H79" s="366">
        <v>30</v>
      </c>
      <c r="I79" s="366"/>
      <c r="J79" s="366"/>
      <c r="K79" s="366">
        <v>4</v>
      </c>
      <c r="L79" s="366"/>
      <c r="M79" s="366"/>
      <c r="N79" s="366"/>
      <c r="O79" s="366"/>
      <c r="P79" s="370"/>
      <c r="Q79" s="371"/>
      <c r="S79" s="96"/>
      <c r="W79" s="211" t="s">
        <v>738</v>
      </c>
      <c r="X79" s="149">
        <f>VLOOKUP(C79,EJE!$C$1:D1405,2,FALSE)</f>
        <v>0</v>
      </c>
    </row>
    <row r="80" spans="1:24">
      <c r="A80" s="288">
        <v>14</v>
      </c>
      <c r="B80" s="88" t="s">
        <v>38</v>
      </c>
      <c r="C80" s="140" t="s">
        <v>121</v>
      </c>
      <c r="D80" s="132" t="str">
        <f t="shared" si="3"/>
        <v>video</v>
      </c>
      <c r="E80" s="365"/>
      <c r="F80" s="365"/>
      <c r="G80" s="365"/>
      <c r="H80" s="365">
        <v>30</v>
      </c>
      <c r="I80" s="365"/>
      <c r="J80" s="365"/>
      <c r="K80" s="365"/>
      <c r="L80" s="365"/>
      <c r="M80" s="365"/>
      <c r="N80" s="365"/>
      <c r="O80" s="365"/>
      <c r="P80" s="368"/>
      <c r="Q80" s="371"/>
      <c r="S80" s="96"/>
      <c r="W80" s="211" t="s">
        <v>738</v>
      </c>
      <c r="X80" s="149">
        <f>VLOOKUP(C80,EJE!$C$1:D1406,2,FALSE)</f>
        <v>0</v>
      </c>
    </row>
    <row r="81" spans="1:24">
      <c r="A81" s="288">
        <v>15</v>
      </c>
      <c r="B81" s="88" t="s">
        <v>685</v>
      </c>
      <c r="C81" s="140" t="s">
        <v>10</v>
      </c>
      <c r="D81" s="132" t="str">
        <f t="shared" si="3"/>
        <v>video</v>
      </c>
      <c r="E81" s="365"/>
      <c r="F81" s="365"/>
      <c r="G81" s="365"/>
      <c r="H81" s="365">
        <v>30</v>
      </c>
      <c r="I81" s="365"/>
      <c r="J81" s="365"/>
      <c r="K81" s="365"/>
      <c r="L81" s="365"/>
      <c r="M81" s="365"/>
      <c r="N81" s="365"/>
      <c r="O81" s="365"/>
      <c r="P81" s="368"/>
      <c r="Q81" s="371"/>
      <c r="S81" s="96"/>
      <c r="W81" s="211" t="s">
        <v>738</v>
      </c>
      <c r="X81" s="149">
        <f>VLOOKUP(C81,EJE!$C$1:D1407,2,FALSE)</f>
        <v>0</v>
      </c>
    </row>
    <row r="82" spans="1:24">
      <c r="A82" s="254">
        <v>16</v>
      </c>
      <c r="B82" s="88" t="s">
        <v>264</v>
      </c>
      <c r="C82" s="140" t="s">
        <v>219</v>
      </c>
      <c r="D82" s="132" t="str">
        <f t="shared" si="3"/>
        <v>video</v>
      </c>
      <c r="E82" s="365"/>
      <c r="F82" s="365"/>
      <c r="G82" s="365"/>
      <c r="H82" s="365">
        <v>30</v>
      </c>
      <c r="I82" s="365"/>
      <c r="J82" s="365"/>
      <c r="K82" s="365"/>
      <c r="L82" s="365"/>
      <c r="M82" s="365"/>
      <c r="N82" s="365"/>
      <c r="O82" s="365"/>
      <c r="P82" s="368"/>
      <c r="Q82" s="371"/>
      <c r="S82" s="96"/>
      <c r="W82" s="211" t="s">
        <v>738</v>
      </c>
      <c r="X82" s="149">
        <f>VLOOKUP(C82,EJE!$C$1:D1408,2,FALSE)</f>
        <v>0</v>
      </c>
    </row>
    <row r="83" spans="1:24" ht="15.75" thickBot="1">
      <c r="A83" s="254">
        <v>17</v>
      </c>
      <c r="B83" s="88" t="s">
        <v>685</v>
      </c>
      <c r="C83" s="142"/>
      <c r="D83" s="133" t="e">
        <f t="shared" si="3"/>
        <v>#N/A</v>
      </c>
      <c r="E83" s="367"/>
      <c r="F83" s="367"/>
      <c r="G83" s="367"/>
      <c r="H83" s="367">
        <v>30</v>
      </c>
      <c r="I83" s="367"/>
      <c r="J83" s="367"/>
      <c r="K83" s="367"/>
      <c r="L83" s="367"/>
      <c r="M83" s="367"/>
      <c r="N83" s="367"/>
      <c r="O83" s="367"/>
      <c r="P83" s="369"/>
      <c r="Q83" s="371"/>
      <c r="S83" s="96"/>
      <c r="W83" s="211" t="s">
        <v>738</v>
      </c>
      <c r="X83" s="149" t="e">
        <f>VLOOKUP(C83,EJE!$C$1:D1409,2,FALSE)</f>
        <v>#N/A</v>
      </c>
    </row>
    <row r="84" spans="1:24">
      <c r="A84" s="254">
        <v>18</v>
      </c>
      <c r="B84" s="88" t="s">
        <v>1</v>
      </c>
      <c r="C84" s="239" t="s">
        <v>745</v>
      </c>
      <c r="D84" s="132" t="str">
        <f t="shared" si="3"/>
        <v>video</v>
      </c>
      <c r="E84" s="365"/>
      <c r="F84" s="365"/>
      <c r="G84" s="365"/>
      <c r="H84" s="365"/>
      <c r="I84" s="365"/>
      <c r="J84" s="365"/>
      <c r="K84" s="365"/>
      <c r="L84" s="365"/>
      <c r="M84" s="365"/>
      <c r="N84" s="365"/>
      <c r="O84" s="365"/>
      <c r="P84" s="365"/>
      <c r="Q84" s="96"/>
      <c r="R84" s="96"/>
      <c r="S84" s="96"/>
      <c r="W84" s="211" t="s">
        <v>738</v>
      </c>
      <c r="X84" s="17"/>
    </row>
    <row r="85" spans="1:24">
      <c r="B85" s="239"/>
      <c r="C85" s="239"/>
      <c r="D85" s="132"/>
      <c r="E85" s="239"/>
      <c r="F85" s="239"/>
      <c r="G85" s="239"/>
      <c r="H85" s="239"/>
      <c r="I85" s="239"/>
      <c r="J85" s="239"/>
      <c r="K85" s="239"/>
      <c r="L85" s="239"/>
      <c r="M85" s="239"/>
      <c r="N85" s="239"/>
      <c r="O85" s="239"/>
      <c r="P85" s="239"/>
      <c r="Q85" s="96"/>
      <c r="R85" s="96"/>
      <c r="S85" s="96"/>
      <c r="W85" s="211"/>
      <c r="X85" s="17"/>
    </row>
    <row r="86" spans="1:24" ht="15.75">
      <c r="C86" s="120" t="s">
        <v>927</v>
      </c>
      <c r="F86" s="89"/>
      <c r="I86" s="89"/>
      <c r="L86" s="89"/>
      <c r="O86" s="89"/>
      <c r="X86" s="17"/>
    </row>
    <row r="87" spans="1:24" ht="16.5" customHeight="1" thickBot="1">
      <c r="A87" s="94">
        <v>5</v>
      </c>
      <c r="B87" s="95"/>
      <c r="C87" s="95" t="s">
        <v>948</v>
      </c>
      <c r="D87" s="137"/>
      <c r="E87" s="372" t="s">
        <v>688</v>
      </c>
      <c r="F87" s="372"/>
      <c r="G87" s="372"/>
      <c r="H87" s="372" t="s">
        <v>950</v>
      </c>
      <c r="I87" s="372"/>
      <c r="J87" s="372"/>
      <c r="K87" s="372" t="s">
        <v>687</v>
      </c>
      <c r="L87" s="372"/>
      <c r="M87" s="372"/>
      <c r="N87" s="372" t="s">
        <v>686</v>
      </c>
      <c r="O87" s="372"/>
      <c r="P87" s="372"/>
      <c r="Q87" s="94"/>
      <c r="X87" s="17"/>
    </row>
    <row r="88" spans="1:24">
      <c r="A88" s="288">
        <v>1</v>
      </c>
      <c r="B88" s="88" t="s">
        <v>394</v>
      </c>
      <c r="C88" s="138" t="s">
        <v>199</v>
      </c>
      <c r="D88" s="131" t="e">
        <f>HYPERLINK(X88,W88)</f>
        <v>#N/A</v>
      </c>
      <c r="E88" s="366"/>
      <c r="F88" s="366"/>
      <c r="G88" s="366"/>
      <c r="H88" s="366">
        <v>30</v>
      </c>
      <c r="I88" s="366"/>
      <c r="J88" s="366"/>
      <c r="K88" s="366">
        <v>3</v>
      </c>
      <c r="L88" s="366"/>
      <c r="M88" s="366"/>
      <c r="N88" s="366"/>
      <c r="O88" s="366"/>
      <c r="P88" s="370"/>
      <c r="Q88" s="96"/>
      <c r="R88" s="96"/>
      <c r="S88" s="96"/>
      <c r="W88" s="211" t="s">
        <v>738</v>
      </c>
      <c r="X88" s="149" t="e">
        <f>VLOOKUP(C88,EJE!$C$1:D1412,2,FALSE)</f>
        <v>#N/A</v>
      </c>
    </row>
    <row r="89" spans="1:24" ht="24">
      <c r="A89" s="288">
        <v>2</v>
      </c>
      <c r="B89" s="88" t="s">
        <v>949</v>
      </c>
      <c r="C89" s="140" t="s">
        <v>1220</v>
      </c>
      <c r="D89" s="132" t="str">
        <f t="shared" ref="D89:D105" si="4">HYPERLINK(X89,W89)</f>
        <v>video</v>
      </c>
      <c r="E89" s="365"/>
      <c r="F89" s="365"/>
      <c r="G89" s="365"/>
      <c r="H89" s="365"/>
      <c r="I89" s="365"/>
      <c r="J89" s="365"/>
      <c r="K89" s="365"/>
      <c r="L89" s="365"/>
      <c r="M89" s="365"/>
      <c r="N89" s="365"/>
      <c r="O89" s="365"/>
      <c r="P89" s="368"/>
      <c r="Q89" s="96"/>
      <c r="R89" s="96"/>
      <c r="S89" s="96"/>
      <c r="W89" s="211" t="s">
        <v>738</v>
      </c>
      <c r="X89" s="149" t="str">
        <f>VLOOKUP(C89,EJE!$C$1:D1413,2,FALSE)</f>
        <v>https://drive.google.com/file/d/1lntZLzLWcMHfPKzX6K085q3glW4d6Vq5/view?usp=sharing</v>
      </c>
    </row>
    <row r="90" spans="1:24" ht="24">
      <c r="A90" s="288">
        <v>3</v>
      </c>
      <c r="B90" s="88" t="s">
        <v>264</v>
      </c>
      <c r="C90" s="140" t="s">
        <v>723</v>
      </c>
      <c r="D90" s="132" t="str">
        <f t="shared" si="4"/>
        <v>video</v>
      </c>
      <c r="E90" s="365"/>
      <c r="F90" s="365"/>
      <c r="G90" s="365"/>
      <c r="H90" s="365"/>
      <c r="I90" s="365"/>
      <c r="J90" s="365"/>
      <c r="K90" s="365"/>
      <c r="L90" s="365"/>
      <c r="M90" s="365"/>
      <c r="N90" s="365"/>
      <c r="O90" s="365"/>
      <c r="P90" s="368"/>
      <c r="Q90" s="96"/>
      <c r="R90" s="96"/>
      <c r="S90" s="96"/>
      <c r="W90" s="211" t="s">
        <v>738</v>
      </c>
      <c r="X90" s="149" t="str">
        <f>VLOOKUP(C90,EJE!$C$1:D1414,2,FALSE)</f>
        <v>https://drive.google.com/file/d/1Obj2B0pgphywe8p9A6MvgDIw5gB_Nl53/view?usp=sharing</v>
      </c>
    </row>
    <row r="91" spans="1:24" ht="15.75" thickBot="1">
      <c r="A91" s="288">
        <v>4</v>
      </c>
      <c r="B91" s="88" t="s">
        <v>685</v>
      </c>
      <c r="C91" s="140" t="s">
        <v>10</v>
      </c>
      <c r="D91" s="132" t="str">
        <f t="shared" si="4"/>
        <v>video</v>
      </c>
      <c r="E91" s="365"/>
      <c r="F91" s="365"/>
      <c r="G91" s="365"/>
      <c r="H91" s="365"/>
      <c r="I91" s="365"/>
      <c r="J91" s="365"/>
      <c r="K91" s="365"/>
      <c r="L91" s="365"/>
      <c r="M91" s="365"/>
      <c r="N91" s="365"/>
      <c r="O91" s="365"/>
      <c r="P91" s="368"/>
      <c r="Q91" s="96"/>
      <c r="R91" s="96"/>
      <c r="S91" s="96"/>
      <c r="W91" s="211" t="s">
        <v>738</v>
      </c>
      <c r="X91" s="149">
        <f>VLOOKUP(C91,EJE!$C$1:D1415,2,FALSE)</f>
        <v>0</v>
      </c>
    </row>
    <row r="92" spans="1:24">
      <c r="A92" s="288">
        <v>5</v>
      </c>
      <c r="B92" s="88" t="s">
        <v>0</v>
      </c>
      <c r="C92" s="138" t="s">
        <v>607</v>
      </c>
      <c r="D92" s="131" t="str">
        <f t="shared" si="4"/>
        <v>video</v>
      </c>
      <c r="E92" s="366"/>
      <c r="F92" s="366"/>
      <c r="G92" s="366"/>
      <c r="H92" s="366">
        <v>30</v>
      </c>
      <c r="I92" s="366"/>
      <c r="J92" s="366"/>
      <c r="K92" s="366">
        <v>3</v>
      </c>
      <c r="L92" s="366"/>
      <c r="M92" s="366"/>
      <c r="N92" s="366"/>
      <c r="O92" s="366"/>
      <c r="P92" s="370"/>
      <c r="Q92" s="96"/>
      <c r="R92" s="96"/>
      <c r="S92" s="96"/>
      <c r="W92" s="211" t="s">
        <v>738</v>
      </c>
      <c r="X92" s="149" t="str">
        <f>VLOOKUP(C92,EJE!$C$1:D1416,2,FALSE)</f>
        <v>https://youtu.be/OtYZREE9C_4?si=YyMr3oFeUYDqZ3Ff</v>
      </c>
    </row>
    <row r="93" spans="1:24">
      <c r="A93" s="288">
        <v>6</v>
      </c>
      <c r="B93" s="88" t="s">
        <v>0</v>
      </c>
      <c r="C93" s="140" t="s">
        <v>331</v>
      </c>
      <c r="D93" s="132" t="str">
        <f t="shared" si="4"/>
        <v>video</v>
      </c>
      <c r="E93" s="365"/>
      <c r="F93" s="365"/>
      <c r="G93" s="365"/>
      <c r="H93" s="365"/>
      <c r="I93" s="365"/>
      <c r="J93" s="365"/>
      <c r="K93" s="365"/>
      <c r="L93" s="365"/>
      <c r="M93" s="365"/>
      <c r="N93" s="365"/>
      <c r="O93" s="365"/>
      <c r="P93" s="368"/>
      <c r="Q93" s="96"/>
      <c r="R93" s="96"/>
      <c r="S93" s="96"/>
      <c r="W93" s="211" t="s">
        <v>738</v>
      </c>
      <c r="X93" s="149">
        <f>VLOOKUP(C93,EJE!$C$1:D1417,2,FALSE)</f>
        <v>0</v>
      </c>
    </row>
    <row r="94" spans="1:24" ht="15.75" thickBot="1">
      <c r="A94" s="288">
        <v>7</v>
      </c>
      <c r="B94" s="88" t="s">
        <v>0</v>
      </c>
      <c r="C94" s="142" t="s">
        <v>313</v>
      </c>
      <c r="D94" s="133" t="str">
        <f t="shared" si="4"/>
        <v>video</v>
      </c>
      <c r="E94" s="367"/>
      <c r="F94" s="367"/>
      <c r="G94" s="367"/>
      <c r="H94" s="367"/>
      <c r="I94" s="367"/>
      <c r="J94" s="367"/>
      <c r="K94" s="367"/>
      <c r="L94" s="367"/>
      <c r="M94" s="367"/>
      <c r="N94" s="367"/>
      <c r="O94" s="367"/>
      <c r="P94" s="369"/>
      <c r="Q94" s="96"/>
      <c r="R94" s="96"/>
      <c r="S94" s="96"/>
      <c r="W94" s="211" t="s">
        <v>738</v>
      </c>
      <c r="X94" s="149">
        <f>VLOOKUP(C94,EJE!$C$1:D1418,2,FALSE)</f>
        <v>0</v>
      </c>
    </row>
    <row r="95" spans="1:24">
      <c r="A95" s="288">
        <v>8</v>
      </c>
      <c r="B95" s="88" t="s">
        <v>312</v>
      </c>
      <c r="C95" s="140" t="s">
        <v>575</v>
      </c>
      <c r="D95" s="132" t="str">
        <f t="shared" si="4"/>
        <v>video</v>
      </c>
      <c r="E95" s="365"/>
      <c r="F95" s="365"/>
      <c r="G95" s="365"/>
      <c r="H95" s="365">
        <v>30</v>
      </c>
      <c r="I95" s="365"/>
      <c r="J95" s="365"/>
      <c r="K95" s="365">
        <v>5</v>
      </c>
      <c r="L95" s="365"/>
      <c r="M95" s="365"/>
      <c r="N95" s="365"/>
      <c r="O95" s="365"/>
      <c r="P95" s="368"/>
      <c r="Q95" s="371">
        <f>((H95+H96+H97+H98+H99)*K95)/60+((H100+H101+H102+H103+H104)*K100)/60</f>
        <v>25</v>
      </c>
      <c r="S95" s="96"/>
      <c r="W95" s="211" t="s">
        <v>738</v>
      </c>
      <c r="X95" s="149" t="str">
        <f>VLOOKUP(C95,EJE!$C$1:D1419,2,FALSE)</f>
        <v>https://youtu.be/9aEy5hauitI?si=CxMxXiTw7HD5fmvi</v>
      </c>
    </row>
    <row r="96" spans="1:24">
      <c r="A96" s="288">
        <v>9</v>
      </c>
      <c r="B96" s="88" t="s">
        <v>40</v>
      </c>
      <c r="C96" s="140" t="s">
        <v>43</v>
      </c>
      <c r="D96" s="132" t="str">
        <f t="shared" si="4"/>
        <v>video</v>
      </c>
      <c r="E96" s="365"/>
      <c r="F96" s="365"/>
      <c r="G96" s="365"/>
      <c r="H96" s="365">
        <v>30</v>
      </c>
      <c r="I96" s="365"/>
      <c r="J96" s="365"/>
      <c r="K96" s="365"/>
      <c r="L96" s="365"/>
      <c r="M96" s="365"/>
      <c r="N96" s="365"/>
      <c r="O96" s="365"/>
      <c r="P96" s="368"/>
      <c r="Q96" s="371"/>
      <c r="S96" s="96"/>
      <c r="W96" s="211" t="s">
        <v>738</v>
      </c>
      <c r="X96" s="149" t="str">
        <f>VLOOKUP(C96,EJE!$C$1:D1420,2,FALSE)</f>
        <v>https://youtu.be/wYacQ6W-jS0?si=pPizgBaEFxyyUHEe</v>
      </c>
    </row>
    <row r="97" spans="1:24">
      <c r="A97" s="288">
        <v>10</v>
      </c>
      <c r="B97" s="88" t="s">
        <v>39</v>
      </c>
      <c r="C97" s="140" t="s">
        <v>116</v>
      </c>
      <c r="D97" s="132" t="str">
        <f t="shared" si="4"/>
        <v>video</v>
      </c>
      <c r="E97" s="365"/>
      <c r="F97" s="365"/>
      <c r="G97" s="365"/>
      <c r="H97" s="365">
        <v>30</v>
      </c>
      <c r="I97" s="365"/>
      <c r="J97" s="365"/>
      <c r="K97" s="365"/>
      <c r="L97" s="365"/>
      <c r="M97" s="365"/>
      <c r="N97" s="365"/>
      <c r="O97" s="365"/>
      <c r="P97" s="368"/>
      <c r="Q97" s="371"/>
      <c r="S97" s="96"/>
      <c r="W97" s="211" t="s">
        <v>738</v>
      </c>
      <c r="X97" s="149" t="str">
        <f>VLOOKUP(C97,EJE!$C$1:D1421,2,FALSE)</f>
        <v>https://youtu.be/VhkfHafen0k?si=XvanjGWwySJajZhI</v>
      </c>
    </row>
    <row r="98" spans="1:24">
      <c r="A98" s="288">
        <v>11</v>
      </c>
      <c r="B98" s="88" t="s">
        <v>685</v>
      </c>
      <c r="C98" s="140" t="s">
        <v>10</v>
      </c>
      <c r="D98" s="132" t="str">
        <f t="shared" si="4"/>
        <v>video</v>
      </c>
      <c r="E98" s="365"/>
      <c r="F98" s="365"/>
      <c r="G98" s="365"/>
      <c r="H98" s="365">
        <v>30</v>
      </c>
      <c r="I98" s="365"/>
      <c r="J98" s="365"/>
      <c r="K98" s="365"/>
      <c r="L98" s="365"/>
      <c r="M98" s="365"/>
      <c r="N98" s="365"/>
      <c r="O98" s="365"/>
      <c r="P98" s="368"/>
      <c r="Q98" s="371"/>
      <c r="S98" s="96"/>
      <c r="W98" s="211" t="s">
        <v>738</v>
      </c>
      <c r="X98" s="149">
        <f>VLOOKUP(C98,EJE!$C$1:D1422,2,FALSE)</f>
        <v>0</v>
      </c>
    </row>
    <row r="99" spans="1:24" ht="24.75" thickBot="1">
      <c r="A99" s="288">
        <v>12</v>
      </c>
      <c r="B99" s="88" t="s">
        <v>942</v>
      </c>
      <c r="C99" s="142" t="s">
        <v>954</v>
      </c>
      <c r="D99" s="133" t="str">
        <f t="shared" si="4"/>
        <v>video</v>
      </c>
      <c r="E99" s="367"/>
      <c r="F99" s="367"/>
      <c r="G99" s="367"/>
      <c r="H99" s="367">
        <v>30</v>
      </c>
      <c r="I99" s="367"/>
      <c r="J99" s="367"/>
      <c r="K99" s="367"/>
      <c r="L99" s="367"/>
      <c r="M99" s="367"/>
      <c r="N99" s="367"/>
      <c r="O99" s="367"/>
      <c r="P99" s="369"/>
      <c r="Q99" s="371"/>
      <c r="S99" s="96"/>
      <c r="W99" s="211" t="s">
        <v>738</v>
      </c>
      <c r="X99" s="149" t="str">
        <f>VLOOKUP(C99,EJE!$C$1:D1423,2,FALSE)</f>
        <v>https://drive.google.com/file/d/1dqfsv1dByJQnWFXu9il5l73FoHjg6b2C/view?usp=sharing</v>
      </c>
    </row>
    <row r="100" spans="1:24">
      <c r="A100" s="288">
        <v>13</v>
      </c>
      <c r="B100" s="88" t="s">
        <v>42</v>
      </c>
      <c r="C100" s="138" t="s">
        <v>15</v>
      </c>
      <c r="D100" s="131" t="str">
        <f t="shared" si="4"/>
        <v>video</v>
      </c>
      <c r="E100" s="366"/>
      <c r="F100" s="366"/>
      <c r="G100" s="366"/>
      <c r="H100" s="366">
        <v>30</v>
      </c>
      <c r="I100" s="366"/>
      <c r="J100" s="366"/>
      <c r="K100" s="366">
        <v>5</v>
      </c>
      <c r="L100" s="366"/>
      <c r="M100" s="366"/>
      <c r="N100" s="366"/>
      <c r="O100" s="366"/>
      <c r="P100" s="370"/>
      <c r="Q100" s="371"/>
      <c r="S100" s="96"/>
      <c r="W100" s="211" t="s">
        <v>738</v>
      </c>
      <c r="X100" s="149">
        <f>VLOOKUP(C100,EJE!$C$1:D1424,2,FALSE)</f>
        <v>0</v>
      </c>
    </row>
    <row r="101" spans="1:24">
      <c r="A101" s="288">
        <v>14</v>
      </c>
      <c r="B101" s="88" t="s">
        <v>38</v>
      </c>
      <c r="C101" s="140" t="s">
        <v>121</v>
      </c>
      <c r="D101" s="132" t="str">
        <f t="shared" si="4"/>
        <v>video</v>
      </c>
      <c r="E101" s="365"/>
      <c r="F101" s="365"/>
      <c r="G101" s="365"/>
      <c r="H101" s="365">
        <v>30</v>
      </c>
      <c r="I101" s="365"/>
      <c r="J101" s="365"/>
      <c r="K101" s="365"/>
      <c r="L101" s="365"/>
      <c r="M101" s="365"/>
      <c r="N101" s="365"/>
      <c r="O101" s="365"/>
      <c r="P101" s="368"/>
      <c r="Q101" s="371"/>
      <c r="S101" s="96"/>
      <c r="W101" s="211" t="s">
        <v>738</v>
      </c>
      <c r="X101" s="149">
        <f>VLOOKUP(C101,EJE!$C$1:D1425,2,FALSE)</f>
        <v>0</v>
      </c>
    </row>
    <row r="102" spans="1:24">
      <c r="A102" s="288">
        <v>15</v>
      </c>
      <c r="B102" s="88" t="s">
        <v>685</v>
      </c>
      <c r="C102" s="140" t="s">
        <v>10</v>
      </c>
      <c r="D102" s="132" t="str">
        <f t="shared" si="4"/>
        <v>video</v>
      </c>
      <c r="E102" s="365"/>
      <c r="F102" s="365"/>
      <c r="G102" s="365"/>
      <c r="H102" s="365">
        <v>30</v>
      </c>
      <c r="I102" s="365"/>
      <c r="J102" s="365"/>
      <c r="K102" s="365"/>
      <c r="L102" s="365"/>
      <c r="M102" s="365"/>
      <c r="N102" s="365"/>
      <c r="O102" s="365"/>
      <c r="P102" s="368"/>
      <c r="Q102" s="371"/>
      <c r="S102" s="96"/>
      <c r="W102" s="211" t="s">
        <v>738</v>
      </c>
      <c r="X102" s="149">
        <f>VLOOKUP(C102,EJE!$C$1:D1426,2,FALSE)</f>
        <v>0</v>
      </c>
    </row>
    <row r="103" spans="1:24">
      <c r="A103" s="254">
        <v>16</v>
      </c>
      <c r="B103" s="88" t="s">
        <v>264</v>
      </c>
      <c r="C103" s="140" t="s">
        <v>219</v>
      </c>
      <c r="D103" s="132" t="str">
        <f t="shared" si="4"/>
        <v>video</v>
      </c>
      <c r="E103" s="365"/>
      <c r="F103" s="365"/>
      <c r="G103" s="365"/>
      <c r="H103" s="365">
        <v>30</v>
      </c>
      <c r="I103" s="365"/>
      <c r="J103" s="365"/>
      <c r="K103" s="365"/>
      <c r="L103" s="365"/>
      <c r="M103" s="365"/>
      <c r="N103" s="365"/>
      <c r="O103" s="365"/>
      <c r="P103" s="368"/>
      <c r="Q103" s="371"/>
      <c r="S103" s="96"/>
      <c r="W103" s="211" t="s">
        <v>738</v>
      </c>
      <c r="X103" s="149">
        <f>VLOOKUP(C103,EJE!$C$1:D1427,2,FALSE)</f>
        <v>0</v>
      </c>
    </row>
    <row r="104" spans="1:24" ht="15.75" thickBot="1">
      <c r="A104" s="254">
        <v>17</v>
      </c>
      <c r="B104" s="88" t="s">
        <v>685</v>
      </c>
      <c r="C104" s="142"/>
      <c r="D104" s="133" t="e">
        <f t="shared" si="4"/>
        <v>#N/A</v>
      </c>
      <c r="E104" s="367"/>
      <c r="F104" s="367"/>
      <c r="G104" s="367"/>
      <c r="H104" s="367">
        <v>30</v>
      </c>
      <c r="I104" s="367"/>
      <c r="J104" s="367"/>
      <c r="K104" s="367"/>
      <c r="L104" s="367"/>
      <c r="M104" s="367"/>
      <c r="N104" s="367"/>
      <c r="O104" s="367"/>
      <c r="P104" s="369"/>
      <c r="Q104" s="371"/>
      <c r="S104" s="96"/>
      <c r="W104" s="211" t="s">
        <v>738</v>
      </c>
      <c r="X104" s="149" t="e">
        <f>VLOOKUP(C104,EJE!$C$1:D1428,2,FALSE)</f>
        <v>#N/A</v>
      </c>
    </row>
    <row r="105" spans="1:24">
      <c r="A105" s="254">
        <v>18</v>
      </c>
      <c r="B105" s="88" t="s">
        <v>1</v>
      </c>
      <c r="C105" s="239" t="s">
        <v>745</v>
      </c>
      <c r="D105" s="132" t="str">
        <f t="shared" si="4"/>
        <v>video</v>
      </c>
      <c r="E105" s="365"/>
      <c r="F105" s="365"/>
      <c r="G105" s="365"/>
      <c r="H105" s="365"/>
      <c r="I105" s="365"/>
      <c r="J105" s="365"/>
      <c r="K105" s="365"/>
      <c r="L105" s="365"/>
      <c r="M105" s="365"/>
      <c r="N105" s="365"/>
      <c r="O105" s="365"/>
      <c r="P105" s="365"/>
      <c r="Q105" s="96"/>
      <c r="R105" s="96"/>
      <c r="S105" s="96"/>
      <c r="W105" s="211" t="s">
        <v>738</v>
      </c>
      <c r="X105" s="17"/>
    </row>
    <row r="106" spans="1:24" s="147" customFormat="1">
      <c r="A106" s="159"/>
      <c r="B106" s="146"/>
      <c r="C106" s="239"/>
      <c r="D106" s="132"/>
      <c r="E106" s="239"/>
      <c r="F106" s="239"/>
      <c r="G106" s="239"/>
      <c r="H106" s="239"/>
      <c r="I106" s="239"/>
      <c r="J106" s="239"/>
      <c r="K106" s="239"/>
      <c r="L106" s="239"/>
      <c r="M106" s="239"/>
      <c r="N106" s="239"/>
      <c r="O106" s="239"/>
      <c r="P106" s="239"/>
      <c r="X106" s="17"/>
    </row>
    <row r="107" spans="1:24" ht="15.75">
      <c r="C107" s="120" t="s">
        <v>927</v>
      </c>
      <c r="F107" s="89"/>
      <c r="I107" s="89"/>
      <c r="L107" s="89"/>
      <c r="O107" s="89"/>
      <c r="W107" s="147"/>
      <c r="X107" s="17"/>
    </row>
    <row r="108" spans="1:24" ht="16.5" customHeight="1" thickBot="1">
      <c r="A108" s="94">
        <v>6</v>
      </c>
      <c r="B108" s="95"/>
      <c r="C108" s="95" t="s">
        <v>948</v>
      </c>
      <c r="D108" s="137"/>
      <c r="E108" s="372" t="s">
        <v>688</v>
      </c>
      <c r="F108" s="372"/>
      <c r="G108" s="372"/>
      <c r="H108" s="372" t="s">
        <v>950</v>
      </c>
      <c r="I108" s="372"/>
      <c r="J108" s="372"/>
      <c r="K108" s="372" t="s">
        <v>687</v>
      </c>
      <c r="L108" s="372"/>
      <c r="M108" s="372"/>
      <c r="N108" s="372" t="s">
        <v>686</v>
      </c>
      <c r="O108" s="372"/>
      <c r="P108" s="372"/>
      <c r="Q108" s="94"/>
      <c r="X108" s="17"/>
    </row>
    <row r="109" spans="1:24">
      <c r="A109" s="288">
        <v>1</v>
      </c>
      <c r="B109" s="88" t="s">
        <v>394</v>
      </c>
      <c r="C109" s="138" t="s">
        <v>199</v>
      </c>
      <c r="D109" s="131" t="e">
        <f>HYPERLINK(X109,W109)</f>
        <v>#N/A</v>
      </c>
      <c r="E109" s="366"/>
      <c r="F109" s="366"/>
      <c r="G109" s="366"/>
      <c r="H109" s="366">
        <v>30</v>
      </c>
      <c r="I109" s="366"/>
      <c r="J109" s="366"/>
      <c r="K109" s="366">
        <v>3</v>
      </c>
      <c r="L109" s="366"/>
      <c r="M109" s="366"/>
      <c r="N109" s="366"/>
      <c r="O109" s="366"/>
      <c r="P109" s="370"/>
      <c r="Q109" s="96"/>
      <c r="R109" s="96"/>
      <c r="S109" s="96"/>
      <c r="W109" s="211" t="s">
        <v>738</v>
      </c>
      <c r="X109" s="149" t="e">
        <f>VLOOKUP(C109,EJE!$C$1:D1431,2,FALSE)</f>
        <v>#N/A</v>
      </c>
    </row>
    <row r="110" spans="1:24" ht="24">
      <c r="A110" s="288">
        <v>2</v>
      </c>
      <c r="B110" s="88" t="s">
        <v>949</v>
      </c>
      <c r="C110" s="140" t="s">
        <v>1220</v>
      </c>
      <c r="D110" s="132" t="str">
        <f t="shared" ref="D110:D126" si="5">HYPERLINK(X110,W110)</f>
        <v>video</v>
      </c>
      <c r="E110" s="365"/>
      <c r="F110" s="365"/>
      <c r="G110" s="365"/>
      <c r="H110" s="365"/>
      <c r="I110" s="365"/>
      <c r="J110" s="365"/>
      <c r="K110" s="365"/>
      <c r="L110" s="365"/>
      <c r="M110" s="365"/>
      <c r="N110" s="365"/>
      <c r="O110" s="365"/>
      <c r="P110" s="368"/>
      <c r="Q110" s="96"/>
      <c r="R110" s="96"/>
      <c r="S110" s="96"/>
      <c r="W110" s="211" t="s">
        <v>738</v>
      </c>
      <c r="X110" s="149" t="str">
        <f>VLOOKUP(C110,EJE!$C$1:D1432,2,FALSE)</f>
        <v>https://drive.google.com/file/d/1lntZLzLWcMHfPKzX6K085q3glW4d6Vq5/view?usp=sharing</v>
      </c>
    </row>
    <row r="111" spans="1:24" ht="24">
      <c r="A111" s="288">
        <v>3</v>
      </c>
      <c r="B111" s="88" t="s">
        <v>264</v>
      </c>
      <c r="C111" s="140" t="s">
        <v>723</v>
      </c>
      <c r="D111" s="132" t="str">
        <f t="shared" si="5"/>
        <v>video</v>
      </c>
      <c r="E111" s="365"/>
      <c r="F111" s="365"/>
      <c r="G111" s="365"/>
      <c r="H111" s="365"/>
      <c r="I111" s="365"/>
      <c r="J111" s="365"/>
      <c r="K111" s="365"/>
      <c r="L111" s="365"/>
      <c r="M111" s="365"/>
      <c r="N111" s="365"/>
      <c r="O111" s="365"/>
      <c r="P111" s="368"/>
      <c r="Q111" s="96"/>
      <c r="R111" s="96"/>
      <c r="S111" s="96"/>
      <c r="W111" s="211" t="s">
        <v>738</v>
      </c>
      <c r="X111" s="149" t="str">
        <f>VLOOKUP(C111,EJE!$C$1:D1433,2,FALSE)</f>
        <v>https://drive.google.com/file/d/1Obj2B0pgphywe8p9A6MvgDIw5gB_Nl53/view?usp=sharing</v>
      </c>
    </row>
    <row r="112" spans="1:24" ht="15.75" thickBot="1">
      <c r="A112" s="288">
        <v>4</v>
      </c>
      <c r="B112" s="88" t="s">
        <v>685</v>
      </c>
      <c r="C112" s="142" t="s">
        <v>10</v>
      </c>
      <c r="D112" s="133" t="str">
        <f t="shared" si="5"/>
        <v>video</v>
      </c>
      <c r="E112" s="241"/>
      <c r="F112" s="241"/>
      <c r="G112" s="241"/>
      <c r="H112" s="367"/>
      <c r="I112" s="367"/>
      <c r="J112" s="367"/>
      <c r="K112" s="367"/>
      <c r="L112" s="367"/>
      <c r="M112" s="367"/>
      <c r="N112" s="241"/>
      <c r="O112" s="241"/>
      <c r="P112" s="242"/>
      <c r="Q112" s="96"/>
      <c r="R112" s="96"/>
      <c r="S112" s="96"/>
      <c r="W112" s="211" t="s">
        <v>738</v>
      </c>
      <c r="X112" s="149">
        <f>VLOOKUP(C112,EJE!$C$1:D1434,2,FALSE)</f>
        <v>0</v>
      </c>
    </row>
    <row r="113" spans="1:24">
      <c r="A113" s="288">
        <v>5</v>
      </c>
      <c r="B113" s="88" t="s">
        <v>0</v>
      </c>
      <c r="C113" s="138" t="s">
        <v>607</v>
      </c>
      <c r="D113" s="131" t="str">
        <f t="shared" si="5"/>
        <v>video</v>
      </c>
      <c r="E113" s="366"/>
      <c r="F113" s="366"/>
      <c r="G113" s="366"/>
      <c r="H113" s="366">
        <v>30</v>
      </c>
      <c r="I113" s="366"/>
      <c r="J113" s="366"/>
      <c r="K113" s="366">
        <v>3</v>
      </c>
      <c r="L113" s="366"/>
      <c r="M113" s="366"/>
      <c r="N113" s="366"/>
      <c r="O113" s="366"/>
      <c r="P113" s="370"/>
      <c r="Q113" s="96"/>
      <c r="R113" s="96"/>
      <c r="S113" s="96"/>
      <c r="W113" s="211" t="s">
        <v>738</v>
      </c>
      <c r="X113" s="149" t="str">
        <f>VLOOKUP(C113,EJE!$C$1:D1435,2,FALSE)</f>
        <v>https://youtu.be/OtYZREE9C_4?si=YyMr3oFeUYDqZ3Ff</v>
      </c>
    </row>
    <row r="114" spans="1:24">
      <c r="A114" s="288">
        <v>6</v>
      </c>
      <c r="B114" s="88" t="s">
        <v>0</v>
      </c>
      <c r="C114" s="140" t="s">
        <v>331</v>
      </c>
      <c r="D114" s="132" t="str">
        <f t="shared" si="5"/>
        <v>video</v>
      </c>
      <c r="E114" s="239"/>
      <c r="F114" s="239"/>
      <c r="G114" s="239"/>
      <c r="H114" s="365"/>
      <c r="I114" s="365"/>
      <c r="J114" s="365"/>
      <c r="K114" s="365"/>
      <c r="L114" s="365"/>
      <c r="M114" s="365"/>
      <c r="N114" s="239"/>
      <c r="O114" s="239"/>
      <c r="P114" s="240"/>
      <c r="Q114" s="96"/>
      <c r="R114" s="96"/>
      <c r="S114" s="96"/>
      <c r="W114" s="211" t="s">
        <v>738</v>
      </c>
      <c r="X114" s="149">
        <f>VLOOKUP(C114,EJE!$C$1:D1436,2,FALSE)</f>
        <v>0</v>
      </c>
    </row>
    <row r="115" spans="1:24" ht="15.75" thickBot="1">
      <c r="A115" s="288">
        <v>7</v>
      </c>
      <c r="B115" s="88" t="s">
        <v>0</v>
      </c>
      <c r="C115" s="142" t="s">
        <v>313</v>
      </c>
      <c r="D115" s="133" t="str">
        <f t="shared" si="5"/>
        <v>video</v>
      </c>
      <c r="E115" s="367"/>
      <c r="F115" s="367"/>
      <c r="G115" s="367"/>
      <c r="H115" s="367"/>
      <c r="I115" s="367"/>
      <c r="J115" s="367"/>
      <c r="K115" s="367"/>
      <c r="L115" s="367"/>
      <c r="M115" s="367"/>
      <c r="N115" s="367"/>
      <c r="O115" s="367"/>
      <c r="P115" s="369"/>
      <c r="Q115" s="96"/>
      <c r="R115" s="96"/>
      <c r="S115" s="96"/>
      <c r="W115" s="211" t="s">
        <v>738</v>
      </c>
      <c r="X115" s="149">
        <f>VLOOKUP(C115,EJE!$C$1:D1437,2,FALSE)</f>
        <v>0</v>
      </c>
    </row>
    <row r="116" spans="1:24">
      <c r="A116" s="288">
        <v>8</v>
      </c>
      <c r="B116" s="88" t="s">
        <v>312</v>
      </c>
      <c r="C116" s="138" t="s">
        <v>575</v>
      </c>
      <c r="D116" s="131" t="str">
        <f t="shared" si="5"/>
        <v>video</v>
      </c>
      <c r="E116" s="366"/>
      <c r="F116" s="366"/>
      <c r="G116" s="366"/>
      <c r="H116" s="366">
        <v>30</v>
      </c>
      <c r="I116" s="366"/>
      <c r="J116" s="366"/>
      <c r="K116" s="366">
        <v>4</v>
      </c>
      <c r="L116" s="366"/>
      <c r="M116" s="366"/>
      <c r="N116" s="366"/>
      <c r="O116" s="366"/>
      <c r="P116" s="370"/>
      <c r="Q116" s="371">
        <f>((H116+H117+H118+H119+H120)*K116)/60+((H121+H122+H123+H124+H125)*K121)/60</f>
        <v>20</v>
      </c>
      <c r="S116" s="96"/>
      <c r="W116" s="211" t="s">
        <v>738</v>
      </c>
      <c r="X116" s="149" t="str">
        <f>VLOOKUP(C116,EJE!$C$1:D1438,2,FALSE)</f>
        <v>https://youtu.be/9aEy5hauitI?si=CxMxXiTw7HD5fmvi</v>
      </c>
    </row>
    <row r="117" spans="1:24">
      <c r="A117" s="288">
        <v>9</v>
      </c>
      <c r="B117" s="88" t="s">
        <v>40</v>
      </c>
      <c r="C117" s="140" t="s">
        <v>43</v>
      </c>
      <c r="D117" s="132" t="str">
        <f t="shared" si="5"/>
        <v>video</v>
      </c>
      <c r="E117" s="365"/>
      <c r="F117" s="365"/>
      <c r="G117" s="365"/>
      <c r="H117" s="365">
        <v>30</v>
      </c>
      <c r="I117" s="365"/>
      <c r="J117" s="365"/>
      <c r="K117" s="365"/>
      <c r="L117" s="365"/>
      <c r="M117" s="365"/>
      <c r="N117" s="365"/>
      <c r="O117" s="365"/>
      <c r="P117" s="368"/>
      <c r="Q117" s="371"/>
      <c r="S117" s="96"/>
      <c r="W117" s="211" t="s">
        <v>738</v>
      </c>
      <c r="X117" s="149" t="str">
        <f>VLOOKUP(C117,EJE!$C$1:D1439,2,FALSE)</f>
        <v>https://youtu.be/wYacQ6W-jS0?si=pPizgBaEFxyyUHEe</v>
      </c>
    </row>
    <row r="118" spans="1:24">
      <c r="A118" s="288">
        <v>10</v>
      </c>
      <c r="B118" s="88" t="s">
        <v>39</v>
      </c>
      <c r="C118" s="140" t="s">
        <v>116</v>
      </c>
      <c r="D118" s="132" t="str">
        <f t="shared" si="5"/>
        <v>video</v>
      </c>
      <c r="E118" s="365"/>
      <c r="F118" s="365"/>
      <c r="G118" s="365"/>
      <c r="H118" s="365">
        <v>30</v>
      </c>
      <c r="I118" s="365"/>
      <c r="J118" s="365"/>
      <c r="K118" s="365"/>
      <c r="L118" s="365"/>
      <c r="M118" s="365"/>
      <c r="N118" s="365"/>
      <c r="O118" s="365"/>
      <c r="P118" s="368"/>
      <c r="Q118" s="371"/>
      <c r="S118" s="96"/>
      <c r="W118" s="211" t="s">
        <v>738</v>
      </c>
      <c r="X118" s="149" t="str">
        <f>VLOOKUP(C118,EJE!$C$1:D1440,2,FALSE)</f>
        <v>https://youtu.be/VhkfHafen0k?si=XvanjGWwySJajZhI</v>
      </c>
    </row>
    <row r="119" spans="1:24">
      <c r="A119" s="288">
        <v>11</v>
      </c>
      <c r="B119" s="88" t="s">
        <v>685</v>
      </c>
      <c r="C119" s="140" t="s">
        <v>10</v>
      </c>
      <c r="D119" s="132" t="str">
        <f t="shared" si="5"/>
        <v>video</v>
      </c>
      <c r="E119" s="365"/>
      <c r="F119" s="365"/>
      <c r="G119" s="365"/>
      <c r="H119" s="365">
        <v>30</v>
      </c>
      <c r="I119" s="365"/>
      <c r="J119" s="365"/>
      <c r="K119" s="365"/>
      <c r="L119" s="365"/>
      <c r="M119" s="365"/>
      <c r="N119" s="365"/>
      <c r="O119" s="365"/>
      <c r="P119" s="368"/>
      <c r="Q119" s="371"/>
      <c r="S119" s="96"/>
      <c r="W119" s="211" t="s">
        <v>738</v>
      </c>
      <c r="X119" s="149">
        <f>VLOOKUP(C119,EJE!$C$1:D1441,2,FALSE)</f>
        <v>0</v>
      </c>
    </row>
    <row r="120" spans="1:24" ht="24.75" thickBot="1">
      <c r="A120" s="288">
        <v>12</v>
      </c>
      <c r="B120" s="88" t="s">
        <v>942</v>
      </c>
      <c r="C120" s="142" t="s">
        <v>954</v>
      </c>
      <c r="D120" s="133" t="str">
        <f t="shared" si="5"/>
        <v>video</v>
      </c>
      <c r="E120" s="367"/>
      <c r="F120" s="367"/>
      <c r="G120" s="367"/>
      <c r="H120" s="367">
        <v>30</v>
      </c>
      <c r="I120" s="367"/>
      <c r="J120" s="367"/>
      <c r="K120" s="367"/>
      <c r="L120" s="367"/>
      <c r="M120" s="367"/>
      <c r="N120" s="367"/>
      <c r="O120" s="367"/>
      <c r="P120" s="369"/>
      <c r="Q120" s="371"/>
      <c r="S120" s="96"/>
      <c r="W120" s="211" t="s">
        <v>738</v>
      </c>
      <c r="X120" s="149" t="str">
        <f>VLOOKUP(C120,EJE!$C$1:D1442,2,FALSE)</f>
        <v>https://drive.google.com/file/d/1dqfsv1dByJQnWFXu9il5l73FoHjg6b2C/view?usp=sharing</v>
      </c>
    </row>
    <row r="121" spans="1:24">
      <c r="A121" s="288">
        <v>13</v>
      </c>
      <c r="B121" s="88" t="s">
        <v>42</v>
      </c>
      <c r="C121" s="138" t="s">
        <v>15</v>
      </c>
      <c r="D121" s="131" t="str">
        <f t="shared" si="5"/>
        <v>video</v>
      </c>
      <c r="E121" s="366"/>
      <c r="F121" s="366"/>
      <c r="G121" s="366"/>
      <c r="H121" s="366">
        <v>30</v>
      </c>
      <c r="I121" s="366"/>
      <c r="J121" s="366"/>
      <c r="K121" s="366">
        <v>4</v>
      </c>
      <c r="L121" s="366"/>
      <c r="M121" s="366"/>
      <c r="N121" s="366"/>
      <c r="O121" s="366"/>
      <c r="P121" s="370"/>
      <c r="Q121" s="371"/>
      <c r="S121" s="96"/>
      <c r="W121" s="211" t="s">
        <v>738</v>
      </c>
      <c r="X121" s="149">
        <f>VLOOKUP(C121,EJE!$C$1:D1443,2,FALSE)</f>
        <v>0</v>
      </c>
    </row>
    <row r="122" spans="1:24">
      <c r="A122" s="288">
        <v>14</v>
      </c>
      <c r="B122" s="88" t="s">
        <v>38</v>
      </c>
      <c r="C122" s="140" t="s">
        <v>121</v>
      </c>
      <c r="D122" s="132" t="str">
        <f t="shared" si="5"/>
        <v>video</v>
      </c>
      <c r="E122" s="365"/>
      <c r="F122" s="365"/>
      <c r="G122" s="365"/>
      <c r="H122" s="365">
        <v>30</v>
      </c>
      <c r="I122" s="365"/>
      <c r="J122" s="365"/>
      <c r="K122" s="365"/>
      <c r="L122" s="365"/>
      <c r="M122" s="365"/>
      <c r="N122" s="365"/>
      <c r="O122" s="365"/>
      <c r="P122" s="368"/>
      <c r="Q122" s="371"/>
      <c r="S122" s="96"/>
      <c r="W122" s="211" t="s">
        <v>738</v>
      </c>
      <c r="X122" s="149">
        <f>VLOOKUP(C122,EJE!$C$1:D1444,2,FALSE)</f>
        <v>0</v>
      </c>
    </row>
    <row r="123" spans="1:24">
      <c r="A123" s="288">
        <v>15</v>
      </c>
      <c r="B123" s="88" t="s">
        <v>685</v>
      </c>
      <c r="C123" s="140" t="s">
        <v>10</v>
      </c>
      <c r="D123" s="132" t="str">
        <f t="shared" si="5"/>
        <v>video</v>
      </c>
      <c r="E123" s="365"/>
      <c r="F123" s="365"/>
      <c r="G123" s="365"/>
      <c r="H123" s="365">
        <v>30</v>
      </c>
      <c r="I123" s="365"/>
      <c r="J123" s="365"/>
      <c r="K123" s="365"/>
      <c r="L123" s="365"/>
      <c r="M123" s="365"/>
      <c r="N123" s="365"/>
      <c r="O123" s="365"/>
      <c r="P123" s="368"/>
      <c r="Q123" s="371"/>
      <c r="S123" s="96"/>
      <c r="W123" s="211" t="s">
        <v>738</v>
      </c>
      <c r="X123" s="149">
        <f>VLOOKUP(C123,EJE!$C$1:D1445,2,FALSE)</f>
        <v>0</v>
      </c>
    </row>
    <row r="124" spans="1:24">
      <c r="A124" s="254">
        <v>16</v>
      </c>
      <c r="B124" s="88" t="s">
        <v>264</v>
      </c>
      <c r="C124" s="140" t="s">
        <v>219</v>
      </c>
      <c r="D124" s="132" t="str">
        <f t="shared" si="5"/>
        <v>video</v>
      </c>
      <c r="E124" s="365"/>
      <c r="F124" s="365"/>
      <c r="G124" s="365"/>
      <c r="H124" s="365">
        <v>30</v>
      </c>
      <c r="I124" s="365"/>
      <c r="J124" s="365"/>
      <c r="K124" s="365"/>
      <c r="L124" s="365"/>
      <c r="M124" s="365"/>
      <c r="N124" s="365"/>
      <c r="O124" s="365"/>
      <c r="P124" s="368"/>
      <c r="Q124" s="371"/>
      <c r="S124" s="96"/>
      <c r="W124" s="211" t="s">
        <v>738</v>
      </c>
      <c r="X124" s="149">
        <f>VLOOKUP(C124,EJE!$C$1:D1446,2,FALSE)</f>
        <v>0</v>
      </c>
    </row>
    <row r="125" spans="1:24" ht="15.75" thickBot="1">
      <c r="A125" s="254">
        <v>17</v>
      </c>
      <c r="B125" s="88" t="s">
        <v>685</v>
      </c>
      <c r="C125" s="142"/>
      <c r="D125" s="133" t="e">
        <f t="shared" si="5"/>
        <v>#N/A</v>
      </c>
      <c r="E125" s="367"/>
      <c r="F125" s="367"/>
      <c r="G125" s="367"/>
      <c r="H125" s="367">
        <v>30</v>
      </c>
      <c r="I125" s="367"/>
      <c r="J125" s="367"/>
      <c r="K125" s="367"/>
      <c r="L125" s="367"/>
      <c r="M125" s="367"/>
      <c r="N125" s="367"/>
      <c r="O125" s="367"/>
      <c r="P125" s="369"/>
      <c r="Q125" s="371"/>
      <c r="S125" s="96"/>
      <c r="W125" s="211" t="s">
        <v>738</v>
      </c>
      <c r="X125" s="149" t="e">
        <f>VLOOKUP(C125,EJE!$C$1:D1447,2,FALSE)</f>
        <v>#N/A</v>
      </c>
    </row>
    <row r="126" spans="1:24">
      <c r="A126" s="254">
        <v>18</v>
      </c>
      <c r="B126" s="88" t="s">
        <v>1</v>
      </c>
      <c r="C126" s="239" t="s">
        <v>745</v>
      </c>
      <c r="D126" s="132" t="str">
        <f t="shared" si="5"/>
        <v>video</v>
      </c>
      <c r="E126" s="365"/>
      <c r="F126" s="365"/>
      <c r="G126" s="365"/>
      <c r="H126" s="365"/>
      <c r="I126" s="365"/>
      <c r="J126" s="365"/>
      <c r="K126" s="365"/>
      <c r="L126" s="365"/>
      <c r="M126" s="365"/>
      <c r="N126" s="365"/>
      <c r="O126" s="365"/>
      <c r="P126" s="365"/>
      <c r="Q126" s="96"/>
      <c r="R126" s="96"/>
      <c r="S126" s="96"/>
      <c r="W126" s="211" t="s">
        <v>738</v>
      </c>
      <c r="X126" s="17"/>
    </row>
    <row r="127" spans="1:24">
      <c r="B127" s="146"/>
      <c r="C127" s="239"/>
      <c r="D127" s="132"/>
      <c r="E127" s="239"/>
      <c r="F127" s="239"/>
      <c r="G127" s="239"/>
      <c r="H127" s="239"/>
      <c r="I127" s="239"/>
      <c r="J127" s="239"/>
      <c r="K127" s="239"/>
      <c r="L127" s="239"/>
      <c r="M127" s="239"/>
      <c r="N127" s="239"/>
      <c r="O127" s="239"/>
      <c r="P127" s="239"/>
      <c r="X127" s="17"/>
    </row>
    <row r="128" spans="1:24" ht="15.75">
      <c r="C128" s="121" t="s">
        <v>932</v>
      </c>
      <c r="F128" s="89"/>
      <c r="I128" s="89"/>
      <c r="L128" s="89"/>
      <c r="O128" s="89"/>
      <c r="X128" s="17"/>
    </row>
    <row r="129" spans="1:24" ht="16.5" customHeight="1" thickBot="1">
      <c r="A129" s="94">
        <v>7</v>
      </c>
      <c r="B129" s="95"/>
      <c r="C129" s="95" t="s">
        <v>948</v>
      </c>
      <c r="D129" s="137"/>
      <c r="E129" s="372" t="s">
        <v>688</v>
      </c>
      <c r="F129" s="372"/>
      <c r="G129" s="372"/>
      <c r="H129" s="372" t="s">
        <v>950</v>
      </c>
      <c r="I129" s="372"/>
      <c r="J129" s="372"/>
      <c r="K129" s="372" t="s">
        <v>687</v>
      </c>
      <c r="L129" s="372"/>
      <c r="M129" s="372"/>
      <c r="N129" s="372" t="s">
        <v>686</v>
      </c>
      <c r="O129" s="372"/>
      <c r="P129" s="372"/>
      <c r="Q129" s="94"/>
      <c r="X129" s="17"/>
    </row>
    <row r="130" spans="1:24">
      <c r="A130" s="288">
        <v>1</v>
      </c>
      <c r="B130" s="88" t="s">
        <v>394</v>
      </c>
      <c r="C130" s="138" t="s">
        <v>199</v>
      </c>
      <c r="D130" s="131" t="e">
        <f>HYPERLINK(X130,W130)</f>
        <v>#N/A</v>
      </c>
      <c r="E130" s="366"/>
      <c r="F130" s="366"/>
      <c r="G130" s="366"/>
      <c r="H130" s="366">
        <v>30</v>
      </c>
      <c r="I130" s="366"/>
      <c r="J130" s="366"/>
      <c r="K130" s="366">
        <v>3</v>
      </c>
      <c r="L130" s="366"/>
      <c r="M130" s="366"/>
      <c r="N130" s="366"/>
      <c r="O130" s="366"/>
      <c r="P130" s="370"/>
      <c r="Q130" s="96"/>
      <c r="R130" s="96"/>
      <c r="S130" s="96"/>
      <c r="W130" s="211" t="s">
        <v>738</v>
      </c>
      <c r="X130" s="149" t="e">
        <f>VLOOKUP(C130,EJE!$C$1:D1450,2,FALSE)</f>
        <v>#N/A</v>
      </c>
    </row>
    <row r="131" spans="1:24" ht="24">
      <c r="A131" s="288">
        <v>2</v>
      </c>
      <c r="B131" s="88" t="s">
        <v>949</v>
      </c>
      <c r="C131" s="140" t="s">
        <v>1220</v>
      </c>
      <c r="D131" s="132" t="str">
        <f t="shared" ref="D131:D147" si="6">HYPERLINK(X131,W131)</f>
        <v>video</v>
      </c>
      <c r="E131" s="365"/>
      <c r="F131" s="365"/>
      <c r="G131" s="365"/>
      <c r="H131" s="365"/>
      <c r="I131" s="365"/>
      <c r="J131" s="365"/>
      <c r="K131" s="365"/>
      <c r="L131" s="365"/>
      <c r="M131" s="365"/>
      <c r="N131" s="365"/>
      <c r="O131" s="365"/>
      <c r="P131" s="368"/>
      <c r="Q131" s="96"/>
      <c r="R131" s="96"/>
      <c r="S131" s="96"/>
      <c r="W131" s="211" t="s">
        <v>738</v>
      </c>
      <c r="X131" s="149" t="str">
        <f>VLOOKUP(C131,EJE!$C$1:D1451,2,FALSE)</f>
        <v>https://drive.google.com/file/d/1lntZLzLWcMHfPKzX6K085q3glW4d6Vq5/view?usp=sharing</v>
      </c>
    </row>
    <row r="132" spans="1:24" ht="24">
      <c r="A132" s="288">
        <v>3</v>
      </c>
      <c r="B132" s="88" t="s">
        <v>264</v>
      </c>
      <c r="C132" s="140" t="s">
        <v>723</v>
      </c>
      <c r="D132" s="132" t="str">
        <f t="shared" si="6"/>
        <v>video</v>
      </c>
      <c r="E132" s="365"/>
      <c r="F132" s="365"/>
      <c r="G132" s="365"/>
      <c r="H132" s="365"/>
      <c r="I132" s="365"/>
      <c r="J132" s="365"/>
      <c r="K132" s="365"/>
      <c r="L132" s="365"/>
      <c r="M132" s="365"/>
      <c r="N132" s="365"/>
      <c r="O132" s="365"/>
      <c r="P132" s="368"/>
      <c r="Q132" s="96"/>
      <c r="R132" s="96"/>
      <c r="S132" s="96"/>
      <c r="W132" s="211" t="s">
        <v>738</v>
      </c>
      <c r="X132" s="149" t="str">
        <f>VLOOKUP(C132,EJE!$C$1:D1452,2,FALSE)</f>
        <v>https://drive.google.com/file/d/1Obj2B0pgphywe8p9A6MvgDIw5gB_Nl53/view?usp=sharing</v>
      </c>
    </row>
    <row r="133" spans="1:24" ht="15.75" thickBot="1">
      <c r="A133" s="288">
        <v>4</v>
      </c>
      <c r="B133" s="88" t="s">
        <v>685</v>
      </c>
      <c r="C133" s="142" t="s">
        <v>10</v>
      </c>
      <c r="D133" s="133" t="str">
        <f t="shared" si="6"/>
        <v>video</v>
      </c>
      <c r="E133" s="241"/>
      <c r="F133" s="241"/>
      <c r="G133" s="241"/>
      <c r="H133" s="367"/>
      <c r="I133" s="367"/>
      <c r="J133" s="367"/>
      <c r="K133" s="367"/>
      <c r="L133" s="367"/>
      <c r="M133" s="367"/>
      <c r="N133" s="241"/>
      <c r="O133" s="241"/>
      <c r="P133" s="242"/>
      <c r="Q133" s="96"/>
      <c r="R133" s="96"/>
      <c r="S133" s="96"/>
      <c r="W133" s="211" t="s">
        <v>738</v>
      </c>
      <c r="X133" s="149">
        <f>VLOOKUP(C133,EJE!$C$1:D1453,2,FALSE)</f>
        <v>0</v>
      </c>
    </row>
    <row r="134" spans="1:24">
      <c r="A134" s="288">
        <v>5</v>
      </c>
      <c r="B134" s="88" t="s">
        <v>0</v>
      </c>
      <c r="C134" s="138" t="s">
        <v>607</v>
      </c>
      <c r="D134" s="131" t="str">
        <f t="shared" si="6"/>
        <v>video</v>
      </c>
      <c r="E134" s="366"/>
      <c r="F134" s="366"/>
      <c r="G134" s="366"/>
      <c r="H134" s="366">
        <v>30</v>
      </c>
      <c r="I134" s="366"/>
      <c r="J134" s="366"/>
      <c r="K134" s="366">
        <v>3</v>
      </c>
      <c r="L134" s="366"/>
      <c r="M134" s="366"/>
      <c r="N134" s="366"/>
      <c r="O134" s="366"/>
      <c r="P134" s="370"/>
      <c r="Q134" s="96"/>
      <c r="R134" s="96"/>
      <c r="S134" s="96"/>
      <c r="W134" s="211" t="s">
        <v>738</v>
      </c>
      <c r="X134" s="149" t="str">
        <f>VLOOKUP(C134,EJE!$C$1:D1454,2,FALSE)</f>
        <v>https://youtu.be/OtYZREE9C_4?si=YyMr3oFeUYDqZ3Ff</v>
      </c>
    </row>
    <row r="135" spans="1:24">
      <c r="A135" s="288">
        <v>6</v>
      </c>
      <c r="B135" s="88" t="s">
        <v>0</v>
      </c>
      <c r="C135" s="140" t="s">
        <v>331</v>
      </c>
      <c r="D135" s="132" t="str">
        <f t="shared" si="6"/>
        <v>video</v>
      </c>
      <c r="E135" s="239"/>
      <c r="F135" s="239"/>
      <c r="G135" s="239"/>
      <c r="H135" s="365"/>
      <c r="I135" s="365"/>
      <c r="J135" s="365"/>
      <c r="K135" s="365"/>
      <c r="L135" s="365"/>
      <c r="M135" s="365"/>
      <c r="N135" s="239"/>
      <c r="O135" s="239"/>
      <c r="P135" s="240"/>
      <c r="Q135" s="96"/>
      <c r="R135" s="96"/>
      <c r="S135" s="96"/>
      <c r="W135" s="211" t="s">
        <v>738</v>
      </c>
      <c r="X135" s="149">
        <f>VLOOKUP(C135,EJE!$C$1:D1455,2,FALSE)</f>
        <v>0</v>
      </c>
    </row>
    <row r="136" spans="1:24" ht="15.75" thickBot="1">
      <c r="A136" s="288">
        <v>7</v>
      </c>
      <c r="B136" s="88" t="s">
        <v>0</v>
      </c>
      <c r="C136" s="142" t="s">
        <v>313</v>
      </c>
      <c r="D136" s="133" t="str">
        <f t="shared" si="6"/>
        <v>video</v>
      </c>
      <c r="E136" s="367"/>
      <c r="F136" s="367"/>
      <c r="G136" s="367"/>
      <c r="H136" s="367"/>
      <c r="I136" s="367"/>
      <c r="J136" s="367"/>
      <c r="K136" s="367"/>
      <c r="L136" s="367"/>
      <c r="M136" s="367"/>
      <c r="N136" s="367"/>
      <c r="O136" s="367"/>
      <c r="P136" s="369"/>
      <c r="Q136" s="96"/>
      <c r="R136" s="96"/>
      <c r="S136" s="96"/>
      <c r="W136" s="211" t="s">
        <v>738</v>
      </c>
      <c r="X136" s="149">
        <f>VLOOKUP(C136,EJE!$C$1:D1456,2,FALSE)</f>
        <v>0</v>
      </c>
    </row>
    <row r="137" spans="1:24">
      <c r="A137" s="288">
        <v>8</v>
      </c>
      <c r="B137" s="88" t="s">
        <v>312</v>
      </c>
      <c r="C137" s="138" t="s">
        <v>575</v>
      </c>
      <c r="D137" s="131" t="str">
        <f t="shared" si="6"/>
        <v>video</v>
      </c>
      <c r="E137" s="366"/>
      <c r="F137" s="366"/>
      <c r="G137" s="366"/>
      <c r="H137" s="366">
        <v>30</v>
      </c>
      <c r="I137" s="366"/>
      <c r="J137" s="366"/>
      <c r="K137" s="366">
        <v>6</v>
      </c>
      <c r="L137" s="366"/>
      <c r="M137" s="366"/>
      <c r="N137" s="366"/>
      <c r="O137" s="366"/>
      <c r="P137" s="370"/>
      <c r="Q137" s="371">
        <f>((H137+H138+H139+H140+H141)*K137)/60+((H142+H143+H144+H145+H146)*K142)/60</f>
        <v>30</v>
      </c>
      <c r="S137" s="96"/>
      <c r="W137" s="211" t="s">
        <v>738</v>
      </c>
      <c r="X137" s="149" t="str">
        <f>VLOOKUP(C137,EJE!$C$1:D1457,2,FALSE)</f>
        <v>https://youtu.be/9aEy5hauitI?si=CxMxXiTw7HD5fmvi</v>
      </c>
    </row>
    <row r="138" spans="1:24">
      <c r="A138" s="288">
        <v>9</v>
      </c>
      <c r="B138" s="88" t="s">
        <v>40</v>
      </c>
      <c r="C138" s="140" t="s">
        <v>43</v>
      </c>
      <c r="D138" s="132" t="str">
        <f t="shared" si="6"/>
        <v>video</v>
      </c>
      <c r="E138" s="365"/>
      <c r="F138" s="365"/>
      <c r="G138" s="365"/>
      <c r="H138" s="365">
        <v>30</v>
      </c>
      <c r="I138" s="365"/>
      <c r="J138" s="365"/>
      <c r="K138" s="365"/>
      <c r="L138" s="365"/>
      <c r="M138" s="365"/>
      <c r="N138" s="365"/>
      <c r="O138" s="365"/>
      <c r="P138" s="368"/>
      <c r="Q138" s="371"/>
      <c r="S138" s="96"/>
      <c r="W138" s="211" t="s">
        <v>738</v>
      </c>
      <c r="X138" s="149" t="str">
        <f>VLOOKUP(C138,EJE!$C$1:D1458,2,FALSE)</f>
        <v>https://youtu.be/wYacQ6W-jS0?si=pPizgBaEFxyyUHEe</v>
      </c>
    </row>
    <row r="139" spans="1:24">
      <c r="A139" s="288">
        <v>10</v>
      </c>
      <c r="B139" s="88" t="s">
        <v>39</v>
      </c>
      <c r="C139" s="140" t="s">
        <v>116</v>
      </c>
      <c r="D139" s="132" t="str">
        <f t="shared" si="6"/>
        <v>video</v>
      </c>
      <c r="E139" s="365"/>
      <c r="F139" s="365"/>
      <c r="G139" s="365"/>
      <c r="H139" s="365">
        <v>30</v>
      </c>
      <c r="I139" s="365"/>
      <c r="J139" s="365"/>
      <c r="K139" s="365"/>
      <c r="L139" s="365"/>
      <c r="M139" s="365"/>
      <c r="N139" s="365"/>
      <c r="O139" s="365"/>
      <c r="P139" s="368"/>
      <c r="Q139" s="371"/>
      <c r="S139" s="96"/>
      <c r="W139" s="211" t="s">
        <v>738</v>
      </c>
      <c r="X139" s="149" t="str">
        <f>VLOOKUP(C139,EJE!$C$1:D1459,2,FALSE)</f>
        <v>https://youtu.be/VhkfHafen0k?si=XvanjGWwySJajZhI</v>
      </c>
    </row>
    <row r="140" spans="1:24">
      <c r="A140" s="288">
        <v>11</v>
      </c>
      <c r="B140" s="88" t="s">
        <v>685</v>
      </c>
      <c r="C140" s="140" t="s">
        <v>10</v>
      </c>
      <c r="D140" s="132" t="str">
        <f t="shared" si="6"/>
        <v>video</v>
      </c>
      <c r="E140" s="365"/>
      <c r="F140" s="365"/>
      <c r="G140" s="365"/>
      <c r="H140" s="365">
        <v>30</v>
      </c>
      <c r="I140" s="365"/>
      <c r="J140" s="365"/>
      <c r="K140" s="365"/>
      <c r="L140" s="365"/>
      <c r="M140" s="365"/>
      <c r="N140" s="365"/>
      <c r="O140" s="365"/>
      <c r="P140" s="368"/>
      <c r="Q140" s="371"/>
      <c r="S140" s="96"/>
      <c r="W140" s="211" t="s">
        <v>738</v>
      </c>
      <c r="X140" s="149">
        <f>VLOOKUP(C140,EJE!$C$1:D1460,2,FALSE)</f>
        <v>0</v>
      </c>
    </row>
    <row r="141" spans="1:24" ht="24.75" thickBot="1">
      <c r="A141" s="288">
        <v>12</v>
      </c>
      <c r="B141" s="88" t="s">
        <v>942</v>
      </c>
      <c r="C141" s="142" t="s">
        <v>954</v>
      </c>
      <c r="D141" s="133" t="str">
        <f t="shared" si="6"/>
        <v>video</v>
      </c>
      <c r="E141" s="367"/>
      <c r="F141" s="367"/>
      <c r="G141" s="367"/>
      <c r="H141" s="367">
        <v>30</v>
      </c>
      <c r="I141" s="367"/>
      <c r="J141" s="367"/>
      <c r="K141" s="367"/>
      <c r="L141" s="367"/>
      <c r="M141" s="367"/>
      <c r="N141" s="367"/>
      <c r="O141" s="367"/>
      <c r="P141" s="369"/>
      <c r="Q141" s="371"/>
      <c r="S141" s="96"/>
      <c r="W141" s="211" t="s">
        <v>738</v>
      </c>
      <c r="X141" s="149" t="str">
        <f>VLOOKUP(C141,EJE!$C$1:D1461,2,FALSE)</f>
        <v>https://drive.google.com/file/d/1dqfsv1dByJQnWFXu9il5l73FoHjg6b2C/view?usp=sharing</v>
      </c>
    </row>
    <row r="142" spans="1:24">
      <c r="A142" s="288">
        <v>13</v>
      </c>
      <c r="B142" s="88" t="s">
        <v>42</v>
      </c>
      <c r="C142" s="138" t="s">
        <v>15</v>
      </c>
      <c r="D142" s="131" t="str">
        <f t="shared" si="6"/>
        <v>video</v>
      </c>
      <c r="E142" s="366"/>
      <c r="F142" s="366"/>
      <c r="G142" s="366"/>
      <c r="H142" s="366">
        <v>30</v>
      </c>
      <c r="I142" s="366"/>
      <c r="J142" s="366"/>
      <c r="K142" s="366">
        <v>6</v>
      </c>
      <c r="L142" s="366"/>
      <c r="M142" s="366"/>
      <c r="N142" s="366"/>
      <c r="O142" s="366"/>
      <c r="P142" s="370"/>
      <c r="Q142" s="371"/>
      <c r="S142" s="96"/>
      <c r="W142" s="211" t="s">
        <v>738</v>
      </c>
      <c r="X142" s="149">
        <f>VLOOKUP(C142,EJE!$C$1:D1462,2,FALSE)</f>
        <v>0</v>
      </c>
    </row>
    <row r="143" spans="1:24">
      <c r="A143" s="288">
        <v>14</v>
      </c>
      <c r="B143" s="88" t="s">
        <v>38</v>
      </c>
      <c r="C143" s="140" t="s">
        <v>121</v>
      </c>
      <c r="D143" s="132" t="str">
        <f t="shared" si="6"/>
        <v>video</v>
      </c>
      <c r="E143" s="365"/>
      <c r="F143" s="365"/>
      <c r="G143" s="365"/>
      <c r="H143" s="365">
        <v>30</v>
      </c>
      <c r="I143" s="365"/>
      <c r="J143" s="365"/>
      <c r="K143" s="365"/>
      <c r="L143" s="365"/>
      <c r="M143" s="365"/>
      <c r="N143" s="365"/>
      <c r="O143" s="365"/>
      <c r="P143" s="368"/>
      <c r="Q143" s="371"/>
      <c r="S143" s="96"/>
      <c r="W143" s="211" t="s">
        <v>738</v>
      </c>
      <c r="X143" s="149">
        <f>VLOOKUP(C143,EJE!$C$1:D1463,2,FALSE)</f>
        <v>0</v>
      </c>
    </row>
    <row r="144" spans="1:24">
      <c r="A144" s="288">
        <v>15</v>
      </c>
      <c r="B144" s="88" t="s">
        <v>685</v>
      </c>
      <c r="C144" s="140" t="s">
        <v>10</v>
      </c>
      <c r="D144" s="132" t="str">
        <f t="shared" si="6"/>
        <v>video</v>
      </c>
      <c r="E144" s="365"/>
      <c r="F144" s="365"/>
      <c r="G144" s="365"/>
      <c r="H144" s="365">
        <v>30</v>
      </c>
      <c r="I144" s="365"/>
      <c r="J144" s="365"/>
      <c r="K144" s="365"/>
      <c r="L144" s="365"/>
      <c r="M144" s="365"/>
      <c r="N144" s="365"/>
      <c r="O144" s="365"/>
      <c r="P144" s="368"/>
      <c r="Q144" s="371"/>
      <c r="S144" s="96"/>
      <c r="W144" s="211" t="s">
        <v>738</v>
      </c>
      <c r="X144" s="149">
        <f>VLOOKUP(C144,EJE!$C$1:D1464,2,FALSE)</f>
        <v>0</v>
      </c>
    </row>
    <row r="145" spans="1:24">
      <c r="A145" s="254">
        <v>16</v>
      </c>
      <c r="B145" s="88" t="s">
        <v>264</v>
      </c>
      <c r="C145" s="140" t="s">
        <v>219</v>
      </c>
      <c r="D145" s="132" t="str">
        <f t="shared" si="6"/>
        <v>video</v>
      </c>
      <c r="E145" s="365"/>
      <c r="F145" s="365"/>
      <c r="G145" s="365"/>
      <c r="H145" s="365">
        <v>30</v>
      </c>
      <c r="I145" s="365"/>
      <c r="J145" s="365"/>
      <c r="K145" s="365"/>
      <c r="L145" s="365"/>
      <c r="M145" s="365"/>
      <c r="N145" s="365"/>
      <c r="O145" s="365"/>
      <c r="P145" s="368"/>
      <c r="Q145" s="371"/>
      <c r="S145" s="96"/>
      <c r="W145" s="211" t="s">
        <v>738</v>
      </c>
      <c r="X145" s="149">
        <f>VLOOKUP(C145,EJE!$C$1:D1465,2,FALSE)</f>
        <v>0</v>
      </c>
    </row>
    <row r="146" spans="1:24" ht="15.75" thickBot="1">
      <c r="A146" s="254">
        <v>17</v>
      </c>
      <c r="B146" s="88" t="s">
        <v>685</v>
      </c>
      <c r="C146" s="142"/>
      <c r="D146" s="133" t="e">
        <f t="shared" si="6"/>
        <v>#N/A</v>
      </c>
      <c r="E146" s="367"/>
      <c r="F146" s="367"/>
      <c r="G146" s="367"/>
      <c r="H146" s="367">
        <v>30</v>
      </c>
      <c r="I146" s="367"/>
      <c r="J146" s="367"/>
      <c r="K146" s="367"/>
      <c r="L146" s="367"/>
      <c r="M146" s="367"/>
      <c r="N146" s="367"/>
      <c r="O146" s="367"/>
      <c r="P146" s="369"/>
      <c r="Q146" s="371"/>
      <c r="S146" s="96"/>
      <c r="W146" s="211" t="s">
        <v>738</v>
      </c>
      <c r="X146" s="149" t="e">
        <f>VLOOKUP(C146,EJE!$C$1:D1466,2,FALSE)</f>
        <v>#N/A</v>
      </c>
    </row>
    <row r="147" spans="1:24">
      <c r="A147" s="254">
        <v>18</v>
      </c>
      <c r="B147" s="88" t="s">
        <v>1</v>
      </c>
      <c r="C147" s="239" t="s">
        <v>745</v>
      </c>
      <c r="D147" s="132" t="str">
        <f t="shared" si="6"/>
        <v>video</v>
      </c>
      <c r="E147" s="365"/>
      <c r="F147" s="365"/>
      <c r="G147" s="365"/>
      <c r="H147" s="365"/>
      <c r="I147" s="365"/>
      <c r="J147" s="365"/>
      <c r="K147" s="365"/>
      <c r="L147" s="365"/>
      <c r="M147" s="365"/>
      <c r="N147" s="365"/>
      <c r="O147" s="365"/>
      <c r="P147" s="365"/>
      <c r="Q147" s="96"/>
      <c r="R147" s="96"/>
      <c r="S147" s="96"/>
      <c r="W147" s="211" t="s">
        <v>738</v>
      </c>
      <c r="X147" s="17"/>
    </row>
    <row r="148" spans="1:24">
      <c r="B148" s="88"/>
      <c r="C148" s="239"/>
      <c r="D148" s="132"/>
      <c r="E148" s="239"/>
      <c r="F148" s="239"/>
      <c r="G148" s="239"/>
      <c r="H148" s="239"/>
      <c r="I148" s="239"/>
      <c r="J148" s="239"/>
      <c r="K148" s="239"/>
      <c r="L148" s="239"/>
      <c r="M148" s="239"/>
      <c r="N148" s="239"/>
      <c r="O148" s="239"/>
      <c r="P148" s="239"/>
      <c r="X148" s="17"/>
    </row>
    <row r="149" spans="1:24" ht="15.75">
      <c r="C149" s="121" t="s">
        <v>932</v>
      </c>
      <c r="F149" s="89"/>
      <c r="I149" s="89"/>
      <c r="L149" s="89"/>
      <c r="O149" s="89"/>
      <c r="X149" s="17"/>
    </row>
    <row r="150" spans="1:24" ht="16.5" customHeight="1" thickBot="1">
      <c r="A150" s="94">
        <v>8</v>
      </c>
      <c r="B150" s="95"/>
      <c r="C150" s="95" t="s">
        <v>948</v>
      </c>
      <c r="D150" s="137"/>
      <c r="E150" s="372" t="s">
        <v>688</v>
      </c>
      <c r="F150" s="372"/>
      <c r="G150" s="372"/>
      <c r="H150" s="372" t="s">
        <v>950</v>
      </c>
      <c r="I150" s="372"/>
      <c r="J150" s="372"/>
      <c r="K150" s="372" t="s">
        <v>687</v>
      </c>
      <c r="L150" s="372"/>
      <c r="M150" s="372"/>
      <c r="N150" s="372" t="s">
        <v>686</v>
      </c>
      <c r="O150" s="372"/>
      <c r="P150" s="372"/>
      <c r="Q150" s="94"/>
      <c r="X150" s="17"/>
    </row>
    <row r="151" spans="1:24">
      <c r="A151" s="288">
        <v>1</v>
      </c>
      <c r="B151" s="88" t="s">
        <v>394</v>
      </c>
      <c r="C151" s="138" t="s">
        <v>199</v>
      </c>
      <c r="D151" s="131" t="e">
        <f>HYPERLINK(X151,W151)</f>
        <v>#N/A</v>
      </c>
      <c r="E151" s="366"/>
      <c r="F151" s="366"/>
      <c r="G151" s="366"/>
      <c r="H151" s="366">
        <v>30</v>
      </c>
      <c r="I151" s="366"/>
      <c r="J151" s="366"/>
      <c r="K151" s="366">
        <v>3</v>
      </c>
      <c r="L151" s="366"/>
      <c r="M151" s="366"/>
      <c r="N151" s="366"/>
      <c r="O151" s="366"/>
      <c r="P151" s="370"/>
      <c r="Q151" s="96"/>
      <c r="R151" s="96"/>
      <c r="S151" s="96"/>
      <c r="W151" s="211" t="s">
        <v>738</v>
      </c>
      <c r="X151" s="149" t="e">
        <f>VLOOKUP(C151,EJE!$C$1:D1469,2,FALSE)</f>
        <v>#N/A</v>
      </c>
    </row>
    <row r="152" spans="1:24" ht="24">
      <c r="A152" s="288">
        <v>2</v>
      </c>
      <c r="B152" s="88" t="s">
        <v>949</v>
      </c>
      <c r="C152" s="140" t="s">
        <v>1220</v>
      </c>
      <c r="D152" s="132" t="str">
        <f t="shared" ref="D152:D168" si="7">HYPERLINK(X152,W152)</f>
        <v>video</v>
      </c>
      <c r="E152" s="365"/>
      <c r="F152" s="365"/>
      <c r="G152" s="365"/>
      <c r="H152" s="365"/>
      <c r="I152" s="365"/>
      <c r="J152" s="365"/>
      <c r="K152" s="365"/>
      <c r="L152" s="365"/>
      <c r="M152" s="365"/>
      <c r="N152" s="365"/>
      <c r="O152" s="365"/>
      <c r="P152" s="368"/>
      <c r="Q152" s="96"/>
      <c r="R152" s="96"/>
      <c r="S152" s="96"/>
      <c r="W152" s="211" t="s">
        <v>738</v>
      </c>
      <c r="X152" s="149" t="str">
        <f>VLOOKUP(C152,EJE!$C$1:D1470,2,FALSE)</f>
        <v>https://drive.google.com/file/d/1lntZLzLWcMHfPKzX6K085q3glW4d6Vq5/view?usp=sharing</v>
      </c>
    </row>
    <row r="153" spans="1:24" ht="24">
      <c r="A153" s="288">
        <v>3</v>
      </c>
      <c r="B153" s="88" t="s">
        <v>264</v>
      </c>
      <c r="C153" s="140" t="s">
        <v>723</v>
      </c>
      <c r="D153" s="132" t="str">
        <f t="shared" si="7"/>
        <v>video</v>
      </c>
      <c r="E153" s="365"/>
      <c r="F153" s="365"/>
      <c r="G153" s="365"/>
      <c r="H153" s="365"/>
      <c r="I153" s="365"/>
      <c r="J153" s="365"/>
      <c r="K153" s="365"/>
      <c r="L153" s="365"/>
      <c r="M153" s="365"/>
      <c r="N153" s="365"/>
      <c r="O153" s="365"/>
      <c r="P153" s="368"/>
      <c r="Q153" s="96"/>
      <c r="R153" s="96"/>
      <c r="S153" s="96"/>
      <c r="W153" s="211" t="s">
        <v>738</v>
      </c>
      <c r="X153" s="149" t="str">
        <f>VLOOKUP(C153,EJE!$C$1:D1471,2,FALSE)</f>
        <v>https://drive.google.com/file/d/1Obj2B0pgphywe8p9A6MvgDIw5gB_Nl53/view?usp=sharing</v>
      </c>
    </row>
    <row r="154" spans="1:24" ht="15.75" thickBot="1">
      <c r="A154" s="288">
        <v>4</v>
      </c>
      <c r="B154" s="88" t="s">
        <v>685</v>
      </c>
      <c r="C154" s="142" t="s">
        <v>10</v>
      </c>
      <c r="D154" s="133" t="str">
        <f t="shared" si="7"/>
        <v>video</v>
      </c>
      <c r="E154" s="241"/>
      <c r="F154" s="241"/>
      <c r="G154" s="241"/>
      <c r="H154" s="367"/>
      <c r="I154" s="367"/>
      <c r="J154" s="367"/>
      <c r="K154" s="367"/>
      <c r="L154" s="367"/>
      <c r="M154" s="367"/>
      <c r="N154" s="241"/>
      <c r="O154" s="241"/>
      <c r="P154" s="242"/>
      <c r="Q154" s="96"/>
      <c r="R154" s="96"/>
      <c r="S154" s="96"/>
      <c r="W154" s="211" t="s">
        <v>738</v>
      </c>
      <c r="X154" s="149">
        <f>VLOOKUP(C154,EJE!$C$1:D1472,2,FALSE)</f>
        <v>0</v>
      </c>
    </row>
    <row r="155" spans="1:24">
      <c r="A155" s="288">
        <v>5</v>
      </c>
      <c r="B155" s="88" t="s">
        <v>0</v>
      </c>
      <c r="C155" s="138" t="s">
        <v>607</v>
      </c>
      <c r="D155" s="131" t="str">
        <f t="shared" si="7"/>
        <v>video</v>
      </c>
      <c r="E155" s="366"/>
      <c r="F155" s="366"/>
      <c r="G155" s="366"/>
      <c r="H155" s="366">
        <v>30</v>
      </c>
      <c r="I155" s="366"/>
      <c r="J155" s="366"/>
      <c r="K155" s="366">
        <v>3</v>
      </c>
      <c r="L155" s="366"/>
      <c r="M155" s="366"/>
      <c r="N155" s="366"/>
      <c r="O155" s="366"/>
      <c r="P155" s="370"/>
      <c r="Q155" s="96"/>
      <c r="R155" s="96"/>
      <c r="S155" s="96"/>
      <c r="W155" s="211" t="s">
        <v>738</v>
      </c>
      <c r="X155" s="149" t="str">
        <f>VLOOKUP(C155,EJE!$C$1:D1473,2,FALSE)</f>
        <v>https://youtu.be/OtYZREE9C_4?si=YyMr3oFeUYDqZ3Ff</v>
      </c>
    </row>
    <row r="156" spans="1:24">
      <c r="A156" s="288">
        <v>6</v>
      </c>
      <c r="B156" s="88" t="s">
        <v>0</v>
      </c>
      <c r="C156" s="140" t="s">
        <v>331</v>
      </c>
      <c r="D156" s="132" t="str">
        <f t="shared" si="7"/>
        <v>video</v>
      </c>
      <c r="E156" s="239"/>
      <c r="F156" s="239"/>
      <c r="G156" s="239"/>
      <c r="H156" s="365"/>
      <c r="I156" s="365"/>
      <c r="J156" s="365"/>
      <c r="K156" s="365"/>
      <c r="L156" s="365"/>
      <c r="M156" s="365"/>
      <c r="N156" s="239"/>
      <c r="O156" s="239"/>
      <c r="P156" s="240"/>
      <c r="Q156" s="96"/>
      <c r="R156" s="96"/>
      <c r="S156" s="96"/>
      <c r="W156" s="211" t="s">
        <v>738</v>
      </c>
      <c r="X156" s="149">
        <f>VLOOKUP(C156,EJE!$C$1:D1474,2,FALSE)</f>
        <v>0</v>
      </c>
    </row>
    <row r="157" spans="1:24" ht="15.75" thickBot="1">
      <c r="A157" s="288">
        <v>7</v>
      </c>
      <c r="B157" s="88" t="s">
        <v>0</v>
      </c>
      <c r="C157" s="142" t="s">
        <v>313</v>
      </c>
      <c r="D157" s="133" t="str">
        <f t="shared" si="7"/>
        <v>video</v>
      </c>
      <c r="E157" s="367"/>
      <c r="F157" s="367"/>
      <c r="G157" s="367"/>
      <c r="H157" s="367"/>
      <c r="I157" s="367"/>
      <c r="J157" s="367"/>
      <c r="K157" s="367"/>
      <c r="L157" s="367"/>
      <c r="M157" s="367"/>
      <c r="N157" s="367"/>
      <c r="O157" s="367"/>
      <c r="P157" s="369"/>
      <c r="Q157" s="96"/>
      <c r="R157" s="96"/>
      <c r="S157" s="96"/>
      <c r="W157" s="211" t="s">
        <v>738</v>
      </c>
      <c r="X157" s="149">
        <f>VLOOKUP(C157,EJE!$C$1:D1475,2,FALSE)</f>
        <v>0</v>
      </c>
    </row>
    <row r="158" spans="1:24">
      <c r="A158" s="288">
        <v>8</v>
      </c>
      <c r="B158" s="88" t="s">
        <v>312</v>
      </c>
      <c r="C158" s="138" t="s">
        <v>575</v>
      </c>
      <c r="D158" s="131" t="str">
        <f t="shared" si="7"/>
        <v>video</v>
      </c>
      <c r="E158" s="366"/>
      <c r="F158" s="366"/>
      <c r="G158" s="366"/>
      <c r="H158" s="366">
        <v>40</v>
      </c>
      <c r="I158" s="366"/>
      <c r="J158" s="366"/>
      <c r="K158" s="366">
        <v>3</v>
      </c>
      <c r="L158" s="366"/>
      <c r="M158" s="366"/>
      <c r="N158" s="366"/>
      <c r="O158" s="366"/>
      <c r="P158" s="370"/>
      <c r="Q158" s="371">
        <f>((H158+H159+H160+H161+H162)*K158)/60+((H163+H164+H165+H166+H167)*K163)/60</f>
        <v>20</v>
      </c>
      <c r="S158" s="96"/>
      <c r="W158" s="211" t="s">
        <v>738</v>
      </c>
      <c r="X158" s="149" t="str">
        <f>VLOOKUP(C158,EJE!$C$1:D1476,2,FALSE)</f>
        <v>https://youtu.be/9aEy5hauitI?si=CxMxXiTw7HD5fmvi</v>
      </c>
    </row>
    <row r="159" spans="1:24">
      <c r="A159" s="288">
        <v>9</v>
      </c>
      <c r="B159" s="88" t="s">
        <v>40</v>
      </c>
      <c r="C159" s="140" t="s">
        <v>43</v>
      </c>
      <c r="D159" s="132" t="str">
        <f t="shared" si="7"/>
        <v>video</v>
      </c>
      <c r="E159" s="365"/>
      <c r="F159" s="365"/>
      <c r="G159" s="365"/>
      <c r="H159" s="365">
        <v>40</v>
      </c>
      <c r="I159" s="365"/>
      <c r="J159" s="365"/>
      <c r="K159" s="365"/>
      <c r="L159" s="365"/>
      <c r="M159" s="365"/>
      <c r="N159" s="365"/>
      <c r="O159" s="365"/>
      <c r="P159" s="368"/>
      <c r="Q159" s="371"/>
      <c r="S159" s="96"/>
      <c r="W159" s="211" t="s">
        <v>738</v>
      </c>
      <c r="X159" s="149" t="str">
        <f>VLOOKUP(C159,EJE!$C$1:D1477,2,FALSE)</f>
        <v>https://youtu.be/wYacQ6W-jS0?si=pPizgBaEFxyyUHEe</v>
      </c>
    </row>
    <row r="160" spans="1:24">
      <c r="A160" s="288">
        <v>10</v>
      </c>
      <c r="B160" s="88" t="s">
        <v>39</v>
      </c>
      <c r="C160" s="140" t="s">
        <v>116</v>
      </c>
      <c r="D160" s="132" t="str">
        <f t="shared" si="7"/>
        <v>video</v>
      </c>
      <c r="E160" s="365"/>
      <c r="F160" s="365"/>
      <c r="G160" s="365"/>
      <c r="H160" s="365">
        <v>40</v>
      </c>
      <c r="I160" s="365"/>
      <c r="J160" s="365"/>
      <c r="K160" s="365"/>
      <c r="L160" s="365"/>
      <c r="M160" s="365"/>
      <c r="N160" s="365"/>
      <c r="O160" s="365"/>
      <c r="P160" s="368"/>
      <c r="Q160" s="371"/>
      <c r="S160" s="96"/>
      <c r="W160" s="211" t="s">
        <v>738</v>
      </c>
      <c r="X160" s="149" t="str">
        <f>VLOOKUP(C160,EJE!$C$1:D1478,2,FALSE)</f>
        <v>https://youtu.be/VhkfHafen0k?si=XvanjGWwySJajZhI</v>
      </c>
    </row>
    <row r="161" spans="1:24">
      <c r="A161" s="288">
        <v>11</v>
      </c>
      <c r="B161" s="88" t="s">
        <v>685</v>
      </c>
      <c r="C161" s="140" t="s">
        <v>10</v>
      </c>
      <c r="D161" s="132" t="str">
        <f t="shared" si="7"/>
        <v>video</v>
      </c>
      <c r="E161" s="365"/>
      <c r="F161" s="365"/>
      <c r="G161" s="365"/>
      <c r="H161" s="365">
        <v>40</v>
      </c>
      <c r="I161" s="365"/>
      <c r="J161" s="365"/>
      <c r="K161" s="365"/>
      <c r="L161" s="365"/>
      <c r="M161" s="365"/>
      <c r="N161" s="365"/>
      <c r="O161" s="365"/>
      <c r="P161" s="368"/>
      <c r="Q161" s="371"/>
      <c r="S161" s="96"/>
      <c r="W161" s="211" t="s">
        <v>738</v>
      </c>
      <c r="X161" s="149">
        <f>VLOOKUP(C161,EJE!$C$1:D1479,2,FALSE)</f>
        <v>0</v>
      </c>
    </row>
    <row r="162" spans="1:24" ht="24.75" thickBot="1">
      <c r="A162" s="288">
        <v>12</v>
      </c>
      <c r="B162" s="88" t="s">
        <v>942</v>
      </c>
      <c r="C162" s="142" t="s">
        <v>954</v>
      </c>
      <c r="D162" s="133" t="str">
        <f t="shared" si="7"/>
        <v>video</v>
      </c>
      <c r="E162" s="367"/>
      <c r="F162" s="367"/>
      <c r="G162" s="367"/>
      <c r="H162" s="367">
        <v>40</v>
      </c>
      <c r="I162" s="367"/>
      <c r="J162" s="367"/>
      <c r="K162" s="367"/>
      <c r="L162" s="367"/>
      <c r="M162" s="367"/>
      <c r="N162" s="367"/>
      <c r="O162" s="367"/>
      <c r="P162" s="369"/>
      <c r="Q162" s="371"/>
      <c r="S162" s="96"/>
      <c r="W162" s="211" t="s">
        <v>738</v>
      </c>
      <c r="X162" s="149" t="str">
        <f>VLOOKUP(C162,EJE!$C$1:D1480,2,FALSE)</f>
        <v>https://drive.google.com/file/d/1dqfsv1dByJQnWFXu9il5l73FoHjg6b2C/view?usp=sharing</v>
      </c>
    </row>
    <row r="163" spans="1:24">
      <c r="A163" s="288">
        <v>13</v>
      </c>
      <c r="B163" s="88" t="s">
        <v>42</v>
      </c>
      <c r="C163" s="138" t="s">
        <v>15</v>
      </c>
      <c r="D163" s="131" t="str">
        <f t="shared" si="7"/>
        <v>video</v>
      </c>
      <c r="E163" s="366"/>
      <c r="F163" s="366"/>
      <c r="G163" s="366"/>
      <c r="H163" s="366">
        <v>40</v>
      </c>
      <c r="I163" s="366"/>
      <c r="J163" s="366"/>
      <c r="K163" s="366">
        <v>3</v>
      </c>
      <c r="L163" s="366"/>
      <c r="M163" s="366"/>
      <c r="N163" s="366"/>
      <c r="O163" s="366"/>
      <c r="P163" s="370"/>
      <c r="Q163" s="371"/>
      <c r="S163" s="96"/>
      <c r="W163" s="211" t="s">
        <v>738</v>
      </c>
      <c r="X163" s="149">
        <f>VLOOKUP(C163,EJE!$C$1:D1481,2,FALSE)</f>
        <v>0</v>
      </c>
    </row>
    <row r="164" spans="1:24">
      <c r="A164" s="288">
        <v>14</v>
      </c>
      <c r="B164" s="88" t="s">
        <v>38</v>
      </c>
      <c r="C164" s="140" t="s">
        <v>121</v>
      </c>
      <c r="D164" s="132" t="str">
        <f t="shared" si="7"/>
        <v>video</v>
      </c>
      <c r="E164" s="365"/>
      <c r="F164" s="365"/>
      <c r="G164" s="365"/>
      <c r="H164" s="365">
        <v>40</v>
      </c>
      <c r="I164" s="365"/>
      <c r="J164" s="365"/>
      <c r="K164" s="365"/>
      <c r="L164" s="365"/>
      <c r="M164" s="365"/>
      <c r="N164" s="365"/>
      <c r="O164" s="365"/>
      <c r="P164" s="368"/>
      <c r="Q164" s="371"/>
      <c r="S164" s="96"/>
      <c r="W164" s="211" t="s">
        <v>738</v>
      </c>
      <c r="X164" s="149">
        <f>VLOOKUP(C164,EJE!$C$1:D1482,2,FALSE)</f>
        <v>0</v>
      </c>
    </row>
    <row r="165" spans="1:24">
      <c r="A165" s="288">
        <v>15</v>
      </c>
      <c r="B165" s="88" t="s">
        <v>685</v>
      </c>
      <c r="C165" s="140" t="s">
        <v>10</v>
      </c>
      <c r="D165" s="132" t="str">
        <f t="shared" si="7"/>
        <v>video</v>
      </c>
      <c r="E165" s="365"/>
      <c r="F165" s="365"/>
      <c r="G165" s="365"/>
      <c r="H165" s="365">
        <v>40</v>
      </c>
      <c r="I165" s="365"/>
      <c r="J165" s="365"/>
      <c r="K165" s="365"/>
      <c r="L165" s="365"/>
      <c r="M165" s="365"/>
      <c r="N165" s="365"/>
      <c r="O165" s="365"/>
      <c r="P165" s="368"/>
      <c r="Q165" s="371"/>
      <c r="S165" s="96"/>
      <c r="W165" s="211" t="s">
        <v>738</v>
      </c>
      <c r="X165" s="149">
        <f>VLOOKUP(C165,EJE!$C$1:D1483,2,FALSE)</f>
        <v>0</v>
      </c>
    </row>
    <row r="166" spans="1:24">
      <c r="A166" s="254">
        <v>16</v>
      </c>
      <c r="B166" s="88" t="s">
        <v>264</v>
      </c>
      <c r="C166" s="140" t="s">
        <v>219</v>
      </c>
      <c r="D166" s="132" t="str">
        <f t="shared" si="7"/>
        <v>video</v>
      </c>
      <c r="E166" s="365"/>
      <c r="F166" s="365"/>
      <c r="G166" s="365"/>
      <c r="H166" s="365">
        <v>40</v>
      </c>
      <c r="I166" s="365"/>
      <c r="J166" s="365"/>
      <c r="K166" s="365"/>
      <c r="L166" s="365"/>
      <c r="M166" s="365"/>
      <c r="N166" s="365"/>
      <c r="O166" s="365"/>
      <c r="P166" s="368"/>
      <c r="Q166" s="371"/>
      <c r="S166" s="96"/>
      <c r="W166" s="211" t="s">
        <v>738</v>
      </c>
      <c r="X166" s="149">
        <f>VLOOKUP(C166,EJE!$C$1:D1484,2,FALSE)</f>
        <v>0</v>
      </c>
    </row>
    <row r="167" spans="1:24" ht="15.75" thickBot="1">
      <c r="A167" s="254">
        <v>17</v>
      </c>
      <c r="B167" s="88" t="s">
        <v>685</v>
      </c>
      <c r="C167" s="142"/>
      <c r="D167" s="133" t="e">
        <f t="shared" si="7"/>
        <v>#N/A</v>
      </c>
      <c r="E167" s="367"/>
      <c r="F167" s="367"/>
      <c r="G167" s="367"/>
      <c r="H167" s="367">
        <v>40</v>
      </c>
      <c r="I167" s="367"/>
      <c r="J167" s="367"/>
      <c r="K167" s="367"/>
      <c r="L167" s="367"/>
      <c r="M167" s="367"/>
      <c r="N167" s="367"/>
      <c r="O167" s="367"/>
      <c r="P167" s="369"/>
      <c r="Q167" s="371"/>
      <c r="S167" s="96"/>
      <c r="W167" s="211" t="s">
        <v>738</v>
      </c>
      <c r="X167" s="149" t="e">
        <f>VLOOKUP(C167,EJE!$C$1:D1485,2,FALSE)</f>
        <v>#N/A</v>
      </c>
    </row>
    <row r="168" spans="1:24">
      <c r="A168" s="254">
        <v>18</v>
      </c>
      <c r="B168" s="88" t="s">
        <v>1</v>
      </c>
      <c r="C168" s="239" t="s">
        <v>745</v>
      </c>
      <c r="D168" s="132" t="str">
        <f t="shared" si="7"/>
        <v>video</v>
      </c>
      <c r="E168" s="365"/>
      <c r="F168" s="365"/>
      <c r="G168" s="365"/>
      <c r="H168" s="365"/>
      <c r="I168" s="365"/>
      <c r="J168" s="365"/>
      <c r="K168" s="365"/>
      <c r="L168" s="365"/>
      <c r="M168" s="365"/>
      <c r="N168" s="365"/>
      <c r="O168" s="365"/>
      <c r="P168" s="365"/>
      <c r="Q168" s="96"/>
      <c r="R168" s="96"/>
      <c r="S168" s="96"/>
      <c r="W168" s="211" t="s">
        <v>738</v>
      </c>
      <c r="X168" s="17"/>
    </row>
    <row r="169" spans="1:24">
      <c r="B169" s="88"/>
      <c r="C169" s="239"/>
      <c r="D169" s="132"/>
      <c r="E169" s="239"/>
      <c r="F169" s="239"/>
      <c r="G169" s="239"/>
      <c r="H169" s="239"/>
      <c r="I169" s="239"/>
      <c r="J169" s="239"/>
      <c r="K169" s="239"/>
      <c r="L169" s="239"/>
      <c r="M169" s="239"/>
      <c r="N169" s="239"/>
      <c r="O169" s="239"/>
      <c r="P169" s="239"/>
      <c r="X169" s="17"/>
    </row>
    <row r="170" spans="1:24" ht="15.75">
      <c r="C170" s="121" t="s">
        <v>932</v>
      </c>
      <c r="F170" s="89"/>
      <c r="I170" s="89"/>
      <c r="L170" s="89"/>
      <c r="O170" s="89"/>
      <c r="X170" s="17"/>
    </row>
    <row r="171" spans="1:24" ht="16.5" customHeight="1" thickBot="1">
      <c r="A171" s="94">
        <v>9</v>
      </c>
      <c r="B171" s="95"/>
      <c r="C171" s="95" t="s">
        <v>948</v>
      </c>
      <c r="D171" s="137"/>
      <c r="E171" s="372" t="s">
        <v>688</v>
      </c>
      <c r="F171" s="372"/>
      <c r="G171" s="372"/>
      <c r="H171" s="372" t="s">
        <v>950</v>
      </c>
      <c r="I171" s="372"/>
      <c r="J171" s="372"/>
      <c r="K171" s="372" t="s">
        <v>687</v>
      </c>
      <c r="L171" s="372"/>
      <c r="M171" s="372"/>
      <c r="N171" s="372" t="s">
        <v>686</v>
      </c>
      <c r="O171" s="372"/>
      <c r="P171" s="372"/>
      <c r="Q171" s="94"/>
      <c r="X171" s="17"/>
    </row>
    <row r="172" spans="1:24">
      <c r="A172" s="288">
        <v>1</v>
      </c>
      <c r="B172" s="88" t="s">
        <v>394</v>
      </c>
      <c r="C172" s="138" t="s">
        <v>199</v>
      </c>
      <c r="D172" s="131" t="e">
        <f>HYPERLINK(X172,W172)</f>
        <v>#N/A</v>
      </c>
      <c r="E172" s="366"/>
      <c r="F172" s="366"/>
      <c r="G172" s="366"/>
      <c r="H172" s="366">
        <v>30</v>
      </c>
      <c r="I172" s="366"/>
      <c r="J172" s="366"/>
      <c r="K172" s="366">
        <v>3</v>
      </c>
      <c r="L172" s="366"/>
      <c r="M172" s="366"/>
      <c r="N172" s="366"/>
      <c r="O172" s="366"/>
      <c r="P172" s="370"/>
      <c r="Q172" s="96"/>
      <c r="R172" s="96"/>
      <c r="S172" s="96"/>
      <c r="W172" s="211" t="s">
        <v>738</v>
      </c>
      <c r="X172" s="149" t="e">
        <f>VLOOKUP(C172,EJE!$C$1:D1488,2,FALSE)</f>
        <v>#N/A</v>
      </c>
    </row>
    <row r="173" spans="1:24" ht="24">
      <c r="A173" s="288">
        <v>2</v>
      </c>
      <c r="B173" s="88" t="s">
        <v>949</v>
      </c>
      <c r="C173" s="140" t="s">
        <v>1220</v>
      </c>
      <c r="D173" s="132" t="str">
        <f t="shared" ref="D173:D189" si="8">HYPERLINK(X173,W173)</f>
        <v>video</v>
      </c>
      <c r="E173" s="365"/>
      <c r="F173" s="365"/>
      <c r="G173" s="365"/>
      <c r="H173" s="365"/>
      <c r="I173" s="365"/>
      <c r="J173" s="365"/>
      <c r="K173" s="365"/>
      <c r="L173" s="365"/>
      <c r="M173" s="365"/>
      <c r="N173" s="365"/>
      <c r="O173" s="365"/>
      <c r="P173" s="368"/>
      <c r="Q173" s="96"/>
      <c r="R173" s="96"/>
      <c r="S173" s="96"/>
      <c r="W173" s="211" t="s">
        <v>738</v>
      </c>
      <c r="X173" s="149" t="str">
        <f>VLOOKUP(C173,EJE!$C$1:D1489,2,FALSE)</f>
        <v>https://drive.google.com/file/d/1lntZLzLWcMHfPKzX6K085q3glW4d6Vq5/view?usp=sharing</v>
      </c>
    </row>
    <row r="174" spans="1:24" ht="24">
      <c r="A174" s="288">
        <v>3</v>
      </c>
      <c r="B174" s="88" t="s">
        <v>264</v>
      </c>
      <c r="C174" s="140" t="s">
        <v>723</v>
      </c>
      <c r="D174" s="132" t="str">
        <f t="shared" si="8"/>
        <v>video</v>
      </c>
      <c r="E174" s="365"/>
      <c r="F174" s="365"/>
      <c r="G174" s="365"/>
      <c r="H174" s="365"/>
      <c r="I174" s="365"/>
      <c r="J174" s="365"/>
      <c r="K174" s="365"/>
      <c r="L174" s="365"/>
      <c r="M174" s="365"/>
      <c r="N174" s="365"/>
      <c r="O174" s="365"/>
      <c r="P174" s="368"/>
      <c r="Q174" s="96"/>
      <c r="R174" s="96"/>
      <c r="S174" s="96"/>
      <c r="W174" s="211" t="s">
        <v>738</v>
      </c>
      <c r="X174" s="149" t="str">
        <f>VLOOKUP(C174,EJE!$C$1:D1490,2,FALSE)</f>
        <v>https://drive.google.com/file/d/1Obj2B0pgphywe8p9A6MvgDIw5gB_Nl53/view?usp=sharing</v>
      </c>
    </row>
    <row r="175" spans="1:24" ht="15.75" thickBot="1">
      <c r="A175" s="288">
        <v>4</v>
      </c>
      <c r="B175" s="88" t="s">
        <v>685</v>
      </c>
      <c r="C175" s="142" t="s">
        <v>10</v>
      </c>
      <c r="D175" s="133" t="str">
        <f t="shared" si="8"/>
        <v>video</v>
      </c>
      <c r="E175" s="241"/>
      <c r="F175" s="241"/>
      <c r="G175" s="241"/>
      <c r="H175" s="367"/>
      <c r="I175" s="367"/>
      <c r="J175" s="367"/>
      <c r="K175" s="367"/>
      <c r="L175" s="367"/>
      <c r="M175" s="367"/>
      <c r="N175" s="241"/>
      <c r="O175" s="241"/>
      <c r="P175" s="242"/>
      <c r="Q175" s="96"/>
      <c r="R175" s="96"/>
      <c r="S175" s="96"/>
      <c r="W175" s="211" t="s">
        <v>738</v>
      </c>
      <c r="X175" s="149">
        <f>VLOOKUP(C175,EJE!$C$1:D1491,2,FALSE)</f>
        <v>0</v>
      </c>
    </row>
    <row r="176" spans="1:24">
      <c r="A176" s="288">
        <v>5</v>
      </c>
      <c r="B176" s="88" t="s">
        <v>0</v>
      </c>
      <c r="C176" s="138" t="s">
        <v>607</v>
      </c>
      <c r="D176" s="131" t="str">
        <f t="shared" si="8"/>
        <v>video</v>
      </c>
      <c r="E176" s="366"/>
      <c r="F176" s="366"/>
      <c r="G176" s="366"/>
      <c r="H176" s="366">
        <v>30</v>
      </c>
      <c r="I176" s="366"/>
      <c r="J176" s="366"/>
      <c r="K176" s="366">
        <v>3</v>
      </c>
      <c r="L176" s="366"/>
      <c r="M176" s="366"/>
      <c r="N176" s="366"/>
      <c r="O176" s="366"/>
      <c r="P176" s="370"/>
      <c r="Q176" s="96"/>
      <c r="R176" s="96"/>
      <c r="S176" s="96"/>
      <c r="W176" s="211" t="s">
        <v>738</v>
      </c>
      <c r="X176" s="149" t="str">
        <f>VLOOKUP(C176,EJE!$C$1:D1492,2,FALSE)</f>
        <v>https://youtu.be/OtYZREE9C_4?si=YyMr3oFeUYDqZ3Ff</v>
      </c>
    </row>
    <row r="177" spans="1:24">
      <c r="A177" s="288">
        <v>6</v>
      </c>
      <c r="B177" s="88" t="s">
        <v>0</v>
      </c>
      <c r="C177" s="140" t="s">
        <v>331</v>
      </c>
      <c r="D177" s="132" t="str">
        <f t="shared" si="8"/>
        <v>video</v>
      </c>
      <c r="E177" s="239"/>
      <c r="F177" s="239"/>
      <c r="G177" s="239"/>
      <c r="H177" s="365"/>
      <c r="I177" s="365"/>
      <c r="J177" s="365"/>
      <c r="K177" s="365"/>
      <c r="L177" s="365"/>
      <c r="M177" s="365"/>
      <c r="N177" s="239"/>
      <c r="O177" s="239"/>
      <c r="P177" s="240"/>
      <c r="Q177" s="96"/>
      <c r="R177" s="96"/>
      <c r="S177" s="96"/>
      <c r="W177" s="211" t="s">
        <v>738</v>
      </c>
      <c r="X177" s="149">
        <f>VLOOKUP(C177,EJE!$C$1:D1493,2,FALSE)</f>
        <v>0</v>
      </c>
    </row>
    <row r="178" spans="1:24" ht="15.75" thickBot="1">
      <c r="A178" s="288">
        <v>7</v>
      </c>
      <c r="B178" s="88" t="s">
        <v>0</v>
      </c>
      <c r="C178" s="142" t="s">
        <v>313</v>
      </c>
      <c r="D178" s="133" t="str">
        <f t="shared" si="8"/>
        <v>video</v>
      </c>
      <c r="E178" s="367"/>
      <c r="F178" s="367"/>
      <c r="G178" s="367"/>
      <c r="H178" s="367"/>
      <c r="I178" s="367"/>
      <c r="J178" s="367"/>
      <c r="K178" s="367"/>
      <c r="L178" s="367"/>
      <c r="M178" s="367"/>
      <c r="N178" s="367"/>
      <c r="O178" s="367"/>
      <c r="P178" s="369"/>
      <c r="Q178" s="96"/>
      <c r="R178" s="96"/>
      <c r="S178" s="96"/>
      <c r="W178" s="211" t="s">
        <v>738</v>
      </c>
      <c r="X178" s="149">
        <f>VLOOKUP(C178,EJE!$C$1:D1494,2,FALSE)</f>
        <v>0</v>
      </c>
    </row>
    <row r="179" spans="1:24">
      <c r="A179" s="288">
        <v>8</v>
      </c>
      <c r="B179" s="88" t="s">
        <v>312</v>
      </c>
      <c r="C179" s="138" t="s">
        <v>575</v>
      </c>
      <c r="D179" s="131" t="str">
        <f t="shared" si="8"/>
        <v>video</v>
      </c>
      <c r="E179" s="366"/>
      <c r="F179" s="366"/>
      <c r="G179" s="366"/>
      <c r="H179" s="366">
        <v>30</v>
      </c>
      <c r="I179" s="366"/>
      <c r="J179" s="366"/>
      <c r="K179" s="366">
        <v>4</v>
      </c>
      <c r="L179" s="366"/>
      <c r="M179" s="366"/>
      <c r="N179" s="366"/>
      <c r="O179" s="366"/>
      <c r="P179" s="370"/>
      <c r="Q179" s="371">
        <f>((H179+H180+H181+H182+H183)*K179)/60+((H184+H185+H186+H187+H188)*K184)/60</f>
        <v>20</v>
      </c>
      <c r="S179" s="96"/>
      <c r="W179" s="211" t="s">
        <v>738</v>
      </c>
      <c r="X179" s="149" t="str">
        <f>VLOOKUP(C179,EJE!$C$1:D1495,2,FALSE)</f>
        <v>https://youtu.be/9aEy5hauitI?si=CxMxXiTw7HD5fmvi</v>
      </c>
    </row>
    <row r="180" spans="1:24">
      <c r="A180" s="288">
        <v>9</v>
      </c>
      <c r="B180" s="88" t="s">
        <v>40</v>
      </c>
      <c r="C180" s="140" t="s">
        <v>43</v>
      </c>
      <c r="D180" s="132" t="str">
        <f t="shared" si="8"/>
        <v>video</v>
      </c>
      <c r="E180" s="365"/>
      <c r="F180" s="365"/>
      <c r="G180" s="365"/>
      <c r="H180" s="365">
        <v>30</v>
      </c>
      <c r="I180" s="365"/>
      <c r="J180" s="365"/>
      <c r="K180" s="365"/>
      <c r="L180" s="365"/>
      <c r="M180" s="365"/>
      <c r="N180" s="365"/>
      <c r="O180" s="365"/>
      <c r="P180" s="368"/>
      <c r="Q180" s="371"/>
      <c r="S180" s="96"/>
      <c r="W180" s="211" t="s">
        <v>738</v>
      </c>
      <c r="X180" s="149" t="str">
        <f>VLOOKUP(C180,EJE!$C$1:D1496,2,FALSE)</f>
        <v>https://youtu.be/wYacQ6W-jS0?si=pPizgBaEFxyyUHEe</v>
      </c>
    </row>
    <row r="181" spans="1:24">
      <c r="A181" s="288">
        <v>10</v>
      </c>
      <c r="B181" s="88" t="s">
        <v>39</v>
      </c>
      <c r="C181" s="140" t="s">
        <v>116</v>
      </c>
      <c r="D181" s="132" t="str">
        <f t="shared" si="8"/>
        <v>video</v>
      </c>
      <c r="E181" s="365"/>
      <c r="F181" s="365"/>
      <c r="G181" s="365"/>
      <c r="H181" s="365">
        <v>30</v>
      </c>
      <c r="I181" s="365"/>
      <c r="J181" s="365"/>
      <c r="K181" s="365"/>
      <c r="L181" s="365"/>
      <c r="M181" s="365"/>
      <c r="N181" s="365"/>
      <c r="O181" s="365"/>
      <c r="P181" s="368"/>
      <c r="Q181" s="371"/>
      <c r="S181" s="96"/>
      <c r="W181" s="211" t="s">
        <v>738</v>
      </c>
      <c r="X181" s="149" t="str">
        <f>VLOOKUP(C181,EJE!$C$1:D1497,2,FALSE)</f>
        <v>https://youtu.be/VhkfHafen0k?si=XvanjGWwySJajZhI</v>
      </c>
    </row>
    <row r="182" spans="1:24">
      <c r="A182" s="288">
        <v>11</v>
      </c>
      <c r="B182" s="88" t="s">
        <v>685</v>
      </c>
      <c r="C182" s="140" t="s">
        <v>10</v>
      </c>
      <c r="D182" s="132" t="str">
        <f t="shared" si="8"/>
        <v>video</v>
      </c>
      <c r="E182" s="365"/>
      <c r="F182" s="365"/>
      <c r="G182" s="365"/>
      <c r="H182" s="365">
        <v>30</v>
      </c>
      <c r="I182" s="365"/>
      <c r="J182" s="365"/>
      <c r="K182" s="365"/>
      <c r="L182" s="365"/>
      <c r="M182" s="365"/>
      <c r="N182" s="365"/>
      <c r="O182" s="365"/>
      <c r="P182" s="368"/>
      <c r="Q182" s="371"/>
      <c r="S182" s="96"/>
      <c r="W182" s="211" t="s">
        <v>738</v>
      </c>
      <c r="X182" s="149">
        <f>VLOOKUP(C182,EJE!$C$1:D1498,2,FALSE)</f>
        <v>0</v>
      </c>
    </row>
    <row r="183" spans="1:24" ht="24.75" thickBot="1">
      <c r="A183" s="288">
        <v>12</v>
      </c>
      <c r="B183" s="88" t="s">
        <v>942</v>
      </c>
      <c r="C183" s="142" t="s">
        <v>954</v>
      </c>
      <c r="D183" s="133" t="str">
        <f t="shared" si="8"/>
        <v>video</v>
      </c>
      <c r="E183" s="367"/>
      <c r="F183" s="367"/>
      <c r="G183" s="367"/>
      <c r="H183" s="367">
        <v>30</v>
      </c>
      <c r="I183" s="367"/>
      <c r="J183" s="367"/>
      <c r="K183" s="367"/>
      <c r="L183" s="367"/>
      <c r="M183" s="367"/>
      <c r="N183" s="367"/>
      <c r="O183" s="367"/>
      <c r="P183" s="369"/>
      <c r="Q183" s="371"/>
      <c r="S183" s="96"/>
      <c r="W183" s="211" t="s">
        <v>738</v>
      </c>
      <c r="X183" s="149" t="str">
        <f>VLOOKUP(C183,EJE!$C$1:D1499,2,FALSE)</f>
        <v>https://drive.google.com/file/d/1dqfsv1dByJQnWFXu9il5l73FoHjg6b2C/view?usp=sharing</v>
      </c>
    </row>
    <row r="184" spans="1:24">
      <c r="A184" s="288">
        <v>13</v>
      </c>
      <c r="B184" s="88" t="s">
        <v>42</v>
      </c>
      <c r="C184" s="138" t="s">
        <v>15</v>
      </c>
      <c r="D184" s="131" t="str">
        <f t="shared" si="8"/>
        <v>video</v>
      </c>
      <c r="E184" s="366"/>
      <c r="F184" s="366"/>
      <c r="G184" s="366"/>
      <c r="H184" s="366">
        <v>30</v>
      </c>
      <c r="I184" s="366"/>
      <c r="J184" s="366"/>
      <c r="K184" s="366">
        <v>4</v>
      </c>
      <c r="L184" s="366"/>
      <c r="M184" s="366"/>
      <c r="N184" s="366"/>
      <c r="O184" s="366"/>
      <c r="P184" s="370"/>
      <c r="Q184" s="371"/>
      <c r="S184" s="96"/>
      <c r="W184" s="211" t="s">
        <v>738</v>
      </c>
      <c r="X184" s="149">
        <f>VLOOKUP(C184,EJE!$C$1:D1500,2,FALSE)</f>
        <v>0</v>
      </c>
    </row>
    <row r="185" spans="1:24">
      <c r="A185" s="288">
        <v>14</v>
      </c>
      <c r="B185" s="88" t="s">
        <v>38</v>
      </c>
      <c r="C185" s="140" t="s">
        <v>121</v>
      </c>
      <c r="D185" s="132" t="str">
        <f t="shared" si="8"/>
        <v>video</v>
      </c>
      <c r="E185" s="365"/>
      <c r="F185" s="365"/>
      <c r="G185" s="365"/>
      <c r="H185" s="365">
        <v>30</v>
      </c>
      <c r="I185" s="365"/>
      <c r="J185" s="365"/>
      <c r="K185" s="365"/>
      <c r="L185" s="365"/>
      <c r="M185" s="365"/>
      <c r="N185" s="365"/>
      <c r="O185" s="365"/>
      <c r="P185" s="368"/>
      <c r="Q185" s="371"/>
      <c r="S185" s="96"/>
      <c r="W185" s="211" t="s">
        <v>738</v>
      </c>
      <c r="X185" s="149">
        <f>VLOOKUP(C185,EJE!$C$1:D1501,2,FALSE)</f>
        <v>0</v>
      </c>
    </row>
    <row r="186" spans="1:24">
      <c r="A186" s="288">
        <v>15</v>
      </c>
      <c r="B186" s="88" t="s">
        <v>685</v>
      </c>
      <c r="C186" s="140" t="s">
        <v>10</v>
      </c>
      <c r="D186" s="132" t="str">
        <f t="shared" si="8"/>
        <v>video</v>
      </c>
      <c r="E186" s="365"/>
      <c r="F186" s="365"/>
      <c r="G186" s="365"/>
      <c r="H186" s="365">
        <v>30</v>
      </c>
      <c r="I186" s="365"/>
      <c r="J186" s="365"/>
      <c r="K186" s="365"/>
      <c r="L186" s="365"/>
      <c r="M186" s="365"/>
      <c r="N186" s="365"/>
      <c r="O186" s="365"/>
      <c r="P186" s="368"/>
      <c r="Q186" s="371"/>
      <c r="S186" s="96"/>
      <c r="W186" s="211" t="s">
        <v>738</v>
      </c>
      <c r="X186" s="149">
        <f>VLOOKUP(C186,EJE!$C$1:D1502,2,FALSE)</f>
        <v>0</v>
      </c>
    </row>
    <row r="187" spans="1:24">
      <c r="A187" s="254">
        <v>16</v>
      </c>
      <c r="B187" s="88" t="s">
        <v>264</v>
      </c>
      <c r="C187" s="140" t="s">
        <v>219</v>
      </c>
      <c r="D187" s="132" t="str">
        <f t="shared" si="8"/>
        <v>video</v>
      </c>
      <c r="E187" s="365"/>
      <c r="F187" s="365"/>
      <c r="G187" s="365"/>
      <c r="H187" s="365">
        <v>30</v>
      </c>
      <c r="I187" s="365"/>
      <c r="J187" s="365"/>
      <c r="K187" s="365"/>
      <c r="L187" s="365"/>
      <c r="M187" s="365"/>
      <c r="N187" s="365"/>
      <c r="O187" s="365"/>
      <c r="P187" s="368"/>
      <c r="Q187" s="371"/>
      <c r="S187" s="96"/>
      <c r="W187" s="211" t="s">
        <v>738</v>
      </c>
      <c r="X187" s="149">
        <f>VLOOKUP(C187,EJE!$C$1:D1503,2,FALSE)</f>
        <v>0</v>
      </c>
    </row>
    <row r="188" spans="1:24" ht="15.75" thickBot="1">
      <c r="A188" s="254">
        <v>17</v>
      </c>
      <c r="B188" s="88" t="s">
        <v>685</v>
      </c>
      <c r="C188" s="142"/>
      <c r="D188" s="133" t="e">
        <f t="shared" si="8"/>
        <v>#N/A</v>
      </c>
      <c r="E188" s="367"/>
      <c r="F188" s="367"/>
      <c r="G188" s="367"/>
      <c r="H188" s="367">
        <v>30</v>
      </c>
      <c r="I188" s="367"/>
      <c r="J188" s="367"/>
      <c r="K188" s="367"/>
      <c r="L188" s="367"/>
      <c r="M188" s="367"/>
      <c r="N188" s="367"/>
      <c r="O188" s="367"/>
      <c r="P188" s="369"/>
      <c r="Q188" s="371"/>
      <c r="S188" s="96"/>
      <c r="W188" s="211" t="s">
        <v>738</v>
      </c>
      <c r="X188" s="149" t="e">
        <f>VLOOKUP(C188,EJE!$C$1:D1504,2,FALSE)</f>
        <v>#N/A</v>
      </c>
    </row>
    <row r="189" spans="1:24">
      <c r="A189" s="254">
        <v>18</v>
      </c>
      <c r="B189" s="88" t="s">
        <v>1</v>
      </c>
      <c r="C189" s="239" t="s">
        <v>745</v>
      </c>
      <c r="D189" s="132" t="str">
        <f t="shared" si="8"/>
        <v>video</v>
      </c>
      <c r="E189" s="365"/>
      <c r="F189" s="365"/>
      <c r="G189" s="365"/>
      <c r="H189" s="365"/>
      <c r="I189" s="365"/>
      <c r="J189" s="365"/>
      <c r="K189" s="365"/>
      <c r="L189" s="365"/>
      <c r="M189" s="365"/>
      <c r="N189" s="365"/>
      <c r="O189" s="365"/>
      <c r="P189" s="365"/>
      <c r="Q189" s="96"/>
      <c r="R189" s="96"/>
      <c r="S189" s="96"/>
      <c r="W189" s="211" t="s">
        <v>738</v>
      </c>
      <c r="X189" s="17"/>
    </row>
    <row r="190" spans="1:24">
      <c r="B190" s="146"/>
      <c r="C190" s="239"/>
      <c r="D190" s="132"/>
      <c r="E190" s="239"/>
      <c r="F190" s="239"/>
      <c r="G190" s="239"/>
      <c r="H190" s="239"/>
      <c r="I190" s="239"/>
      <c r="J190" s="239"/>
      <c r="K190" s="239"/>
      <c r="L190" s="239"/>
      <c r="M190" s="239"/>
      <c r="N190" s="239"/>
      <c r="O190" s="239"/>
      <c r="P190" s="239"/>
      <c r="X190" s="17"/>
    </row>
    <row r="191" spans="1:24" ht="15.75">
      <c r="C191" s="122" t="s">
        <v>939</v>
      </c>
      <c r="F191" s="89"/>
      <c r="I191" s="89"/>
      <c r="L191" s="89"/>
      <c r="O191" s="89"/>
      <c r="X191" s="17"/>
    </row>
    <row r="192" spans="1:24" ht="16.5" customHeight="1" thickBot="1">
      <c r="A192" s="94">
        <v>10</v>
      </c>
      <c r="B192" s="95"/>
      <c r="C192" s="95" t="s">
        <v>948</v>
      </c>
      <c r="D192" s="137"/>
      <c r="E192" s="372" t="s">
        <v>688</v>
      </c>
      <c r="F192" s="372"/>
      <c r="G192" s="372"/>
      <c r="H192" s="372" t="s">
        <v>950</v>
      </c>
      <c r="I192" s="372"/>
      <c r="J192" s="372"/>
      <c r="K192" s="372" t="s">
        <v>687</v>
      </c>
      <c r="L192" s="372"/>
      <c r="M192" s="372"/>
      <c r="N192" s="372" t="s">
        <v>686</v>
      </c>
      <c r="O192" s="372"/>
      <c r="P192" s="372"/>
      <c r="Q192" s="94"/>
      <c r="X192" s="17"/>
    </row>
    <row r="193" spans="1:24">
      <c r="A193" s="288">
        <v>1</v>
      </c>
      <c r="B193" s="88" t="s">
        <v>394</v>
      </c>
      <c r="C193" s="138" t="s">
        <v>199</v>
      </c>
      <c r="D193" s="131" t="e">
        <f>HYPERLINK(X193,W193)</f>
        <v>#N/A</v>
      </c>
      <c r="E193" s="366"/>
      <c r="F193" s="366"/>
      <c r="G193" s="366"/>
      <c r="H193" s="366">
        <v>30</v>
      </c>
      <c r="I193" s="366"/>
      <c r="J193" s="366"/>
      <c r="K193" s="366">
        <v>3</v>
      </c>
      <c r="L193" s="366"/>
      <c r="M193" s="366"/>
      <c r="N193" s="366"/>
      <c r="O193" s="366"/>
      <c r="P193" s="370"/>
      <c r="Q193" s="96"/>
      <c r="R193" s="96"/>
      <c r="S193" s="96"/>
      <c r="W193" s="211" t="s">
        <v>738</v>
      </c>
      <c r="X193" s="149" t="e">
        <f>VLOOKUP(C193,EJE!$C$1:D1507,2,FALSE)</f>
        <v>#N/A</v>
      </c>
    </row>
    <row r="194" spans="1:24" ht="24">
      <c r="A194" s="288">
        <v>2</v>
      </c>
      <c r="B194" s="88" t="s">
        <v>949</v>
      </c>
      <c r="C194" s="140" t="s">
        <v>1220</v>
      </c>
      <c r="D194" s="132" t="str">
        <f t="shared" ref="D194:D210" si="9">HYPERLINK(X194,W194)</f>
        <v>video</v>
      </c>
      <c r="E194" s="365"/>
      <c r="F194" s="365"/>
      <c r="G194" s="365"/>
      <c r="H194" s="365"/>
      <c r="I194" s="365"/>
      <c r="J194" s="365"/>
      <c r="K194" s="365"/>
      <c r="L194" s="365"/>
      <c r="M194" s="365"/>
      <c r="N194" s="365"/>
      <c r="O194" s="365"/>
      <c r="P194" s="368"/>
      <c r="Q194" s="96"/>
      <c r="R194" s="96"/>
      <c r="S194" s="96"/>
      <c r="W194" s="211" t="s">
        <v>738</v>
      </c>
      <c r="X194" s="149" t="str">
        <f>VLOOKUP(C194,EJE!$C$1:D1508,2,FALSE)</f>
        <v>https://drive.google.com/file/d/1lntZLzLWcMHfPKzX6K085q3glW4d6Vq5/view?usp=sharing</v>
      </c>
    </row>
    <row r="195" spans="1:24" ht="24">
      <c r="A195" s="288">
        <v>3</v>
      </c>
      <c r="B195" s="88" t="s">
        <v>264</v>
      </c>
      <c r="C195" s="140" t="s">
        <v>723</v>
      </c>
      <c r="D195" s="132" t="str">
        <f t="shared" si="9"/>
        <v>video</v>
      </c>
      <c r="E195" s="365"/>
      <c r="F195" s="365"/>
      <c r="G195" s="365"/>
      <c r="H195" s="365"/>
      <c r="I195" s="365"/>
      <c r="J195" s="365"/>
      <c r="K195" s="365"/>
      <c r="L195" s="365"/>
      <c r="M195" s="365"/>
      <c r="N195" s="365"/>
      <c r="O195" s="365"/>
      <c r="P195" s="368"/>
      <c r="Q195" s="96"/>
      <c r="R195" s="96"/>
      <c r="S195" s="96"/>
      <c r="W195" s="211" t="s">
        <v>738</v>
      </c>
      <c r="X195" s="149" t="str">
        <f>VLOOKUP(C195,EJE!$C$1:D1509,2,FALSE)</f>
        <v>https://drive.google.com/file/d/1Obj2B0pgphywe8p9A6MvgDIw5gB_Nl53/view?usp=sharing</v>
      </c>
    </row>
    <row r="196" spans="1:24" ht="15.75" thickBot="1">
      <c r="A196" s="288">
        <v>4</v>
      </c>
      <c r="B196" s="88" t="s">
        <v>685</v>
      </c>
      <c r="C196" s="142" t="s">
        <v>10</v>
      </c>
      <c r="D196" s="133" t="str">
        <f t="shared" si="9"/>
        <v>video</v>
      </c>
      <c r="E196" s="241"/>
      <c r="F196" s="241"/>
      <c r="G196" s="241"/>
      <c r="H196" s="367"/>
      <c r="I196" s="367"/>
      <c r="J196" s="367"/>
      <c r="K196" s="367"/>
      <c r="L196" s="367"/>
      <c r="M196" s="367"/>
      <c r="N196" s="241"/>
      <c r="O196" s="241"/>
      <c r="P196" s="242"/>
      <c r="Q196" s="96"/>
      <c r="R196" s="96"/>
      <c r="S196" s="96"/>
      <c r="W196" s="211" t="s">
        <v>738</v>
      </c>
      <c r="X196" s="149">
        <f>VLOOKUP(C196,EJE!$C$1:D1510,2,FALSE)</f>
        <v>0</v>
      </c>
    </row>
    <row r="197" spans="1:24">
      <c r="A197" s="288">
        <v>5</v>
      </c>
      <c r="B197" s="88" t="s">
        <v>0</v>
      </c>
      <c r="C197" s="138" t="s">
        <v>607</v>
      </c>
      <c r="D197" s="131" t="str">
        <f t="shared" si="9"/>
        <v>video</v>
      </c>
      <c r="E197" s="366"/>
      <c r="F197" s="366"/>
      <c r="G197" s="366"/>
      <c r="H197" s="366">
        <v>30</v>
      </c>
      <c r="I197" s="366"/>
      <c r="J197" s="366"/>
      <c r="K197" s="366">
        <v>3</v>
      </c>
      <c r="L197" s="366"/>
      <c r="M197" s="366"/>
      <c r="N197" s="366"/>
      <c r="O197" s="366"/>
      <c r="P197" s="370"/>
      <c r="Q197" s="96"/>
      <c r="R197" s="96"/>
      <c r="S197" s="96"/>
      <c r="W197" s="211" t="s">
        <v>738</v>
      </c>
      <c r="X197" s="149" t="str">
        <f>VLOOKUP(C197,EJE!$C$1:D1511,2,FALSE)</f>
        <v>https://youtu.be/OtYZREE9C_4?si=YyMr3oFeUYDqZ3Ff</v>
      </c>
    </row>
    <row r="198" spans="1:24">
      <c r="A198" s="288">
        <v>6</v>
      </c>
      <c r="B198" s="88" t="s">
        <v>0</v>
      </c>
      <c r="C198" s="140" t="s">
        <v>331</v>
      </c>
      <c r="D198" s="132" t="str">
        <f t="shared" si="9"/>
        <v>video</v>
      </c>
      <c r="E198" s="239"/>
      <c r="F198" s="239"/>
      <c r="G198" s="239"/>
      <c r="H198" s="365"/>
      <c r="I198" s="365"/>
      <c r="J198" s="365"/>
      <c r="K198" s="365"/>
      <c r="L198" s="365"/>
      <c r="M198" s="365"/>
      <c r="N198" s="239"/>
      <c r="O198" s="239"/>
      <c r="P198" s="240"/>
      <c r="Q198" s="96"/>
      <c r="R198" s="96"/>
      <c r="S198" s="96"/>
      <c r="W198" s="211" t="s">
        <v>738</v>
      </c>
      <c r="X198" s="149">
        <f>VLOOKUP(C198,EJE!$C$1:D1512,2,FALSE)</f>
        <v>0</v>
      </c>
    </row>
    <row r="199" spans="1:24" ht="15.75" thickBot="1">
      <c r="A199" s="288">
        <v>7</v>
      </c>
      <c r="B199" s="88" t="s">
        <v>0</v>
      </c>
      <c r="C199" s="142" t="s">
        <v>313</v>
      </c>
      <c r="D199" s="133" t="str">
        <f t="shared" si="9"/>
        <v>video</v>
      </c>
      <c r="E199" s="367"/>
      <c r="F199" s="367"/>
      <c r="G199" s="367"/>
      <c r="H199" s="367"/>
      <c r="I199" s="367"/>
      <c r="J199" s="367"/>
      <c r="K199" s="367"/>
      <c r="L199" s="367"/>
      <c r="M199" s="367"/>
      <c r="N199" s="367"/>
      <c r="O199" s="367"/>
      <c r="P199" s="369"/>
      <c r="Q199" s="96"/>
      <c r="R199" s="96"/>
      <c r="S199" s="96"/>
      <c r="W199" s="211" t="s">
        <v>738</v>
      </c>
      <c r="X199" s="149">
        <f>VLOOKUP(C199,EJE!$C$1:D1513,2,FALSE)</f>
        <v>0</v>
      </c>
    </row>
    <row r="200" spans="1:24">
      <c r="A200" s="288">
        <v>8</v>
      </c>
      <c r="B200" s="88" t="s">
        <v>312</v>
      </c>
      <c r="C200" s="138" t="s">
        <v>575</v>
      </c>
      <c r="D200" s="131" t="str">
        <f t="shared" si="9"/>
        <v>video</v>
      </c>
      <c r="E200" s="366"/>
      <c r="F200" s="366"/>
      <c r="G200" s="366"/>
      <c r="H200" s="366">
        <v>40</v>
      </c>
      <c r="I200" s="366"/>
      <c r="J200" s="366"/>
      <c r="K200" s="366">
        <v>4</v>
      </c>
      <c r="L200" s="366"/>
      <c r="M200" s="366"/>
      <c r="N200" s="366"/>
      <c r="O200" s="366"/>
      <c r="P200" s="370"/>
      <c r="Q200" s="371">
        <f>((H200+H201+H202+H203+H204)*K200)/60+((H205+H206+H207+H208+H209)*K205)/60</f>
        <v>26.666666666666668</v>
      </c>
      <c r="S200" s="96"/>
      <c r="W200" s="211" t="s">
        <v>738</v>
      </c>
      <c r="X200" s="149" t="str">
        <f>VLOOKUP(C200,EJE!$C$1:D1514,2,FALSE)</f>
        <v>https://youtu.be/9aEy5hauitI?si=CxMxXiTw7HD5fmvi</v>
      </c>
    </row>
    <row r="201" spans="1:24">
      <c r="A201" s="288">
        <v>9</v>
      </c>
      <c r="B201" s="88" t="s">
        <v>40</v>
      </c>
      <c r="C201" s="140" t="s">
        <v>43</v>
      </c>
      <c r="D201" s="132" t="str">
        <f t="shared" si="9"/>
        <v>video</v>
      </c>
      <c r="E201" s="365"/>
      <c r="F201" s="365"/>
      <c r="G201" s="365"/>
      <c r="H201" s="365">
        <v>40</v>
      </c>
      <c r="I201" s="365"/>
      <c r="J201" s="365"/>
      <c r="K201" s="365"/>
      <c r="L201" s="365"/>
      <c r="M201" s="365"/>
      <c r="N201" s="365"/>
      <c r="O201" s="365"/>
      <c r="P201" s="368"/>
      <c r="Q201" s="371"/>
      <c r="S201" s="96"/>
      <c r="W201" s="211" t="s">
        <v>738</v>
      </c>
      <c r="X201" s="149" t="str">
        <f>VLOOKUP(C201,EJE!$C$1:D1515,2,FALSE)</f>
        <v>https://youtu.be/wYacQ6W-jS0?si=pPizgBaEFxyyUHEe</v>
      </c>
    </row>
    <row r="202" spans="1:24">
      <c r="A202" s="288">
        <v>10</v>
      </c>
      <c r="B202" s="88" t="s">
        <v>39</v>
      </c>
      <c r="C202" s="140" t="s">
        <v>116</v>
      </c>
      <c r="D202" s="132" t="str">
        <f t="shared" si="9"/>
        <v>video</v>
      </c>
      <c r="E202" s="365"/>
      <c r="F202" s="365"/>
      <c r="G202" s="365"/>
      <c r="H202" s="365">
        <v>40</v>
      </c>
      <c r="I202" s="365"/>
      <c r="J202" s="365"/>
      <c r="K202" s="365"/>
      <c r="L202" s="365"/>
      <c r="M202" s="365"/>
      <c r="N202" s="365"/>
      <c r="O202" s="365"/>
      <c r="P202" s="368"/>
      <c r="Q202" s="371"/>
      <c r="S202" s="96"/>
      <c r="W202" s="211" t="s">
        <v>738</v>
      </c>
      <c r="X202" s="149" t="str">
        <f>VLOOKUP(C202,EJE!$C$1:D1516,2,FALSE)</f>
        <v>https://youtu.be/VhkfHafen0k?si=XvanjGWwySJajZhI</v>
      </c>
    </row>
    <row r="203" spans="1:24">
      <c r="A203" s="288">
        <v>11</v>
      </c>
      <c r="B203" s="88" t="s">
        <v>685</v>
      </c>
      <c r="C203" s="140" t="s">
        <v>10</v>
      </c>
      <c r="D203" s="132" t="str">
        <f t="shared" si="9"/>
        <v>video</v>
      </c>
      <c r="E203" s="365"/>
      <c r="F203" s="365"/>
      <c r="G203" s="365"/>
      <c r="H203" s="365">
        <v>40</v>
      </c>
      <c r="I203" s="365"/>
      <c r="J203" s="365"/>
      <c r="K203" s="365"/>
      <c r="L203" s="365"/>
      <c r="M203" s="365"/>
      <c r="N203" s="365"/>
      <c r="O203" s="365"/>
      <c r="P203" s="368"/>
      <c r="Q203" s="371"/>
      <c r="S203" s="96"/>
      <c r="W203" s="211" t="s">
        <v>738</v>
      </c>
      <c r="X203" s="149">
        <f>VLOOKUP(C203,EJE!$C$1:D1517,2,FALSE)</f>
        <v>0</v>
      </c>
    </row>
    <row r="204" spans="1:24" ht="24.75" thickBot="1">
      <c r="A204" s="288">
        <v>12</v>
      </c>
      <c r="B204" s="88" t="s">
        <v>942</v>
      </c>
      <c r="C204" s="142" t="s">
        <v>954</v>
      </c>
      <c r="D204" s="133" t="str">
        <f t="shared" si="9"/>
        <v>video</v>
      </c>
      <c r="E204" s="367"/>
      <c r="F204" s="367"/>
      <c r="G204" s="367"/>
      <c r="H204" s="367">
        <v>40</v>
      </c>
      <c r="I204" s="367"/>
      <c r="J204" s="367"/>
      <c r="K204" s="367"/>
      <c r="L204" s="367"/>
      <c r="M204" s="367"/>
      <c r="N204" s="367"/>
      <c r="O204" s="367"/>
      <c r="P204" s="369"/>
      <c r="Q204" s="371"/>
      <c r="S204" s="96"/>
      <c r="W204" s="211" t="s">
        <v>738</v>
      </c>
      <c r="X204" s="149" t="str">
        <f>VLOOKUP(C204,EJE!$C$1:D1518,2,FALSE)</f>
        <v>https://drive.google.com/file/d/1dqfsv1dByJQnWFXu9il5l73FoHjg6b2C/view?usp=sharing</v>
      </c>
    </row>
    <row r="205" spans="1:24">
      <c r="A205" s="288">
        <v>13</v>
      </c>
      <c r="B205" s="88" t="s">
        <v>42</v>
      </c>
      <c r="C205" s="138" t="s">
        <v>15</v>
      </c>
      <c r="D205" s="131" t="str">
        <f t="shared" si="9"/>
        <v>video</v>
      </c>
      <c r="E205" s="366"/>
      <c r="F205" s="366"/>
      <c r="G205" s="366"/>
      <c r="H205" s="366">
        <v>40</v>
      </c>
      <c r="I205" s="366"/>
      <c r="J205" s="366"/>
      <c r="K205" s="366">
        <v>4</v>
      </c>
      <c r="L205" s="366"/>
      <c r="M205" s="366"/>
      <c r="N205" s="366"/>
      <c r="O205" s="366"/>
      <c r="P205" s="370"/>
      <c r="Q205" s="371"/>
      <c r="S205" s="96"/>
      <c r="W205" s="211" t="s">
        <v>738</v>
      </c>
      <c r="X205" s="149">
        <f>VLOOKUP(C205,EJE!$C$1:D1519,2,FALSE)</f>
        <v>0</v>
      </c>
    </row>
    <row r="206" spans="1:24">
      <c r="A206" s="288">
        <v>14</v>
      </c>
      <c r="B206" s="88" t="s">
        <v>38</v>
      </c>
      <c r="C206" s="140" t="s">
        <v>121</v>
      </c>
      <c r="D206" s="132" t="str">
        <f t="shared" si="9"/>
        <v>video</v>
      </c>
      <c r="E206" s="365"/>
      <c r="F206" s="365"/>
      <c r="G206" s="365"/>
      <c r="H206" s="365">
        <v>40</v>
      </c>
      <c r="I206" s="365"/>
      <c r="J206" s="365"/>
      <c r="K206" s="365"/>
      <c r="L206" s="365"/>
      <c r="M206" s="365"/>
      <c r="N206" s="365"/>
      <c r="O206" s="365"/>
      <c r="P206" s="368"/>
      <c r="Q206" s="371"/>
      <c r="S206" s="96"/>
      <c r="W206" s="211" t="s">
        <v>738</v>
      </c>
      <c r="X206" s="149">
        <f>VLOOKUP(C206,EJE!$C$1:D1520,2,FALSE)</f>
        <v>0</v>
      </c>
    </row>
    <row r="207" spans="1:24">
      <c r="A207" s="288">
        <v>15</v>
      </c>
      <c r="B207" s="88" t="s">
        <v>685</v>
      </c>
      <c r="C207" s="140" t="s">
        <v>10</v>
      </c>
      <c r="D207" s="132" t="str">
        <f t="shared" si="9"/>
        <v>video</v>
      </c>
      <c r="E207" s="365"/>
      <c r="F207" s="365"/>
      <c r="G207" s="365"/>
      <c r="H207" s="365">
        <v>40</v>
      </c>
      <c r="I207" s="365"/>
      <c r="J207" s="365"/>
      <c r="K207" s="365"/>
      <c r="L207" s="365"/>
      <c r="M207" s="365"/>
      <c r="N207" s="365"/>
      <c r="O207" s="365"/>
      <c r="P207" s="368"/>
      <c r="Q207" s="371"/>
      <c r="S207" s="96"/>
      <c r="W207" s="211" t="s">
        <v>738</v>
      </c>
      <c r="X207" s="149">
        <f>VLOOKUP(C207,EJE!$C$1:D1521,2,FALSE)</f>
        <v>0</v>
      </c>
    </row>
    <row r="208" spans="1:24">
      <c r="A208" s="254">
        <v>16</v>
      </c>
      <c r="B208" s="88" t="s">
        <v>264</v>
      </c>
      <c r="C208" s="140" t="s">
        <v>219</v>
      </c>
      <c r="D208" s="132" t="str">
        <f t="shared" si="9"/>
        <v>video</v>
      </c>
      <c r="E208" s="365"/>
      <c r="F208" s="365"/>
      <c r="G208" s="365"/>
      <c r="H208" s="365">
        <v>40</v>
      </c>
      <c r="I208" s="365"/>
      <c r="J208" s="365"/>
      <c r="K208" s="365"/>
      <c r="L208" s="365"/>
      <c r="M208" s="365"/>
      <c r="N208" s="365"/>
      <c r="O208" s="365"/>
      <c r="P208" s="368"/>
      <c r="Q208" s="371"/>
      <c r="S208" s="96"/>
      <c r="W208" s="211" t="s">
        <v>738</v>
      </c>
      <c r="X208" s="149">
        <f>VLOOKUP(C208,EJE!$C$1:D1522,2,FALSE)</f>
        <v>0</v>
      </c>
    </row>
    <row r="209" spans="1:24" ht="15.75" thickBot="1">
      <c r="A209" s="254">
        <v>17</v>
      </c>
      <c r="B209" s="88" t="s">
        <v>685</v>
      </c>
      <c r="C209" s="142"/>
      <c r="D209" s="133" t="e">
        <f t="shared" si="9"/>
        <v>#N/A</v>
      </c>
      <c r="E209" s="367"/>
      <c r="F209" s="367"/>
      <c r="G209" s="367"/>
      <c r="H209" s="367">
        <v>40</v>
      </c>
      <c r="I209" s="367"/>
      <c r="J209" s="367"/>
      <c r="K209" s="367"/>
      <c r="L209" s="367"/>
      <c r="M209" s="367"/>
      <c r="N209" s="367"/>
      <c r="O209" s="367"/>
      <c r="P209" s="369"/>
      <c r="Q209" s="371"/>
      <c r="S209" s="96"/>
      <c r="W209" s="211" t="s">
        <v>738</v>
      </c>
      <c r="X209" s="149" t="e">
        <f>VLOOKUP(C209,EJE!$C$1:D1523,2,FALSE)</f>
        <v>#N/A</v>
      </c>
    </row>
    <row r="210" spans="1:24">
      <c r="A210" s="254">
        <v>18</v>
      </c>
      <c r="B210" s="88" t="s">
        <v>1</v>
      </c>
      <c r="C210" s="239" t="s">
        <v>745</v>
      </c>
      <c r="D210" s="132" t="str">
        <f t="shared" si="9"/>
        <v>video</v>
      </c>
      <c r="E210" s="365"/>
      <c r="F210" s="365"/>
      <c r="G210" s="365"/>
      <c r="H210" s="365"/>
      <c r="I210" s="365"/>
      <c r="J210" s="365"/>
      <c r="K210" s="365"/>
      <c r="L210" s="365"/>
      <c r="M210" s="365"/>
      <c r="N210" s="365"/>
      <c r="O210" s="365"/>
      <c r="P210" s="365"/>
      <c r="Q210" s="96"/>
      <c r="R210" s="96"/>
      <c r="S210" s="96"/>
      <c r="W210" s="211" t="s">
        <v>738</v>
      </c>
      <c r="X210" s="17"/>
    </row>
    <row r="211" spans="1:24">
      <c r="B211" s="146"/>
      <c r="C211" s="239"/>
      <c r="D211" s="132"/>
      <c r="E211" s="239"/>
      <c r="F211" s="239"/>
      <c r="G211" s="239"/>
      <c r="H211" s="239"/>
      <c r="I211" s="239"/>
      <c r="J211" s="239"/>
      <c r="K211" s="239"/>
      <c r="L211" s="239"/>
      <c r="M211" s="239"/>
      <c r="N211" s="239"/>
      <c r="O211" s="239"/>
      <c r="P211" s="239"/>
      <c r="X211" s="17"/>
    </row>
    <row r="212" spans="1:24" ht="15.75">
      <c r="C212" s="122" t="s">
        <v>939</v>
      </c>
      <c r="F212" s="89"/>
      <c r="I212" s="89"/>
      <c r="L212" s="89"/>
      <c r="O212" s="89"/>
      <c r="X212" s="17"/>
    </row>
    <row r="213" spans="1:24" ht="16.5" customHeight="1" thickBot="1">
      <c r="A213" s="94">
        <v>11</v>
      </c>
      <c r="B213" s="95"/>
      <c r="C213" s="95" t="s">
        <v>948</v>
      </c>
      <c r="D213" s="137"/>
      <c r="E213" s="372" t="s">
        <v>688</v>
      </c>
      <c r="F213" s="372"/>
      <c r="G213" s="372"/>
      <c r="H213" s="372" t="s">
        <v>950</v>
      </c>
      <c r="I213" s="372"/>
      <c r="J213" s="372"/>
      <c r="K213" s="372" t="s">
        <v>687</v>
      </c>
      <c r="L213" s="372"/>
      <c r="M213" s="372"/>
      <c r="N213" s="372" t="s">
        <v>686</v>
      </c>
      <c r="O213" s="372"/>
      <c r="P213" s="372"/>
      <c r="Q213" s="94"/>
      <c r="X213" s="17"/>
    </row>
    <row r="214" spans="1:24">
      <c r="A214" s="288">
        <v>1</v>
      </c>
      <c r="B214" s="88" t="s">
        <v>394</v>
      </c>
      <c r="C214" s="138" t="s">
        <v>199</v>
      </c>
      <c r="D214" s="131" t="e">
        <f>HYPERLINK(X214,W214)</f>
        <v>#N/A</v>
      </c>
      <c r="E214" s="366"/>
      <c r="F214" s="366"/>
      <c r="G214" s="366"/>
      <c r="H214" s="366">
        <v>30</v>
      </c>
      <c r="I214" s="366"/>
      <c r="J214" s="366"/>
      <c r="K214" s="366">
        <v>3</v>
      </c>
      <c r="L214" s="366"/>
      <c r="M214" s="366"/>
      <c r="N214" s="366"/>
      <c r="O214" s="366"/>
      <c r="P214" s="370"/>
      <c r="Q214" s="96"/>
      <c r="R214" s="96"/>
      <c r="S214" s="96"/>
      <c r="W214" s="211" t="s">
        <v>738</v>
      </c>
      <c r="X214" s="149" t="e">
        <f>VLOOKUP(C214,EJE!$C$1:D1526,2,FALSE)</f>
        <v>#N/A</v>
      </c>
    </row>
    <row r="215" spans="1:24" ht="24">
      <c r="A215" s="288">
        <v>2</v>
      </c>
      <c r="B215" s="88" t="s">
        <v>949</v>
      </c>
      <c r="C215" s="140" t="s">
        <v>1220</v>
      </c>
      <c r="D215" s="132" t="str">
        <f t="shared" ref="D215:D231" si="10">HYPERLINK(X215,W215)</f>
        <v>video</v>
      </c>
      <c r="E215" s="365"/>
      <c r="F215" s="365"/>
      <c r="G215" s="365"/>
      <c r="H215" s="365"/>
      <c r="I215" s="365"/>
      <c r="J215" s="365"/>
      <c r="K215" s="365"/>
      <c r="L215" s="365"/>
      <c r="M215" s="365"/>
      <c r="N215" s="365"/>
      <c r="O215" s="365"/>
      <c r="P215" s="368"/>
      <c r="Q215" s="96"/>
      <c r="R215" s="96"/>
      <c r="S215" s="96"/>
      <c r="W215" s="211" t="s">
        <v>738</v>
      </c>
      <c r="X215" s="149" t="str">
        <f>VLOOKUP(C215,EJE!$C$1:D1527,2,FALSE)</f>
        <v>https://drive.google.com/file/d/1lntZLzLWcMHfPKzX6K085q3glW4d6Vq5/view?usp=sharing</v>
      </c>
    </row>
    <row r="216" spans="1:24" ht="24">
      <c r="A216" s="288">
        <v>3</v>
      </c>
      <c r="B216" s="88" t="s">
        <v>264</v>
      </c>
      <c r="C216" s="140" t="s">
        <v>723</v>
      </c>
      <c r="D216" s="132" t="str">
        <f t="shared" si="10"/>
        <v>video</v>
      </c>
      <c r="E216" s="365"/>
      <c r="F216" s="365"/>
      <c r="G216" s="365"/>
      <c r="H216" s="365"/>
      <c r="I216" s="365"/>
      <c r="J216" s="365"/>
      <c r="K216" s="365"/>
      <c r="L216" s="365"/>
      <c r="M216" s="365"/>
      <c r="N216" s="365"/>
      <c r="O216" s="365"/>
      <c r="P216" s="368"/>
      <c r="Q216" s="96"/>
      <c r="R216" s="96"/>
      <c r="S216" s="96"/>
      <c r="W216" s="211" t="s">
        <v>738</v>
      </c>
      <c r="X216" s="149" t="str">
        <f>VLOOKUP(C216,EJE!$C$1:D1528,2,FALSE)</f>
        <v>https://drive.google.com/file/d/1Obj2B0pgphywe8p9A6MvgDIw5gB_Nl53/view?usp=sharing</v>
      </c>
    </row>
    <row r="217" spans="1:24" ht="15.75" thickBot="1">
      <c r="A217" s="288">
        <v>4</v>
      </c>
      <c r="B217" s="88" t="s">
        <v>685</v>
      </c>
      <c r="C217" s="142" t="s">
        <v>10</v>
      </c>
      <c r="D217" s="133" t="str">
        <f t="shared" si="10"/>
        <v>video</v>
      </c>
      <c r="E217" s="241"/>
      <c r="F217" s="241"/>
      <c r="G217" s="241"/>
      <c r="H217" s="367"/>
      <c r="I217" s="367"/>
      <c r="J217" s="367"/>
      <c r="K217" s="367"/>
      <c r="L217" s="367"/>
      <c r="M217" s="367"/>
      <c r="N217" s="241"/>
      <c r="O217" s="241"/>
      <c r="P217" s="242"/>
      <c r="Q217" s="96"/>
      <c r="R217" s="96"/>
      <c r="S217" s="96"/>
      <c r="W217" s="211" t="s">
        <v>738</v>
      </c>
      <c r="X217" s="149">
        <f>VLOOKUP(C217,EJE!$C$1:D1529,2,FALSE)</f>
        <v>0</v>
      </c>
    </row>
    <row r="218" spans="1:24">
      <c r="A218" s="288">
        <v>5</v>
      </c>
      <c r="B218" s="88" t="s">
        <v>0</v>
      </c>
      <c r="C218" s="138" t="s">
        <v>607</v>
      </c>
      <c r="D218" s="131" t="str">
        <f t="shared" si="10"/>
        <v>video</v>
      </c>
      <c r="E218" s="366"/>
      <c r="F218" s="366"/>
      <c r="G218" s="366"/>
      <c r="H218" s="366">
        <v>30</v>
      </c>
      <c r="I218" s="366"/>
      <c r="J218" s="366"/>
      <c r="K218" s="366">
        <v>3</v>
      </c>
      <c r="L218" s="366"/>
      <c r="M218" s="366"/>
      <c r="N218" s="366"/>
      <c r="O218" s="366"/>
      <c r="P218" s="370"/>
      <c r="Q218" s="96"/>
      <c r="R218" s="96"/>
      <c r="S218" s="96"/>
      <c r="W218" s="211" t="s">
        <v>738</v>
      </c>
      <c r="X218" s="149" t="str">
        <f>VLOOKUP(C218,EJE!$C$1:D1530,2,FALSE)</f>
        <v>https://youtu.be/OtYZREE9C_4?si=YyMr3oFeUYDqZ3Ff</v>
      </c>
    </row>
    <row r="219" spans="1:24">
      <c r="A219" s="288">
        <v>6</v>
      </c>
      <c r="B219" s="88" t="s">
        <v>0</v>
      </c>
      <c r="C219" s="140" t="s">
        <v>331</v>
      </c>
      <c r="D219" s="132" t="str">
        <f t="shared" si="10"/>
        <v>video</v>
      </c>
      <c r="E219" s="239"/>
      <c r="F219" s="239"/>
      <c r="G219" s="239"/>
      <c r="H219" s="365"/>
      <c r="I219" s="365"/>
      <c r="J219" s="365"/>
      <c r="K219" s="365"/>
      <c r="L219" s="365"/>
      <c r="M219" s="365"/>
      <c r="N219" s="239"/>
      <c r="O219" s="239"/>
      <c r="P219" s="240"/>
      <c r="Q219" s="96"/>
      <c r="R219" s="96"/>
      <c r="S219" s="96"/>
      <c r="W219" s="211" t="s">
        <v>738</v>
      </c>
      <c r="X219" s="149">
        <f>VLOOKUP(C219,EJE!$C$1:D1531,2,FALSE)</f>
        <v>0</v>
      </c>
    </row>
    <row r="220" spans="1:24" ht="15.75" thickBot="1">
      <c r="A220" s="288">
        <v>7</v>
      </c>
      <c r="B220" s="88" t="s">
        <v>0</v>
      </c>
      <c r="C220" s="142" t="s">
        <v>313</v>
      </c>
      <c r="D220" s="133" t="str">
        <f t="shared" si="10"/>
        <v>video</v>
      </c>
      <c r="E220" s="367"/>
      <c r="F220" s="367"/>
      <c r="G220" s="367"/>
      <c r="H220" s="367"/>
      <c r="I220" s="367"/>
      <c r="J220" s="367"/>
      <c r="K220" s="367"/>
      <c r="L220" s="367"/>
      <c r="M220" s="367"/>
      <c r="N220" s="367"/>
      <c r="O220" s="367"/>
      <c r="P220" s="369"/>
      <c r="Q220" s="96"/>
      <c r="R220" s="96"/>
      <c r="S220" s="96"/>
      <c r="W220" s="211" t="s">
        <v>738</v>
      </c>
      <c r="X220" s="149">
        <f>VLOOKUP(C220,EJE!$C$1:D1532,2,FALSE)</f>
        <v>0</v>
      </c>
    </row>
    <row r="221" spans="1:24">
      <c r="A221" s="288">
        <v>8</v>
      </c>
      <c r="B221" s="88" t="s">
        <v>312</v>
      </c>
      <c r="C221" s="138" t="s">
        <v>575</v>
      </c>
      <c r="D221" s="131" t="str">
        <f t="shared" si="10"/>
        <v>video</v>
      </c>
      <c r="E221" s="366"/>
      <c r="F221" s="366"/>
      <c r="G221" s="366"/>
      <c r="H221" s="366">
        <v>40</v>
      </c>
      <c r="I221" s="366"/>
      <c r="J221" s="366"/>
      <c r="K221" s="366">
        <v>5</v>
      </c>
      <c r="L221" s="366"/>
      <c r="M221" s="366"/>
      <c r="N221" s="366"/>
      <c r="O221" s="366"/>
      <c r="P221" s="370"/>
      <c r="Q221" s="371">
        <f>((H221+H222+H223+H224+H225)*K221)/60+((H226+H227+H228+H229+H230)*K226)/60</f>
        <v>33.333333333333336</v>
      </c>
      <c r="S221" s="96"/>
      <c r="W221" s="211" t="s">
        <v>738</v>
      </c>
      <c r="X221" s="149" t="str">
        <f>VLOOKUP(C221,EJE!$C$1:D1533,2,FALSE)</f>
        <v>https://youtu.be/9aEy5hauitI?si=CxMxXiTw7HD5fmvi</v>
      </c>
    </row>
    <row r="222" spans="1:24">
      <c r="A222" s="288">
        <v>9</v>
      </c>
      <c r="B222" s="88" t="s">
        <v>40</v>
      </c>
      <c r="C222" s="140" t="s">
        <v>43</v>
      </c>
      <c r="D222" s="132" t="str">
        <f t="shared" si="10"/>
        <v>video</v>
      </c>
      <c r="E222" s="365"/>
      <c r="F222" s="365"/>
      <c r="G222" s="365"/>
      <c r="H222" s="365">
        <v>40</v>
      </c>
      <c r="I222" s="365"/>
      <c r="J222" s="365"/>
      <c r="K222" s="365"/>
      <c r="L222" s="365"/>
      <c r="M222" s="365"/>
      <c r="N222" s="365"/>
      <c r="O222" s="365"/>
      <c r="P222" s="368"/>
      <c r="Q222" s="371"/>
      <c r="S222" s="96"/>
      <c r="W222" s="211" t="s">
        <v>738</v>
      </c>
      <c r="X222" s="149" t="str">
        <f>VLOOKUP(C222,EJE!$C$1:D1534,2,FALSE)</f>
        <v>https://youtu.be/wYacQ6W-jS0?si=pPizgBaEFxyyUHEe</v>
      </c>
    </row>
    <row r="223" spans="1:24">
      <c r="A223" s="288">
        <v>10</v>
      </c>
      <c r="B223" s="88" t="s">
        <v>39</v>
      </c>
      <c r="C223" s="140" t="s">
        <v>116</v>
      </c>
      <c r="D223" s="132" t="str">
        <f t="shared" si="10"/>
        <v>video</v>
      </c>
      <c r="E223" s="365"/>
      <c r="F223" s="365"/>
      <c r="G223" s="365"/>
      <c r="H223" s="365">
        <v>40</v>
      </c>
      <c r="I223" s="365"/>
      <c r="J223" s="365"/>
      <c r="K223" s="365"/>
      <c r="L223" s="365"/>
      <c r="M223" s="365"/>
      <c r="N223" s="365"/>
      <c r="O223" s="365"/>
      <c r="P223" s="368"/>
      <c r="Q223" s="371"/>
      <c r="S223" s="96"/>
      <c r="W223" s="211" t="s">
        <v>738</v>
      </c>
      <c r="X223" s="149" t="str">
        <f>VLOOKUP(C223,EJE!$C$1:D1535,2,FALSE)</f>
        <v>https://youtu.be/VhkfHafen0k?si=XvanjGWwySJajZhI</v>
      </c>
    </row>
    <row r="224" spans="1:24">
      <c r="A224" s="288">
        <v>11</v>
      </c>
      <c r="B224" s="88" t="s">
        <v>685</v>
      </c>
      <c r="C224" s="140" t="s">
        <v>10</v>
      </c>
      <c r="D224" s="132" t="str">
        <f t="shared" si="10"/>
        <v>video</v>
      </c>
      <c r="E224" s="365"/>
      <c r="F224" s="365"/>
      <c r="G224" s="365"/>
      <c r="H224" s="365">
        <v>40</v>
      </c>
      <c r="I224" s="365"/>
      <c r="J224" s="365"/>
      <c r="K224" s="365"/>
      <c r="L224" s="365"/>
      <c r="M224" s="365"/>
      <c r="N224" s="365"/>
      <c r="O224" s="365"/>
      <c r="P224" s="368"/>
      <c r="Q224" s="371"/>
      <c r="S224" s="96"/>
      <c r="W224" s="211" t="s">
        <v>738</v>
      </c>
      <c r="X224" s="149">
        <f>VLOOKUP(C224,EJE!$C$1:D1536,2,FALSE)</f>
        <v>0</v>
      </c>
    </row>
    <row r="225" spans="1:24" ht="24.75" thickBot="1">
      <c r="A225" s="288">
        <v>12</v>
      </c>
      <c r="B225" s="88" t="s">
        <v>942</v>
      </c>
      <c r="C225" s="142" t="s">
        <v>954</v>
      </c>
      <c r="D225" s="133" t="str">
        <f t="shared" si="10"/>
        <v>video</v>
      </c>
      <c r="E225" s="367"/>
      <c r="F225" s="367"/>
      <c r="G225" s="367"/>
      <c r="H225" s="367">
        <v>40</v>
      </c>
      <c r="I225" s="367"/>
      <c r="J225" s="367"/>
      <c r="K225" s="367"/>
      <c r="L225" s="367"/>
      <c r="M225" s="367"/>
      <c r="N225" s="367"/>
      <c r="O225" s="367"/>
      <c r="P225" s="369"/>
      <c r="Q225" s="371"/>
      <c r="S225" s="96"/>
      <c r="W225" s="211" t="s">
        <v>738</v>
      </c>
      <c r="X225" s="149" t="str">
        <f>VLOOKUP(C225,EJE!$C$1:D1537,2,FALSE)</f>
        <v>https://drive.google.com/file/d/1dqfsv1dByJQnWFXu9il5l73FoHjg6b2C/view?usp=sharing</v>
      </c>
    </row>
    <row r="226" spans="1:24">
      <c r="A226" s="288">
        <v>13</v>
      </c>
      <c r="B226" s="88" t="s">
        <v>42</v>
      </c>
      <c r="C226" s="138" t="s">
        <v>15</v>
      </c>
      <c r="D226" s="131" t="str">
        <f t="shared" si="10"/>
        <v>video</v>
      </c>
      <c r="E226" s="366"/>
      <c r="F226" s="366"/>
      <c r="G226" s="366"/>
      <c r="H226" s="366">
        <v>40</v>
      </c>
      <c r="I226" s="366"/>
      <c r="J226" s="366"/>
      <c r="K226" s="366">
        <v>5</v>
      </c>
      <c r="L226" s="366"/>
      <c r="M226" s="366"/>
      <c r="N226" s="366"/>
      <c r="O226" s="366"/>
      <c r="P226" s="370"/>
      <c r="Q226" s="371"/>
      <c r="S226" s="96"/>
      <c r="W226" s="211" t="s">
        <v>738</v>
      </c>
      <c r="X226" s="149">
        <f>VLOOKUP(C226,EJE!$C$1:D1538,2,FALSE)</f>
        <v>0</v>
      </c>
    </row>
    <row r="227" spans="1:24">
      <c r="A227" s="288">
        <v>14</v>
      </c>
      <c r="B227" s="88" t="s">
        <v>38</v>
      </c>
      <c r="C227" s="140" t="s">
        <v>121</v>
      </c>
      <c r="D227" s="132" t="str">
        <f t="shared" si="10"/>
        <v>video</v>
      </c>
      <c r="E227" s="365"/>
      <c r="F227" s="365"/>
      <c r="G227" s="365"/>
      <c r="H227" s="365">
        <v>40</v>
      </c>
      <c r="I227" s="365"/>
      <c r="J227" s="365"/>
      <c r="K227" s="365"/>
      <c r="L227" s="365"/>
      <c r="M227" s="365"/>
      <c r="N227" s="365"/>
      <c r="O227" s="365"/>
      <c r="P227" s="368"/>
      <c r="Q227" s="371"/>
      <c r="S227" s="96"/>
      <c r="W227" s="211" t="s">
        <v>738</v>
      </c>
      <c r="X227" s="149">
        <f>VLOOKUP(C227,EJE!$C$1:D1539,2,FALSE)</f>
        <v>0</v>
      </c>
    </row>
    <row r="228" spans="1:24">
      <c r="A228" s="288">
        <v>15</v>
      </c>
      <c r="B228" s="88" t="s">
        <v>685</v>
      </c>
      <c r="C228" s="140" t="s">
        <v>10</v>
      </c>
      <c r="D228" s="132" t="str">
        <f t="shared" si="10"/>
        <v>video</v>
      </c>
      <c r="E228" s="365"/>
      <c r="F228" s="365"/>
      <c r="G228" s="365"/>
      <c r="H228" s="365">
        <v>40</v>
      </c>
      <c r="I228" s="365"/>
      <c r="J228" s="365"/>
      <c r="K228" s="365"/>
      <c r="L228" s="365"/>
      <c r="M228" s="365"/>
      <c r="N228" s="365"/>
      <c r="O228" s="365"/>
      <c r="P228" s="368"/>
      <c r="Q228" s="371"/>
      <c r="S228" s="96"/>
      <c r="W228" s="211" t="s">
        <v>738</v>
      </c>
      <c r="X228" s="149">
        <f>VLOOKUP(C228,EJE!$C$1:D1540,2,FALSE)</f>
        <v>0</v>
      </c>
    </row>
    <row r="229" spans="1:24">
      <c r="A229" s="254">
        <v>16</v>
      </c>
      <c r="B229" s="88" t="s">
        <v>264</v>
      </c>
      <c r="C229" s="140" t="s">
        <v>219</v>
      </c>
      <c r="D229" s="132" t="str">
        <f t="shared" si="10"/>
        <v>video</v>
      </c>
      <c r="E229" s="365"/>
      <c r="F229" s="365"/>
      <c r="G229" s="365"/>
      <c r="H229" s="365">
        <v>40</v>
      </c>
      <c r="I229" s="365"/>
      <c r="J229" s="365"/>
      <c r="K229" s="365"/>
      <c r="L229" s="365"/>
      <c r="M229" s="365"/>
      <c r="N229" s="365"/>
      <c r="O229" s="365"/>
      <c r="P229" s="368"/>
      <c r="Q229" s="371"/>
      <c r="S229" s="96"/>
      <c r="W229" s="211" t="s">
        <v>738</v>
      </c>
      <c r="X229" s="149">
        <f>VLOOKUP(C229,EJE!$C$1:D1541,2,FALSE)</f>
        <v>0</v>
      </c>
    </row>
    <row r="230" spans="1:24" ht="15.75" thickBot="1">
      <c r="A230" s="254">
        <v>17</v>
      </c>
      <c r="B230" s="88" t="s">
        <v>685</v>
      </c>
      <c r="C230" s="142"/>
      <c r="D230" s="133" t="e">
        <f t="shared" si="10"/>
        <v>#N/A</v>
      </c>
      <c r="E230" s="367"/>
      <c r="F230" s="367"/>
      <c r="G230" s="367"/>
      <c r="H230" s="367">
        <v>40</v>
      </c>
      <c r="I230" s="367"/>
      <c r="J230" s="367"/>
      <c r="K230" s="367"/>
      <c r="L230" s="367"/>
      <c r="M230" s="367"/>
      <c r="N230" s="367"/>
      <c r="O230" s="367"/>
      <c r="P230" s="369"/>
      <c r="Q230" s="371"/>
      <c r="S230" s="96"/>
      <c r="W230" s="211" t="s">
        <v>738</v>
      </c>
      <c r="X230" s="149" t="e">
        <f>VLOOKUP(C230,EJE!$C$1:D1542,2,FALSE)</f>
        <v>#N/A</v>
      </c>
    </row>
    <row r="231" spans="1:24">
      <c r="A231" s="254">
        <v>18</v>
      </c>
      <c r="B231" s="88" t="s">
        <v>1</v>
      </c>
      <c r="C231" s="239" t="s">
        <v>745</v>
      </c>
      <c r="D231" s="132" t="str">
        <f t="shared" si="10"/>
        <v>video</v>
      </c>
      <c r="E231" s="365"/>
      <c r="F231" s="365"/>
      <c r="G231" s="365"/>
      <c r="H231" s="365"/>
      <c r="I231" s="365"/>
      <c r="J231" s="365"/>
      <c r="K231" s="365"/>
      <c r="L231" s="365"/>
      <c r="M231" s="365"/>
      <c r="N231" s="365"/>
      <c r="O231" s="365"/>
      <c r="P231" s="365"/>
      <c r="Q231" s="96"/>
      <c r="R231" s="96"/>
      <c r="S231" s="96"/>
      <c r="W231" s="211" t="s">
        <v>738</v>
      </c>
      <c r="X231" s="17"/>
    </row>
    <row r="232" spans="1:24" s="147" customFormat="1">
      <c r="A232" s="159"/>
      <c r="B232" s="146"/>
      <c r="C232" s="239"/>
      <c r="D232" s="132"/>
      <c r="E232" s="239"/>
      <c r="F232" s="239"/>
      <c r="G232" s="239"/>
      <c r="H232" s="239"/>
      <c r="I232" s="239"/>
      <c r="J232" s="239"/>
      <c r="K232" s="239"/>
      <c r="L232" s="239"/>
      <c r="M232" s="239"/>
      <c r="N232" s="239"/>
      <c r="O232" s="239"/>
      <c r="P232" s="239"/>
      <c r="W232" s="148"/>
      <c r="X232" s="17"/>
    </row>
    <row r="233" spans="1:24" ht="15.75">
      <c r="C233" s="122" t="s">
        <v>939</v>
      </c>
      <c r="F233" s="89"/>
      <c r="I233" s="89"/>
      <c r="L233" s="89"/>
      <c r="O233" s="89"/>
      <c r="X233" s="17"/>
    </row>
    <row r="234" spans="1:24" ht="16.5" customHeight="1" thickBot="1">
      <c r="A234" s="94">
        <v>12</v>
      </c>
      <c r="B234" s="95"/>
      <c r="C234" s="95" t="s">
        <v>948</v>
      </c>
      <c r="D234" s="137"/>
      <c r="E234" s="372" t="s">
        <v>688</v>
      </c>
      <c r="F234" s="372"/>
      <c r="G234" s="372"/>
      <c r="H234" s="372" t="s">
        <v>950</v>
      </c>
      <c r="I234" s="372"/>
      <c r="J234" s="372"/>
      <c r="K234" s="372" t="s">
        <v>687</v>
      </c>
      <c r="L234" s="372"/>
      <c r="M234" s="372"/>
      <c r="N234" s="372" t="s">
        <v>686</v>
      </c>
      <c r="O234" s="372"/>
      <c r="P234" s="372"/>
      <c r="Q234" s="94"/>
      <c r="X234" s="17"/>
    </row>
    <row r="235" spans="1:24">
      <c r="A235" s="288">
        <v>1</v>
      </c>
      <c r="B235" s="88" t="s">
        <v>394</v>
      </c>
      <c r="C235" s="138" t="s">
        <v>199</v>
      </c>
      <c r="D235" s="131" t="e">
        <f>HYPERLINK(X235,W235)</f>
        <v>#N/A</v>
      </c>
      <c r="E235" s="366"/>
      <c r="F235" s="366"/>
      <c r="G235" s="366"/>
      <c r="H235" s="366">
        <v>30</v>
      </c>
      <c r="I235" s="366"/>
      <c r="J235" s="366"/>
      <c r="K235" s="366">
        <v>3</v>
      </c>
      <c r="L235" s="366"/>
      <c r="M235" s="366"/>
      <c r="N235" s="366"/>
      <c r="O235" s="366"/>
      <c r="P235" s="370"/>
      <c r="Q235" s="96"/>
      <c r="R235" s="96"/>
      <c r="S235" s="96"/>
      <c r="W235" s="211" t="s">
        <v>738</v>
      </c>
      <c r="X235" s="149" t="e">
        <f>VLOOKUP(C235,EJE!$C$1:D1545,2,FALSE)</f>
        <v>#N/A</v>
      </c>
    </row>
    <row r="236" spans="1:24" ht="24">
      <c r="A236" s="288">
        <v>2</v>
      </c>
      <c r="B236" s="88" t="s">
        <v>949</v>
      </c>
      <c r="C236" s="140" t="s">
        <v>1220</v>
      </c>
      <c r="D236" s="132" t="str">
        <f t="shared" ref="D236:D252" si="11">HYPERLINK(X236,W236)</f>
        <v>video</v>
      </c>
      <c r="E236" s="365"/>
      <c r="F236" s="365"/>
      <c r="G236" s="365"/>
      <c r="H236" s="365"/>
      <c r="I236" s="365"/>
      <c r="J236" s="365"/>
      <c r="K236" s="365"/>
      <c r="L236" s="365"/>
      <c r="M236" s="365"/>
      <c r="N236" s="365"/>
      <c r="O236" s="365"/>
      <c r="P236" s="368"/>
      <c r="Q236" s="96"/>
      <c r="R236" s="96"/>
      <c r="S236" s="96"/>
      <c r="W236" s="211" t="s">
        <v>738</v>
      </c>
      <c r="X236" s="149" t="str">
        <f>VLOOKUP(C236,EJE!$C$1:D1546,2,FALSE)</f>
        <v>https://drive.google.com/file/d/1lntZLzLWcMHfPKzX6K085q3glW4d6Vq5/view?usp=sharing</v>
      </c>
    </row>
    <row r="237" spans="1:24" ht="24">
      <c r="A237" s="288">
        <v>3</v>
      </c>
      <c r="B237" s="88" t="s">
        <v>264</v>
      </c>
      <c r="C237" s="140" t="s">
        <v>723</v>
      </c>
      <c r="D237" s="132" t="str">
        <f t="shared" si="11"/>
        <v>video</v>
      </c>
      <c r="E237" s="365"/>
      <c r="F237" s="365"/>
      <c r="G237" s="365"/>
      <c r="H237" s="365"/>
      <c r="I237" s="365"/>
      <c r="J237" s="365"/>
      <c r="K237" s="365"/>
      <c r="L237" s="365"/>
      <c r="M237" s="365"/>
      <c r="N237" s="365"/>
      <c r="O237" s="365"/>
      <c r="P237" s="368"/>
      <c r="Q237" s="96"/>
      <c r="R237" s="96"/>
      <c r="S237" s="96"/>
      <c r="W237" s="211" t="s">
        <v>738</v>
      </c>
      <c r="X237" s="149" t="str">
        <f>VLOOKUP(C237,EJE!$C$1:D1547,2,FALSE)</f>
        <v>https://drive.google.com/file/d/1Obj2B0pgphywe8p9A6MvgDIw5gB_Nl53/view?usp=sharing</v>
      </c>
    </row>
    <row r="238" spans="1:24" ht="15.75" thickBot="1">
      <c r="A238" s="288">
        <v>4</v>
      </c>
      <c r="B238" s="88" t="s">
        <v>685</v>
      </c>
      <c r="C238" s="142" t="s">
        <v>10</v>
      </c>
      <c r="D238" s="133" t="str">
        <f t="shared" si="11"/>
        <v>video</v>
      </c>
      <c r="E238" s="241"/>
      <c r="F238" s="241"/>
      <c r="G238" s="241"/>
      <c r="H238" s="367"/>
      <c r="I238" s="367"/>
      <c r="J238" s="367"/>
      <c r="K238" s="367"/>
      <c r="L238" s="367"/>
      <c r="M238" s="367"/>
      <c r="N238" s="241"/>
      <c r="O238" s="241"/>
      <c r="P238" s="242"/>
      <c r="Q238" s="96"/>
      <c r="R238" s="96"/>
      <c r="S238" s="96"/>
      <c r="W238" s="211" t="s">
        <v>738</v>
      </c>
      <c r="X238" s="149">
        <f>VLOOKUP(C238,EJE!$C$1:D1548,2,FALSE)</f>
        <v>0</v>
      </c>
    </row>
    <row r="239" spans="1:24">
      <c r="A239" s="288">
        <v>5</v>
      </c>
      <c r="B239" s="88" t="s">
        <v>0</v>
      </c>
      <c r="C239" s="138" t="s">
        <v>607</v>
      </c>
      <c r="D239" s="131" t="str">
        <f t="shared" si="11"/>
        <v>video</v>
      </c>
      <c r="E239" s="366"/>
      <c r="F239" s="366"/>
      <c r="G239" s="366"/>
      <c r="H239" s="366">
        <v>30</v>
      </c>
      <c r="I239" s="366"/>
      <c r="J239" s="366"/>
      <c r="K239" s="366">
        <v>3</v>
      </c>
      <c r="L239" s="366"/>
      <c r="M239" s="366"/>
      <c r="N239" s="366"/>
      <c r="O239" s="366"/>
      <c r="P239" s="370"/>
      <c r="Q239" s="96"/>
      <c r="R239" s="96"/>
      <c r="S239" s="96"/>
      <c r="W239" s="211" t="s">
        <v>738</v>
      </c>
      <c r="X239" s="149" t="str">
        <f>VLOOKUP(C239,EJE!$C$1:D1549,2,FALSE)</f>
        <v>https://youtu.be/OtYZREE9C_4?si=YyMr3oFeUYDqZ3Ff</v>
      </c>
    </row>
    <row r="240" spans="1:24">
      <c r="A240" s="288">
        <v>6</v>
      </c>
      <c r="B240" s="88" t="s">
        <v>0</v>
      </c>
      <c r="C240" s="140" t="s">
        <v>331</v>
      </c>
      <c r="D240" s="132" t="str">
        <f t="shared" si="11"/>
        <v>video</v>
      </c>
      <c r="E240" s="239"/>
      <c r="F240" s="239"/>
      <c r="G240" s="239"/>
      <c r="H240" s="365"/>
      <c r="I240" s="365"/>
      <c r="J240" s="365"/>
      <c r="K240" s="365"/>
      <c r="L240" s="365"/>
      <c r="M240" s="365"/>
      <c r="N240" s="239"/>
      <c r="O240" s="239"/>
      <c r="P240" s="240"/>
      <c r="Q240" s="96"/>
      <c r="R240" s="96"/>
      <c r="S240" s="96"/>
      <c r="W240" s="211" t="s">
        <v>738</v>
      </c>
      <c r="X240" s="149">
        <f>VLOOKUP(C240,EJE!$C$1:D1550,2,FALSE)</f>
        <v>0</v>
      </c>
    </row>
    <row r="241" spans="1:24" ht="15.75" thickBot="1">
      <c r="A241" s="288">
        <v>7</v>
      </c>
      <c r="B241" s="88" t="s">
        <v>0</v>
      </c>
      <c r="C241" s="142" t="s">
        <v>313</v>
      </c>
      <c r="D241" s="133" t="str">
        <f t="shared" si="11"/>
        <v>video</v>
      </c>
      <c r="E241" s="367"/>
      <c r="F241" s="367"/>
      <c r="G241" s="367"/>
      <c r="H241" s="367"/>
      <c r="I241" s="367"/>
      <c r="J241" s="367"/>
      <c r="K241" s="367"/>
      <c r="L241" s="367"/>
      <c r="M241" s="367"/>
      <c r="N241" s="367"/>
      <c r="O241" s="367"/>
      <c r="P241" s="369"/>
      <c r="Q241" s="96"/>
      <c r="R241" s="96"/>
      <c r="S241" s="96"/>
      <c r="W241" s="211" t="s">
        <v>738</v>
      </c>
      <c r="X241" s="149">
        <f>VLOOKUP(C241,EJE!$C$1:D1551,2,FALSE)</f>
        <v>0</v>
      </c>
    </row>
    <row r="242" spans="1:24">
      <c r="A242" s="288">
        <v>8</v>
      </c>
      <c r="B242" s="88" t="s">
        <v>312</v>
      </c>
      <c r="C242" s="138" t="s">
        <v>575</v>
      </c>
      <c r="D242" s="131" t="str">
        <f t="shared" si="11"/>
        <v>video</v>
      </c>
      <c r="E242" s="366"/>
      <c r="F242" s="366"/>
      <c r="G242" s="366"/>
      <c r="H242" s="366">
        <v>30</v>
      </c>
      <c r="I242" s="366"/>
      <c r="J242" s="366"/>
      <c r="K242" s="366">
        <v>4</v>
      </c>
      <c r="L242" s="366"/>
      <c r="M242" s="366"/>
      <c r="N242" s="366"/>
      <c r="O242" s="366"/>
      <c r="P242" s="370"/>
      <c r="Q242" s="371">
        <f>((H242+H243+H244+H245+H246)*K242)/60+((H247+H248+H249+H250+H251)*K247)/60</f>
        <v>20</v>
      </c>
      <c r="S242" s="96"/>
      <c r="W242" s="211" t="s">
        <v>738</v>
      </c>
      <c r="X242" s="149" t="str">
        <f>VLOOKUP(C242,EJE!$C$1:D1552,2,FALSE)</f>
        <v>https://youtu.be/9aEy5hauitI?si=CxMxXiTw7HD5fmvi</v>
      </c>
    </row>
    <row r="243" spans="1:24">
      <c r="A243" s="288">
        <v>9</v>
      </c>
      <c r="B243" s="88" t="s">
        <v>40</v>
      </c>
      <c r="C243" s="140" t="s">
        <v>43</v>
      </c>
      <c r="D243" s="132" t="str">
        <f t="shared" si="11"/>
        <v>video</v>
      </c>
      <c r="E243" s="365"/>
      <c r="F243" s="365"/>
      <c r="G243" s="365"/>
      <c r="H243" s="365">
        <v>30</v>
      </c>
      <c r="I243" s="365"/>
      <c r="J243" s="365"/>
      <c r="K243" s="365"/>
      <c r="L243" s="365"/>
      <c r="M243" s="365"/>
      <c r="N243" s="365"/>
      <c r="O243" s="365"/>
      <c r="P243" s="368"/>
      <c r="Q243" s="371"/>
      <c r="S243" s="96"/>
      <c r="W243" s="211" t="s">
        <v>738</v>
      </c>
      <c r="X243" s="149" t="str">
        <f>VLOOKUP(C243,EJE!$C$1:D1553,2,FALSE)</f>
        <v>https://youtu.be/wYacQ6W-jS0?si=pPizgBaEFxyyUHEe</v>
      </c>
    </row>
    <row r="244" spans="1:24">
      <c r="A244" s="288">
        <v>10</v>
      </c>
      <c r="B244" s="88" t="s">
        <v>39</v>
      </c>
      <c r="C244" s="140" t="s">
        <v>116</v>
      </c>
      <c r="D244" s="132" t="str">
        <f t="shared" si="11"/>
        <v>video</v>
      </c>
      <c r="E244" s="365"/>
      <c r="F244" s="365"/>
      <c r="G244" s="365"/>
      <c r="H244" s="365">
        <v>30</v>
      </c>
      <c r="I244" s="365"/>
      <c r="J244" s="365"/>
      <c r="K244" s="365"/>
      <c r="L244" s="365"/>
      <c r="M244" s="365"/>
      <c r="N244" s="365"/>
      <c r="O244" s="365"/>
      <c r="P244" s="368"/>
      <c r="Q244" s="371"/>
      <c r="S244" s="96"/>
      <c r="W244" s="211" t="s">
        <v>738</v>
      </c>
      <c r="X244" s="149" t="str">
        <f>VLOOKUP(C244,EJE!$C$1:D1554,2,FALSE)</f>
        <v>https://youtu.be/VhkfHafen0k?si=XvanjGWwySJajZhI</v>
      </c>
    </row>
    <row r="245" spans="1:24">
      <c r="A245" s="288">
        <v>11</v>
      </c>
      <c r="B245" s="88" t="s">
        <v>685</v>
      </c>
      <c r="C245" s="140" t="s">
        <v>10</v>
      </c>
      <c r="D245" s="132" t="str">
        <f t="shared" si="11"/>
        <v>video</v>
      </c>
      <c r="E245" s="365"/>
      <c r="F245" s="365"/>
      <c r="G245" s="365"/>
      <c r="H245" s="365">
        <v>30</v>
      </c>
      <c r="I245" s="365"/>
      <c r="J245" s="365"/>
      <c r="K245" s="365"/>
      <c r="L245" s="365"/>
      <c r="M245" s="365"/>
      <c r="N245" s="365"/>
      <c r="O245" s="365"/>
      <c r="P245" s="368"/>
      <c r="Q245" s="371"/>
      <c r="S245" s="96"/>
      <c r="W245" s="211" t="s">
        <v>738</v>
      </c>
      <c r="X245" s="149">
        <f>VLOOKUP(C245,EJE!$C$1:D1555,2,FALSE)</f>
        <v>0</v>
      </c>
    </row>
    <row r="246" spans="1:24" ht="24.75" thickBot="1">
      <c r="A246" s="288">
        <v>12</v>
      </c>
      <c r="B246" s="88" t="s">
        <v>942</v>
      </c>
      <c r="C246" s="142" t="s">
        <v>954</v>
      </c>
      <c r="D246" s="133" t="str">
        <f t="shared" si="11"/>
        <v>video</v>
      </c>
      <c r="E246" s="367"/>
      <c r="F246" s="367"/>
      <c r="G246" s="367"/>
      <c r="H246" s="367">
        <v>30</v>
      </c>
      <c r="I246" s="367"/>
      <c r="J246" s="367"/>
      <c r="K246" s="367"/>
      <c r="L246" s="367"/>
      <c r="M246" s="367"/>
      <c r="N246" s="367"/>
      <c r="O246" s="367"/>
      <c r="P246" s="369"/>
      <c r="Q246" s="371"/>
      <c r="S246" s="96"/>
      <c r="W246" s="211" t="s">
        <v>738</v>
      </c>
      <c r="X246" s="149" t="str">
        <f>VLOOKUP(C246,EJE!$C$1:D1556,2,FALSE)</f>
        <v>https://drive.google.com/file/d/1dqfsv1dByJQnWFXu9il5l73FoHjg6b2C/view?usp=sharing</v>
      </c>
    </row>
    <row r="247" spans="1:24">
      <c r="A247" s="288">
        <v>13</v>
      </c>
      <c r="B247" s="88" t="s">
        <v>42</v>
      </c>
      <c r="C247" s="138" t="s">
        <v>15</v>
      </c>
      <c r="D247" s="131" t="str">
        <f t="shared" si="11"/>
        <v>video</v>
      </c>
      <c r="E247" s="366"/>
      <c r="F247" s="366"/>
      <c r="G247" s="366"/>
      <c r="H247" s="366">
        <v>30</v>
      </c>
      <c r="I247" s="366"/>
      <c r="J247" s="366"/>
      <c r="K247" s="366">
        <v>4</v>
      </c>
      <c r="L247" s="366"/>
      <c r="M247" s="366"/>
      <c r="N247" s="366"/>
      <c r="O247" s="366"/>
      <c r="P247" s="370"/>
      <c r="Q247" s="371"/>
      <c r="S247" s="96"/>
      <c r="W247" s="211" t="s">
        <v>738</v>
      </c>
      <c r="X247" s="149">
        <f>VLOOKUP(C247,EJE!$C$1:D1557,2,FALSE)</f>
        <v>0</v>
      </c>
    </row>
    <row r="248" spans="1:24">
      <c r="A248" s="288">
        <v>14</v>
      </c>
      <c r="B248" s="88" t="s">
        <v>38</v>
      </c>
      <c r="C248" s="140" t="s">
        <v>121</v>
      </c>
      <c r="D248" s="132" t="str">
        <f t="shared" si="11"/>
        <v>video</v>
      </c>
      <c r="E248" s="365"/>
      <c r="F248" s="365"/>
      <c r="G248" s="365"/>
      <c r="H248" s="365">
        <v>30</v>
      </c>
      <c r="I248" s="365"/>
      <c r="J248" s="365"/>
      <c r="K248" s="365"/>
      <c r="L248" s="365"/>
      <c r="M248" s="365"/>
      <c r="N248" s="365"/>
      <c r="O248" s="365"/>
      <c r="P248" s="368"/>
      <c r="Q248" s="371"/>
      <c r="S248" s="96"/>
      <c r="W248" s="211" t="s">
        <v>738</v>
      </c>
      <c r="X248" s="149">
        <f>VLOOKUP(C248,EJE!$C$1:D1558,2,FALSE)</f>
        <v>0</v>
      </c>
    </row>
    <row r="249" spans="1:24">
      <c r="A249" s="288">
        <v>15</v>
      </c>
      <c r="B249" s="88" t="s">
        <v>685</v>
      </c>
      <c r="C249" s="140" t="s">
        <v>10</v>
      </c>
      <c r="D249" s="132" t="str">
        <f t="shared" si="11"/>
        <v>video</v>
      </c>
      <c r="E249" s="365"/>
      <c r="F249" s="365"/>
      <c r="G249" s="365"/>
      <c r="H249" s="365">
        <v>30</v>
      </c>
      <c r="I249" s="365"/>
      <c r="J249" s="365"/>
      <c r="K249" s="365"/>
      <c r="L249" s="365"/>
      <c r="M249" s="365"/>
      <c r="N249" s="365"/>
      <c r="O249" s="365"/>
      <c r="P249" s="368"/>
      <c r="Q249" s="371"/>
      <c r="S249" s="96"/>
      <c r="W249" s="211" t="s">
        <v>738</v>
      </c>
      <c r="X249" s="149">
        <f>VLOOKUP(C249,EJE!$C$1:D1559,2,FALSE)</f>
        <v>0</v>
      </c>
    </row>
    <row r="250" spans="1:24">
      <c r="A250" s="254">
        <v>16</v>
      </c>
      <c r="B250" s="88" t="s">
        <v>264</v>
      </c>
      <c r="C250" s="140" t="s">
        <v>219</v>
      </c>
      <c r="D250" s="132" t="str">
        <f t="shared" si="11"/>
        <v>video</v>
      </c>
      <c r="E250" s="365"/>
      <c r="F250" s="365"/>
      <c r="G250" s="365"/>
      <c r="H250" s="365">
        <v>30</v>
      </c>
      <c r="I250" s="365"/>
      <c r="J250" s="365"/>
      <c r="K250" s="365"/>
      <c r="L250" s="365"/>
      <c r="M250" s="365"/>
      <c r="N250" s="365"/>
      <c r="O250" s="365"/>
      <c r="P250" s="368"/>
      <c r="Q250" s="371"/>
      <c r="S250" s="96"/>
      <c r="W250" s="211" t="s">
        <v>738</v>
      </c>
      <c r="X250" s="149">
        <f>VLOOKUP(C250,EJE!$C$1:D1560,2,FALSE)</f>
        <v>0</v>
      </c>
    </row>
    <row r="251" spans="1:24" ht="15.75" thickBot="1">
      <c r="A251" s="254">
        <v>17</v>
      </c>
      <c r="B251" s="88" t="s">
        <v>685</v>
      </c>
      <c r="C251" s="142"/>
      <c r="D251" s="133" t="e">
        <f t="shared" si="11"/>
        <v>#N/A</v>
      </c>
      <c r="E251" s="367"/>
      <c r="F251" s="367"/>
      <c r="G251" s="367"/>
      <c r="H251" s="367">
        <v>30</v>
      </c>
      <c r="I251" s="367"/>
      <c r="J251" s="367"/>
      <c r="K251" s="367"/>
      <c r="L251" s="367"/>
      <c r="M251" s="367"/>
      <c r="N251" s="367"/>
      <c r="O251" s="367"/>
      <c r="P251" s="369"/>
      <c r="Q251" s="371"/>
      <c r="S251" s="96"/>
      <c r="W251" s="211" t="s">
        <v>738</v>
      </c>
      <c r="X251" s="149" t="e">
        <f>VLOOKUP(C251,EJE!$C$1:D1561,2,FALSE)</f>
        <v>#N/A</v>
      </c>
    </row>
    <row r="252" spans="1:24">
      <c r="A252" s="254">
        <v>18</v>
      </c>
      <c r="B252" s="88" t="s">
        <v>1</v>
      </c>
      <c r="C252" s="239" t="s">
        <v>745</v>
      </c>
      <c r="D252" s="132" t="str">
        <f t="shared" si="11"/>
        <v>video</v>
      </c>
      <c r="E252" s="365"/>
      <c r="F252" s="365"/>
      <c r="G252" s="365"/>
      <c r="H252" s="365"/>
      <c r="I252" s="365"/>
      <c r="J252" s="365"/>
      <c r="K252" s="365"/>
      <c r="L252" s="365"/>
      <c r="M252" s="365"/>
      <c r="N252" s="365"/>
      <c r="O252" s="365"/>
      <c r="P252" s="365"/>
      <c r="Q252" s="96"/>
      <c r="R252" s="96"/>
      <c r="S252" s="96"/>
      <c r="W252" s="211" t="s">
        <v>738</v>
      </c>
      <c r="X252" s="17"/>
    </row>
    <row r="253" spans="1:24">
      <c r="B253" s="146"/>
      <c r="C253" s="239"/>
      <c r="D253" s="132"/>
      <c r="E253" s="239"/>
      <c r="F253" s="239"/>
      <c r="G253" s="239"/>
      <c r="H253" s="239"/>
      <c r="I253" s="239"/>
      <c r="J253" s="239"/>
      <c r="K253" s="239"/>
      <c r="L253" s="239"/>
      <c r="M253" s="239"/>
      <c r="N253" s="239"/>
      <c r="O253" s="239"/>
      <c r="P253" s="239"/>
      <c r="X253" s="17"/>
    </row>
    <row r="254" spans="1:24" ht="15.75">
      <c r="C254" s="123" t="s">
        <v>1152</v>
      </c>
      <c r="F254" s="89"/>
      <c r="I254" s="89"/>
      <c r="L254" s="89"/>
      <c r="O254" s="89"/>
      <c r="X254" s="17"/>
    </row>
    <row r="255" spans="1:24" ht="16.5" customHeight="1" thickBot="1">
      <c r="A255" s="94">
        <v>13</v>
      </c>
      <c r="B255" s="95"/>
      <c r="C255" s="95" t="s">
        <v>948</v>
      </c>
      <c r="D255" s="137"/>
      <c r="E255" s="372" t="s">
        <v>688</v>
      </c>
      <c r="F255" s="372"/>
      <c r="G255" s="372"/>
      <c r="H255" s="372" t="s">
        <v>950</v>
      </c>
      <c r="I255" s="372"/>
      <c r="J255" s="372"/>
      <c r="K255" s="372" t="s">
        <v>687</v>
      </c>
      <c r="L255" s="372"/>
      <c r="M255" s="372"/>
      <c r="N255" s="372" t="s">
        <v>686</v>
      </c>
      <c r="O255" s="372"/>
      <c r="P255" s="372"/>
      <c r="Q255" s="94"/>
      <c r="X255" s="17"/>
    </row>
    <row r="256" spans="1:24">
      <c r="A256" s="288">
        <v>1</v>
      </c>
      <c r="B256" s="88" t="s">
        <v>394</v>
      </c>
      <c r="C256" s="138" t="s">
        <v>199</v>
      </c>
      <c r="D256" s="131" t="e">
        <f>HYPERLINK(X256,W256)</f>
        <v>#N/A</v>
      </c>
      <c r="E256" s="366"/>
      <c r="F256" s="366"/>
      <c r="G256" s="366"/>
      <c r="H256" s="366">
        <v>30</v>
      </c>
      <c r="I256" s="366"/>
      <c r="J256" s="366"/>
      <c r="K256" s="366">
        <v>3</v>
      </c>
      <c r="L256" s="366"/>
      <c r="M256" s="366"/>
      <c r="N256" s="366"/>
      <c r="O256" s="366"/>
      <c r="P256" s="370"/>
      <c r="Q256" s="96"/>
      <c r="R256" s="96"/>
      <c r="S256" s="96"/>
      <c r="W256" s="211" t="s">
        <v>738</v>
      </c>
      <c r="X256" s="149" t="e">
        <f>VLOOKUP(C256,EJE!$C$1:D1564,2,FALSE)</f>
        <v>#N/A</v>
      </c>
    </row>
    <row r="257" spans="1:24" ht="24">
      <c r="A257" s="288">
        <v>2</v>
      </c>
      <c r="B257" s="88" t="s">
        <v>949</v>
      </c>
      <c r="C257" s="140" t="s">
        <v>1220</v>
      </c>
      <c r="D257" s="132" t="str">
        <f t="shared" ref="D257:D273" si="12">HYPERLINK(X257,W257)</f>
        <v>video</v>
      </c>
      <c r="E257" s="365"/>
      <c r="F257" s="365"/>
      <c r="G257" s="365"/>
      <c r="H257" s="365"/>
      <c r="I257" s="365"/>
      <c r="J257" s="365"/>
      <c r="K257" s="365"/>
      <c r="L257" s="365"/>
      <c r="M257" s="365"/>
      <c r="N257" s="365"/>
      <c r="O257" s="365"/>
      <c r="P257" s="368"/>
      <c r="Q257" s="96"/>
      <c r="R257" s="96"/>
      <c r="S257" s="96"/>
      <c r="W257" s="211" t="s">
        <v>738</v>
      </c>
      <c r="X257" s="149" t="str">
        <f>VLOOKUP(C257,EJE!$C$1:D1565,2,FALSE)</f>
        <v>https://drive.google.com/file/d/1lntZLzLWcMHfPKzX6K085q3glW4d6Vq5/view?usp=sharing</v>
      </c>
    </row>
    <row r="258" spans="1:24" ht="24">
      <c r="A258" s="288">
        <v>3</v>
      </c>
      <c r="B258" s="88" t="s">
        <v>264</v>
      </c>
      <c r="C258" s="140" t="s">
        <v>723</v>
      </c>
      <c r="D258" s="132" t="str">
        <f t="shared" si="12"/>
        <v>video</v>
      </c>
      <c r="E258" s="365"/>
      <c r="F258" s="365"/>
      <c r="G258" s="365"/>
      <c r="H258" s="365"/>
      <c r="I258" s="365"/>
      <c r="J258" s="365"/>
      <c r="K258" s="365"/>
      <c r="L258" s="365"/>
      <c r="M258" s="365"/>
      <c r="N258" s="365"/>
      <c r="O258" s="365"/>
      <c r="P258" s="368"/>
      <c r="Q258" s="96"/>
      <c r="R258" s="96"/>
      <c r="S258" s="96"/>
      <c r="W258" s="211" t="s">
        <v>738</v>
      </c>
      <c r="X258" s="149" t="str">
        <f>VLOOKUP(C258,EJE!$C$1:D1566,2,FALSE)</f>
        <v>https://drive.google.com/file/d/1Obj2B0pgphywe8p9A6MvgDIw5gB_Nl53/view?usp=sharing</v>
      </c>
    </row>
    <row r="259" spans="1:24" ht="15.75" thickBot="1">
      <c r="A259" s="288">
        <v>4</v>
      </c>
      <c r="B259" s="88" t="s">
        <v>685</v>
      </c>
      <c r="C259" s="142" t="s">
        <v>10</v>
      </c>
      <c r="D259" s="133" t="str">
        <f t="shared" si="12"/>
        <v>video</v>
      </c>
      <c r="E259" s="241"/>
      <c r="F259" s="241"/>
      <c r="G259" s="241"/>
      <c r="H259" s="367"/>
      <c r="I259" s="367"/>
      <c r="J259" s="367"/>
      <c r="K259" s="367"/>
      <c r="L259" s="367"/>
      <c r="M259" s="367"/>
      <c r="N259" s="241"/>
      <c r="O259" s="241"/>
      <c r="P259" s="242"/>
      <c r="Q259" s="96"/>
      <c r="R259" s="96"/>
      <c r="S259" s="96"/>
      <c r="W259" s="211" t="s">
        <v>738</v>
      </c>
      <c r="X259" s="149">
        <f>VLOOKUP(C259,EJE!$C$1:D1567,2,FALSE)</f>
        <v>0</v>
      </c>
    </row>
    <row r="260" spans="1:24">
      <c r="A260" s="288">
        <v>5</v>
      </c>
      <c r="B260" s="88" t="s">
        <v>0</v>
      </c>
      <c r="C260" s="138" t="s">
        <v>607</v>
      </c>
      <c r="D260" s="131" t="str">
        <f t="shared" si="12"/>
        <v>video</v>
      </c>
      <c r="E260" s="366"/>
      <c r="F260" s="366"/>
      <c r="G260" s="366"/>
      <c r="H260" s="366">
        <v>30</v>
      </c>
      <c r="I260" s="366"/>
      <c r="J260" s="366"/>
      <c r="K260" s="366">
        <v>3</v>
      </c>
      <c r="L260" s="366"/>
      <c r="M260" s="366"/>
      <c r="N260" s="366"/>
      <c r="O260" s="366"/>
      <c r="P260" s="370"/>
      <c r="Q260" s="96"/>
      <c r="R260" s="96"/>
      <c r="S260" s="96"/>
      <c r="W260" s="211" t="s">
        <v>738</v>
      </c>
      <c r="X260" s="149" t="str">
        <f>VLOOKUP(C260,EJE!$C$1:D1568,2,FALSE)</f>
        <v>https://youtu.be/OtYZREE9C_4?si=YyMr3oFeUYDqZ3Ff</v>
      </c>
    </row>
    <row r="261" spans="1:24">
      <c r="A261" s="288">
        <v>6</v>
      </c>
      <c r="B261" s="88" t="s">
        <v>0</v>
      </c>
      <c r="C261" s="140" t="s">
        <v>331</v>
      </c>
      <c r="D261" s="132" t="str">
        <f t="shared" si="12"/>
        <v>video</v>
      </c>
      <c r="E261" s="239"/>
      <c r="F261" s="239"/>
      <c r="G261" s="239"/>
      <c r="H261" s="365"/>
      <c r="I261" s="365"/>
      <c r="J261" s="365"/>
      <c r="K261" s="365"/>
      <c r="L261" s="365"/>
      <c r="M261" s="365"/>
      <c r="N261" s="239"/>
      <c r="O261" s="239"/>
      <c r="P261" s="240"/>
      <c r="Q261" s="96"/>
      <c r="R261" s="96"/>
      <c r="S261" s="96"/>
      <c r="W261" s="211" t="s">
        <v>738</v>
      </c>
      <c r="X261" s="149">
        <f>VLOOKUP(C261,EJE!$C$1:D1569,2,FALSE)</f>
        <v>0</v>
      </c>
    </row>
    <row r="262" spans="1:24" ht="15.75" thickBot="1">
      <c r="A262" s="288">
        <v>7</v>
      </c>
      <c r="B262" s="88" t="s">
        <v>0</v>
      </c>
      <c r="C262" s="142" t="s">
        <v>313</v>
      </c>
      <c r="D262" s="133" t="str">
        <f t="shared" si="12"/>
        <v>video</v>
      </c>
      <c r="E262" s="367"/>
      <c r="F262" s="367"/>
      <c r="G262" s="367"/>
      <c r="H262" s="367"/>
      <c r="I262" s="367"/>
      <c r="J262" s="367"/>
      <c r="K262" s="367"/>
      <c r="L262" s="367"/>
      <c r="M262" s="367"/>
      <c r="N262" s="367"/>
      <c r="O262" s="367"/>
      <c r="P262" s="369"/>
      <c r="Q262" s="96"/>
      <c r="R262" s="96"/>
      <c r="S262" s="96"/>
      <c r="W262" s="211" t="s">
        <v>738</v>
      </c>
      <c r="X262" s="149">
        <f>VLOOKUP(C262,EJE!$C$1:D1570,2,FALSE)</f>
        <v>0</v>
      </c>
    </row>
    <row r="263" spans="1:24">
      <c r="A263" s="288">
        <v>8</v>
      </c>
      <c r="B263" s="88" t="s">
        <v>312</v>
      </c>
      <c r="C263" s="138" t="s">
        <v>575</v>
      </c>
      <c r="D263" s="131" t="str">
        <f t="shared" si="12"/>
        <v>video</v>
      </c>
      <c r="E263" s="366"/>
      <c r="F263" s="366"/>
      <c r="G263" s="366"/>
      <c r="H263" s="366">
        <v>40</v>
      </c>
      <c r="I263" s="366"/>
      <c r="J263" s="366"/>
      <c r="K263" s="366">
        <v>6</v>
      </c>
      <c r="L263" s="366"/>
      <c r="M263" s="366"/>
      <c r="N263" s="366"/>
      <c r="O263" s="366"/>
      <c r="P263" s="370"/>
      <c r="Q263" s="371">
        <f>((H263+H264+H265+H266+H267)*K263)/60+((H268+H269+H270+H271+H272)*K268)/60</f>
        <v>40</v>
      </c>
      <c r="S263" s="96"/>
      <c r="W263" s="211" t="s">
        <v>738</v>
      </c>
      <c r="X263" s="149" t="str">
        <f>VLOOKUP(C263,EJE!$C$1:D1571,2,FALSE)</f>
        <v>https://youtu.be/9aEy5hauitI?si=CxMxXiTw7HD5fmvi</v>
      </c>
    </row>
    <row r="264" spans="1:24">
      <c r="A264" s="288">
        <v>9</v>
      </c>
      <c r="B264" s="88" t="s">
        <v>40</v>
      </c>
      <c r="C264" s="140" t="s">
        <v>43</v>
      </c>
      <c r="D264" s="132" t="str">
        <f t="shared" si="12"/>
        <v>video</v>
      </c>
      <c r="E264" s="365"/>
      <c r="F264" s="365"/>
      <c r="G264" s="365"/>
      <c r="H264" s="365">
        <v>40</v>
      </c>
      <c r="I264" s="365"/>
      <c r="J264" s="365"/>
      <c r="K264" s="365"/>
      <c r="L264" s="365"/>
      <c r="M264" s="365"/>
      <c r="N264" s="365"/>
      <c r="O264" s="365"/>
      <c r="P264" s="368"/>
      <c r="Q264" s="371"/>
      <c r="S264" s="96"/>
      <c r="W264" s="211" t="s">
        <v>738</v>
      </c>
      <c r="X264" s="149" t="str">
        <f>VLOOKUP(C264,EJE!$C$1:D1572,2,FALSE)</f>
        <v>https://youtu.be/wYacQ6W-jS0?si=pPizgBaEFxyyUHEe</v>
      </c>
    </row>
    <row r="265" spans="1:24">
      <c r="A265" s="288">
        <v>10</v>
      </c>
      <c r="B265" s="88" t="s">
        <v>39</v>
      </c>
      <c r="C265" s="140" t="s">
        <v>116</v>
      </c>
      <c r="D265" s="132" t="str">
        <f t="shared" si="12"/>
        <v>video</v>
      </c>
      <c r="E265" s="365"/>
      <c r="F265" s="365"/>
      <c r="G265" s="365"/>
      <c r="H265" s="365">
        <v>40</v>
      </c>
      <c r="I265" s="365"/>
      <c r="J265" s="365"/>
      <c r="K265" s="365"/>
      <c r="L265" s="365"/>
      <c r="M265" s="365"/>
      <c r="N265" s="365"/>
      <c r="O265" s="365"/>
      <c r="P265" s="368"/>
      <c r="Q265" s="371"/>
      <c r="S265" s="96"/>
      <c r="W265" s="211" t="s">
        <v>738</v>
      </c>
      <c r="X265" s="149" t="str">
        <f>VLOOKUP(C265,EJE!$C$1:D1573,2,FALSE)</f>
        <v>https://youtu.be/VhkfHafen0k?si=XvanjGWwySJajZhI</v>
      </c>
    </row>
    <row r="266" spans="1:24">
      <c r="A266" s="288">
        <v>11</v>
      </c>
      <c r="B266" s="88" t="s">
        <v>685</v>
      </c>
      <c r="C266" s="140" t="s">
        <v>10</v>
      </c>
      <c r="D266" s="132" t="str">
        <f t="shared" si="12"/>
        <v>video</v>
      </c>
      <c r="E266" s="365"/>
      <c r="F266" s="365"/>
      <c r="G266" s="365"/>
      <c r="H266" s="365">
        <v>40</v>
      </c>
      <c r="I266" s="365"/>
      <c r="J266" s="365"/>
      <c r="K266" s="365"/>
      <c r="L266" s="365"/>
      <c r="M266" s="365"/>
      <c r="N266" s="365"/>
      <c r="O266" s="365"/>
      <c r="P266" s="368"/>
      <c r="Q266" s="371"/>
      <c r="S266" s="96"/>
      <c r="W266" s="211" t="s">
        <v>738</v>
      </c>
      <c r="X266" s="149">
        <f>VLOOKUP(C266,EJE!$C$1:D1574,2,FALSE)</f>
        <v>0</v>
      </c>
    </row>
    <row r="267" spans="1:24" ht="24.75" thickBot="1">
      <c r="A267" s="288">
        <v>12</v>
      </c>
      <c r="B267" s="88" t="s">
        <v>942</v>
      </c>
      <c r="C267" s="142" t="s">
        <v>954</v>
      </c>
      <c r="D267" s="133" t="str">
        <f t="shared" si="12"/>
        <v>video</v>
      </c>
      <c r="E267" s="367"/>
      <c r="F267" s="367"/>
      <c r="G267" s="367"/>
      <c r="H267" s="367">
        <v>40</v>
      </c>
      <c r="I267" s="367"/>
      <c r="J267" s="367"/>
      <c r="K267" s="367"/>
      <c r="L267" s="367"/>
      <c r="M267" s="367"/>
      <c r="N267" s="367"/>
      <c r="O267" s="367"/>
      <c r="P267" s="369"/>
      <c r="Q267" s="371"/>
      <c r="S267" s="96"/>
      <c r="W267" s="211" t="s">
        <v>738</v>
      </c>
      <c r="X267" s="149" t="str">
        <f>VLOOKUP(C267,EJE!$C$1:D1575,2,FALSE)</f>
        <v>https://drive.google.com/file/d/1dqfsv1dByJQnWFXu9il5l73FoHjg6b2C/view?usp=sharing</v>
      </c>
    </row>
    <row r="268" spans="1:24">
      <c r="A268" s="288">
        <v>13</v>
      </c>
      <c r="B268" s="88" t="s">
        <v>42</v>
      </c>
      <c r="C268" s="138" t="s">
        <v>15</v>
      </c>
      <c r="D268" s="131" t="str">
        <f t="shared" si="12"/>
        <v>video</v>
      </c>
      <c r="E268" s="366"/>
      <c r="F268" s="366"/>
      <c r="G268" s="366"/>
      <c r="H268" s="366">
        <v>40</v>
      </c>
      <c r="I268" s="366"/>
      <c r="J268" s="366"/>
      <c r="K268" s="366">
        <v>6</v>
      </c>
      <c r="L268" s="366"/>
      <c r="M268" s="366"/>
      <c r="N268" s="366"/>
      <c r="O268" s="366"/>
      <c r="P268" s="370"/>
      <c r="Q268" s="371"/>
      <c r="S268" s="96"/>
      <c r="W268" s="211" t="s">
        <v>738</v>
      </c>
      <c r="X268" s="149">
        <f>VLOOKUP(C268,EJE!$C$1:D1576,2,FALSE)</f>
        <v>0</v>
      </c>
    </row>
    <row r="269" spans="1:24">
      <c r="A269" s="288">
        <v>14</v>
      </c>
      <c r="B269" s="88" t="s">
        <v>38</v>
      </c>
      <c r="C269" s="140" t="s">
        <v>121</v>
      </c>
      <c r="D269" s="132" t="str">
        <f t="shared" si="12"/>
        <v>video</v>
      </c>
      <c r="E269" s="365"/>
      <c r="F269" s="365"/>
      <c r="G269" s="365"/>
      <c r="H269" s="365">
        <v>40</v>
      </c>
      <c r="I269" s="365"/>
      <c r="J269" s="365"/>
      <c r="K269" s="365"/>
      <c r="L269" s="365"/>
      <c r="M269" s="365"/>
      <c r="N269" s="365"/>
      <c r="O269" s="365"/>
      <c r="P269" s="368"/>
      <c r="Q269" s="371"/>
      <c r="S269" s="96"/>
      <c r="W269" s="211" t="s">
        <v>738</v>
      </c>
      <c r="X269" s="149">
        <f>VLOOKUP(C269,EJE!$C$1:D1577,2,FALSE)</f>
        <v>0</v>
      </c>
    </row>
    <row r="270" spans="1:24">
      <c r="A270" s="288">
        <v>15</v>
      </c>
      <c r="B270" s="88" t="s">
        <v>685</v>
      </c>
      <c r="C270" s="140" t="s">
        <v>10</v>
      </c>
      <c r="D270" s="132" t="str">
        <f t="shared" si="12"/>
        <v>video</v>
      </c>
      <c r="E270" s="365"/>
      <c r="F270" s="365"/>
      <c r="G270" s="365"/>
      <c r="H270" s="365">
        <v>40</v>
      </c>
      <c r="I270" s="365"/>
      <c r="J270" s="365"/>
      <c r="K270" s="365"/>
      <c r="L270" s="365"/>
      <c r="M270" s="365"/>
      <c r="N270" s="365"/>
      <c r="O270" s="365"/>
      <c r="P270" s="368"/>
      <c r="Q270" s="371"/>
      <c r="S270" s="96"/>
      <c r="W270" s="211" t="s">
        <v>738</v>
      </c>
      <c r="X270" s="149">
        <f>VLOOKUP(C270,EJE!$C$1:D1578,2,FALSE)</f>
        <v>0</v>
      </c>
    </row>
    <row r="271" spans="1:24">
      <c r="A271" s="254">
        <v>16</v>
      </c>
      <c r="B271" s="88" t="s">
        <v>264</v>
      </c>
      <c r="C271" s="140" t="s">
        <v>219</v>
      </c>
      <c r="D271" s="132" t="str">
        <f t="shared" si="12"/>
        <v>video</v>
      </c>
      <c r="E271" s="365"/>
      <c r="F271" s="365"/>
      <c r="G271" s="365"/>
      <c r="H271" s="365">
        <v>40</v>
      </c>
      <c r="I271" s="365"/>
      <c r="J271" s="365"/>
      <c r="K271" s="365"/>
      <c r="L271" s="365"/>
      <c r="M271" s="365"/>
      <c r="N271" s="365"/>
      <c r="O271" s="365"/>
      <c r="P271" s="368"/>
      <c r="Q271" s="371"/>
      <c r="S271" s="96"/>
      <c r="W271" s="211" t="s">
        <v>738</v>
      </c>
      <c r="X271" s="149">
        <f>VLOOKUP(C271,EJE!$C$1:D1579,2,FALSE)</f>
        <v>0</v>
      </c>
    </row>
    <row r="272" spans="1:24" ht="15.75" thickBot="1">
      <c r="A272" s="254">
        <v>17</v>
      </c>
      <c r="B272" s="88" t="s">
        <v>685</v>
      </c>
      <c r="C272" s="142"/>
      <c r="D272" s="133" t="e">
        <f t="shared" si="12"/>
        <v>#N/A</v>
      </c>
      <c r="E272" s="367"/>
      <c r="F272" s="367"/>
      <c r="G272" s="367"/>
      <c r="H272" s="367">
        <v>40</v>
      </c>
      <c r="I272" s="367"/>
      <c r="J272" s="367"/>
      <c r="K272" s="367"/>
      <c r="L272" s="367"/>
      <c r="M272" s="367"/>
      <c r="N272" s="367"/>
      <c r="O272" s="367"/>
      <c r="P272" s="369"/>
      <c r="Q272" s="371"/>
      <c r="S272" s="96"/>
      <c r="W272" s="211" t="s">
        <v>738</v>
      </c>
      <c r="X272" s="149" t="e">
        <f>VLOOKUP(C272,EJE!$C$1:D1580,2,FALSE)</f>
        <v>#N/A</v>
      </c>
    </row>
    <row r="273" spans="1:24">
      <c r="A273" s="254">
        <v>18</v>
      </c>
      <c r="B273" s="88" t="s">
        <v>1</v>
      </c>
      <c r="C273" s="239" t="s">
        <v>745</v>
      </c>
      <c r="D273" s="132" t="str">
        <f t="shared" si="12"/>
        <v>video</v>
      </c>
      <c r="E273" s="365"/>
      <c r="F273" s="365"/>
      <c r="G273" s="365"/>
      <c r="H273" s="365"/>
      <c r="I273" s="365"/>
      <c r="J273" s="365"/>
      <c r="K273" s="365"/>
      <c r="L273" s="365"/>
      <c r="M273" s="365"/>
      <c r="N273" s="365"/>
      <c r="O273" s="365"/>
      <c r="P273" s="365"/>
      <c r="Q273" s="96"/>
      <c r="R273" s="96"/>
      <c r="S273" s="96"/>
      <c r="W273" s="211" t="s">
        <v>738</v>
      </c>
      <c r="X273" s="17"/>
    </row>
    <row r="274" spans="1:24">
      <c r="B274" s="146"/>
      <c r="C274" s="239"/>
      <c r="D274" s="132"/>
      <c r="E274" s="239"/>
      <c r="F274" s="239"/>
      <c r="G274" s="239"/>
      <c r="H274" s="239"/>
      <c r="I274" s="239"/>
      <c r="J274" s="239"/>
      <c r="K274" s="239"/>
      <c r="L274" s="239"/>
      <c r="M274" s="239"/>
      <c r="N274" s="239"/>
      <c r="O274" s="239"/>
      <c r="P274" s="239"/>
      <c r="X274" s="17"/>
    </row>
    <row r="275" spans="1:24" ht="15.75">
      <c r="C275" s="123" t="s">
        <v>1152</v>
      </c>
      <c r="F275" s="89"/>
      <c r="I275" s="89"/>
      <c r="L275" s="89"/>
      <c r="O275" s="89"/>
      <c r="X275" s="17"/>
    </row>
    <row r="276" spans="1:24" ht="16.5" customHeight="1" thickBot="1">
      <c r="A276" s="94">
        <v>14</v>
      </c>
      <c r="B276" s="95"/>
      <c r="C276" s="95" t="s">
        <v>948</v>
      </c>
      <c r="D276" s="137"/>
      <c r="E276" s="372" t="s">
        <v>688</v>
      </c>
      <c r="F276" s="372"/>
      <c r="G276" s="372"/>
      <c r="H276" s="372" t="s">
        <v>950</v>
      </c>
      <c r="I276" s="372"/>
      <c r="J276" s="372"/>
      <c r="K276" s="372" t="s">
        <v>687</v>
      </c>
      <c r="L276" s="372"/>
      <c r="M276" s="372"/>
      <c r="N276" s="372" t="s">
        <v>686</v>
      </c>
      <c r="O276" s="372"/>
      <c r="P276" s="372"/>
      <c r="Q276" s="94"/>
      <c r="X276" s="17"/>
    </row>
    <row r="277" spans="1:24">
      <c r="A277" s="288">
        <v>1</v>
      </c>
      <c r="B277" s="88" t="s">
        <v>394</v>
      </c>
      <c r="C277" s="138" t="s">
        <v>199</v>
      </c>
      <c r="D277" s="131" t="e">
        <f>HYPERLINK(X277,W277)</f>
        <v>#N/A</v>
      </c>
      <c r="E277" s="366"/>
      <c r="F277" s="366"/>
      <c r="G277" s="366"/>
      <c r="H277" s="366">
        <v>30</v>
      </c>
      <c r="I277" s="366"/>
      <c r="J277" s="366"/>
      <c r="K277" s="366">
        <v>3</v>
      </c>
      <c r="L277" s="366"/>
      <c r="M277" s="366"/>
      <c r="N277" s="366"/>
      <c r="O277" s="366"/>
      <c r="P277" s="370"/>
      <c r="Q277" s="96"/>
      <c r="R277" s="96"/>
      <c r="S277" s="96"/>
      <c r="W277" s="211" t="s">
        <v>738</v>
      </c>
      <c r="X277" s="149" t="e">
        <f>VLOOKUP(C277,EJE!$C$1:D1583,2,FALSE)</f>
        <v>#N/A</v>
      </c>
    </row>
    <row r="278" spans="1:24" ht="24">
      <c r="A278" s="288">
        <v>2</v>
      </c>
      <c r="B278" s="88" t="s">
        <v>949</v>
      </c>
      <c r="C278" s="140" t="s">
        <v>1220</v>
      </c>
      <c r="D278" s="132" t="str">
        <f t="shared" ref="D278:D294" si="13">HYPERLINK(X278,W278)</f>
        <v>video</v>
      </c>
      <c r="E278" s="365"/>
      <c r="F278" s="365"/>
      <c r="G278" s="365"/>
      <c r="H278" s="365"/>
      <c r="I278" s="365"/>
      <c r="J278" s="365"/>
      <c r="K278" s="365"/>
      <c r="L278" s="365"/>
      <c r="M278" s="365"/>
      <c r="N278" s="365"/>
      <c r="O278" s="365"/>
      <c r="P278" s="368"/>
      <c r="Q278" s="96"/>
      <c r="R278" s="96"/>
      <c r="S278" s="96"/>
      <c r="W278" s="211" t="s">
        <v>738</v>
      </c>
      <c r="X278" s="149" t="str">
        <f>VLOOKUP(C278,EJE!$C$1:D1584,2,FALSE)</f>
        <v>https://drive.google.com/file/d/1lntZLzLWcMHfPKzX6K085q3glW4d6Vq5/view?usp=sharing</v>
      </c>
    </row>
    <row r="279" spans="1:24" ht="24">
      <c r="A279" s="288">
        <v>3</v>
      </c>
      <c r="B279" s="88" t="s">
        <v>264</v>
      </c>
      <c r="C279" s="140" t="s">
        <v>723</v>
      </c>
      <c r="D279" s="132" t="str">
        <f t="shared" si="13"/>
        <v>video</v>
      </c>
      <c r="E279" s="365"/>
      <c r="F279" s="365"/>
      <c r="G279" s="365"/>
      <c r="H279" s="365"/>
      <c r="I279" s="365"/>
      <c r="J279" s="365"/>
      <c r="K279" s="365"/>
      <c r="L279" s="365"/>
      <c r="M279" s="365"/>
      <c r="N279" s="365"/>
      <c r="O279" s="365"/>
      <c r="P279" s="368"/>
      <c r="Q279" s="96"/>
      <c r="R279" s="96"/>
      <c r="S279" s="96"/>
      <c r="W279" s="211" t="s">
        <v>738</v>
      </c>
      <c r="X279" s="149" t="str">
        <f>VLOOKUP(C279,EJE!$C$1:D1585,2,FALSE)</f>
        <v>https://drive.google.com/file/d/1Obj2B0pgphywe8p9A6MvgDIw5gB_Nl53/view?usp=sharing</v>
      </c>
    </row>
    <row r="280" spans="1:24" ht="15.75" thickBot="1">
      <c r="A280" s="288">
        <v>4</v>
      </c>
      <c r="B280" s="88" t="s">
        <v>685</v>
      </c>
      <c r="C280" s="142" t="s">
        <v>10</v>
      </c>
      <c r="D280" s="133" t="str">
        <f t="shared" si="13"/>
        <v>video</v>
      </c>
      <c r="E280" s="241"/>
      <c r="F280" s="241"/>
      <c r="G280" s="241"/>
      <c r="H280" s="367"/>
      <c r="I280" s="367"/>
      <c r="J280" s="367"/>
      <c r="K280" s="367"/>
      <c r="L280" s="367"/>
      <c r="M280" s="367"/>
      <c r="N280" s="241"/>
      <c r="O280" s="241"/>
      <c r="P280" s="242"/>
      <c r="Q280" s="96"/>
      <c r="R280" s="96"/>
      <c r="S280" s="96"/>
      <c r="W280" s="211" t="s">
        <v>738</v>
      </c>
      <c r="X280" s="149">
        <f>VLOOKUP(C280,EJE!$C$1:D1586,2,FALSE)</f>
        <v>0</v>
      </c>
    </row>
    <row r="281" spans="1:24">
      <c r="A281" s="288">
        <v>5</v>
      </c>
      <c r="B281" s="88" t="s">
        <v>0</v>
      </c>
      <c r="C281" s="138" t="s">
        <v>607</v>
      </c>
      <c r="D281" s="131" t="str">
        <f t="shared" si="13"/>
        <v>video</v>
      </c>
      <c r="E281" s="366"/>
      <c r="F281" s="366"/>
      <c r="G281" s="366"/>
      <c r="H281" s="366">
        <v>30</v>
      </c>
      <c r="I281" s="366"/>
      <c r="J281" s="366"/>
      <c r="K281" s="366">
        <v>3</v>
      </c>
      <c r="L281" s="366"/>
      <c r="M281" s="366"/>
      <c r="N281" s="366"/>
      <c r="O281" s="366"/>
      <c r="P281" s="370"/>
      <c r="Q281" s="96"/>
      <c r="R281" s="96"/>
      <c r="S281" s="96"/>
      <c r="W281" s="211" t="s">
        <v>738</v>
      </c>
      <c r="X281" s="149" t="str">
        <f>VLOOKUP(C281,EJE!$C$1:D1587,2,FALSE)</f>
        <v>https://youtu.be/OtYZREE9C_4?si=YyMr3oFeUYDqZ3Ff</v>
      </c>
    </row>
    <row r="282" spans="1:24">
      <c r="A282" s="288">
        <v>6</v>
      </c>
      <c r="B282" s="88" t="s">
        <v>0</v>
      </c>
      <c r="C282" s="140" t="s">
        <v>331</v>
      </c>
      <c r="D282" s="132" t="str">
        <f t="shared" si="13"/>
        <v>video</v>
      </c>
      <c r="E282" s="239"/>
      <c r="F282" s="239"/>
      <c r="G282" s="239"/>
      <c r="H282" s="365"/>
      <c r="I282" s="365"/>
      <c r="J282" s="365"/>
      <c r="K282" s="365"/>
      <c r="L282" s="365"/>
      <c r="M282" s="365"/>
      <c r="N282" s="239"/>
      <c r="O282" s="239"/>
      <c r="P282" s="240"/>
      <c r="Q282" s="96"/>
      <c r="R282" s="96"/>
      <c r="S282" s="96"/>
      <c r="W282" s="211" t="s">
        <v>738</v>
      </c>
      <c r="X282" s="149">
        <f>VLOOKUP(C282,EJE!$C$1:D1588,2,FALSE)</f>
        <v>0</v>
      </c>
    </row>
    <row r="283" spans="1:24" ht="15.75" thickBot="1">
      <c r="A283" s="288">
        <v>7</v>
      </c>
      <c r="B283" s="88" t="s">
        <v>0</v>
      </c>
      <c r="C283" s="142" t="s">
        <v>313</v>
      </c>
      <c r="D283" s="133" t="str">
        <f t="shared" si="13"/>
        <v>video</v>
      </c>
      <c r="E283" s="367"/>
      <c r="F283" s="367"/>
      <c r="G283" s="367"/>
      <c r="H283" s="367"/>
      <c r="I283" s="367"/>
      <c r="J283" s="367"/>
      <c r="K283" s="367"/>
      <c r="L283" s="367"/>
      <c r="M283" s="367"/>
      <c r="N283" s="367"/>
      <c r="O283" s="367"/>
      <c r="P283" s="369"/>
      <c r="Q283" s="96"/>
      <c r="R283" s="96"/>
      <c r="S283" s="96"/>
      <c r="W283" s="211" t="s">
        <v>738</v>
      </c>
      <c r="X283" s="149">
        <f>VLOOKUP(C283,EJE!$C$1:D1589,2,FALSE)</f>
        <v>0</v>
      </c>
    </row>
    <row r="284" spans="1:24">
      <c r="A284" s="288">
        <v>8</v>
      </c>
      <c r="B284" s="88" t="s">
        <v>312</v>
      </c>
      <c r="C284" s="138" t="s">
        <v>575</v>
      </c>
      <c r="D284" s="131" t="str">
        <f t="shared" si="13"/>
        <v>video</v>
      </c>
      <c r="E284" s="366"/>
      <c r="F284" s="366"/>
      <c r="G284" s="366"/>
      <c r="H284" s="366">
        <v>45</v>
      </c>
      <c r="I284" s="366"/>
      <c r="J284" s="366"/>
      <c r="K284" s="366">
        <v>3</v>
      </c>
      <c r="L284" s="366"/>
      <c r="M284" s="366"/>
      <c r="N284" s="366"/>
      <c r="O284" s="366"/>
      <c r="P284" s="370"/>
      <c r="Q284" s="371">
        <f>((H284+H285+H286+H287+H288)*K284)/60+((H289+H290+H291+H292+H293)*K289)/60</f>
        <v>22.5</v>
      </c>
      <c r="S284" s="96"/>
      <c r="W284" s="211" t="s">
        <v>738</v>
      </c>
      <c r="X284" s="149" t="str">
        <f>VLOOKUP(C284,EJE!$C$1:D1590,2,FALSE)</f>
        <v>https://youtu.be/9aEy5hauitI?si=CxMxXiTw7HD5fmvi</v>
      </c>
    </row>
    <row r="285" spans="1:24">
      <c r="A285" s="288">
        <v>9</v>
      </c>
      <c r="B285" s="88" t="s">
        <v>40</v>
      </c>
      <c r="C285" s="140" t="s">
        <v>43</v>
      </c>
      <c r="D285" s="132" t="str">
        <f t="shared" si="13"/>
        <v>video</v>
      </c>
      <c r="E285" s="365"/>
      <c r="F285" s="365"/>
      <c r="G285" s="365"/>
      <c r="H285" s="365">
        <v>45</v>
      </c>
      <c r="I285" s="365"/>
      <c r="J285" s="365"/>
      <c r="K285" s="365"/>
      <c r="L285" s="365"/>
      <c r="M285" s="365"/>
      <c r="N285" s="365"/>
      <c r="O285" s="365"/>
      <c r="P285" s="368"/>
      <c r="Q285" s="371"/>
      <c r="S285" s="96"/>
      <c r="W285" s="211" t="s">
        <v>738</v>
      </c>
      <c r="X285" s="149" t="str">
        <f>VLOOKUP(C285,EJE!$C$1:D1591,2,FALSE)</f>
        <v>https://youtu.be/wYacQ6W-jS0?si=pPizgBaEFxyyUHEe</v>
      </c>
    </row>
    <row r="286" spans="1:24">
      <c r="A286" s="288">
        <v>10</v>
      </c>
      <c r="B286" s="88" t="s">
        <v>39</v>
      </c>
      <c r="C286" s="140" t="s">
        <v>116</v>
      </c>
      <c r="D286" s="132" t="str">
        <f t="shared" si="13"/>
        <v>video</v>
      </c>
      <c r="E286" s="365"/>
      <c r="F286" s="365"/>
      <c r="G286" s="365"/>
      <c r="H286" s="365">
        <v>45</v>
      </c>
      <c r="I286" s="365"/>
      <c r="J286" s="365"/>
      <c r="K286" s="365"/>
      <c r="L286" s="365"/>
      <c r="M286" s="365"/>
      <c r="N286" s="365"/>
      <c r="O286" s="365"/>
      <c r="P286" s="368"/>
      <c r="Q286" s="371"/>
      <c r="S286" s="96"/>
      <c r="W286" s="211" t="s">
        <v>738</v>
      </c>
      <c r="X286" s="149" t="str">
        <f>VLOOKUP(C286,EJE!$C$1:D1592,2,FALSE)</f>
        <v>https://youtu.be/VhkfHafen0k?si=XvanjGWwySJajZhI</v>
      </c>
    </row>
    <row r="287" spans="1:24">
      <c r="A287" s="288">
        <v>11</v>
      </c>
      <c r="B287" s="88" t="s">
        <v>685</v>
      </c>
      <c r="C287" s="140" t="s">
        <v>10</v>
      </c>
      <c r="D287" s="132" t="str">
        <f t="shared" si="13"/>
        <v>video</v>
      </c>
      <c r="E287" s="365"/>
      <c r="F287" s="365"/>
      <c r="G287" s="365"/>
      <c r="H287" s="365">
        <v>45</v>
      </c>
      <c r="I287" s="365"/>
      <c r="J287" s="365"/>
      <c r="K287" s="365"/>
      <c r="L287" s="365"/>
      <c r="M287" s="365"/>
      <c r="N287" s="365"/>
      <c r="O287" s="365"/>
      <c r="P287" s="368"/>
      <c r="Q287" s="371"/>
      <c r="S287" s="96"/>
      <c r="W287" s="211" t="s">
        <v>738</v>
      </c>
      <c r="X287" s="149">
        <f>VLOOKUP(C287,EJE!$C$1:D1593,2,FALSE)</f>
        <v>0</v>
      </c>
    </row>
    <row r="288" spans="1:24" ht="24.75" thickBot="1">
      <c r="A288" s="288">
        <v>12</v>
      </c>
      <c r="B288" s="88" t="s">
        <v>942</v>
      </c>
      <c r="C288" s="142" t="s">
        <v>954</v>
      </c>
      <c r="D288" s="133" t="str">
        <f t="shared" si="13"/>
        <v>video</v>
      </c>
      <c r="E288" s="367"/>
      <c r="F288" s="367"/>
      <c r="G288" s="367"/>
      <c r="H288" s="367">
        <v>45</v>
      </c>
      <c r="I288" s="367"/>
      <c r="J288" s="367"/>
      <c r="K288" s="367"/>
      <c r="L288" s="367"/>
      <c r="M288" s="367"/>
      <c r="N288" s="367"/>
      <c r="O288" s="367"/>
      <c r="P288" s="369"/>
      <c r="Q288" s="371"/>
      <c r="S288" s="96"/>
      <c r="W288" s="211" t="s">
        <v>738</v>
      </c>
      <c r="X288" s="149" t="str">
        <f>VLOOKUP(C288,EJE!$C$1:D1594,2,FALSE)</f>
        <v>https://drive.google.com/file/d/1dqfsv1dByJQnWFXu9il5l73FoHjg6b2C/view?usp=sharing</v>
      </c>
    </row>
    <row r="289" spans="1:24">
      <c r="A289" s="288">
        <v>13</v>
      </c>
      <c r="B289" s="88" t="s">
        <v>42</v>
      </c>
      <c r="C289" s="138" t="s">
        <v>15</v>
      </c>
      <c r="D289" s="131" t="str">
        <f t="shared" si="13"/>
        <v>video</v>
      </c>
      <c r="E289" s="366"/>
      <c r="F289" s="366"/>
      <c r="G289" s="366"/>
      <c r="H289" s="366">
        <v>45</v>
      </c>
      <c r="I289" s="366"/>
      <c r="J289" s="366"/>
      <c r="K289" s="366">
        <v>3</v>
      </c>
      <c r="L289" s="366"/>
      <c r="M289" s="366"/>
      <c r="N289" s="366"/>
      <c r="O289" s="366"/>
      <c r="P289" s="370"/>
      <c r="Q289" s="371"/>
      <c r="S289" s="96"/>
      <c r="W289" s="211" t="s">
        <v>738</v>
      </c>
      <c r="X289" s="149">
        <f>VLOOKUP(C289,EJE!$C$1:D1595,2,FALSE)</f>
        <v>0</v>
      </c>
    </row>
    <row r="290" spans="1:24">
      <c r="A290" s="288">
        <v>14</v>
      </c>
      <c r="B290" s="88" t="s">
        <v>38</v>
      </c>
      <c r="C290" s="140" t="s">
        <v>121</v>
      </c>
      <c r="D290" s="132" t="str">
        <f t="shared" si="13"/>
        <v>video</v>
      </c>
      <c r="E290" s="365"/>
      <c r="F290" s="365"/>
      <c r="G290" s="365"/>
      <c r="H290" s="365">
        <v>45</v>
      </c>
      <c r="I290" s="365"/>
      <c r="J290" s="365"/>
      <c r="K290" s="365"/>
      <c r="L290" s="365"/>
      <c r="M290" s="365"/>
      <c r="N290" s="365"/>
      <c r="O290" s="365"/>
      <c r="P290" s="368"/>
      <c r="Q290" s="371"/>
      <c r="S290" s="96"/>
      <c r="W290" s="211" t="s">
        <v>738</v>
      </c>
      <c r="X290" s="149">
        <f>VLOOKUP(C290,EJE!$C$1:D1596,2,FALSE)</f>
        <v>0</v>
      </c>
    </row>
    <row r="291" spans="1:24">
      <c r="A291" s="288">
        <v>15</v>
      </c>
      <c r="B291" s="88" t="s">
        <v>685</v>
      </c>
      <c r="C291" s="140" t="s">
        <v>10</v>
      </c>
      <c r="D291" s="132" t="str">
        <f t="shared" si="13"/>
        <v>video</v>
      </c>
      <c r="E291" s="365"/>
      <c r="F291" s="365"/>
      <c r="G291" s="365"/>
      <c r="H291" s="365">
        <v>45</v>
      </c>
      <c r="I291" s="365"/>
      <c r="J291" s="365"/>
      <c r="K291" s="365"/>
      <c r="L291" s="365"/>
      <c r="M291" s="365"/>
      <c r="N291" s="365"/>
      <c r="O291" s="365"/>
      <c r="P291" s="368"/>
      <c r="Q291" s="371"/>
      <c r="S291" s="96"/>
      <c r="W291" s="211" t="s">
        <v>738</v>
      </c>
      <c r="X291" s="149">
        <f>VLOOKUP(C291,EJE!$C$1:D1597,2,FALSE)</f>
        <v>0</v>
      </c>
    </row>
    <row r="292" spans="1:24">
      <c r="A292" s="254">
        <v>16</v>
      </c>
      <c r="B292" s="88" t="s">
        <v>264</v>
      </c>
      <c r="C292" s="140" t="s">
        <v>219</v>
      </c>
      <c r="D292" s="132" t="str">
        <f t="shared" si="13"/>
        <v>video</v>
      </c>
      <c r="E292" s="365"/>
      <c r="F292" s="365"/>
      <c r="G292" s="365"/>
      <c r="H292" s="365">
        <v>45</v>
      </c>
      <c r="I292" s="365"/>
      <c r="J292" s="365"/>
      <c r="K292" s="365"/>
      <c r="L292" s="365"/>
      <c r="M292" s="365"/>
      <c r="N292" s="365"/>
      <c r="O292" s="365"/>
      <c r="P292" s="368"/>
      <c r="Q292" s="371"/>
      <c r="S292" s="96"/>
      <c r="W292" s="211" t="s">
        <v>738</v>
      </c>
      <c r="X292" s="149">
        <f>VLOOKUP(C292,EJE!$C$1:D1598,2,FALSE)</f>
        <v>0</v>
      </c>
    </row>
    <row r="293" spans="1:24" ht="15.75" thickBot="1">
      <c r="A293" s="254">
        <v>17</v>
      </c>
      <c r="B293" s="88" t="s">
        <v>685</v>
      </c>
      <c r="C293" s="142"/>
      <c r="D293" s="133" t="e">
        <f t="shared" si="13"/>
        <v>#N/A</v>
      </c>
      <c r="E293" s="367"/>
      <c r="F293" s="367"/>
      <c r="G293" s="367"/>
      <c r="H293" s="367">
        <v>45</v>
      </c>
      <c r="I293" s="367"/>
      <c r="J293" s="367"/>
      <c r="K293" s="367"/>
      <c r="L293" s="367"/>
      <c r="M293" s="367"/>
      <c r="N293" s="367"/>
      <c r="O293" s="367"/>
      <c r="P293" s="369"/>
      <c r="Q293" s="371"/>
      <c r="S293" s="96"/>
      <c r="W293" s="211" t="s">
        <v>738</v>
      </c>
      <c r="X293" s="149" t="e">
        <f>VLOOKUP(C293,EJE!$C$1:D1599,2,FALSE)</f>
        <v>#N/A</v>
      </c>
    </row>
    <row r="294" spans="1:24">
      <c r="A294" s="254">
        <v>18</v>
      </c>
      <c r="B294" s="88" t="s">
        <v>1</v>
      </c>
      <c r="C294" s="239" t="s">
        <v>745</v>
      </c>
      <c r="D294" s="132" t="str">
        <f t="shared" si="13"/>
        <v>video</v>
      </c>
      <c r="E294" s="365"/>
      <c r="F294" s="365"/>
      <c r="G294" s="365"/>
      <c r="H294" s="365"/>
      <c r="I294" s="365"/>
      <c r="J294" s="365"/>
      <c r="K294" s="365"/>
      <c r="L294" s="365"/>
      <c r="M294" s="365"/>
      <c r="N294" s="365"/>
      <c r="O294" s="365"/>
      <c r="P294" s="365"/>
      <c r="Q294" s="96"/>
      <c r="R294" s="96"/>
      <c r="S294" s="96"/>
      <c r="W294" s="211" t="s">
        <v>738</v>
      </c>
      <c r="X294" s="17"/>
    </row>
    <row r="295" spans="1:24">
      <c r="B295" s="146"/>
      <c r="C295" s="239"/>
      <c r="D295" s="132"/>
      <c r="E295" s="239"/>
      <c r="F295" s="239"/>
      <c r="G295" s="239"/>
      <c r="H295" s="239"/>
      <c r="I295" s="239"/>
      <c r="J295" s="239"/>
      <c r="K295" s="239"/>
      <c r="L295" s="239"/>
      <c r="M295" s="239"/>
      <c r="N295" s="239"/>
      <c r="O295" s="239"/>
      <c r="P295" s="239"/>
      <c r="X295" s="17"/>
    </row>
    <row r="296" spans="1:24" ht="15.75">
      <c r="C296" s="123" t="s">
        <v>1152</v>
      </c>
      <c r="F296" s="89"/>
      <c r="I296" s="89"/>
      <c r="L296" s="89"/>
      <c r="O296" s="89"/>
      <c r="X296" s="17"/>
    </row>
    <row r="297" spans="1:24" ht="16.5" customHeight="1" thickBot="1">
      <c r="A297" s="94">
        <v>15</v>
      </c>
      <c r="B297" s="95"/>
      <c r="C297" s="95" t="s">
        <v>948</v>
      </c>
      <c r="D297" s="137"/>
      <c r="E297" s="372" t="s">
        <v>688</v>
      </c>
      <c r="F297" s="372"/>
      <c r="G297" s="372"/>
      <c r="H297" s="372" t="s">
        <v>950</v>
      </c>
      <c r="I297" s="372"/>
      <c r="J297" s="372"/>
      <c r="K297" s="372" t="s">
        <v>687</v>
      </c>
      <c r="L297" s="372"/>
      <c r="M297" s="372"/>
      <c r="N297" s="372" t="s">
        <v>686</v>
      </c>
      <c r="O297" s="372"/>
      <c r="P297" s="372"/>
      <c r="Q297" s="94"/>
      <c r="X297" s="17"/>
    </row>
    <row r="298" spans="1:24">
      <c r="A298" s="288">
        <v>1</v>
      </c>
      <c r="B298" s="88" t="s">
        <v>394</v>
      </c>
      <c r="C298" s="138" t="s">
        <v>199</v>
      </c>
      <c r="D298" s="131" t="e">
        <f>HYPERLINK(X298,W298)</f>
        <v>#N/A</v>
      </c>
      <c r="E298" s="366"/>
      <c r="F298" s="366"/>
      <c r="G298" s="366"/>
      <c r="H298" s="366">
        <v>30</v>
      </c>
      <c r="I298" s="366"/>
      <c r="J298" s="366"/>
      <c r="K298" s="366">
        <v>3</v>
      </c>
      <c r="L298" s="366"/>
      <c r="M298" s="366"/>
      <c r="N298" s="366"/>
      <c r="O298" s="366"/>
      <c r="P298" s="370"/>
      <c r="Q298" s="96"/>
      <c r="R298" s="96"/>
      <c r="S298" s="96"/>
      <c r="W298" s="211" t="s">
        <v>738</v>
      </c>
      <c r="X298" s="149" t="e">
        <f>VLOOKUP(C298,EJE!$C$1:D1602,2,FALSE)</f>
        <v>#N/A</v>
      </c>
    </row>
    <row r="299" spans="1:24" ht="24">
      <c r="A299" s="288">
        <v>2</v>
      </c>
      <c r="B299" s="88" t="s">
        <v>949</v>
      </c>
      <c r="C299" s="140" t="s">
        <v>1220</v>
      </c>
      <c r="D299" s="132" t="str">
        <f t="shared" ref="D299:D315" si="14">HYPERLINK(X299,W299)</f>
        <v>video</v>
      </c>
      <c r="E299" s="365"/>
      <c r="F299" s="365"/>
      <c r="G299" s="365"/>
      <c r="H299" s="365"/>
      <c r="I299" s="365"/>
      <c r="J299" s="365"/>
      <c r="K299" s="365"/>
      <c r="L299" s="365"/>
      <c r="M299" s="365"/>
      <c r="N299" s="365"/>
      <c r="O299" s="365"/>
      <c r="P299" s="368"/>
      <c r="Q299" s="96"/>
      <c r="R299" s="96"/>
      <c r="S299" s="96"/>
      <c r="W299" s="211" t="s">
        <v>738</v>
      </c>
      <c r="X299" s="149" t="str">
        <f>VLOOKUP(C299,EJE!$C$1:D1603,2,FALSE)</f>
        <v>https://drive.google.com/file/d/1lntZLzLWcMHfPKzX6K085q3glW4d6Vq5/view?usp=sharing</v>
      </c>
    </row>
    <row r="300" spans="1:24" ht="24">
      <c r="A300" s="288">
        <v>3</v>
      </c>
      <c r="B300" s="88" t="s">
        <v>264</v>
      </c>
      <c r="C300" s="140" t="s">
        <v>723</v>
      </c>
      <c r="D300" s="132" t="str">
        <f t="shared" si="14"/>
        <v>video</v>
      </c>
      <c r="E300" s="365"/>
      <c r="F300" s="365"/>
      <c r="G300" s="365"/>
      <c r="H300" s="365"/>
      <c r="I300" s="365"/>
      <c r="J300" s="365"/>
      <c r="K300" s="365"/>
      <c r="L300" s="365"/>
      <c r="M300" s="365"/>
      <c r="N300" s="365"/>
      <c r="O300" s="365"/>
      <c r="P300" s="368"/>
      <c r="Q300" s="96"/>
      <c r="R300" s="96"/>
      <c r="S300" s="96"/>
      <c r="W300" s="211" t="s">
        <v>738</v>
      </c>
      <c r="X300" s="149" t="str">
        <f>VLOOKUP(C300,EJE!$C$1:D1604,2,FALSE)</f>
        <v>https://drive.google.com/file/d/1Obj2B0pgphywe8p9A6MvgDIw5gB_Nl53/view?usp=sharing</v>
      </c>
    </row>
    <row r="301" spans="1:24" ht="15.75" thickBot="1">
      <c r="A301" s="288">
        <v>4</v>
      </c>
      <c r="B301" s="88" t="s">
        <v>685</v>
      </c>
      <c r="C301" s="142" t="s">
        <v>10</v>
      </c>
      <c r="D301" s="133" t="str">
        <f t="shared" si="14"/>
        <v>video</v>
      </c>
      <c r="E301" s="241"/>
      <c r="F301" s="241"/>
      <c r="G301" s="241"/>
      <c r="H301" s="367"/>
      <c r="I301" s="367"/>
      <c r="J301" s="367"/>
      <c r="K301" s="367"/>
      <c r="L301" s="367"/>
      <c r="M301" s="367"/>
      <c r="N301" s="241"/>
      <c r="O301" s="241"/>
      <c r="P301" s="242"/>
      <c r="Q301" s="96"/>
      <c r="R301" s="96"/>
      <c r="S301" s="96"/>
      <c r="W301" s="211" t="s">
        <v>738</v>
      </c>
      <c r="X301" s="149">
        <f>VLOOKUP(C301,EJE!$C$1:D1605,2,FALSE)</f>
        <v>0</v>
      </c>
    </row>
    <row r="302" spans="1:24">
      <c r="A302" s="288">
        <v>5</v>
      </c>
      <c r="B302" s="88" t="s">
        <v>0</v>
      </c>
      <c r="C302" s="138" t="s">
        <v>607</v>
      </c>
      <c r="D302" s="131" t="str">
        <f t="shared" si="14"/>
        <v>video</v>
      </c>
      <c r="E302" s="366"/>
      <c r="F302" s="366"/>
      <c r="G302" s="366"/>
      <c r="H302" s="366">
        <v>30</v>
      </c>
      <c r="I302" s="366"/>
      <c r="J302" s="366"/>
      <c r="K302" s="366">
        <v>3</v>
      </c>
      <c r="L302" s="366"/>
      <c r="M302" s="366"/>
      <c r="N302" s="366"/>
      <c r="O302" s="366"/>
      <c r="P302" s="370"/>
      <c r="Q302" s="96"/>
      <c r="R302" s="96"/>
      <c r="S302" s="96"/>
      <c r="W302" s="211" t="s">
        <v>738</v>
      </c>
      <c r="X302" s="149" t="str">
        <f>VLOOKUP(C302,EJE!$C$1:D1606,2,FALSE)</f>
        <v>https://youtu.be/OtYZREE9C_4?si=YyMr3oFeUYDqZ3Ff</v>
      </c>
    </row>
    <row r="303" spans="1:24">
      <c r="A303" s="288">
        <v>6</v>
      </c>
      <c r="B303" s="88" t="s">
        <v>0</v>
      </c>
      <c r="C303" s="140" t="s">
        <v>331</v>
      </c>
      <c r="D303" s="132" t="str">
        <f t="shared" si="14"/>
        <v>video</v>
      </c>
      <c r="E303" s="239"/>
      <c r="F303" s="239"/>
      <c r="G303" s="239"/>
      <c r="H303" s="365"/>
      <c r="I303" s="365"/>
      <c r="J303" s="365"/>
      <c r="K303" s="365"/>
      <c r="L303" s="365"/>
      <c r="M303" s="365"/>
      <c r="N303" s="239"/>
      <c r="O303" s="239"/>
      <c r="P303" s="240"/>
      <c r="Q303" s="96"/>
      <c r="R303" s="96"/>
      <c r="S303" s="96"/>
      <c r="W303" s="211" t="s">
        <v>738</v>
      </c>
      <c r="X303" s="149">
        <f>VLOOKUP(C303,EJE!$C$1:D1607,2,FALSE)</f>
        <v>0</v>
      </c>
    </row>
    <row r="304" spans="1:24" ht="15.75" thickBot="1">
      <c r="A304" s="288">
        <v>7</v>
      </c>
      <c r="B304" s="88" t="s">
        <v>0</v>
      </c>
      <c r="C304" s="142" t="s">
        <v>313</v>
      </c>
      <c r="D304" s="133" t="str">
        <f t="shared" si="14"/>
        <v>video</v>
      </c>
      <c r="E304" s="367"/>
      <c r="F304" s="367"/>
      <c r="G304" s="367"/>
      <c r="H304" s="367"/>
      <c r="I304" s="367"/>
      <c r="J304" s="367"/>
      <c r="K304" s="367"/>
      <c r="L304" s="367"/>
      <c r="M304" s="367"/>
      <c r="N304" s="367"/>
      <c r="O304" s="367"/>
      <c r="P304" s="369"/>
      <c r="Q304" s="96"/>
      <c r="R304" s="96"/>
      <c r="S304" s="96"/>
      <c r="W304" s="211" t="s">
        <v>738</v>
      </c>
      <c r="X304" s="149">
        <f>VLOOKUP(C304,EJE!$C$1:D1608,2,FALSE)</f>
        <v>0</v>
      </c>
    </row>
    <row r="305" spans="1:24">
      <c r="A305" s="288">
        <v>8</v>
      </c>
      <c r="B305" s="88" t="s">
        <v>312</v>
      </c>
      <c r="C305" s="138" t="s">
        <v>575</v>
      </c>
      <c r="D305" s="131" t="str">
        <f t="shared" si="14"/>
        <v>video</v>
      </c>
      <c r="E305" s="366"/>
      <c r="F305" s="366"/>
      <c r="G305" s="366"/>
      <c r="H305" s="366">
        <v>30</v>
      </c>
      <c r="I305" s="366"/>
      <c r="J305" s="366"/>
      <c r="K305" s="366">
        <v>4</v>
      </c>
      <c r="L305" s="366"/>
      <c r="M305" s="366"/>
      <c r="N305" s="366"/>
      <c r="O305" s="366"/>
      <c r="P305" s="370"/>
      <c r="Q305" s="371">
        <f>((H305+H306+H307+H308+H309)*K305)/60+((H310+H311+H312+H313+H314)*K310)/60</f>
        <v>20</v>
      </c>
      <c r="S305" s="96"/>
      <c r="W305" s="211" t="s">
        <v>738</v>
      </c>
      <c r="X305" s="149" t="str">
        <f>VLOOKUP(C305,EJE!$C$1:D1609,2,FALSE)</f>
        <v>https://youtu.be/9aEy5hauitI?si=CxMxXiTw7HD5fmvi</v>
      </c>
    </row>
    <row r="306" spans="1:24">
      <c r="A306" s="288">
        <v>9</v>
      </c>
      <c r="B306" s="88" t="s">
        <v>40</v>
      </c>
      <c r="C306" s="140" t="s">
        <v>43</v>
      </c>
      <c r="D306" s="132" t="str">
        <f t="shared" si="14"/>
        <v>video</v>
      </c>
      <c r="E306" s="365"/>
      <c r="F306" s="365"/>
      <c r="G306" s="365"/>
      <c r="H306" s="365">
        <v>30</v>
      </c>
      <c r="I306" s="365"/>
      <c r="J306" s="365"/>
      <c r="K306" s="365"/>
      <c r="L306" s="365"/>
      <c r="M306" s="365"/>
      <c r="N306" s="365"/>
      <c r="O306" s="365"/>
      <c r="P306" s="368"/>
      <c r="Q306" s="371"/>
      <c r="S306" s="96"/>
      <c r="W306" s="211" t="s">
        <v>738</v>
      </c>
      <c r="X306" s="149" t="str">
        <f>VLOOKUP(C306,EJE!$C$1:D1610,2,FALSE)</f>
        <v>https://youtu.be/wYacQ6W-jS0?si=pPizgBaEFxyyUHEe</v>
      </c>
    </row>
    <row r="307" spans="1:24">
      <c r="A307" s="288">
        <v>10</v>
      </c>
      <c r="B307" s="88" t="s">
        <v>39</v>
      </c>
      <c r="C307" s="140" t="s">
        <v>116</v>
      </c>
      <c r="D307" s="132" t="str">
        <f t="shared" si="14"/>
        <v>video</v>
      </c>
      <c r="E307" s="365"/>
      <c r="F307" s="365"/>
      <c r="G307" s="365"/>
      <c r="H307" s="365">
        <v>30</v>
      </c>
      <c r="I307" s="365"/>
      <c r="J307" s="365"/>
      <c r="K307" s="365"/>
      <c r="L307" s="365"/>
      <c r="M307" s="365"/>
      <c r="N307" s="365"/>
      <c r="O307" s="365"/>
      <c r="P307" s="368"/>
      <c r="Q307" s="371"/>
      <c r="S307" s="96"/>
      <c r="W307" s="211" t="s">
        <v>738</v>
      </c>
      <c r="X307" s="149" t="str">
        <f>VLOOKUP(C307,EJE!$C$1:D1611,2,FALSE)</f>
        <v>https://youtu.be/VhkfHafen0k?si=XvanjGWwySJajZhI</v>
      </c>
    </row>
    <row r="308" spans="1:24">
      <c r="A308" s="288">
        <v>11</v>
      </c>
      <c r="B308" s="88" t="s">
        <v>685</v>
      </c>
      <c r="C308" s="140" t="s">
        <v>10</v>
      </c>
      <c r="D308" s="132" t="str">
        <f t="shared" si="14"/>
        <v>video</v>
      </c>
      <c r="E308" s="365"/>
      <c r="F308" s="365"/>
      <c r="G308" s="365"/>
      <c r="H308" s="365">
        <v>30</v>
      </c>
      <c r="I308" s="365"/>
      <c r="J308" s="365"/>
      <c r="K308" s="365"/>
      <c r="L308" s="365"/>
      <c r="M308" s="365"/>
      <c r="N308" s="365"/>
      <c r="O308" s="365"/>
      <c r="P308" s="368"/>
      <c r="Q308" s="371"/>
      <c r="S308" s="96"/>
      <c r="W308" s="211" t="s">
        <v>738</v>
      </c>
      <c r="X308" s="149">
        <f>VLOOKUP(C308,EJE!$C$1:D1612,2,FALSE)</f>
        <v>0</v>
      </c>
    </row>
    <row r="309" spans="1:24" ht="24.75" thickBot="1">
      <c r="A309" s="288">
        <v>12</v>
      </c>
      <c r="B309" s="88" t="s">
        <v>942</v>
      </c>
      <c r="C309" s="142" t="s">
        <v>954</v>
      </c>
      <c r="D309" s="133" t="str">
        <f t="shared" si="14"/>
        <v>video</v>
      </c>
      <c r="E309" s="367"/>
      <c r="F309" s="367"/>
      <c r="G309" s="367"/>
      <c r="H309" s="367">
        <v>30</v>
      </c>
      <c r="I309" s="367"/>
      <c r="J309" s="367"/>
      <c r="K309" s="367"/>
      <c r="L309" s="367"/>
      <c r="M309" s="367"/>
      <c r="N309" s="367"/>
      <c r="O309" s="367"/>
      <c r="P309" s="369"/>
      <c r="Q309" s="371"/>
      <c r="S309" s="96"/>
      <c r="W309" s="211" t="s">
        <v>738</v>
      </c>
      <c r="X309" s="149" t="str">
        <f>VLOOKUP(C309,EJE!$C$1:D1613,2,FALSE)</f>
        <v>https://drive.google.com/file/d/1dqfsv1dByJQnWFXu9il5l73FoHjg6b2C/view?usp=sharing</v>
      </c>
    </row>
    <row r="310" spans="1:24">
      <c r="A310" s="288">
        <v>13</v>
      </c>
      <c r="B310" s="88" t="s">
        <v>42</v>
      </c>
      <c r="C310" s="138" t="s">
        <v>15</v>
      </c>
      <c r="D310" s="131" t="str">
        <f t="shared" si="14"/>
        <v>video</v>
      </c>
      <c r="E310" s="366"/>
      <c r="F310" s="366"/>
      <c r="G310" s="366"/>
      <c r="H310" s="366">
        <v>30</v>
      </c>
      <c r="I310" s="366"/>
      <c r="J310" s="366"/>
      <c r="K310" s="366">
        <v>4</v>
      </c>
      <c r="L310" s="366"/>
      <c r="M310" s="366"/>
      <c r="N310" s="366"/>
      <c r="O310" s="366"/>
      <c r="P310" s="370"/>
      <c r="Q310" s="371"/>
      <c r="S310" s="96"/>
      <c r="W310" s="211" t="s">
        <v>738</v>
      </c>
      <c r="X310" s="149">
        <f>VLOOKUP(C310,EJE!$C$1:D1614,2,FALSE)</f>
        <v>0</v>
      </c>
    </row>
    <row r="311" spans="1:24">
      <c r="A311" s="288">
        <v>14</v>
      </c>
      <c r="B311" s="88" t="s">
        <v>38</v>
      </c>
      <c r="C311" s="140" t="s">
        <v>121</v>
      </c>
      <c r="D311" s="132" t="str">
        <f t="shared" si="14"/>
        <v>video</v>
      </c>
      <c r="E311" s="365"/>
      <c r="F311" s="365"/>
      <c r="G311" s="365"/>
      <c r="H311" s="365">
        <v>30</v>
      </c>
      <c r="I311" s="365"/>
      <c r="J311" s="365"/>
      <c r="K311" s="365"/>
      <c r="L311" s="365"/>
      <c r="M311" s="365"/>
      <c r="N311" s="365"/>
      <c r="O311" s="365"/>
      <c r="P311" s="368"/>
      <c r="Q311" s="371"/>
      <c r="S311" s="96"/>
      <c r="W311" s="211" t="s">
        <v>738</v>
      </c>
      <c r="X311" s="149">
        <f>VLOOKUP(C311,EJE!$C$1:D1615,2,FALSE)</f>
        <v>0</v>
      </c>
    </row>
    <row r="312" spans="1:24">
      <c r="A312" s="288">
        <v>15</v>
      </c>
      <c r="B312" s="88" t="s">
        <v>685</v>
      </c>
      <c r="C312" s="140" t="s">
        <v>10</v>
      </c>
      <c r="D312" s="132" t="str">
        <f t="shared" si="14"/>
        <v>video</v>
      </c>
      <c r="E312" s="365"/>
      <c r="F312" s="365"/>
      <c r="G312" s="365"/>
      <c r="H312" s="365">
        <v>30</v>
      </c>
      <c r="I312" s="365"/>
      <c r="J312" s="365"/>
      <c r="K312" s="365"/>
      <c r="L312" s="365"/>
      <c r="M312" s="365"/>
      <c r="N312" s="365"/>
      <c r="O312" s="365"/>
      <c r="P312" s="368"/>
      <c r="Q312" s="371"/>
      <c r="S312" s="96"/>
      <c r="W312" s="211" t="s">
        <v>738</v>
      </c>
      <c r="X312" s="149">
        <f>VLOOKUP(C312,EJE!$C$1:D1616,2,FALSE)</f>
        <v>0</v>
      </c>
    </row>
    <row r="313" spans="1:24">
      <c r="A313" s="254">
        <v>16</v>
      </c>
      <c r="B313" s="88" t="s">
        <v>264</v>
      </c>
      <c r="C313" s="140" t="s">
        <v>219</v>
      </c>
      <c r="D313" s="132" t="str">
        <f t="shared" si="14"/>
        <v>video</v>
      </c>
      <c r="E313" s="365"/>
      <c r="F313" s="365"/>
      <c r="G313" s="365"/>
      <c r="H313" s="365">
        <v>30</v>
      </c>
      <c r="I313" s="365"/>
      <c r="J313" s="365"/>
      <c r="K313" s="365"/>
      <c r="L313" s="365"/>
      <c r="M313" s="365"/>
      <c r="N313" s="365"/>
      <c r="O313" s="365"/>
      <c r="P313" s="368"/>
      <c r="Q313" s="371"/>
      <c r="S313" s="96"/>
      <c r="W313" s="211" t="s">
        <v>738</v>
      </c>
      <c r="X313" s="149">
        <f>VLOOKUP(C313,EJE!$C$1:D1617,2,FALSE)</f>
        <v>0</v>
      </c>
    </row>
    <row r="314" spans="1:24" ht="15.75" thickBot="1">
      <c r="A314" s="254">
        <v>17</v>
      </c>
      <c r="B314" s="88" t="s">
        <v>685</v>
      </c>
      <c r="C314" s="142"/>
      <c r="D314" s="133" t="e">
        <f t="shared" si="14"/>
        <v>#N/A</v>
      </c>
      <c r="E314" s="367"/>
      <c r="F314" s="367"/>
      <c r="G314" s="367"/>
      <c r="H314" s="367">
        <v>30</v>
      </c>
      <c r="I314" s="367"/>
      <c r="J314" s="367"/>
      <c r="K314" s="367"/>
      <c r="L314" s="367"/>
      <c r="M314" s="367"/>
      <c r="N314" s="367"/>
      <c r="O314" s="367"/>
      <c r="P314" s="369"/>
      <c r="Q314" s="371"/>
      <c r="S314" s="96"/>
      <c r="W314" s="211" t="s">
        <v>738</v>
      </c>
      <c r="X314" s="149" t="e">
        <f>VLOOKUP(C314,EJE!$C$1:D1618,2,FALSE)</f>
        <v>#N/A</v>
      </c>
    </row>
    <row r="315" spans="1:24">
      <c r="A315" s="254">
        <v>18</v>
      </c>
      <c r="B315" s="88" t="s">
        <v>1</v>
      </c>
      <c r="C315" s="239" t="s">
        <v>745</v>
      </c>
      <c r="D315" s="132" t="str">
        <f t="shared" si="14"/>
        <v>video</v>
      </c>
      <c r="E315" s="365"/>
      <c r="F315" s="365"/>
      <c r="G315" s="365"/>
      <c r="H315" s="365"/>
      <c r="I315" s="365"/>
      <c r="J315" s="365"/>
      <c r="K315" s="365"/>
      <c r="L315" s="365"/>
      <c r="M315" s="365"/>
      <c r="N315" s="365"/>
      <c r="O315" s="365"/>
      <c r="P315" s="365"/>
      <c r="Q315" s="96"/>
      <c r="R315" s="96"/>
      <c r="S315" s="96"/>
      <c r="W315" s="211" t="s">
        <v>738</v>
      </c>
      <c r="X315" s="17"/>
    </row>
    <row r="316" spans="1:24">
      <c r="X316" s="17"/>
    </row>
    <row r="317" spans="1:24">
      <c r="X317" s="17"/>
    </row>
  </sheetData>
  <mergeCells count="842">
    <mergeCell ref="Q305:Q314"/>
    <mergeCell ref="K310:M314"/>
    <mergeCell ref="E315:G315"/>
    <mergeCell ref="H315:J315"/>
    <mergeCell ref="K315:M315"/>
    <mergeCell ref="N315:P315"/>
    <mergeCell ref="Q284:Q293"/>
    <mergeCell ref="K289:M293"/>
    <mergeCell ref="E294:G294"/>
    <mergeCell ref="H294:J294"/>
    <mergeCell ref="K294:M294"/>
    <mergeCell ref="N294:P294"/>
    <mergeCell ref="N309:P309"/>
    <mergeCell ref="K305:M309"/>
    <mergeCell ref="N305:P305"/>
    <mergeCell ref="E306:G306"/>
    <mergeCell ref="H306:J306"/>
    <mergeCell ref="N306:P306"/>
    <mergeCell ref="E307:G307"/>
    <mergeCell ref="H307:J307"/>
    <mergeCell ref="N307:P307"/>
    <mergeCell ref="E304:G304"/>
    <mergeCell ref="N304:P304"/>
    <mergeCell ref="E305:G305"/>
    <mergeCell ref="Q263:Q272"/>
    <mergeCell ref="K268:M272"/>
    <mergeCell ref="E273:G273"/>
    <mergeCell ref="H273:J273"/>
    <mergeCell ref="K273:M273"/>
    <mergeCell ref="N273:P273"/>
    <mergeCell ref="Q242:Q251"/>
    <mergeCell ref="K247:M251"/>
    <mergeCell ref="E252:G252"/>
    <mergeCell ref="H252:J252"/>
    <mergeCell ref="K252:M252"/>
    <mergeCell ref="N252:P252"/>
    <mergeCell ref="E272:G272"/>
    <mergeCell ref="H272:J272"/>
    <mergeCell ref="N272:P272"/>
    <mergeCell ref="E268:G268"/>
    <mergeCell ref="H268:J268"/>
    <mergeCell ref="N268:P268"/>
    <mergeCell ref="E269:G269"/>
    <mergeCell ref="H269:J269"/>
    <mergeCell ref="N269:P269"/>
    <mergeCell ref="E266:G266"/>
    <mergeCell ref="H266:J266"/>
    <mergeCell ref="N266:P266"/>
    <mergeCell ref="Q221:Q230"/>
    <mergeCell ref="K226:M230"/>
    <mergeCell ref="E231:G231"/>
    <mergeCell ref="H231:J231"/>
    <mergeCell ref="K231:M231"/>
    <mergeCell ref="N231:P231"/>
    <mergeCell ref="Q200:Q209"/>
    <mergeCell ref="K205:M209"/>
    <mergeCell ref="E210:G210"/>
    <mergeCell ref="H210:J210"/>
    <mergeCell ref="K210:M210"/>
    <mergeCell ref="N210:P210"/>
    <mergeCell ref="E230:G230"/>
    <mergeCell ref="H230:J230"/>
    <mergeCell ref="N230:P230"/>
    <mergeCell ref="E226:G226"/>
    <mergeCell ref="H226:J226"/>
    <mergeCell ref="N226:P226"/>
    <mergeCell ref="E227:G227"/>
    <mergeCell ref="H227:J227"/>
    <mergeCell ref="N227:P227"/>
    <mergeCell ref="E224:G224"/>
    <mergeCell ref="H224:J224"/>
    <mergeCell ref="N224:P224"/>
    <mergeCell ref="Q179:Q188"/>
    <mergeCell ref="K184:M188"/>
    <mergeCell ref="E189:G189"/>
    <mergeCell ref="H189:J189"/>
    <mergeCell ref="K189:M189"/>
    <mergeCell ref="N189:P189"/>
    <mergeCell ref="Q158:Q167"/>
    <mergeCell ref="K163:M167"/>
    <mergeCell ref="E168:G168"/>
    <mergeCell ref="H168:J168"/>
    <mergeCell ref="K168:M168"/>
    <mergeCell ref="N168:P168"/>
    <mergeCell ref="E188:G188"/>
    <mergeCell ref="H188:J188"/>
    <mergeCell ref="N188:P188"/>
    <mergeCell ref="E184:G184"/>
    <mergeCell ref="H184:J184"/>
    <mergeCell ref="N184:P184"/>
    <mergeCell ref="E185:G185"/>
    <mergeCell ref="H185:J185"/>
    <mergeCell ref="N185:P185"/>
    <mergeCell ref="E182:G182"/>
    <mergeCell ref="H182:J182"/>
    <mergeCell ref="N182:P182"/>
    <mergeCell ref="Q137:Q146"/>
    <mergeCell ref="K142:M146"/>
    <mergeCell ref="E147:G147"/>
    <mergeCell ref="H147:J147"/>
    <mergeCell ref="K147:M147"/>
    <mergeCell ref="N147:P147"/>
    <mergeCell ref="Q116:Q125"/>
    <mergeCell ref="K121:M125"/>
    <mergeCell ref="E126:G126"/>
    <mergeCell ref="H126:J126"/>
    <mergeCell ref="K126:M126"/>
    <mergeCell ref="N126:P126"/>
    <mergeCell ref="E146:G146"/>
    <mergeCell ref="H146:J146"/>
    <mergeCell ref="N146:P146"/>
    <mergeCell ref="E142:G142"/>
    <mergeCell ref="H142:J142"/>
    <mergeCell ref="N142:P142"/>
    <mergeCell ref="E143:G143"/>
    <mergeCell ref="H143:J143"/>
    <mergeCell ref="N143:P143"/>
    <mergeCell ref="E140:G140"/>
    <mergeCell ref="H140:J140"/>
    <mergeCell ref="N140:P140"/>
    <mergeCell ref="Q95:Q104"/>
    <mergeCell ref="K100:M104"/>
    <mergeCell ref="E105:G105"/>
    <mergeCell ref="H105:J105"/>
    <mergeCell ref="K105:M105"/>
    <mergeCell ref="N105:P105"/>
    <mergeCell ref="Q74:Q83"/>
    <mergeCell ref="K79:M83"/>
    <mergeCell ref="E84:G84"/>
    <mergeCell ref="H84:J84"/>
    <mergeCell ref="K84:M84"/>
    <mergeCell ref="N84:P84"/>
    <mergeCell ref="E104:G104"/>
    <mergeCell ref="H104:J104"/>
    <mergeCell ref="N104:P104"/>
    <mergeCell ref="E100:G100"/>
    <mergeCell ref="H100:J100"/>
    <mergeCell ref="N100:P100"/>
    <mergeCell ref="E101:G101"/>
    <mergeCell ref="H101:J101"/>
    <mergeCell ref="N101:P101"/>
    <mergeCell ref="E98:G98"/>
    <mergeCell ref="H98:J98"/>
    <mergeCell ref="N98:P98"/>
    <mergeCell ref="Q53:Q62"/>
    <mergeCell ref="K58:M62"/>
    <mergeCell ref="E63:G63"/>
    <mergeCell ref="H63:J63"/>
    <mergeCell ref="K63:M63"/>
    <mergeCell ref="N63:P63"/>
    <mergeCell ref="Q32:Q41"/>
    <mergeCell ref="K37:M41"/>
    <mergeCell ref="E42:G42"/>
    <mergeCell ref="H42:J42"/>
    <mergeCell ref="K42:M42"/>
    <mergeCell ref="N42:P42"/>
    <mergeCell ref="E62:G62"/>
    <mergeCell ref="H62:J62"/>
    <mergeCell ref="N62:P62"/>
    <mergeCell ref="E58:G58"/>
    <mergeCell ref="H58:J58"/>
    <mergeCell ref="N58:P58"/>
    <mergeCell ref="E59:G59"/>
    <mergeCell ref="H59:J59"/>
    <mergeCell ref="N59:P59"/>
    <mergeCell ref="E56:G56"/>
    <mergeCell ref="H56:J56"/>
    <mergeCell ref="N56:P56"/>
    <mergeCell ref="E314:G314"/>
    <mergeCell ref="H314:J314"/>
    <mergeCell ref="N314:P314"/>
    <mergeCell ref="H4:J7"/>
    <mergeCell ref="K4:M7"/>
    <mergeCell ref="E312:G312"/>
    <mergeCell ref="H312:J312"/>
    <mergeCell ref="N312:P312"/>
    <mergeCell ref="E313:G313"/>
    <mergeCell ref="H313:J313"/>
    <mergeCell ref="N313:P313"/>
    <mergeCell ref="E310:G310"/>
    <mergeCell ref="H310:J310"/>
    <mergeCell ref="N310:P310"/>
    <mergeCell ref="E311:G311"/>
    <mergeCell ref="H311:J311"/>
    <mergeCell ref="N311:P311"/>
    <mergeCell ref="E308:G308"/>
    <mergeCell ref="H308:J308"/>
    <mergeCell ref="N308:P308"/>
    <mergeCell ref="E309:G309"/>
    <mergeCell ref="H309:J309"/>
    <mergeCell ref="H305:J305"/>
    <mergeCell ref="E302:G302"/>
    <mergeCell ref="N302:P302"/>
    <mergeCell ref="H298:J301"/>
    <mergeCell ref="K298:M301"/>
    <mergeCell ref="H302:J304"/>
    <mergeCell ref="K302:M304"/>
    <mergeCell ref="E298:G298"/>
    <mergeCell ref="N298:P298"/>
    <mergeCell ref="E299:G299"/>
    <mergeCell ref="N299:P299"/>
    <mergeCell ref="E300:G300"/>
    <mergeCell ref="N300:P300"/>
    <mergeCell ref="E293:G293"/>
    <mergeCell ref="H293:J293"/>
    <mergeCell ref="N293:P293"/>
    <mergeCell ref="E297:G297"/>
    <mergeCell ref="H297:J297"/>
    <mergeCell ref="K297:M297"/>
    <mergeCell ref="N297:P297"/>
    <mergeCell ref="E291:G291"/>
    <mergeCell ref="H291:J291"/>
    <mergeCell ref="N291:P291"/>
    <mergeCell ref="E292:G292"/>
    <mergeCell ref="H292:J292"/>
    <mergeCell ref="N292:P292"/>
    <mergeCell ref="E289:G289"/>
    <mergeCell ref="H289:J289"/>
    <mergeCell ref="N289:P289"/>
    <mergeCell ref="E290:G290"/>
    <mergeCell ref="H290:J290"/>
    <mergeCell ref="N290:P290"/>
    <mergeCell ref="E287:G287"/>
    <mergeCell ref="H287:J287"/>
    <mergeCell ref="N287:P287"/>
    <mergeCell ref="E288:G288"/>
    <mergeCell ref="H288:J288"/>
    <mergeCell ref="N288:P288"/>
    <mergeCell ref="K284:M288"/>
    <mergeCell ref="N284:P284"/>
    <mergeCell ref="E285:G285"/>
    <mergeCell ref="H285:J285"/>
    <mergeCell ref="N285:P285"/>
    <mergeCell ref="E286:G286"/>
    <mergeCell ref="H286:J286"/>
    <mergeCell ref="N286:P286"/>
    <mergeCell ref="E283:G283"/>
    <mergeCell ref="N283:P283"/>
    <mergeCell ref="E284:G284"/>
    <mergeCell ref="H284:J284"/>
    <mergeCell ref="E281:G281"/>
    <mergeCell ref="N281:P281"/>
    <mergeCell ref="H277:J280"/>
    <mergeCell ref="K277:M280"/>
    <mergeCell ref="H281:J283"/>
    <mergeCell ref="K281:M283"/>
    <mergeCell ref="E277:G277"/>
    <mergeCell ref="N277:P277"/>
    <mergeCell ref="E278:G278"/>
    <mergeCell ref="N278:P278"/>
    <mergeCell ref="E279:G279"/>
    <mergeCell ref="N279:P279"/>
    <mergeCell ref="E276:G276"/>
    <mergeCell ref="H276:J276"/>
    <mergeCell ref="K276:M276"/>
    <mergeCell ref="N276:P276"/>
    <mergeCell ref="E270:G270"/>
    <mergeCell ref="H270:J270"/>
    <mergeCell ref="N270:P270"/>
    <mergeCell ref="E271:G271"/>
    <mergeCell ref="H271:J271"/>
    <mergeCell ref="N271:P271"/>
    <mergeCell ref="E267:G267"/>
    <mergeCell ref="H267:J267"/>
    <mergeCell ref="N267:P267"/>
    <mergeCell ref="K263:M267"/>
    <mergeCell ref="N263:P263"/>
    <mergeCell ref="E264:G264"/>
    <mergeCell ref="H264:J264"/>
    <mergeCell ref="N264:P264"/>
    <mergeCell ref="E265:G265"/>
    <mergeCell ref="H265:J265"/>
    <mergeCell ref="N265:P265"/>
    <mergeCell ref="E262:G262"/>
    <mergeCell ref="N262:P262"/>
    <mergeCell ref="E263:G263"/>
    <mergeCell ref="H263:J263"/>
    <mergeCell ref="E260:G260"/>
    <mergeCell ref="N260:P260"/>
    <mergeCell ref="H256:J259"/>
    <mergeCell ref="K256:M259"/>
    <mergeCell ref="H260:J262"/>
    <mergeCell ref="K260:M262"/>
    <mergeCell ref="E256:G256"/>
    <mergeCell ref="N256:P256"/>
    <mergeCell ref="E257:G257"/>
    <mergeCell ref="N257:P257"/>
    <mergeCell ref="E258:G258"/>
    <mergeCell ref="N258:P258"/>
    <mergeCell ref="E251:G251"/>
    <mergeCell ref="H251:J251"/>
    <mergeCell ref="N251:P251"/>
    <mergeCell ref="E255:G255"/>
    <mergeCell ref="H255:J255"/>
    <mergeCell ref="K255:M255"/>
    <mergeCell ref="N255:P255"/>
    <mergeCell ref="E249:G249"/>
    <mergeCell ref="H249:J249"/>
    <mergeCell ref="N249:P249"/>
    <mergeCell ref="E250:G250"/>
    <mergeCell ref="H250:J250"/>
    <mergeCell ref="N250:P250"/>
    <mergeCell ref="E247:G247"/>
    <mergeCell ref="H247:J247"/>
    <mergeCell ref="N247:P247"/>
    <mergeCell ref="E248:G248"/>
    <mergeCell ref="H248:J248"/>
    <mergeCell ref="N248:P248"/>
    <mergeCell ref="E245:G245"/>
    <mergeCell ref="H245:J245"/>
    <mergeCell ref="N245:P245"/>
    <mergeCell ref="E246:G246"/>
    <mergeCell ref="H246:J246"/>
    <mergeCell ref="N246:P246"/>
    <mergeCell ref="K242:M246"/>
    <mergeCell ref="N242:P242"/>
    <mergeCell ref="E243:G243"/>
    <mergeCell ref="H243:J243"/>
    <mergeCell ref="N243:P243"/>
    <mergeCell ref="E244:G244"/>
    <mergeCell ref="H244:J244"/>
    <mergeCell ref="N244:P244"/>
    <mergeCell ref="E241:G241"/>
    <mergeCell ref="N241:P241"/>
    <mergeCell ref="E242:G242"/>
    <mergeCell ref="H242:J242"/>
    <mergeCell ref="E239:G239"/>
    <mergeCell ref="N239:P239"/>
    <mergeCell ref="H235:J238"/>
    <mergeCell ref="K235:M238"/>
    <mergeCell ref="H239:J241"/>
    <mergeCell ref="K239:M241"/>
    <mergeCell ref="E235:G235"/>
    <mergeCell ref="N235:P235"/>
    <mergeCell ref="E236:G236"/>
    <mergeCell ref="N236:P236"/>
    <mergeCell ref="E237:G237"/>
    <mergeCell ref="N237:P237"/>
    <mergeCell ref="E234:G234"/>
    <mergeCell ref="H234:J234"/>
    <mergeCell ref="K234:M234"/>
    <mergeCell ref="N234:P234"/>
    <mergeCell ref="E228:G228"/>
    <mergeCell ref="H228:J228"/>
    <mergeCell ref="N228:P228"/>
    <mergeCell ref="E229:G229"/>
    <mergeCell ref="H229:J229"/>
    <mergeCell ref="N229:P229"/>
    <mergeCell ref="E225:G225"/>
    <mergeCell ref="H225:J225"/>
    <mergeCell ref="N225:P225"/>
    <mergeCell ref="K221:M225"/>
    <mergeCell ref="N221:P221"/>
    <mergeCell ref="E222:G222"/>
    <mergeCell ref="H222:J222"/>
    <mergeCell ref="N222:P222"/>
    <mergeCell ref="E223:G223"/>
    <mergeCell ref="H223:J223"/>
    <mergeCell ref="N223:P223"/>
    <mergeCell ref="E220:G220"/>
    <mergeCell ref="N220:P220"/>
    <mergeCell ref="E221:G221"/>
    <mergeCell ref="H221:J221"/>
    <mergeCell ref="E218:G218"/>
    <mergeCell ref="N218:P218"/>
    <mergeCell ref="H214:J217"/>
    <mergeCell ref="K214:M217"/>
    <mergeCell ref="H218:J220"/>
    <mergeCell ref="K218:M220"/>
    <mergeCell ref="E214:G214"/>
    <mergeCell ref="N214:P214"/>
    <mergeCell ref="E215:G215"/>
    <mergeCell ref="N215:P215"/>
    <mergeCell ref="E216:G216"/>
    <mergeCell ref="N216:P216"/>
    <mergeCell ref="E209:G209"/>
    <mergeCell ref="H209:J209"/>
    <mergeCell ref="N209:P209"/>
    <mergeCell ref="E213:G213"/>
    <mergeCell ref="H213:J213"/>
    <mergeCell ref="K213:M213"/>
    <mergeCell ref="N213:P213"/>
    <mergeCell ref="E207:G207"/>
    <mergeCell ref="H207:J207"/>
    <mergeCell ref="N207:P207"/>
    <mergeCell ref="E208:G208"/>
    <mergeCell ref="H208:J208"/>
    <mergeCell ref="N208:P208"/>
    <mergeCell ref="E205:G205"/>
    <mergeCell ref="H205:J205"/>
    <mergeCell ref="N205:P205"/>
    <mergeCell ref="E206:G206"/>
    <mergeCell ref="H206:J206"/>
    <mergeCell ref="N206:P206"/>
    <mergeCell ref="E203:G203"/>
    <mergeCell ref="H203:J203"/>
    <mergeCell ref="N203:P203"/>
    <mergeCell ref="E204:G204"/>
    <mergeCell ref="H204:J204"/>
    <mergeCell ref="N204:P204"/>
    <mergeCell ref="K200:M204"/>
    <mergeCell ref="N200:P200"/>
    <mergeCell ref="E201:G201"/>
    <mergeCell ref="H201:J201"/>
    <mergeCell ref="N201:P201"/>
    <mergeCell ref="E202:G202"/>
    <mergeCell ref="H202:J202"/>
    <mergeCell ref="N202:P202"/>
    <mergeCell ref="E199:G199"/>
    <mergeCell ref="N199:P199"/>
    <mergeCell ref="E200:G200"/>
    <mergeCell ref="H200:J200"/>
    <mergeCell ref="E197:G197"/>
    <mergeCell ref="N197:P197"/>
    <mergeCell ref="H193:J196"/>
    <mergeCell ref="K193:M196"/>
    <mergeCell ref="H197:J199"/>
    <mergeCell ref="K197:M199"/>
    <mergeCell ref="E193:G193"/>
    <mergeCell ref="N193:P193"/>
    <mergeCell ref="E194:G194"/>
    <mergeCell ref="N194:P194"/>
    <mergeCell ref="E195:G195"/>
    <mergeCell ref="N195:P195"/>
    <mergeCell ref="E192:G192"/>
    <mergeCell ref="H192:J192"/>
    <mergeCell ref="K192:M192"/>
    <mergeCell ref="N192:P192"/>
    <mergeCell ref="E186:G186"/>
    <mergeCell ref="H186:J186"/>
    <mergeCell ref="N186:P186"/>
    <mergeCell ref="E187:G187"/>
    <mergeCell ref="H187:J187"/>
    <mergeCell ref="N187:P187"/>
    <mergeCell ref="E183:G183"/>
    <mergeCell ref="H183:J183"/>
    <mergeCell ref="N183:P183"/>
    <mergeCell ref="K179:M183"/>
    <mergeCell ref="N179:P179"/>
    <mergeCell ref="E180:G180"/>
    <mergeCell ref="H180:J180"/>
    <mergeCell ref="N180:P180"/>
    <mergeCell ref="E181:G181"/>
    <mergeCell ref="H181:J181"/>
    <mergeCell ref="N181:P181"/>
    <mergeCell ref="E178:G178"/>
    <mergeCell ref="N178:P178"/>
    <mergeCell ref="E179:G179"/>
    <mergeCell ref="H179:J179"/>
    <mergeCell ref="E176:G176"/>
    <mergeCell ref="N176:P176"/>
    <mergeCell ref="H172:J175"/>
    <mergeCell ref="K172:M175"/>
    <mergeCell ref="H176:J178"/>
    <mergeCell ref="K176:M178"/>
    <mergeCell ref="E172:G172"/>
    <mergeCell ref="N172:P172"/>
    <mergeCell ref="E173:G173"/>
    <mergeCell ref="N173:P173"/>
    <mergeCell ref="E174:G174"/>
    <mergeCell ref="N174:P174"/>
    <mergeCell ref="E167:G167"/>
    <mergeCell ref="H167:J167"/>
    <mergeCell ref="N167:P167"/>
    <mergeCell ref="E171:G171"/>
    <mergeCell ref="H171:J171"/>
    <mergeCell ref="K171:M171"/>
    <mergeCell ref="N171:P171"/>
    <mergeCell ref="E165:G165"/>
    <mergeCell ref="H165:J165"/>
    <mergeCell ref="N165:P165"/>
    <mergeCell ref="E166:G166"/>
    <mergeCell ref="H166:J166"/>
    <mergeCell ref="N166:P166"/>
    <mergeCell ref="E163:G163"/>
    <mergeCell ref="H163:J163"/>
    <mergeCell ref="N163:P163"/>
    <mergeCell ref="E164:G164"/>
    <mergeCell ref="H164:J164"/>
    <mergeCell ref="N164:P164"/>
    <mergeCell ref="E161:G161"/>
    <mergeCell ref="H161:J161"/>
    <mergeCell ref="N161:P161"/>
    <mergeCell ref="E162:G162"/>
    <mergeCell ref="H162:J162"/>
    <mergeCell ref="N162:P162"/>
    <mergeCell ref="K158:M162"/>
    <mergeCell ref="N158:P158"/>
    <mergeCell ref="E159:G159"/>
    <mergeCell ref="H159:J159"/>
    <mergeCell ref="N159:P159"/>
    <mergeCell ref="E160:G160"/>
    <mergeCell ref="H160:J160"/>
    <mergeCell ref="N160:P160"/>
    <mergeCell ref="E157:G157"/>
    <mergeCell ref="N157:P157"/>
    <mergeCell ref="E158:G158"/>
    <mergeCell ref="H158:J158"/>
    <mergeCell ref="E155:G155"/>
    <mergeCell ref="N155:P155"/>
    <mergeCell ref="H151:J154"/>
    <mergeCell ref="K151:M154"/>
    <mergeCell ref="H155:J157"/>
    <mergeCell ref="K155:M157"/>
    <mergeCell ref="E151:G151"/>
    <mergeCell ref="N151:P151"/>
    <mergeCell ref="E152:G152"/>
    <mergeCell ref="N152:P152"/>
    <mergeCell ref="E153:G153"/>
    <mergeCell ref="N153:P153"/>
    <mergeCell ref="E150:G150"/>
    <mergeCell ref="H150:J150"/>
    <mergeCell ref="K150:M150"/>
    <mergeCell ref="N150:P150"/>
    <mergeCell ref="E144:G144"/>
    <mergeCell ref="H144:J144"/>
    <mergeCell ref="N144:P144"/>
    <mergeCell ref="E145:G145"/>
    <mergeCell ref="H145:J145"/>
    <mergeCell ref="N145:P145"/>
    <mergeCell ref="E141:G141"/>
    <mergeCell ref="H141:J141"/>
    <mergeCell ref="N141:P141"/>
    <mergeCell ref="K137:M141"/>
    <mergeCell ref="N137:P137"/>
    <mergeCell ref="E138:G138"/>
    <mergeCell ref="H138:J138"/>
    <mergeCell ref="N138:P138"/>
    <mergeCell ref="E139:G139"/>
    <mergeCell ref="H139:J139"/>
    <mergeCell ref="N139:P139"/>
    <mergeCell ref="E136:G136"/>
    <mergeCell ref="N136:P136"/>
    <mergeCell ref="E137:G137"/>
    <mergeCell ref="H137:J137"/>
    <mergeCell ref="E134:G134"/>
    <mergeCell ref="N134:P134"/>
    <mergeCell ref="H130:J133"/>
    <mergeCell ref="K130:M133"/>
    <mergeCell ref="H134:J136"/>
    <mergeCell ref="K134:M136"/>
    <mergeCell ref="E130:G130"/>
    <mergeCell ref="N130:P130"/>
    <mergeCell ref="E131:G131"/>
    <mergeCell ref="N131:P131"/>
    <mergeCell ref="E132:G132"/>
    <mergeCell ref="N132:P132"/>
    <mergeCell ref="E125:G125"/>
    <mergeCell ref="H125:J125"/>
    <mergeCell ref="N125:P125"/>
    <mergeCell ref="E129:G129"/>
    <mergeCell ref="H129:J129"/>
    <mergeCell ref="K129:M129"/>
    <mergeCell ref="N129:P129"/>
    <mergeCell ref="E123:G123"/>
    <mergeCell ref="H123:J123"/>
    <mergeCell ref="N123:P123"/>
    <mergeCell ref="E124:G124"/>
    <mergeCell ref="H124:J124"/>
    <mergeCell ref="N124:P124"/>
    <mergeCell ref="E121:G121"/>
    <mergeCell ref="H121:J121"/>
    <mergeCell ref="N121:P121"/>
    <mergeCell ref="E122:G122"/>
    <mergeCell ref="H122:J122"/>
    <mergeCell ref="N122:P122"/>
    <mergeCell ref="E119:G119"/>
    <mergeCell ref="H119:J119"/>
    <mergeCell ref="N119:P119"/>
    <mergeCell ref="E120:G120"/>
    <mergeCell ref="H120:J120"/>
    <mergeCell ref="N120:P120"/>
    <mergeCell ref="K116:M120"/>
    <mergeCell ref="N116:P116"/>
    <mergeCell ref="E117:G117"/>
    <mergeCell ref="H117:J117"/>
    <mergeCell ref="N117:P117"/>
    <mergeCell ref="E118:G118"/>
    <mergeCell ref="H118:J118"/>
    <mergeCell ref="N118:P118"/>
    <mergeCell ref="E115:G115"/>
    <mergeCell ref="N115:P115"/>
    <mergeCell ref="E116:G116"/>
    <mergeCell ref="H116:J116"/>
    <mergeCell ref="E113:G113"/>
    <mergeCell ref="N113:P113"/>
    <mergeCell ref="H109:J112"/>
    <mergeCell ref="K109:M112"/>
    <mergeCell ref="H113:J115"/>
    <mergeCell ref="K113:M115"/>
    <mergeCell ref="E109:G109"/>
    <mergeCell ref="N109:P109"/>
    <mergeCell ref="E110:G110"/>
    <mergeCell ref="N110:P110"/>
    <mergeCell ref="E111:G111"/>
    <mergeCell ref="N111:P111"/>
    <mergeCell ref="E108:G108"/>
    <mergeCell ref="H108:J108"/>
    <mergeCell ref="K108:M108"/>
    <mergeCell ref="N108:P108"/>
    <mergeCell ref="E102:G102"/>
    <mergeCell ref="H102:J102"/>
    <mergeCell ref="N102:P102"/>
    <mergeCell ref="E103:G103"/>
    <mergeCell ref="H103:J103"/>
    <mergeCell ref="N103:P103"/>
    <mergeCell ref="E99:G99"/>
    <mergeCell ref="H99:J99"/>
    <mergeCell ref="N99:P99"/>
    <mergeCell ref="K95:M99"/>
    <mergeCell ref="N95:P95"/>
    <mergeCell ref="E96:G96"/>
    <mergeCell ref="H96:J96"/>
    <mergeCell ref="N96:P96"/>
    <mergeCell ref="E97:G97"/>
    <mergeCell ref="H97:J97"/>
    <mergeCell ref="N97:P97"/>
    <mergeCell ref="E94:G94"/>
    <mergeCell ref="N94:P94"/>
    <mergeCell ref="E95:G95"/>
    <mergeCell ref="H95:J95"/>
    <mergeCell ref="E92:G92"/>
    <mergeCell ref="N92:P92"/>
    <mergeCell ref="H88:J91"/>
    <mergeCell ref="K88:M91"/>
    <mergeCell ref="H92:J94"/>
    <mergeCell ref="K92:M94"/>
    <mergeCell ref="E88:G88"/>
    <mergeCell ref="N88:P88"/>
    <mergeCell ref="E89:G89"/>
    <mergeCell ref="N89:P89"/>
    <mergeCell ref="E90:G90"/>
    <mergeCell ref="N90:P90"/>
    <mergeCell ref="E91:G91"/>
    <mergeCell ref="E93:G93"/>
    <mergeCell ref="N91:P91"/>
    <mergeCell ref="N93:P93"/>
    <mergeCell ref="E83:G83"/>
    <mergeCell ref="H83:J83"/>
    <mergeCell ref="N83:P83"/>
    <mergeCell ref="E87:G87"/>
    <mergeCell ref="H87:J87"/>
    <mergeCell ref="K87:M87"/>
    <mergeCell ref="N87:P87"/>
    <mergeCell ref="E81:G81"/>
    <mergeCell ref="H81:J81"/>
    <mergeCell ref="N81:P81"/>
    <mergeCell ref="E82:G82"/>
    <mergeCell ref="H82:J82"/>
    <mergeCell ref="N82:P82"/>
    <mergeCell ref="E79:G79"/>
    <mergeCell ref="H79:J79"/>
    <mergeCell ref="N79:P79"/>
    <mergeCell ref="E80:G80"/>
    <mergeCell ref="H80:J80"/>
    <mergeCell ref="N80:P80"/>
    <mergeCell ref="E77:G77"/>
    <mergeCell ref="H77:J77"/>
    <mergeCell ref="N77:P77"/>
    <mergeCell ref="E78:G78"/>
    <mergeCell ref="H78:J78"/>
    <mergeCell ref="N78:P78"/>
    <mergeCell ref="K74:M78"/>
    <mergeCell ref="N74:P74"/>
    <mergeCell ref="E75:G75"/>
    <mergeCell ref="H75:J75"/>
    <mergeCell ref="N75:P75"/>
    <mergeCell ref="E76:G76"/>
    <mergeCell ref="H76:J76"/>
    <mergeCell ref="N76:P76"/>
    <mergeCell ref="E73:G73"/>
    <mergeCell ref="N73:P73"/>
    <mergeCell ref="E74:G74"/>
    <mergeCell ref="H74:J74"/>
    <mergeCell ref="E71:G71"/>
    <mergeCell ref="N71:P71"/>
    <mergeCell ref="H67:J70"/>
    <mergeCell ref="K67:M70"/>
    <mergeCell ref="H71:J73"/>
    <mergeCell ref="K71:M73"/>
    <mergeCell ref="E67:G67"/>
    <mergeCell ref="N67:P67"/>
    <mergeCell ref="E68:G68"/>
    <mergeCell ref="N68:P68"/>
    <mergeCell ref="E69:G69"/>
    <mergeCell ref="N69:P69"/>
    <mergeCell ref="E72:G72"/>
    <mergeCell ref="N72:P72"/>
    <mergeCell ref="E66:G66"/>
    <mergeCell ref="H66:J66"/>
    <mergeCell ref="K66:M66"/>
    <mergeCell ref="N66:P66"/>
    <mergeCell ref="E60:G60"/>
    <mergeCell ref="H60:J60"/>
    <mergeCell ref="N60:P60"/>
    <mergeCell ref="E61:G61"/>
    <mergeCell ref="H61:J61"/>
    <mergeCell ref="N61:P61"/>
    <mergeCell ref="E57:G57"/>
    <mergeCell ref="H57:J57"/>
    <mergeCell ref="N57:P57"/>
    <mergeCell ref="K53:M57"/>
    <mergeCell ref="N53:P53"/>
    <mergeCell ref="E54:G54"/>
    <mergeCell ref="H54:J54"/>
    <mergeCell ref="N54:P54"/>
    <mergeCell ref="E55:G55"/>
    <mergeCell ref="H55:J55"/>
    <mergeCell ref="N55:P55"/>
    <mergeCell ref="E52:G52"/>
    <mergeCell ref="N52:P52"/>
    <mergeCell ref="E53:G53"/>
    <mergeCell ref="H53:J53"/>
    <mergeCell ref="E50:G50"/>
    <mergeCell ref="N50:P50"/>
    <mergeCell ref="H46:J49"/>
    <mergeCell ref="K46:M49"/>
    <mergeCell ref="H50:J52"/>
    <mergeCell ref="K50:M52"/>
    <mergeCell ref="E46:G46"/>
    <mergeCell ref="N46:P46"/>
    <mergeCell ref="E47:G47"/>
    <mergeCell ref="N47:P47"/>
    <mergeCell ref="E48:G48"/>
    <mergeCell ref="N48:P48"/>
    <mergeCell ref="E41:G41"/>
    <mergeCell ref="H41:J41"/>
    <mergeCell ref="N41:P41"/>
    <mergeCell ref="E45:G45"/>
    <mergeCell ref="H45:J45"/>
    <mergeCell ref="K45:M45"/>
    <mergeCell ref="N45:P45"/>
    <mergeCell ref="E39:G39"/>
    <mergeCell ref="H39:J39"/>
    <mergeCell ref="N39:P39"/>
    <mergeCell ref="E40:G40"/>
    <mergeCell ref="H40:J40"/>
    <mergeCell ref="N40:P40"/>
    <mergeCell ref="E37:G37"/>
    <mergeCell ref="H37:J37"/>
    <mergeCell ref="N37:P37"/>
    <mergeCell ref="E38:G38"/>
    <mergeCell ref="H38:J38"/>
    <mergeCell ref="N38:P38"/>
    <mergeCell ref="E35:G35"/>
    <mergeCell ref="H35:J35"/>
    <mergeCell ref="N35:P35"/>
    <mergeCell ref="E36:G36"/>
    <mergeCell ref="H36:J36"/>
    <mergeCell ref="N36:P36"/>
    <mergeCell ref="K32:M36"/>
    <mergeCell ref="N32:P32"/>
    <mergeCell ref="E33:G33"/>
    <mergeCell ref="H33:J33"/>
    <mergeCell ref="N33:P33"/>
    <mergeCell ref="E34:G34"/>
    <mergeCell ref="H34:J34"/>
    <mergeCell ref="N34:P34"/>
    <mergeCell ref="E31:G31"/>
    <mergeCell ref="N31:P31"/>
    <mergeCell ref="E32:G32"/>
    <mergeCell ref="H32:J32"/>
    <mergeCell ref="E29:G29"/>
    <mergeCell ref="N29:P29"/>
    <mergeCell ref="H25:J28"/>
    <mergeCell ref="K25:M28"/>
    <mergeCell ref="H29:J31"/>
    <mergeCell ref="K29:M31"/>
    <mergeCell ref="E25:G25"/>
    <mergeCell ref="N25:P25"/>
    <mergeCell ref="E26:G26"/>
    <mergeCell ref="N26:P26"/>
    <mergeCell ref="E27:G27"/>
    <mergeCell ref="N27:P27"/>
    <mergeCell ref="H21:J21"/>
    <mergeCell ref="K21:M21"/>
    <mergeCell ref="N21:P21"/>
    <mergeCell ref="E24:G24"/>
    <mergeCell ref="H24:J24"/>
    <mergeCell ref="K24:M24"/>
    <mergeCell ref="N24:P24"/>
    <mergeCell ref="E20:G20"/>
    <mergeCell ref="H20:J20"/>
    <mergeCell ref="N20:P20"/>
    <mergeCell ref="K16:M20"/>
    <mergeCell ref="E19:G19"/>
    <mergeCell ref="H19:J19"/>
    <mergeCell ref="N19:P19"/>
    <mergeCell ref="E16:G16"/>
    <mergeCell ref="H16:J16"/>
    <mergeCell ref="N16:P16"/>
    <mergeCell ref="E17:G17"/>
    <mergeCell ref="H17:J17"/>
    <mergeCell ref="N17:P17"/>
    <mergeCell ref="E3:G3"/>
    <mergeCell ref="H3:J3"/>
    <mergeCell ref="K3:M3"/>
    <mergeCell ref="N3:P3"/>
    <mergeCell ref="E4:G4"/>
    <mergeCell ref="N4:P4"/>
    <mergeCell ref="E5:G5"/>
    <mergeCell ref="N5:P5"/>
    <mergeCell ref="Q11:Q20"/>
    <mergeCell ref="E12:G12"/>
    <mergeCell ref="H12:J12"/>
    <mergeCell ref="N12:P12"/>
    <mergeCell ref="E13:G13"/>
    <mergeCell ref="H13:J13"/>
    <mergeCell ref="E6:G6"/>
    <mergeCell ref="N6:P6"/>
    <mergeCell ref="E8:G8"/>
    <mergeCell ref="H8:J10"/>
    <mergeCell ref="K8:M10"/>
    <mergeCell ref="N8:P8"/>
    <mergeCell ref="E10:G10"/>
    <mergeCell ref="N10:P10"/>
    <mergeCell ref="N13:P13"/>
    <mergeCell ref="E14:G14"/>
    <mergeCell ref="N7:P7"/>
    <mergeCell ref="E7:G7"/>
    <mergeCell ref="E9:G9"/>
    <mergeCell ref="E28:G28"/>
    <mergeCell ref="E30:G30"/>
    <mergeCell ref="E49:G49"/>
    <mergeCell ref="E51:G51"/>
    <mergeCell ref="E70:G70"/>
    <mergeCell ref="N49:P49"/>
    <mergeCell ref="N51:P51"/>
    <mergeCell ref="N70:P70"/>
    <mergeCell ref="H14:J14"/>
    <mergeCell ref="N14:P14"/>
    <mergeCell ref="E15:G15"/>
    <mergeCell ref="H15:J15"/>
    <mergeCell ref="N15:P15"/>
    <mergeCell ref="E11:G11"/>
    <mergeCell ref="H11:J11"/>
    <mergeCell ref="N11:P11"/>
    <mergeCell ref="E18:G18"/>
    <mergeCell ref="H18:J18"/>
    <mergeCell ref="N18:P18"/>
    <mergeCell ref="K11:M15"/>
    <mergeCell ref="E21:G21"/>
  </mergeCells>
  <dataValidations count="2">
    <dataValidation type="list" allowBlank="1" showInputMessage="1" showErrorMessage="1" sqref="C45 C66 C87 C108 C129 C150 C171 C192 C213 C234 C255 C276 C297" xr:uid="{00000000-0002-0000-0300-000000000000}">
      <formula1>INDIRECT($A45)</formula1>
    </dataValidation>
    <dataValidation type="list" allowBlank="1" showInputMessage="1" showErrorMessage="1" sqref="C277:C295 C4:C22 C25:C43 C46:C64 C67:C85 C88:C106 C109:C127 C130:C148 C151:C169 C172:C190 C193:C211 C214:C232 C235:C253 C256:C274 C298:C315" xr:uid="{00000000-0002-0000-0300-000001000000}">
      <formula1>INDIRECT($B4)</formula1>
    </dataValidation>
  </dataValidations>
  <hyperlinks>
    <hyperlink ref="A4" location="'FB X 3 '!A3" display="'FB X 3 '!A3" xr:uid="{00000000-0004-0000-0300-000000000000}"/>
    <hyperlink ref="A5" location="'FB X 3 '!A23" display="'FB X 3 '!A23" xr:uid="{00000000-0004-0000-0300-000001000000}"/>
    <hyperlink ref="A6" location="'FB X 3 '!A43" display="'FB X 3 '!A43" xr:uid="{00000000-0004-0000-0300-000002000000}"/>
    <hyperlink ref="A7" location="'FB X 3 '!A63" display="'FB X 3 '!A63" xr:uid="{00000000-0004-0000-0300-000003000000}"/>
    <hyperlink ref="A8" location="'FB X 3 '!A82" display="'FB X 3 '!A82" xr:uid="{00000000-0004-0000-0300-000004000000}"/>
    <hyperlink ref="A9" location="'FB X 3 '!A103" display="'FB X 3 '!A103" xr:uid="{00000000-0004-0000-0300-000005000000}"/>
    <hyperlink ref="A10" location="'FB X 3 '!A122" display="'FB X 3 '!A122" xr:uid="{00000000-0004-0000-0300-000006000000}"/>
    <hyperlink ref="A11" location="'FB X 3 '!A143" display="'FB X 3 '!A143" xr:uid="{00000000-0004-0000-0300-000007000000}"/>
    <hyperlink ref="A12" location="'FB X 3 '!A163" display="'FB X 3 '!A163" xr:uid="{00000000-0004-0000-0300-000008000000}"/>
    <hyperlink ref="A13" location="'FB X 3 '!A183" display="'FB X 3 '!A183" xr:uid="{00000000-0004-0000-0300-000009000000}"/>
    <hyperlink ref="A14" location="'FB X 3 '!A203" display="'FB X 3 '!A203" xr:uid="{00000000-0004-0000-0300-00000A000000}"/>
    <hyperlink ref="A15" location="'FB X 3 '!A223" display="'FB X 3 '!A223" xr:uid="{00000000-0004-0000-0300-00000B000000}"/>
    <hyperlink ref="A16" location="'FB X 3 '!A243" display="'FB X 3 '!A243" xr:uid="{00000000-0004-0000-0300-00000C000000}"/>
    <hyperlink ref="A17" location="'FB X 3 '!A263" display="'FB X 3 '!A263" xr:uid="{00000000-0004-0000-0300-00000D000000}"/>
    <hyperlink ref="A18" location="'FB X 3 '!A283" display="'FB X 3 '!A283" xr:uid="{00000000-0004-0000-0300-00000E000000}"/>
    <hyperlink ref="A25" location="'FB X 3 '!A3" display="'FB X 3 '!A3" xr:uid="{00000000-0004-0000-0300-00000F000000}"/>
    <hyperlink ref="A26" location="'FB X 3 '!A23" display="'FB X 3 '!A23" xr:uid="{00000000-0004-0000-0300-000010000000}"/>
    <hyperlink ref="A27" location="'FB X 3 '!A43" display="'FB X 3 '!A43" xr:uid="{00000000-0004-0000-0300-000011000000}"/>
    <hyperlink ref="A28" location="'FB X 3 '!A63" display="'FB X 3 '!A63" xr:uid="{00000000-0004-0000-0300-000012000000}"/>
    <hyperlink ref="A29" location="'FB X 3 '!A82" display="'FB X 3 '!A82" xr:uid="{00000000-0004-0000-0300-000013000000}"/>
    <hyperlink ref="A30" location="'FB X 3 '!A103" display="'FB X 3 '!A103" xr:uid="{00000000-0004-0000-0300-000014000000}"/>
    <hyperlink ref="A31" location="'FB X 3 '!A122" display="'FB X 3 '!A122" xr:uid="{00000000-0004-0000-0300-000015000000}"/>
    <hyperlink ref="A32" location="'FB X 3 '!A143" display="'FB X 3 '!A143" xr:uid="{00000000-0004-0000-0300-000016000000}"/>
    <hyperlink ref="A33" location="'FB X 3 '!A163" display="'FB X 3 '!A163" xr:uid="{00000000-0004-0000-0300-000017000000}"/>
    <hyperlink ref="A34" location="'FB X 3 '!A183" display="'FB X 3 '!A183" xr:uid="{00000000-0004-0000-0300-000018000000}"/>
    <hyperlink ref="A35" location="'FB X 3 '!A203" display="'FB X 3 '!A203" xr:uid="{00000000-0004-0000-0300-000019000000}"/>
    <hyperlink ref="A36" location="'FB X 3 '!A223" display="'FB X 3 '!A223" xr:uid="{00000000-0004-0000-0300-00001A000000}"/>
    <hyperlink ref="A37" location="'FB X 3 '!A243" display="'FB X 3 '!A243" xr:uid="{00000000-0004-0000-0300-00001B000000}"/>
    <hyperlink ref="A38" location="'FB X 3 '!A263" display="'FB X 3 '!A263" xr:uid="{00000000-0004-0000-0300-00001C000000}"/>
    <hyperlink ref="A39" location="'FB X 3 '!A283" display="'FB X 3 '!A283" xr:uid="{00000000-0004-0000-0300-00001D000000}"/>
    <hyperlink ref="A46" location="'FB X 3 '!A3" display="'FB X 3 '!A3" xr:uid="{00000000-0004-0000-0300-00001E000000}"/>
    <hyperlink ref="A47" location="'FB X 3 '!A23" display="'FB X 3 '!A23" xr:uid="{00000000-0004-0000-0300-00001F000000}"/>
    <hyperlink ref="A48" location="'FB X 3 '!A43" display="'FB X 3 '!A43" xr:uid="{00000000-0004-0000-0300-000020000000}"/>
    <hyperlink ref="A49" location="'FB X 3 '!A63" display="'FB X 3 '!A63" xr:uid="{00000000-0004-0000-0300-000021000000}"/>
    <hyperlink ref="A50" location="'FB X 3 '!A82" display="'FB X 3 '!A82" xr:uid="{00000000-0004-0000-0300-000022000000}"/>
    <hyperlink ref="A51" location="'FB X 3 '!A103" display="'FB X 3 '!A103" xr:uid="{00000000-0004-0000-0300-000023000000}"/>
    <hyperlink ref="A52" location="'FB X 3 '!A122" display="'FB X 3 '!A122" xr:uid="{00000000-0004-0000-0300-000024000000}"/>
    <hyperlink ref="A53" location="'FB X 3 '!A143" display="'FB X 3 '!A143" xr:uid="{00000000-0004-0000-0300-000025000000}"/>
    <hyperlink ref="A54" location="'FB X 3 '!A163" display="'FB X 3 '!A163" xr:uid="{00000000-0004-0000-0300-000026000000}"/>
    <hyperlink ref="A55" location="'FB X 3 '!A183" display="'FB X 3 '!A183" xr:uid="{00000000-0004-0000-0300-000027000000}"/>
    <hyperlink ref="A56" location="'FB X 3 '!A203" display="'FB X 3 '!A203" xr:uid="{00000000-0004-0000-0300-000028000000}"/>
    <hyperlink ref="A57" location="'FB X 3 '!A223" display="'FB X 3 '!A223" xr:uid="{00000000-0004-0000-0300-000029000000}"/>
    <hyperlink ref="A58" location="'FB X 3 '!A243" display="'FB X 3 '!A243" xr:uid="{00000000-0004-0000-0300-00002A000000}"/>
    <hyperlink ref="A59" location="'FB X 3 '!A263" display="'FB X 3 '!A263" xr:uid="{00000000-0004-0000-0300-00002B000000}"/>
    <hyperlink ref="A60" location="'FB X 3 '!A283" display="'FB X 3 '!A283" xr:uid="{00000000-0004-0000-0300-00002C000000}"/>
    <hyperlink ref="A67" location="'FB X 3 '!A3" display="'FB X 3 '!A3" xr:uid="{00000000-0004-0000-0300-00002D000000}"/>
    <hyperlink ref="A68" location="'FB X 3 '!A23" display="'FB X 3 '!A23" xr:uid="{00000000-0004-0000-0300-00002E000000}"/>
    <hyperlink ref="A69" location="'FB X 3 '!A43" display="'FB X 3 '!A43" xr:uid="{00000000-0004-0000-0300-00002F000000}"/>
    <hyperlink ref="A70" location="'FB X 3 '!A63" display="'FB X 3 '!A63" xr:uid="{00000000-0004-0000-0300-000030000000}"/>
    <hyperlink ref="A71" location="'FB X 3 '!A82" display="'FB X 3 '!A82" xr:uid="{00000000-0004-0000-0300-000031000000}"/>
    <hyperlink ref="A72" location="'FB X 3 '!A103" display="'FB X 3 '!A103" xr:uid="{00000000-0004-0000-0300-000032000000}"/>
    <hyperlink ref="A73" location="'FB X 3 '!A122" display="'FB X 3 '!A122" xr:uid="{00000000-0004-0000-0300-000033000000}"/>
    <hyperlink ref="A74" location="'FB X 3 '!A143" display="'FB X 3 '!A143" xr:uid="{00000000-0004-0000-0300-000034000000}"/>
    <hyperlink ref="A75" location="'FB X 3 '!A163" display="'FB X 3 '!A163" xr:uid="{00000000-0004-0000-0300-000035000000}"/>
    <hyperlink ref="A76" location="'FB X 3 '!A183" display="'FB X 3 '!A183" xr:uid="{00000000-0004-0000-0300-000036000000}"/>
    <hyperlink ref="A77" location="'FB X 3 '!A203" display="'FB X 3 '!A203" xr:uid="{00000000-0004-0000-0300-000037000000}"/>
    <hyperlink ref="A78" location="'FB X 3 '!A223" display="'FB X 3 '!A223" xr:uid="{00000000-0004-0000-0300-000038000000}"/>
    <hyperlink ref="A79" location="'FB X 3 '!A243" display="'FB X 3 '!A243" xr:uid="{00000000-0004-0000-0300-000039000000}"/>
    <hyperlink ref="A80" location="'FB X 3 '!A263" display="'FB X 3 '!A263" xr:uid="{00000000-0004-0000-0300-00003A000000}"/>
    <hyperlink ref="A81" location="'FB X 3 '!A283" display="'FB X 3 '!A283" xr:uid="{00000000-0004-0000-0300-00003B000000}"/>
    <hyperlink ref="A88" location="'FB X 3 '!A3" display="'FB X 3 '!A3" xr:uid="{00000000-0004-0000-0300-00003C000000}"/>
    <hyperlink ref="A89" location="'FB X 3 '!A23" display="'FB X 3 '!A23" xr:uid="{00000000-0004-0000-0300-00003D000000}"/>
    <hyperlink ref="A90" location="'FB X 3 '!A43" display="'FB X 3 '!A43" xr:uid="{00000000-0004-0000-0300-00003E000000}"/>
    <hyperlink ref="A91" location="'FB X 3 '!A63" display="'FB X 3 '!A63" xr:uid="{00000000-0004-0000-0300-00003F000000}"/>
    <hyperlink ref="A92" location="'FB X 3 '!A82" display="'FB X 3 '!A82" xr:uid="{00000000-0004-0000-0300-000040000000}"/>
    <hyperlink ref="A93" location="'FB X 3 '!A103" display="'FB X 3 '!A103" xr:uid="{00000000-0004-0000-0300-000041000000}"/>
    <hyperlink ref="A94" location="'FB X 3 '!A122" display="'FB X 3 '!A122" xr:uid="{00000000-0004-0000-0300-000042000000}"/>
    <hyperlink ref="A95" location="'FB X 3 '!A143" display="'FB X 3 '!A143" xr:uid="{00000000-0004-0000-0300-000043000000}"/>
    <hyperlink ref="A96" location="'FB X 3 '!A163" display="'FB X 3 '!A163" xr:uid="{00000000-0004-0000-0300-000044000000}"/>
    <hyperlink ref="A97" location="'FB X 3 '!A183" display="'FB X 3 '!A183" xr:uid="{00000000-0004-0000-0300-000045000000}"/>
    <hyperlink ref="A98" location="'FB X 3 '!A203" display="'FB X 3 '!A203" xr:uid="{00000000-0004-0000-0300-000046000000}"/>
    <hyperlink ref="A99" location="'FB X 3 '!A223" display="'FB X 3 '!A223" xr:uid="{00000000-0004-0000-0300-000047000000}"/>
    <hyperlink ref="A100" location="'FB X 3 '!A243" display="'FB X 3 '!A243" xr:uid="{00000000-0004-0000-0300-000048000000}"/>
    <hyperlink ref="A101" location="'FB X 3 '!A263" display="'FB X 3 '!A263" xr:uid="{00000000-0004-0000-0300-000049000000}"/>
    <hyperlink ref="A102" location="'FB X 3 '!A283" display="'FB X 3 '!A283" xr:uid="{00000000-0004-0000-0300-00004A000000}"/>
    <hyperlink ref="A109" location="'FB X 3 '!A3" display="'FB X 3 '!A3" xr:uid="{00000000-0004-0000-0300-00004B000000}"/>
    <hyperlink ref="A110" location="'FB X 3 '!A23" display="'FB X 3 '!A23" xr:uid="{00000000-0004-0000-0300-00004C000000}"/>
    <hyperlink ref="A111" location="'FB X 3 '!A43" display="'FB X 3 '!A43" xr:uid="{00000000-0004-0000-0300-00004D000000}"/>
    <hyperlink ref="A112" location="'FB X 3 '!A63" display="'FB X 3 '!A63" xr:uid="{00000000-0004-0000-0300-00004E000000}"/>
    <hyperlink ref="A113" location="'FB X 3 '!A82" display="'FB X 3 '!A82" xr:uid="{00000000-0004-0000-0300-00004F000000}"/>
    <hyperlink ref="A114" location="'FB X 3 '!A103" display="'FB X 3 '!A103" xr:uid="{00000000-0004-0000-0300-000050000000}"/>
    <hyperlink ref="A115" location="'FB X 3 '!A122" display="'FB X 3 '!A122" xr:uid="{00000000-0004-0000-0300-000051000000}"/>
    <hyperlink ref="A116" location="'FB X 3 '!A143" display="'FB X 3 '!A143" xr:uid="{00000000-0004-0000-0300-000052000000}"/>
    <hyperlink ref="A117" location="'FB X 3 '!A163" display="'FB X 3 '!A163" xr:uid="{00000000-0004-0000-0300-000053000000}"/>
    <hyperlink ref="A118" location="'FB X 3 '!A183" display="'FB X 3 '!A183" xr:uid="{00000000-0004-0000-0300-000054000000}"/>
    <hyperlink ref="A119" location="'FB X 3 '!A203" display="'FB X 3 '!A203" xr:uid="{00000000-0004-0000-0300-000055000000}"/>
    <hyperlink ref="A120" location="'FB X 3 '!A223" display="'FB X 3 '!A223" xr:uid="{00000000-0004-0000-0300-000056000000}"/>
    <hyperlink ref="A121" location="'FB X 3 '!A243" display="'FB X 3 '!A243" xr:uid="{00000000-0004-0000-0300-000057000000}"/>
    <hyperlink ref="A122" location="'FB X 3 '!A263" display="'FB X 3 '!A263" xr:uid="{00000000-0004-0000-0300-000058000000}"/>
    <hyperlink ref="A123" location="'FB X 3 '!A283" display="'FB X 3 '!A283" xr:uid="{00000000-0004-0000-0300-000059000000}"/>
    <hyperlink ref="A130" location="'FB X 3 '!A3" display="'FB X 3 '!A3" xr:uid="{00000000-0004-0000-0300-00005A000000}"/>
    <hyperlink ref="A131" location="'FB X 3 '!A23" display="'FB X 3 '!A23" xr:uid="{00000000-0004-0000-0300-00005B000000}"/>
    <hyperlink ref="A132" location="'FB X 3 '!A43" display="'FB X 3 '!A43" xr:uid="{00000000-0004-0000-0300-00005C000000}"/>
    <hyperlink ref="A133" location="'FB X 3 '!A63" display="'FB X 3 '!A63" xr:uid="{00000000-0004-0000-0300-00005D000000}"/>
    <hyperlink ref="A134" location="'FB X 3 '!A82" display="'FB X 3 '!A82" xr:uid="{00000000-0004-0000-0300-00005E000000}"/>
    <hyperlink ref="A135" location="'FB X 3 '!A103" display="'FB X 3 '!A103" xr:uid="{00000000-0004-0000-0300-00005F000000}"/>
    <hyperlink ref="A136" location="'FB X 3 '!A122" display="'FB X 3 '!A122" xr:uid="{00000000-0004-0000-0300-000060000000}"/>
    <hyperlink ref="A137" location="'FB X 3 '!A143" display="'FB X 3 '!A143" xr:uid="{00000000-0004-0000-0300-000061000000}"/>
    <hyperlink ref="A138" location="'FB X 3 '!A163" display="'FB X 3 '!A163" xr:uid="{00000000-0004-0000-0300-000062000000}"/>
    <hyperlink ref="A139" location="'FB X 3 '!A183" display="'FB X 3 '!A183" xr:uid="{00000000-0004-0000-0300-000063000000}"/>
    <hyperlink ref="A140" location="'FB X 3 '!A203" display="'FB X 3 '!A203" xr:uid="{00000000-0004-0000-0300-000064000000}"/>
    <hyperlink ref="A141" location="'FB X 3 '!A223" display="'FB X 3 '!A223" xr:uid="{00000000-0004-0000-0300-000065000000}"/>
    <hyperlink ref="A142" location="'FB X 3 '!A243" display="'FB X 3 '!A243" xr:uid="{00000000-0004-0000-0300-000066000000}"/>
    <hyperlink ref="A143" location="'FB X 3 '!A263" display="'FB X 3 '!A263" xr:uid="{00000000-0004-0000-0300-000067000000}"/>
    <hyperlink ref="A144" location="'FB X 3 '!A283" display="'FB X 3 '!A283" xr:uid="{00000000-0004-0000-0300-000068000000}"/>
    <hyperlink ref="A151" location="'FB X 3 '!A3" display="'FB X 3 '!A3" xr:uid="{00000000-0004-0000-0300-000069000000}"/>
    <hyperlink ref="A152" location="'FB X 3 '!A23" display="'FB X 3 '!A23" xr:uid="{00000000-0004-0000-0300-00006A000000}"/>
    <hyperlink ref="A153" location="'FB X 3 '!A43" display="'FB X 3 '!A43" xr:uid="{00000000-0004-0000-0300-00006B000000}"/>
    <hyperlink ref="A154" location="'FB X 3 '!A63" display="'FB X 3 '!A63" xr:uid="{00000000-0004-0000-0300-00006C000000}"/>
    <hyperlink ref="A155" location="'FB X 3 '!A82" display="'FB X 3 '!A82" xr:uid="{00000000-0004-0000-0300-00006D000000}"/>
    <hyperlink ref="A156" location="'FB X 3 '!A103" display="'FB X 3 '!A103" xr:uid="{00000000-0004-0000-0300-00006E000000}"/>
    <hyperlink ref="A157" location="'FB X 3 '!A122" display="'FB X 3 '!A122" xr:uid="{00000000-0004-0000-0300-00006F000000}"/>
    <hyperlink ref="A158" location="'FB X 3 '!A143" display="'FB X 3 '!A143" xr:uid="{00000000-0004-0000-0300-000070000000}"/>
    <hyperlink ref="A159" location="'FB X 3 '!A163" display="'FB X 3 '!A163" xr:uid="{00000000-0004-0000-0300-000071000000}"/>
    <hyperlink ref="A160" location="'FB X 3 '!A183" display="'FB X 3 '!A183" xr:uid="{00000000-0004-0000-0300-000072000000}"/>
    <hyperlink ref="A161" location="'FB X 3 '!A203" display="'FB X 3 '!A203" xr:uid="{00000000-0004-0000-0300-000073000000}"/>
    <hyperlink ref="A162" location="'FB X 3 '!A223" display="'FB X 3 '!A223" xr:uid="{00000000-0004-0000-0300-000074000000}"/>
    <hyperlink ref="A163" location="'FB X 3 '!A243" display="'FB X 3 '!A243" xr:uid="{00000000-0004-0000-0300-000075000000}"/>
    <hyperlink ref="A164" location="'FB X 3 '!A263" display="'FB X 3 '!A263" xr:uid="{00000000-0004-0000-0300-000076000000}"/>
    <hyperlink ref="A165" location="'FB X 3 '!A283" display="'FB X 3 '!A283" xr:uid="{00000000-0004-0000-0300-000077000000}"/>
    <hyperlink ref="A172" location="'FB X 3 '!A3" display="'FB X 3 '!A3" xr:uid="{00000000-0004-0000-0300-000078000000}"/>
    <hyperlink ref="A173" location="'FB X 3 '!A23" display="'FB X 3 '!A23" xr:uid="{00000000-0004-0000-0300-000079000000}"/>
    <hyperlink ref="A174" location="'FB X 3 '!A43" display="'FB X 3 '!A43" xr:uid="{00000000-0004-0000-0300-00007A000000}"/>
    <hyperlink ref="A175" location="'FB X 3 '!A63" display="'FB X 3 '!A63" xr:uid="{00000000-0004-0000-0300-00007B000000}"/>
    <hyperlink ref="A176" location="'FB X 3 '!A82" display="'FB X 3 '!A82" xr:uid="{00000000-0004-0000-0300-00007C000000}"/>
    <hyperlink ref="A177" location="'FB X 3 '!A103" display="'FB X 3 '!A103" xr:uid="{00000000-0004-0000-0300-00007D000000}"/>
    <hyperlink ref="A178" location="'FB X 3 '!A122" display="'FB X 3 '!A122" xr:uid="{00000000-0004-0000-0300-00007E000000}"/>
    <hyperlink ref="A179" location="'FB X 3 '!A143" display="'FB X 3 '!A143" xr:uid="{00000000-0004-0000-0300-00007F000000}"/>
    <hyperlink ref="A180" location="'FB X 3 '!A163" display="'FB X 3 '!A163" xr:uid="{00000000-0004-0000-0300-000080000000}"/>
    <hyperlink ref="A181" location="'FB X 3 '!A183" display="'FB X 3 '!A183" xr:uid="{00000000-0004-0000-0300-000081000000}"/>
    <hyperlink ref="A182" location="'FB X 3 '!A203" display="'FB X 3 '!A203" xr:uid="{00000000-0004-0000-0300-000082000000}"/>
    <hyperlink ref="A183" location="'FB X 3 '!A223" display="'FB X 3 '!A223" xr:uid="{00000000-0004-0000-0300-000083000000}"/>
    <hyperlink ref="A184" location="'FB X 3 '!A243" display="'FB X 3 '!A243" xr:uid="{00000000-0004-0000-0300-000084000000}"/>
    <hyperlink ref="A185" location="'FB X 3 '!A263" display="'FB X 3 '!A263" xr:uid="{00000000-0004-0000-0300-000085000000}"/>
    <hyperlink ref="A186" location="'FB X 3 '!A283" display="'FB X 3 '!A283" xr:uid="{00000000-0004-0000-0300-000086000000}"/>
    <hyperlink ref="A193" location="'FB X 3 '!A3" display="'FB X 3 '!A3" xr:uid="{00000000-0004-0000-0300-000087000000}"/>
    <hyperlink ref="A194" location="'FB X 3 '!A23" display="'FB X 3 '!A23" xr:uid="{00000000-0004-0000-0300-000088000000}"/>
    <hyperlink ref="A195" location="'FB X 3 '!A43" display="'FB X 3 '!A43" xr:uid="{00000000-0004-0000-0300-000089000000}"/>
    <hyperlink ref="A196" location="'FB X 3 '!A63" display="'FB X 3 '!A63" xr:uid="{00000000-0004-0000-0300-00008A000000}"/>
    <hyperlink ref="A197" location="'FB X 3 '!A82" display="'FB X 3 '!A82" xr:uid="{00000000-0004-0000-0300-00008B000000}"/>
    <hyperlink ref="A198" location="'FB X 3 '!A103" display="'FB X 3 '!A103" xr:uid="{00000000-0004-0000-0300-00008C000000}"/>
    <hyperlink ref="A199" location="'FB X 3 '!A122" display="'FB X 3 '!A122" xr:uid="{00000000-0004-0000-0300-00008D000000}"/>
    <hyperlink ref="A200" location="'FB X 3 '!A143" display="'FB X 3 '!A143" xr:uid="{00000000-0004-0000-0300-00008E000000}"/>
    <hyperlink ref="A201" location="'FB X 3 '!A163" display="'FB X 3 '!A163" xr:uid="{00000000-0004-0000-0300-00008F000000}"/>
    <hyperlink ref="A202" location="'FB X 3 '!A183" display="'FB X 3 '!A183" xr:uid="{00000000-0004-0000-0300-000090000000}"/>
    <hyperlink ref="A203" location="'FB X 3 '!A203" display="'FB X 3 '!A203" xr:uid="{00000000-0004-0000-0300-000091000000}"/>
    <hyperlink ref="A204" location="'FB X 3 '!A223" display="'FB X 3 '!A223" xr:uid="{00000000-0004-0000-0300-000092000000}"/>
    <hyperlink ref="A205" location="'FB X 3 '!A243" display="'FB X 3 '!A243" xr:uid="{00000000-0004-0000-0300-000093000000}"/>
    <hyperlink ref="A206" location="'FB X 3 '!A263" display="'FB X 3 '!A263" xr:uid="{00000000-0004-0000-0300-000094000000}"/>
    <hyperlink ref="A207" location="'FB X 3 '!A283" display="'FB X 3 '!A283" xr:uid="{00000000-0004-0000-0300-000095000000}"/>
    <hyperlink ref="A214" location="'FB X 3 '!A3" display="'FB X 3 '!A3" xr:uid="{00000000-0004-0000-0300-000096000000}"/>
    <hyperlink ref="A215" location="'FB X 3 '!A23" display="'FB X 3 '!A23" xr:uid="{00000000-0004-0000-0300-000097000000}"/>
    <hyperlink ref="A216" location="'FB X 3 '!A43" display="'FB X 3 '!A43" xr:uid="{00000000-0004-0000-0300-000098000000}"/>
    <hyperlink ref="A217" location="'FB X 3 '!A63" display="'FB X 3 '!A63" xr:uid="{00000000-0004-0000-0300-000099000000}"/>
    <hyperlink ref="A218" location="'FB X 3 '!A82" display="'FB X 3 '!A82" xr:uid="{00000000-0004-0000-0300-00009A000000}"/>
    <hyperlink ref="A219" location="'FB X 3 '!A103" display="'FB X 3 '!A103" xr:uid="{00000000-0004-0000-0300-00009B000000}"/>
    <hyperlink ref="A220" location="'FB X 3 '!A122" display="'FB X 3 '!A122" xr:uid="{00000000-0004-0000-0300-00009C000000}"/>
    <hyperlink ref="A221" location="'FB X 3 '!A143" display="'FB X 3 '!A143" xr:uid="{00000000-0004-0000-0300-00009D000000}"/>
    <hyperlink ref="A222" location="'FB X 3 '!A163" display="'FB X 3 '!A163" xr:uid="{00000000-0004-0000-0300-00009E000000}"/>
    <hyperlink ref="A223" location="'FB X 3 '!A183" display="'FB X 3 '!A183" xr:uid="{00000000-0004-0000-0300-00009F000000}"/>
    <hyperlink ref="A224" location="'FB X 3 '!A203" display="'FB X 3 '!A203" xr:uid="{00000000-0004-0000-0300-0000A0000000}"/>
    <hyperlink ref="A225" location="'FB X 3 '!A223" display="'FB X 3 '!A223" xr:uid="{00000000-0004-0000-0300-0000A1000000}"/>
    <hyperlink ref="A226" location="'FB X 3 '!A243" display="'FB X 3 '!A243" xr:uid="{00000000-0004-0000-0300-0000A2000000}"/>
    <hyperlink ref="A227" location="'FB X 3 '!A263" display="'FB X 3 '!A263" xr:uid="{00000000-0004-0000-0300-0000A3000000}"/>
    <hyperlink ref="A228" location="'FB X 3 '!A283" display="'FB X 3 '!A283" xr:uid="{00000000-0004-0000-0300-0000A4000000}"/>
    <hyperlink ref="A235" location="'FB X 3 '!A3" display="'FB X 3 '!A3" xr:uid="{00000000-0004-0000-0300-0000A5000000}"/>
    <hyperlink ref="A236" location="'FB X 3 '!A23" display="'FB X 3 '!A23" xr:uid="{00000000-0004-0000-0300-0000A6000000}"/>
    <hyperlink ref="A237" location="'FB X 3 '!A43" display="'FB X 3 '!A43" xr:uid="{00000000-0004-0000-0300-0000A7000000}"/>
    <hyperlink ref="A238" location="'FB X 3 '!A63" display="'FB X 3 '!A63" xr:uid="{00000000-0004-0000-0300-0000A8000000}"/>
    <hyperlink ref="A239" location="'FB X 3 '!A82" display="'FB X 3 '!A82" xr:uid="{00000000-0004-0000-0300-0000A9000000}"/>
    <hyperlink ref="A240" location="'FB X 3 '!A103" display="'FB X 3 '!A103" xr:uid="{00000000-0004-0000-0300-0000AA000000}"/>
    <hyperlink ref="A241" location="'FB X 3 '!A122" display="'FB X 3 '!A122" xr:uid="{00000000-0004-0000-0300-0000AB000000}"/>
    <hyperlink ref="A242" location="'FB X 3 '!A143" display="'FB X 3 '!A143" xr:uid="{00000000-0004-0000-0300-0000AC000000}"/>
    <hyperlink ref="A243" location="'FB X 3 '!A163" display="'FB X 3 '!A163" xr:uid="{00000000-0004-0000-0300-0000AD000000}"/>
    <hyperlink ref="A244" location="'FB X 3 '!A183" display="'FB X 3 '!A183" xr:uid="{00000000-0004-0000-0300-0000AE000000}"/>
    <hyperlink ref="A245" location="'FB X 3 '!A203" display="'FB X 3 '!A203" xr:uid="{00000000-0004-0000-0300-0000AF000000}"/>
    <hyperlink ref="A246" location="'FB X 3 '!A223" display="'FB X 3 '!A223" xr:uid="{00000000-0004-0000-0300-0000B0000000}"/>
    <hyperlink ref="A247" location="'FB X 3 '!A243" display="'FB X 3 '!A243" xr:uid="{00000000-0004-0000-0300-0000B1000000}"/>
    <hyperlink ref="A248" location="'FB X 3 '!A263" display="'FB X 3 '!A263" xr:uid="{00000000-0004-0000-0300-0000B2000000}"/>
    <hyperlink ref="A249" location="'FB X 3 '!A283" display="'FB X 3 '!A283" xr:uid="{00000000-0004-0000-0300-0000B3000000}"/>
    <hyperlink ref="A256" location="'FB X 3 '!A3" display="'FB X 3 '!A3" xr:uid="{00000000-0004-0000-0300-0000B4000000}"/>
    <hyperlink ref="A257" location="'FB X 3 '!A23" display="'FB X 3 '!A23" xr:uid="{00000000-0004-0000-0300-0000B5000000}"/>
    <hyperlink ref="A258" location="'FB X 3 '!A43" display="'FB X 3 '!A43" xr:uid="{00000000-0004-0000-0300-0000B6000000}"/>
    <hyperlink ref="A259" location="'FB X 3 '!A63" display="'FB X 3 '!A63" xr:uid="{00000000-0004-0000-0300-0000B7000000}"/>
    <hyperlink ref="A260" location="'FB X 3 '!A82" display="'FB X 3 '!A82" xr:uid="{00000000-0004-0000-0300-0000B8000000}"/>
    <hyperlink ref="A261" location="'FB X 3 '!A103" display="'FB X 3 '!A103" xr:uid="{00000000-0004-0000-0300-0000B9000000}"/>
    <hyperlink ref="A262" location="'FB X 3 '!A122" display="'FB X 3 '!A122" xr:uid="{00000000-0004-0000-0300-0000BA000000}"/>
    <hyperlink ref="A263" location="'FB X 3 '!A143" display="'FB X 3 '!A143" xr:uid="{00000000-0004-0000-0300-0000BB000000}"/>
    <hyperlink ref="A264" location="'FB X 3 '!A163" display="'FB X 3 '!A163" xr:uid="{00000000-0004-0000-0300-0000BC000000}"/>
    <hyperlink ref="A265" location="'FB X 3 '!A183" display="'FB X 3 '!A183" xr:uid="{00000000-0004-0000-0300-0000BD000000}"/>
    <hyperlink ref="A266" location="'FB X 3 '!A203" display="'FB X 3 '!A203" xr:uid="{00000000-0004-0000-0300-0000BE000000}"/>
    <hyperlink ref="A267" location="'FB X 3 '!A223" display="'FB X 3 '!A223" xr:uid="{00000000-0004-0000-0300-0000BF000000}"/>
    <hyperlink ref="A268" location="'FB X 3 '!A243" display="'FB X 3 '!A243" xr:uid="{00000000-0004-0000-0300-0000C0000000}"/>
    <hyperlink ref="A269" location="'FB X 3 '!A263" display="'FB X 3 '!A263" xr:uid="{00000000-0004-0000-0300-0000C1000000}"/>
    <hyperlink ref="A270" location="'FB X 3 '!A283" display="'FB X 3 '!A283" xr:uid="{00000000-0004-0000-0300-0000C2000000}"/>
    <hyperlink ref="A277" location="'FB X 3 '!A3" display="'FB X 3 '!A3" xr:uid="{00000000-0004-0000-0300-0000C3000000}"/>
    <hyperlink ref="A278" location="'FB X 3 '!A23" display="'FB X 3 '!A23" xr:uid="{00000000-0004-0000-0300-0000C4000000}"/>
    <hyperlink ref="A279" location="'FB X 3 '!A43" display="'FB X 3 '!A43" xr:uid="{00000000-0004-0000-0300-0000C5000000}"/>
    <hyperlink ref="A280" location="'FB X 3 '!A63" display="'FB X 3 '!A63" xr:uid="{00000000-0004-0000-0300-0000C6000000}"/>
    <hyperlink ref="A281" location="'FB X 3 '!A82" display="'FB X 3 '!A82" xr:uid="{00000000-0004-0000-0300-0000C7000000}"/>
    <hyperlink ref="A282" location="'FB X 3 '!A103" display="'FB X 3 '!A103" xr:uid="{00000000-0004-0000-0300-0000C8000000}"/>
    <hyperlink ref="A283" location="'FB X 3 '!A122" display="'FB X 3 '!A122" xr:uid="{00000000-0004-0000-0300-0000C9000000}"/>
    <hyperlink ref="A284" location="'FB X 3 '!A143" display="'FB X 3 '!A143" xr:uid="{00000000-0004-0000-0300-0000CA000000}"/>
    <hyperlink ref="A285" location="'FB X 3 '!A163" display="'FB X 3 '!A163" xr:uid="{00000000-0004-0000-0300-0000CB000000}"/>
    <hyperlink ref="A286" location="'FB X 3 '!A183" display="'FB X 3 '!A183" xr:uid="{00000000-0004-0000-0300-0000CC000000}"/>
    <hyperlink ref="A287" location="'FB X 3 '!A203" display="'FB X 3 '!A203" xr:uid="{00000000-0004-0000-0300-0000CD000000}"/>
    <hyperlink ref="A288" location="'FB X 3 '!A223" display="'FB X 3 '!A223" xr:uid="{00000000-0004-0000-0300-0000CE000000}"/>
    <hyperlink ref="A289" location="'FB X 3 '!A243" display="'FB X 3 '!A243" xr:uid="{00000000-0004-0000-0300-0000CF000000}"/>
    <hyperlink ref="A290" location="'FB X 3 '!A263" display="'FB X 3 '!A263" xr:uid="{00000000-0004-0000-0300-0000D0000000}"/>
    <hyperlink ref="A291" location="'FB X 3 '!A283" display="'FB X 3 '!A283" xr:uid="{00000000-0004-0000-0300-0000D1000000}"/>
    <hyperlink ref="A298" location="'FB X 3 '!A3" display="'FB X 3 '!A3" xr:uid="{00000000-0004-0000-0300-0000D2000000}"/>
    <hyperlink ref="A299" location="'FB X 3 '!A23" display="'FB X 3 '!A23" xr:uid="{00000000-0004-0000-0300-0000D3000000}"/>
    <hyperlink ref="A300" location="'FB X 3 '!A43" display="'FB X 3 '!A43" xr:uid="{00000000-0004-0000-0300-0000D4000000}"/>
    <hyperlink ref="A301" location="'FB X 3 '!A63" display="'FB X 3 '!A63" xr:uid="{00000000-0004-0000-0300-0000D5000000}"/>
    <hyperlink ref="A302" location="'FB X 3 '!A82" display="'FB X 3 '!A82" xr:uid="{00000000-0004-0000-0300-0000D6000000}"/>
    <hyperlink ref="A303" location="'FB X 3 '!A103" display="'FB X 3 '!A103" xr:uid="{00000000-0004-0000-0300-0000D7000000}"/>
    <hyperlink ref="A304" location="'FB X 3 '!A122" display="'FB X 3 '!A122" xr:uid="{00000000-0004-0000-0300-0000D8000000}"/>
    <hyperlink ref="A305" location="'FB X 3 '!A143" display="'FB X 3 '!A143" xr:uid="{00000000-0004-0000-0300-0000D9000000}"/>
    <hyperlink ref="A306" location="'FB X 3 '!A163" display="'FB X 3 '!A163" xr:uid="{00000000-0004-0000-0300-0000DA000000}"/>
    <hyperlink ref="A307" location="'FB X 3 '!A183" display="'FB X 3 '!A183" xr:uid="{00000000-0004-0000-0300-0000DB000000}"/>
    <hyperlink ref="A308" location="'FB X 3 '!A203" display="'FB X 3 '!A203" xr:uid="{00000000-0004-0000-0300-0000DC000000}"/>
    <hyperlink ref="A309" location="'FB X 3 '!A223" display="'FB X 3 '!A223" xr:uid="{00000000-0004-0000-0300-0000DD000000}"/>
    <hyperlink ref="A310" location="'FB X 3 '!A243" display="'FB X 3 '!A243" xr:uid="{00000000-0004-0000-0300-0000DE000000}"/>
    <hyperlink ref="A311" location="'FB X 3 '!A263" display="'FB X 3 '!A263" xr:uid="{00000000-0004-0000-0300-0000DF000000}"/>
    <hyperlink ref="A312" location="'FB X 3 '!A283" display="'FB X 3 '!A283" xr:uid="{00000000-0004-0000-0300-0000E0000000}"/>
  </hyperlinks>
  <printOptions horizontalCentered="1" verticalCentered="1"/>
  <pageMargins left="0.11811023622047245" right="0.11811023622047245" top="0" bottom="0.15748031496062992" header="0.31496062992125984" footer="0.31496062992125984"/>
  <pageSetup paperSize="13" scale="91" orientation="landscape" r:id="rId1"/>
  <headerFooter>
    <oddHeader>&amp;R&amp;G</oddHeader>
    <oddFooter>&amp;L&amp;G&amp;R&amp;"Frutiger LT Pro 95 UltraBlack,Negrita"&amp;72&amp;P</oddFooter>
  </headerFooter>
  <rowBreaks count="14" manualBreakCount="14">
    <brk id="22" max="20" man="1"/>
    <brk id="43" max="20" man="1"/>
    <brk id="64" max="20" man="1"/>
    <brk id="85" max="20" man="1"/>
    <brk id="106" max="20" man="1"/>
    <brk id="127" max="20" man="1"/>
    <brk id="148" max="20" man="1"/>
    <brk id="169" max="20" man="1"/>
    <brk id="190" max="20" man="1"/>
    <brk id="211" max="20" man="1"/>
    <brk id="232" max="20" man="1"/>
    <brk id="253" max="20" man="1"/>
    <brk id="274" max="20" man="1"/>
    <brk id="295" max="20" man="1"/>
  </rowBreaks>
  <legacyDrawingHF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300-000002000000}">
          <x14:formula1>
            <xm:f>EJE!$A$1:$A$19</xm:f>
          </x14:formula1>
          <xm:sqref>B277:B296 A24 A45 B4:B23 A66 B25:B44 A87 B46:B65 A108 B67:B86 A129 B88:B107 A150 B109:B128 A171 B130:B149 A192 B151:B170 A213 B172:B191 A234 B193:B212 A255 B214:B233 A276 B235:B254 A297 B256:B275 B298:B315</xm:sqref>
        </x14:dataValidation>
        <x14:dataValidation type="list" allowBlank="1" showInputMessage="1" showErrorMessage="1" xr:uid="{00000000-0002-0000-0300-000003000000}">
          <x14:formula1>
            <xm:f>EJE!$K$2:$K$26</xm:f>
          </x14:formula1>
          <xm:sqref>H260:J272 H8:J20 H25 H50:J62 H71:J83 H92:J104 H113:J125 H134:J146 H197:J209 H281:J293 H176:J188 H218:J230 H302:J314 H239:J251 H4 H29:J41 H46 H67 H88 H109 H130 H151 H172 H193 H214 H235 H256 H277 H298 H155:J167</xm:sqref>
        </x14:dataValidation>
        <x14:dataValidation type="list" allowBlank="1" showInputMessage="1" showErrorMessage="1" xr:uid="{00000000-0002-0000-0300-000004000000}">
          <x14:formula1>
            <xm:f>EJE!$G$1:$G$13</xm:f>
          </x14:formula1>
          <xm:sqref>K231:K235 K3:K4 K8:K9 K273:K277 K11 K29:K30 K16 K32 K50:K51 K242 K53 K71:K72 K37 K74 K92:K93 K58 K95 K113:K114 K79 K116 K134:K135 K100 K168:K172 K158 K121 K281:K282 K176:K177 K137 K179 K197:K198 K163 K200 K218:K219 K184 K221 K226 K205 K142 K260:K261 K263 K268 K252:K256 K284 K294:K298 K21:K25 K42:K46 K63:K67 K84:K88 K105:K109 K126:K130 K147:K151 K155:K156 K189:K193 K210:K214 K247 K239:K240 K289 K302:K303 K305 K310 K315</xm:sqref>
        </x14:dataValidation>
        <x14:dataValidation type="list" allowBlank="1" showInputMessage="1" showErrorMessage="1" xr:uid="{00000000-0002-0000-0300-000005000000}">
          <x14:formula1>
            <xm:f>EJE!$H$1:$H$25</xm:f>
          </x14:formula1>
          <xm:sqref>H21:H23 H231:H233 H294:H296 H42:H44 H63:H65 H84:H86 H105:H107 H126:H128 H147:H149 H168:H170 H189:H191 H210:H212 H252:H254 H273:H275 H315</xm:sqref>
        </x14:dataValidation>
        <x14:dataValidation type="list" allowBlank="1" showInputMessage="1" showErrorMessage="1" xr:uid="{00000000-0002-0000-0300-000006000000}">
          <x14:formula1>
            <xm:f>EJE!$I$1:$I$31</xm:f>
          </x14:formula1>
          <xm:sqref>E3:E315</xm:sqref>
        </x14:dataValidation>
        <x14:dataValidation type="list" allowBlank="1" showInputMessage="1" showErrorMessage="1" xr:uid="{00000000-0002-0000-0300-000007000000}">
          <x14:formula1>
            <xm:f>EJE!$J$1:$J$8</xm:f>
          </x14:formula1>
          <xm:sqref>N3:N315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3">
    <tabColor rgb="FF92D050"/>
  </sheetPr>
  <dimension ref="A1:AQ416"/>
  <sheetViews>
    <sheetView topLeftCell="A367" zoomScale="145" zoomScaleNormal="145" workbookViewId="0">
      <selection activeCell="C381" sqref="C381"/>
    </sheetView>
  </sheetViews>
  <sheetFormatPr baseColWidth="10" defaultRowHeight="12" outlineLevelCol="1"/>
  <cols>
    <col min="1" max="1" width="4.42578125" style="87" bestFit="1" customWidth="1"/>
    <col min="2" max="2" width="3.140625" style="79" customWidth="1" outlineLevel="1"/>
    <col min="3" max="3" width="38" style="21" customWidth="1"/>
    <col min="4" max="4" width="4.7109375" style="87" customWidth="1" outlineLevel="1"/>
    <col min="5" max="5" width="1" style="18" bestFit="1" customWidth="1"/>
    <col min="6" max="6" width="2" style="23" bestFit="1" customWidth="1"/>
    <col min="7" max="7" width="4.42578125" style="18" bestFit="1" customWidth="1"/>
    <col min="8" max="8" width="1" style="18" bestFit="1" customWidth="1"/>
    <col min="9" max="9" width="2" style="23" customWidth="1"/>
    <col min="10" max="10" width="5.42578125" style="18" bestFit="1" customWidth="1"/>
    <col min="11" max="11" width="1" style="18" bestFit="1" customWidth="1"/>
    <col min="12" max="12" width="2" style="23" bestFit="1" customWidth="1"/>
    <col min="13" max="13" width="4" style="18" bestFit="1" customWidth="1"/>
    <col min="14" max="14" width="1" style="18" bestFit="1" customWidth="1"/>
    <col min="15" max="15" width="2" style="23" bestFit="1" customWidth="1"/>
    <col min="16" max="16" width="4" style="18" bestFit="1" customWidth="1"/>
    <col min="17" max="17" width="1" style="18" bestFit="1" customWidth="1"/>
    <col min="18" max="18" width="2" style="18" bestFit="1" customWidth="1"/>
    <col min="19" max="19" width="4" style="18" bestFit="1" customWidth="1"/>
    <col min="20" max="20" width="1" style="18" bestFit="1" customWidth="1"/>
    <col min="21" max="21" width="2" style="18" bestFit="1" customWidth="1"/>
    <col min="22" max="22" width="4" style="18" bestFit="1" customWidth="1"/>
    <col min="23" max="23" width="1" style="18" bestFit="1" customWidth="1"/>
    <col min="24" max="24" width="2" style="18" bestFit="1" customWidth="1"/>
    <col min="25" max="25" width="4" style="18" bestFit="1" customWidth="1"/>
    <col min="26" max="26" width="1" style="18" bestFit="1" customWidth="1"/>
    <col min="27" max="27" width="2" style="18" bestFit="1" customWidth="1"/>
    <col min="28" max="28" width="4" style="18" bestFit="1" customWidth="1"/>
    <col min="29" max="29" width="1" style="18" bestFit="1" customWidth="1"/>
    <col min="30" max="30" width="2" style="18" bestFit="1" customWidth="1"/>
    <col min="31" max="31" width="3" style="18" customWidth="1"/>
    <col min="32" max="32" width="1.140625" style="18" customWidth="1"/>
    <col min="33" max="33" width="4.42578125" style="18" customWidth="1"/>
    <col min="34" max="34" width="2.7109375" style="18" customWidth="1"/>
    <col min="35" max="35" width="5.140625" style="87" bestFit="1" customWidth="1"/>
    <col min="36" max="36" width="30.85546875" style="25" customWidth="1"/>
    <col min="37" max="39" width="3.85546875" style="18" customWidth="1"/>
    <col min="40" max="40" width="2" style="18" bestFit="1" customWidth="1"/>
    <col min="41" max="177" width="11.42578125" style="18"/>
    <col min="178" max="178" width="1.85546875" style="18" bestFit="1" customWidth="1"/>
    <col min="179" max="179" width="10.7109375" style="18" customWidth="1"/>
    <col min="180" max="180" width="2" style="18" customWidth="1"/>
    <col min="181" max="181" width="3" style="18" customWidth="1"/>
    <col min="182" max="182" width="0.85546875" style="18" customWidth="1"/>
    <col min="183" max="183" width="2.42578125" style="18" customWidth="1"/>
    <col min="184" max="184" width="3" style="18" customWidth="1"/>
    <col min="185" max="185" width="0.85546875" style="18" customWidth="1"/>
    <col min="186" max="186" width="2.42578125" style="18" customWidth="1"/>
    <col min="187" max="187" width="3" style="18" customWidth="1"/>
    <col min="188" max="188" width="0.85546875" style="18" customWidth="1"/>
    <col min="189" max="189" width="2.42578125" style="18" customWidth="1"/>
    <col min="190" max="190" width="3" style="18" customWidth="1"/>
    <col min="191" max="191" width="0.85546875" style="18" customWidth="1"/>
    <col min="192" max="192" width="2.42578125" style="18" customWidth="1"/>
    <col min="193" max="193" width="3" style="18" customWidth="1"/>
    <col min="194" max="194" width="0.85546875" style="18" customWidth="1"/>
    <col min="195" max="195" width="2.42578125" style="18" customWidth="1"/>
    <col min="196" max="196" width="3" style="18" customWidth="1"/>
    <col min="197" max="197" width="0.85546875" style="18" customWidth="1"/>
    <col min="198" max="198" width="2.42578125" style="18" customWidth="1"/>
    <col min="199" max="199" width="3" style="18" customWidth="1"/>
    <col min="200" max="200" width="0.85546875" style="18" customWidth="1"/>
    <col min="201" max="201" width="2.42578125" style="18" customWidth="1"/>
    <col min="202" max="202" width="3" style="18" customWidth="1"/>
    <col min="203" max="203" width="0.85546875" style="18" customWidth="1"/>
    <col min="204" max="204" width="2.42578125" style="18" customWidth="1"/>
    <col min="205" max="205" width="3" style="18" customWidth="1"/>
    <col min="206" max="206" width="0.85546875" style="18" customWidth="1"/>
    <col min="207" max="207" width="2.42578125" style="18" customWidth="1"/>
    <col min="208" max="208" width="3" style="18" customWidth="1"/>
    <col min="209" max="209" width="0.85546875" style="18" customWidth="1"/>
    <col min="210" max="210" width="2.42578125" style="18" customWidth="1"/>
    <col min="211" max="211" width="3.7109375" style="18" customWidth="1"/>
    <col min="212" max="212" width="4.7109375" style="18" customWidth="1"/>
    <col min="213" max="213" width="5.42578125" style="18" customWidth="1"/>
    <col min="214" max="214" width="4.140625" style="18" customWidth="1"/>
    <col min="215" max="433" width="11.42578125" style="18"/>
    <col min="434" max="434" width="1.85546875" style="18" bestFit="1" customWidth="1"/>
    <col min="435" max="435" width="10.7109375" style="18" customWidth="1"/>
    <col min="436" max="436" width="2" style="18" customWidth="1"/>
    <col min="437" max="437" width="3" style="18" customWidth="1"/>
    <col min="438" max="438" width="0.85546875" style="18" customWidth="1"/>
    <col min="439" max="439" width="2.42578125" style="18" customWidth="1"/>
    <col min="440" max="440" width="3" style="18" customWidth="1"/>
    <col min="441" max="441" width="0.85546875" style="18" customWidth="1"/>
    <col min="442" max="442" width="2.42578125" style="18" customWidth="1"/>
    <col min="443" max="443" width="3" style="18" customWidth="1"/>
    <col min="444" max="444" width="0.85546875" style="18" customWidth="1"/>
    <col min="445" max="445" width="2.42578125" style="18" customWidth="1"/>
    <col min="446" max="446" width="3" style="18" customWidth="1"/>
    <col min="447" max="447" width="0.85546875" style="18" customWidth="1"/>
    <col min="448" max="448" width="2.42578125" style="18" customWidth="1"/>
    <col min="449" max="449" width="3" style="18" customWidth="1"/>
    <col min="450" max="450" width="0.85546875" style="18" customWidth="1"/>
    <col min="451" max="451" width="2.42578125" style="18" customWidth="1"/>
    <col min="452" max="452" width="3" style="18" customWidth="1"/>
    <col min="453" max="453" width="0.85546875" style="18" customWidth="1"/>
    <col min="454" max="454" width="2.42578125" style="18" customWidth="1"/>
    <col min="455" max="455" width="3" style="18" customWidth="1"/>
    <col min="456" max="456" width="0.85546875" style="18" customWidth="1"/>
    <col min="457" max="457" width="2.42578125" style="18" customWidth="1"/>
    <col min="458" max="458" width="3" style="18" customWidth="1"/>
    <col min="459" max="459" width="0.85546875" style="18" customWidth="1"/>
    <col min="460" max="460" width="2.42578125" style="18" customWidth="1"/>
    <col min="461" max="461" width="3" style="18" customWidth="1"/>
    <col min="462" max="462" width="0.85546875" style="18" customWidth="1"/>
    <col min="463" max="463" width="2.42578125" style="18" customWidth="1"/>
    <col min="464" max="464" width="3" style="18" customWidth="1"/>
    <col min="465" max="465" width="0.85546875" style="18" customWidth="1"/>
    <col min="466" max="466" width="2.42578125" style="18" customWidth="1"/>
    <col min="467" max="467" width="3.7109375" style="18" customWidth="1"/>
    <col min="468" max="468" width="4.7109375" style="18" customWidth="1"/>
    <col min="469" max="469" width="5.42578125" style="18" customWidth="1"/>
    <col min="470" max="470" width="4.140625" style="18" customWidth="1"/>
    <col min="471" max="689" width="11.42578125" style="18"/>
    <col min="690" max="690" width="1.85546875" style="18" bestFit="1" customWidth="1"/>
    <col min="691" max="691" width="10.7109375" style="18" customWidth="1"/>
    <col min="692" max="692" width="2" style="18" customWidth="1"/>
    <col min="693" max="693" width="3" style="18" customWidth="1"/>
    <col min="694" max="694" width="0.85546875" style="18" customWidth="1"/>
    <col min="695" max="695" width="2.42578125" style="18" customWidth="1"/>
    <col min="696" max="696" width="3" style="18" customWidth="1"/>
    <col min="697" max="697" width="0.85546875" style="18" customWidth="1"/>
    <col min="698" max="698" width="2.42578125" style="18" customWidth="1"/>
    <col min="699" max="699" width="3" style="18" customWidth="1"/>
    <col min="700" max="700" width="0.85546875" style="18" customWidth="1"/>
    <col min="701" max="701" width="2.42578125" style="18" customWidth="1"/>
    <col min="702" max="702" width="3" style="18" customWidth="1"/>
    <col min="703" max="703" width="0.85546875" style="18" customWidth="1"/>
    <col min="704" max="704" width="2.42578125" style="18" customWidth="1"/>
    <col min="705" max="705" width="3" style="18" customWidth="1"/>
    <col min="706" max="706" width="0.85546875" style="18" customWidth="1"/>
    <col min="707" max="707" width="2.42578125" style="18" customWidth="1"/>
    <col min="708" max="708" width="3" style="18" customWidth="1"/>
    <col min="709" max="709" width="0.85546875" style="18" customWidth="1"/>
    <col min="710" max="710" width="2.42578125" style="18" customWidth="1"/>
    <col min="711" max="711" width="3" style="18" customWidth="1"/>
    <col min="712" max="712" width="0.85546875" style="18" customWidth="1"/>
    <col min="713" max="713" width="2.42578125" style="18" customWidth="1"/>
    <col min="714" max="714" width="3" style="18" customWidth="1"/>
    <col min="715" max="715" width="0.85546875" style="18" customWidth="1"/>
    <col min="716" max="716" width="2.42578125" style="18" customWidth="1"/>
    <col min="717" max="717" width="3" style="18" customWidth="1"/>
    <col min="718" max="718" width="0.85546875" style="18" customWidth="1"/>
    <col min="719" max="719" width="2.42578125" style="18" customWidth="1"/>
    <col min="720" max="720" width="3" style="18" customWidth="1"/>
    <col min="721" max="721" width="0.85546875" style="18" customWidth="1"/>
    <col min="722" max="722" width="2.42578125" style="18" customWidth="1"/>
    <col min="723" max="723" width="3.7109375" style="18" customWidth="1"/>
    <col min="724" max="724" width="4.7109375" style="18" customWidth="1"/>
    <col min="725" max="725" width="5.42578125" style="18" customWidth="1"/>
    <col min="726" max="726" width="4.140625" style="18" customWidth="1"/>
    <col min="727" max="945" width="11.42578125" style="18"/>
    <col min="946" max="946" width="1.85546875" style="18" bestFit="1" customWidth="1"/>
    <col min="947" max="947" width="10.7109375" style="18" customWidth="1"/>
    <col min="948" max="948" width="2" style="18" customWidth="1"/>
    <col min="949" max="949" width="3" style="18" customWidth="1"/>
    <col min="950" max="950" width="0.85546875" style="18" customWidth="1"/>
    <col min="951" max="951" width="2.42578125" style="18" customWidth="1"/>
    <col min="952" max="952" width="3" style="18" customWidth="1"/>
    <col min="953" max="953" width="0.85546875" style="18" customWidth="1"/>
    <col min="954" max="954" width="2.42578125" style="18" customWidth="1"/>
    <col min="955" max="955" width="3" style="18" customWidth="1"/>
    <col min="956" max="956" width="0.85546875" style="18" customWidth="1"/>
    <col min="957" max="957" width="2.42578125" style="18" customWidth="1"/>
    <col min="958" max="958" width="3" style="18" customWidth="1"/>
    <col min="959" max="959" width="0.85546875" style="18" customWidth="1"/>
    <col min="960" max="960" width="2.42578125" style="18" customWidth="1"/>
    <col min="961" max="961" width="3" style="18" customWidth="1"/>
    <col min="962" max="962" width="0.85546875" style="18" customWidth="1"/>
    <col min="963" max="963" width="2.42578125" style="18" customWidth="1"/>
    <col min="964" max="964" width="3" style="18" customWidth="1"/>
    <col min="965" max="965" width="0.85546875" style="18" customWidth="1"/>
    <col min="966" max="966" width="2.42578125" style="18" customWidth="1"/>
    <col min="967" max="967" width="3" style="18" customWidth="1"/>
    <col min="968" max="968" width="0.85546875" style="18" customWidth="1"/>
    <col min="969" max="969" width="2.42578125" style="18" customWidth="1"/>
    <col min="970" max="970" width="3" style="18" customWidth="1"/>
    <col min="971" max="971" width="0.85546875" style="18" customWidth="1"/>
    <col min="972" max="972" width="2.42578125" style="18" customWidth="1"/>
    <col min="973" max="973" width="3" style="18" customWidth="1"/>
    <col min="974" max="974" width="0.85546875" style="18" customWidth="1"/>
    <col min="975" max="975" width="2.42578125" style="18" customWidth="1"/>
    <col min="976" max="976" width="3" style="18" customWidth="1"/>
    <col min="977" max="977" width="0.85546875" style="18" customWidth="1"/>
    <col min="978" max="978" width="2.42578125" style="18" customWidth="1"/>
    <col min="979" max="979" width="3.7109375" style="18" customWidth="1"/>
    <col min="980" max="980" width="4.7109375" style="18" customWidth="1"/>
    <col min="981" max="981" width="5.42578125" style="18" customWidth="1"/>
    <col min="982" max="982" width="4.140625" style="18" customWidth="1"/>
    <col min="983" max="1201" width="11.42578125" style="18"/>
    <col min="1202" max="1202" width="1.85546875" style="18" bestFit="1" customWidth="1"/>
    <col min="1203" max="1203" width="10.7109375" style="18" customWidth="1"/>
    <col min="1204" max="1204" width="2" style="18" customWidth="1"/>
    <col min="1205" max="1205" width="3" style="18" customWidth="1"/>
    <col min="1206" max="1206" width="0.85546875" style="18" customWidth="1"/>
    <col min="1207" max="1207" width="2.42578125" style="18" customWidth="1"/>
    <col min="1208" max="1208" width="3" style="18" customWidth="1"/>
    <col min="1209" max="1209" width="0.85546875" style="18" customWidth="1"/>
    <col min="1210" max="1210" width="2.42578125" style="18" customWidth="1"/>
    <col min="1211" max="1211" width="3" style="18" customWidth="1"/>
    <col min="1212" max="1212" width="0.85546875" style="18" customWidth="1"/>
    <col min="1213" max="1213" width="2.42578125" style="18" customWidth="1"/>
    <col min="1214" max="1214" width="3" style="18" customWidth="1"/>
    <col min="1215" max="1215" width="0.85546875" style="18" customWidth="1"/>
    <col min="1216" max="1216" width="2.42578125" style="18" customWidth="1"/>
    <col min="1217" max="1217" width="3" style="18" customWidth="1"/>
    <col min="1218" max="1218" width="0.85546875" style="18" customWidth="1"/>
    <col min="1219" max="1219" width="2.42578125" style="18" customWidth="1"/>
    <col min="1220" max="1220" width="3" style="18" customWidth="1"/>
    <col min="1221" max="1221" width="0.85546875" style="18" customWidth="1"/>
    <col min="1222" max="1222" width="2.42578125" style="18" customWidth="1"/>
    <col min="1223" max="1223" width="3" style="18" customWidth="1"/>
    <col min="1224" max="1224" width="0.85546875" style="18" customWidth="1"/>
    <col min="1225" max="1225" width="2.42578125" style="18" customWidth="1"/>
    <col min="1226" max="1226" width="3" style="18" customWidth="1"/>
    <col min="1227" max="1227" width="0.85546875" style="18" customWidth="1"/>
    <col min="1228" max="1228" width="2.42578125" style="18" customWidth="1"/>
    <col min="1229" max="1229" width="3" style="18" customWidth="1"/>
    <col min="1230" max="1230" width="0.85546875" style="18" customWidth="1"/>
    <col min="1231" max="1231" width="2.42578125" style="18" customWidth="1"/>
    <col min="1232" max="1232" width="3" style="18" customWidth="1"/>
    <col min="1233" max="1233" width="0.85546875" style="18" customWidth="1"/>
    <col min="1234" max="1234" width="2.42578125" style="18" customWidth="1"/>
    <col min="1235" max="1235" width="3.7109375" style="18" customWidth="1"/>
    <col min="1236" max="1236" width="4.7109375" style="18" customWidth="1"/>
    <col min="1237" max="1237" width="5.42578125" style="18" customWidth="1"/>
    <col min="1238" max="1238" width="4.140625" style="18" customWidth="1"/>
    <col min="1239" max="1457" width="11.42578125" style="18"/>
    <col min="1458" max="1458" width="1.85546875" style="18" bestFit="1" customWidth="1"/>
    <col min="1459" max="1459" width="10.7109375" style="18" customWidth="1"/>
    <col min="1460" max="1460" width="2" style="18" customWidth="1"/>
    <col min="1461" max="1461" width="3" style="18" customWidth="1"/>
    <col min="1462" max="1462" width="0.85546875" style="18" customWidth="1"/>
    <col min="1463" max="1463" width="2.42578125" style="18" customWidth="1"/>
    <col min="1464" max="1464" width="3" style="18" customWidth="1"/>
    <col min="1465" max="1465" width="0.85546875" style="18" customWidth="1"/>
    <col min="1466" max="1466" width="2.42578125" style="18" customWidth="1"/>
    <col min="1467" max="1467" width="3" style="18" customWidth="1"/>
    <col min="1468" max="1468" width="0.85546875" style="18" customWidth="1"/>
    <col min="1469" max="1469" width="2.42578125" style="18" customWidth="1"/>
    <col min="1470" max="1470" width="3" style="18" customWidth="1"/>
    <col min="1471" max="1471" width="0.85546875" style="18" customWidth="1"/>
    <col min="1472" max="1472" width="2.42578125" style="18" customWidth="1"/>
    <col min="1473" max="1473" width="3" style="18" customWidth="1"/>
    <col min="1474" max="1474" width="0.85546875" style="18" customWidth="1"/>
    <col min="1475" max="1475" width="2.42578125" style="18" customWidth="1"/>
    <col min="1476" max="1476" width="3" style="18" customWidth="1"/>
    <col min="1477" max="1477" width="0.85546875" style="18" customWidth="1"/>
    <col min="1478" max="1478" width="2.42578125" style="18" customWidth="1"/>
    <col min="1479" max="1479" width="3" style="18" customWidth="1"/>
    <col min="1480" max="1480" width="0.85546875" style="18" customWidth="1"/>
    <col min="1481" max="1481" width="2.42578125" style="18" customWidth="1"/>
    <col min="1482" max="1482" width="3" style="18" customWidth="1"/>
    <col min="1483" max="1483" width="0.85546875" style="18" customWidth="1"/>
    <col min="1484" max="1484" width="2.42578125" style="18" customWidth="1"/>
    <col min="1485" max="1485" width="3" style="18" customWidth="1"/>
    <col min="1486" max="1486" width="0.85546875" style="18" customWidth="1"/>
    <col min="1487" max="1487" width="2.42578125" style="18" customWidth="1"/>
    <col min="1488" max="1488" width="3" style="18" customWidth="1"/>
    <col min="1489" max="1489" width="0.85546875" style="18" customWidth="1"/>
    <col min="1490" max="1490" width="2.42578125" style="18" customWidth="1"/>
    <col min="1491" max="1491" width="3.7109375" style="18" customWidth="1"/>
    <col min="1492" max="1492" width="4.7109375" style="18" customWidth="1"/>
    <col min="1493" max="1493" width="5.42578125" style="18" customWidth="1"/>
    <col min="1494" max="1494" width="4.140625" style="18" customWidth="1"/>
    <col min="1495" max="1713" width="11.42578125" style="18"/>
    <col min="1714" max="1714" width="1.85546875" style="18" bestFit="1" customWidth="1"/>
    <col min="1715" max="1715" width="10.7109375" style="18" customWidth="1"/>
    <col min="1716" max="1716" width="2" style="18" customWidth="1"/>
    <col min="1717" max="1717" width="3" style="18" customWidth="1"/>
    <col min="1718" max="1718" width="0.85546875" style="18" customWidth="1"/>
    <col min="1719" max="1719" width="2.42578125" style="18" customWidth="1"/>
    <col min="1720" max="1720" width="3" style="18" customWidth="1"/>
    <col min="1721" max="1721" width="0.85546875" style="18" customWidth="1"/>
    <col min="1722" max="1722" width="2.42578125" style="18" customWidth="1"/>
    <col min="1723" max="1723" width="3" style="18" customWidth="1"/>
    <col min="1724" max="1724" width="0.85546875" style="18" customWidth="1"/>
    <col min="1725" max="1725" width="2.42578125" style="18" customWidth="1"/>
    <col min="1726" max="1726" width="3" style="18" customWidth="1"/>
    <col min="1727" max="1727" width="0.85546875" style="18" customWidth="1"/>
    <col min="1728" max="1728" width="2.42578125" style="18" customWidth="1"/>
    <col min="1729" max="1729" width="3" style="18" customWidth="1"/>
    <col min="1730" max="1730" width="0.85546875" style="18" customWidth="1"/>
    <col min="1731" max="1731" width="2.42578125" style="18" customWidth="1"/>
    <col min="1732" max="1732" width="3" style="18" customWidth="1"/>
    <col min="1733" max="1733" width="0.85546875" style="18" customWidth="1"/>
    <col min="1734" max="1734" width="2.42578125" style="18" customWidth="1"/>
    <col min="1735" max="1735" width="3" style="18" customWidth="1"/>
    <col min="1736" max="1736" width="0.85546875" style="18" customWidth="1"/>
    <col min="1737" max="1737" width="2.42578125" style="18" customWidth="1"/>
    <col min="1738" max="1738" width="3" style="18" customWidth="1"/>
    <col min="1739" max="1739" width="0.85546875" style="18" customWidth="1"/>
    <col min="1740" max="1740" width="2.42578125" style="18" customWidth="1"/>
    <col min="1741" max="1741" width="3" style="18" customWidth="1"/>
    <col min="1742" max="1742" width="0.85546875" style="18" customWidth="1"/>
    <col min="1743" max="1743" width="2.42578125" style="18" customWidth="1"/>
    <col min="1744" max="1744" width="3" style="18" customWidth="1"/>
    <col min="1745" max="1745" width="0.85546875" style="18" customWidth="1"/>
    <col min="1746" max="1746" width="2.42578125" style="18" customWidth="1"/>
    <col min="1747" max="1747" width="3.7109375" style="18" customWidth="1"/>
    <col min="1748" max="1748" width="4.7109375" style="18" customWidth="1"/>
    <col min="1749" max="1749" width="5.42578125" style="18" customWidth="1"/>
    <col min="1750" max="1750" width="4.140625" style="18" customWidth="1"/>
    <col min="1751" max="1969" width="11.42578125" style="18"/>
    <col min="1970" max="1970" width="1.85546875" style="18" bestFit="1" customWidth="1"/>
    <col min="1971" max="1971" width="10.7109375" style="18" customWidth="1"/>
    <col min="1972" max="1972" width="2" style="18" customWidth="1"/>
    <col min="1973" max="1973" width="3" style="18" customWidth="1"/>
    <col min="1974" max="1974" width="0.85546875" style="18" customWidth="1"/>
    <col min="1975" max="1975" width="2.42578125" style="18" customWidth="1"/>
    <col min="1976" max="1976" width="3" style="18" customWidth="1"/>
    <col min="1977" max="1977" width="0.85546875" style="18" customWidth="1"/>
    <col min="1978" max="1978" width="2.42578125" style="18" customWidth="1"/>
    <col min="1979" max="1979" width="3" style="18" customWidth="1"/>
    <col min="1980" max="1980" width="0.85546875" style="18" customWidth="1"/>
    <col min="1981" max="1981" width="2.42578125" style="18" customWidth="1"/>
    <col min="1982" max="1982" width="3" style="18" customWidth="1"/>
    <col min="1983" max="1983" width="0.85546875" style="18" customWidth="1"/>
    <col min="1984" max="1984" width="2.42578125" style="18" customWidth="1"/>
    <col min="1985" max="1985" width="3" style="18" customWidth="1"/>
    <col min="1986" max="1986" width="0.85546875" style="18" customWidth="1"/>
    <col min="1987" max="1987" width="2.42578125" style="18" customWidth="1"/>
    <col min="1988" max="1988" width="3" style="18" customWidth="1"/>
    <col min="1989" max="1989" width="0.85546875" style="18" customWidth="1"/>
    <col min="1990" max="1990" width="2.42578125" style="18" customWidth="1"/>
    <col min="1991" max="1991" width="3" style="18" customWidth="1"/>
    <col min="1992" max="1992" width="0.85546875" style="18" customWidth="1"/>
    <col min="1993" max="1993" width="2.42578125" style="18" customWidth="1"/>
    <col min="1994" max="1994" width="3" style="18" customWidth="1"/>
    <col min="1995" max="1995" width="0.85546875" style="18" customWidth="1"/>
    <col min="1996" max="1996" width="2.42578125" style="18" customWidth="1"/>
    <col min="1997" max="1997" width="3" style="18" customWidth="1"/>
    <col min="1998" max="1998" width="0.85546875" style="18" customWidth="1"/>
    <col min="1999" max="1999" width="2.42578125" style="18" customWidth="1"/>
    <col min="2000" max="2000" width="3" style="18" customWidth="1"/>
    <col min="2001" max="2001" width="0.85546875" style="18" customWidth="1"/>
    <col min="2002" max="2002" width="2.42578125" style="18" customWidth="1"/>
    <col min="2003" max="2003" width="3.7109375" style="18" customWidth="1"/>
    <col min="2004" max="2004" width="4.7109375" style="18" customWidth="1"/>
    <col min="2005" max="2005" width="5.42578125" style="18" customWidth="1"/>
    <col min="2006" max="2006" width="4.140625" style="18" customWidth="1"/>
    <col min="2007" max="2225" width="11.42578125" style="18"/>
    <col min="2226" max="2226" width="1.85546875" style="18" bestFit="1" customWidth="1"/>
    <col min="2227" max="2227" width="10.7109375" style="18" customWidth="1"/>
    <col min="2228" max="2228" width="2" style="18" customWidth="1"/>
    <col min="2229" max="2229" width="3" style="18" customWidth="1"/>
    <col min="2230" max="2230" width="0.85546875" style="18" customWidth="1"/>
    <col min="2231" max="2231" width="2.42578125" style="18" customWidth="1"/>
    <col min="2232" max="2232" width="3" style="18" customWidth="1"/>
    <col min="2233" max="2233" width="0.85546875" style="18" customWidth="1"/>
    <col min="2234" max="2234" width="2.42578125" style="18" customWidth="1"/>
    <col min="2235" max="2235" width="3" style="18" customWidth="1"/>
    <col min="2236" max="2236" width="0.85546875" style="18" customWidth="1"/>
    <col min="2237" max="2237" width="2.42578125" style="18" customWidth="1"/>
    <col min="2238" max="2238" width="3" style="18" customWidth="1"/>
    <col min="2239" max="2239" width="0.85546875" style="18" customWidth="1"/>
    <col min="2240" max="2240" width="2.42578125" style="18" customWidth="1"/>
    <col min="2241" max="2241" width="3" style="18" customWidth="1"/>
    <col min="2242" max="2242" width="0.85546875" style="18" customWidth="1"/>
    <col min="2243" max="2243" width="2.42578125" style="18" customWidth="1"/>
    <col min="2244" max="2244" width="3" style="18" customWidth="1"/>
    <col min="2245" max="2245" width="0.85546875" style="18" customWidth="1"/>
    <col min="2246" max="2246" width="2.42578125" style="18" customWidth="1"/>
    <col min="2247" max="2247" width="3" style="18" customWidth="1"/>
    <col min="2248" max="2248" width="0.85546875" style="18" customWidth="1"/>
    <col min="2249" max="2249" width="2.42578125" style="18" customWidth="1"/>
    <col min="2250" max="2250" width="3" style="18" customWidth="1"/>
    <col min="2251" max="2251" width="0.85546875" style="18" customWidth="1"/>
    <col min="2252" max="2252" width="2.42578125" style="18" customWidth="1"/>
    <col min="2253" max="2253" width="3" style="18" customWidth="1"/>
    <col min="2254" max="2254" width="0.85546875" style="18" customWidth="1"/>
    <col min="2255" max="2255" width="2.42578125" style="18" customWidth="1"/>
    <col min="2256" max="2256" width="3" style="18" customWidth="1"/>
    <col min="2257" max="2257" width="0.85546875" style="18" customWidth="1"/>
    <col min="2258" max="2258" width="2.42578125" style="18" customWidth="1"/>
    <col min="2259" max="2259" width="3.7109375" style="18" customWidth="1"/>
    <col min="2260" max="2260" width="4.7109375" style="18" customWidth="1"/>
    <col min="2261" max="2261" width="5.42578125" style="18" customWidth="1"/>
    <col min="2262" max="2262" width="4.140625" style="18" customWidth="1"/>
    <col min="2263" max="2481" width="11.42578125" style="18"/>
    <col min="2482" max="2482" width="1.85546875" style="18" bestFit="1" customWidth="1"/>
    <col min="2483" max="2483" width="10.7109375" style="18" customWidth="1"/>
    <col min="2484" max="2484" width="2" style="18" customWidth="1"/>
    <col min="2485" max="2485" width="3" style="18" customWidth="1"/>
    <col min="2486" max="2486" width="0.85546875" style="18" customWidth="1"/>
    <col min="2487" max="2487" width="2.42578125" style="18" customWidth="1"/>
    <col min="2488" max="2488" width="3" style="18" customWidth="1"/>
    <col min="2489" max="2489" width="0.85546875" style="18" customWidth="1"/>
    <col min="2490" max="2490" width="2.42578125" style="18" customWidth="1"/>
    <col min="2491" max="2491" width="3" style="18" customWidth="1"/>
    <col min="2492" max="2492" width="0.85546875" style="18" customWidth="1"/>
    <col min="2493" max="2493" width="2.42578125" style="18" customWidth="1"/>
    <col min="2494" max="2494" width="3" style="18" customWidth="1"/>
    <col min="2495" max="2495" width="0.85546875" style="18" customWidth="1"/>
    <col min="2496" max="2496" width="2.42578125" style="18" customWidth="1"/>
    <col min="2497" max="2497" width="3" style="18" customWidth="1"/>
    <col min="2498" max="2498" width="0.85546875" style="18" customWidth="1"/>
    <col min="2499" max="2499" width="2.42578125" style="18" customWidth="1"/>
    <col min="2500" max="2500" width="3" style="18" customWidth="1"/>
    <col min="2501" max="2501" width="0.85546875" style="18" customWidth="1"/>
    <col min="2502" max="2502" width="2.42578125" style="18" customWidth="1"/>
    <col min="2503" max="2503" width="3" style="18" customWidth="1"/>
    <col min="2504" max="2504" width="0.85546875" style="18" customWidth="1"/>
    <col min="2505" max="2505" width="2.42578125" style="18" customWidth="1"/>
    <col min="2506" max="2506" width="3" style="18" customWidth="1"/>
    <col min="2507" max="2507" width="0.85546875" style="18" customWidth="1"/>
    <col min="2508" max="2508" width="2.42578125" style="18" customWidth="1"/>
    <col min="2509" max="2509" width="3" style="18" customWidth="1"/>
    <col min="2510" max="2510" width="0.85546875" style="18" customWidth="1"/>
    <col min="2511" max="2511" width="2.42578125" style="18" customWidth="1"/>
    <col min="2512" max="2512" width="3" style="18" customWidth="1"/>
    <col min="2513" max="2513" width="0.85546875" style="18" customWidth="1"/>
    <col min="2514" max="2514" width="2.42578125" style="18" customWidth="1"/>
    <col min="2515" max="2515" width="3.7109375" style="18" customWidth="1"/>
    <col min="2516" max="2516" width="4.7109375" style="18" customWidth="1"/>
    <col min="2517" max="2517" width="5.42578125" style="18" customWidth="1"/>
    <col min="2518" max="2518" width="4.140625" style="18" customWidth="1"/>
    <col min="2519" max="2737" width="11.42578125" style="18"/>
    <col min="2738" max="2738" width="1.85546875" style="18" bestFit="1" customWidth="1"/>
    <col min="2739" max="2739" width="10.7109375" style="18" customWidth="1"/>
    <col min="2740" max="2740" width="2" style="18" customWidth="1"/>
    <col min="2741" max="2741" width="3" style="18" customWidth="1"/>
    <col min="2742" max="2742" width="0.85546875" style="18" customWidth="1"/>
    <col min="2743" max="2743" width="2.42578125" style="18" customWidth="1"/>
    <col min="2744" max="2744" width="3" style="18" customWidth="1"/>
    <col min="2745" max="2745" width="0.85546875" style="18" customWidth="1"/>
    <col min="2746" max="2746" width="2.42578125" style="18" customWidth="1"/>
    <col min="2747" max="2747" width="3" style="18" customWidth="1"/>
    <col min="2748" max="2748" width="0.85546875" style="18" customWidth="1"/>
    <col min="2749" max="2749" width="2.42578125" style="18" customWidth="1"/>
    <col min="2750" max="2750" width="3" style="18" customWidth="1"/>
    <col min="2751" max="2751" width="0.85546875" style="18" customWidth="1"/>
    <col min="2752" max="2752" width="2.42578125" style="18" customWidth="1"/>
    <col min="2753" max="2753" width="3" style="18" customWidth="1"/>
    <col min="2754" max="2754" width="0.85546875" style="18" customWidth="1"/>
    <col min="2755" max="2755" width="2.42578125" style="18" customWidth="1"/>
    <col min="2756" max="2756" width="3" style="18" customWidth="1"/>
    <col min="2757" max="2757" width="0.85546875" style="18" customWidth="1"/>
    <col min="2758" max="2758" width="2.42578125" style="18" customWidth="1"/>
    <col min="2759" max="2759" width="3" style="18" customWidth="1"/>
    <col min="2760" max="2760" width="0.85546875" style="18" customWidth="1"/>
    <col min="2761" max="2761" width="2.42578125" style="18" customWidth="1"/>
    <col min="2762" max="2762" width="3" style="18" customWidth="1"/>
    <col min="2763" max="2763" width="0.85546875" style="18" customWidth="1"/>
    <col min="2764" max="2764" width="2.42578125" style="18" customWidth="1"/>
    <col min="2765" max="2765" width="3" style="18" customWidth="1"/>
    <col min="2766" max="2766" width="0.85546875" style="18" customWidth="1"/>
    <col min="2767" max="2767" width="2.42578125" style="18" customWidth="1"/>
    <col min="2768" max="2768" width="3" style="18" customWidth="1"/>
    <col min="2769" max="2769" width="0.85546875" style="18" customWidth="1"/>
    <col min="2770" max="2770" width="2.42578125" style="18" customWidth="1"/>
    <col min="2771" max="2771" width="3.7109375" style="18" customWidth="1"/>
    <col min="2772" max="2772" width="4.7109375" style="18" customWidth="1"/>
    <col min="2773" max="2773" width="5.42578125" style="18" customWidth="1"/>
    <col min="2774" max="2774" width="4.140625" style="18" customWidth="1"/>
    <col min="2775" max="2993" width="11.42578125" style="18"/>
    <col min="2994" max="2994" width="1.85546875" style="18" bestFit="1" customWidth="1"/>
    <col min="2995" max="2995" width="10.7109375" style="18" customWidth="1"/>
    <col min="2996" max="2996" width="2" style="18" customWidth="1"/>
    <col min="2997" max="2997" width="3" style="18" customWidth="1"/>
    <col min="2998" max="2998" width="0.85546875" style="18" customWidth="1"/>
    <col min="2999" max="2999" width="2.42578125" style="18" customWidth="1"/>
    <col min="3000" max="3000" width="3" style="18" customWidth="1"/>
    <col min="3001" max="3001" width="0.85546875" style="18" customWidth="1"/>
    <col min="3002" max="3002" width="2.42578125" style="18" customWidth="1"/>
    <col min="3003" max="3003" width="3" style="18" customWidth="1"/>
    <col min="3004" max="3004" width="0.85546875" style="18" customWidth="1"/>
    <col min="3005" max="3005" width="2.42578125" style="18" customWidth="1"/>
    <col min="3006" max="3006" width="3" style="18" customWidth="1"/>
    <col min="3007" max="3007" width="0.85546875" style="18" customWidth="1"/>
    <col min="3008" max="3008" width="2.42578125" style="18" customWidth="1"/>
    <col min="3009" max="3009" width="3" style="18" customWidth="1"/>
    <col min="3010" max="3010" width="0.85546875" style="18" customWidth="1"/>
    <col min="3011" max="3011" width="2.42578125" style="18" customWidth="1"/>
    <col min="3012" max="3012" width="3" style="18" customWidth="1"/>
    <col min="3013" max="3013" width="0.85546875" style="18" customWidth="1"/>
    <col min="3014" max="3014" width="2.42578125" style="18" customWidth="1"/>
    <col min="3015" max="3015" width="3" style="18" customWidth="1"/>
    <col min="3016" max="3016" width="0.85546875" style="18" customWidth="1"/>
    <col min="3017" max="3017" width="2.42578125" style="18" customWidth="1"/>
    <col min="3018" max="3018" width="3" style="18" customWidth="1"/>
    <col min="3019" max="3019" width="0.85546875" style="18" customWidth="1"/>
    <col min="3020" max="3020" width="2.42578125" style="18" customWidth="1"/>
    <col min="3021" max="3021" width="3" style="18" customWidth="1"/>
    <col min="3022" max="3022" width="0.85546875" style="18" customWidth="1"/>
    <col min="3023" max="3023" width="2.42578125" style="18" customWidth="1"/>
    <col min="3024" max="3024" width="3" style="18" customWidth="1"/>
    <col min="3025" max="3025" width="0.85546875" style="18" customWidth="1"/>
    <col min="3026" max="3026" width="2.42578125" style="18" customWidth="1"/>
    <col min="3027" max="3027" width="3.7109375" style="18" customWidth="1"/>
    <col min="3028" max="3028" width="4.7109375" style="18" customWidth="1"/>
    <col min="3029" max="3029" width="5.42578125" style="18" customWidth="1"/>
    <col min="3030" max="3030" width="4.140625" style="18" customWidth="1"/>
    <col min="3031" max="3249" width="11.42578125" style="18"/>
    <col min="3250" max="3250" width="1.85546875" style="18" bestFit="1" customWidth="1"/>
    <col min="3251" max="3251" width="10.7109375" style="18" customWidth="1"/>
    <col min="3252" max="3252" width="2" style="18" customWidth="1"/>
    <col min="3253" max="3253" width="3" style="18" customWidth="1"/>
    <col min="3254" max="3254" width="0.85546875" style="18" customWidth="1"/>
    <col min="3255" max="3255" width="2.42578125" style="18" customWidth="1"/>
    <col min="3256" max="3256" width="3" style="18" customWidth="1"/>
    <col min="3257" max="3257" width="0.85546875" style="18" customWidth="1"/>
    <col min="3258" max="3258" width="2.42578125" style="18" customWidth="1"/>
    <col min="3259" max="3259" width="3" style="18" customWidth="1"/>
    <col min="3260" max="3260" width="0.85546875" style="18" customWidth="1"/>
    <col min="3261" max="3261" width="2.42578125" style="18" customWidth="1"/>
    <col min="3262" max="3262" width="3" style="18" customWidth="1"/>
    <col min="3263" max="3263" width="0.85546875" style="18" customWidth="1"/>
    <col min="3264" max="3264" width="2.42578125" style="18" customWidth="1"/>
    <col min="3265" max="3265" width="3" style="18" customWidth="1"/>
    <col min="3266" max="3266" width="0.85546875" style="18" customWidth="1"/>
    <col min="3267" max="3267" width="2.42578125" style="18" customWidth="1"/>
    <col min="3268" max="3268" width="3" style="18" customWidth="1"/>
    <col min="3269" max="3269" width="0.85546875" style="18" customWidth="1"/>
    <col min="3270" max="3270" width="2.42578125" style="18" customWidth="1"/>
    <col min="3271" max="3271" width="3" style="18" customWidth="1"/>
    <col min="3272" max="3272" width="0.85546875" style="18" customWidth="1"/>
    <col min="3273" max="3273" width="2.42578125" style="18" customWidth="1"/>
    <col min="3274" max="3274" width="3" style="18" customWidth="1"/>
    <col min="3275" max="3275" width="0.85546875" style="18" customWidth="1"/>
    <col min="3276" max="3276" width="2.42578125" style="18" customWidth="1"/>
    <col min="3277" max="3277" width="3" style="18" customWidth="1"/>
    <col min="3278" max="3278" width="0.85546875" style="18" customWidth="1"/>
    <col min="3279" max="3279" width="2.42578125" style="18" customWidth="1"/>
    <col min="3280" max="3280" width="3" style="18" customWidth="1"/>
    <col min="3281" max="3281" width="0.85546875" style="18" customWidth="1"/>
    <col min="3282" max="3282" width="2.42578125" style="18" customWidth="1"/>
    <col min="3283" max="3283" width="3.7109375" style="18" customWidth="1"/>
    <col min="3284" max="3284" width="4.7109375" style="18" customWidth="1"/>
    <col min="3285" max="3285" width="5.42578125" style="18" customWidth="1"/>
    <col min="3286" max="3286" width="4.140625" style="18" customWidth="1"/>
    <col min="3287" max="3505" width="11.42578125" style="18"/>
    <col min="3506" max="3506" width="1.85546875" style="18" bestFit="1" customWidth="1"/>
    <col min="3507" max="3507" width="10.7109375" style="18" customWidth="1"/>
    <col min="3508" max="3508" width="2" style="18" customWidth="1"/>
    <col min="3509" max="3509" width="3" style="18" customWidth="1"/>
    <col min="3510" max="3510" width="0.85546875" style="18" customWidth="1"/>
    <col min="3511" max="3511" width="2.42578125" style="18" customWidth="1"/>
    <col min="3512" max="3512" width="3" style="18" customWidth="1"/>
    <col min="3513" max="3513" width="0.85546875" style="18" customWidth="1"/>
    <col min="3514" max="3514" width="2.42578125" style="18" customWidth="1"/>
    <col min="3515" max="3515" width="3" style="18" customWidth="1"/>
    <col min="3516" max="3516" width="0.85546875" style="18" customWidth="1"/>
    <col min="3517" max="3517" width="2.42578125" style="18" customWidth="1"/>
    <col min="3518" max="3518" width="3" style="18" customWidth="1"/>
    <col min="3519" max="3519" width="0.85546875" style="18" customWidth="1"/>
    <col min="3520" max="3520" width="2.42578125" style="18" customWidth="1"/>
    <col min="3521" max="3521" width="3" style="18" customWidth="1"/>
    <col min="3522" max="3522" width="0.85546875" style="18" customWidth="1"/>
    <col min="3523" max="3523" width="2.42578125" style="18" customWidth="1"/>
    <col min="3524" max="3524" width="3" style="18" customWidth="1"/>
    <col min="3525" max="3525" width="0.85546875" style="18" customWidth="1"/>
    <col min="3526" max="3526" width="2.42578125" style="18" customWidth="1"/>
    <col min="3527" max="3527" width="3" style="18" customWidth="1"/>
    <col min="3528" max="3528" width="0.85546875" style="18" customWidth="1"/>
    <col min="3529" max="3529" width="2.42578125" style="18" customWidth="1"/>
    <col min="3530" max="3530" width="3" style="18" customWidth="1"/>
    <col min="3531" max="3531" width="0.85546875" style="18" customWidth="1"/>
    <col min="3532" max="3532" width="2.42578125" style="18" customWidth="1"/>
    <col min="3533" max="3533" width="3" style="18" customWidth="1"/>
    <col min="3534" max="3534" width="0.85546875" style="18" customWidth="1"/>
    <col min="3535" max="3535" width="2.42578125" style="18" customWidth="1"/>
    <col min="3536" max="3536" width="3" style="18" customWidth="1"/>
    <col min="3537" max="3537" width="0.85546875" style="18" customWidth="1"/>
    <col min="3538" max="3538" width="2.42578125" style="18" customWidth="1"/>
    <col min="3539" max="3539" width="3.7109375" style="18" customWidth="1"/>
    <col min="3540" max="3540" width="4.7109375" style="18" customWidth="1"/>
    <col min="3541" max="3541" width="5.42578125" style="18" customWidth="1"/>
    <col min="3542" max="3542" width="4.140625" style="18" customWidth="1"/>
    <col min="3543" max="3761" width="11.42578125" style="18"/>
    <col min="3762" max="3762" width="1.85546875" style="18" bestFit="1" customWidth="1"/>
    <col min="3763" max="3763" width="10.7109375" style="18" customWidth="1"/>
    <col min="3764" max="3764" width="2" style="18" customWidth="1"/>
    <col min="3765" max="3765" width="3" style="18" customWidth="1"/>
    <col min="3766" max="3766" width="0.85546875" style="18" customWidth="1"/>
    <col min="3767" max="3767" width="2.42578125" style="18" customWidth="1"/>
    <col min="3768" max="3768" width="3" style="18" customWidth="1"/>
    <col min="3769" max="3769" width="0.85546875" style="18" customWidth="1"/>
    <col min="3770" max="3770" width="2.42578125" style="18" customWidth="1"/>
    <col min="3771" max="3771" width="3" style="18" customWidth="1"/>
    <col min="3772" max="3772" width="0.85546875" style="18" customWidth="1"/>
    <col min="3773" max="3773" width="2.42578125" style="18" customWidth="1"/>
    <col min="3774" max="3774" width="3" style="18" customWidth="1"/>
    <col min="3775" max="3775" width="0.85546875" style="18" customWidth="1"/>
    <col min="3776" max="3776" width="2.42578125" style="18" customWidth="1"/>
    <col min="3777" max="3777" width="3" style="18" customWidth="1"/>
    <col min="3778" max="3778" width="0.85546875" style="18" customWidth="1"/>
    <col min="3779" max="3779" width="2.42578125" style="18" customWidth="1"/>
    <col min="3780" max="3780" width="3" style="18" customWidth="1"/>
    <col min="3781" max="3781" width="0.85546875" style="18" customWidth="1"/>
    <col min="3782" max="3782" width="2.42578125" style="18" customWidth="1"/>
    <col min="3783" max="3783" width="3" style="18" customWidth="1"/>
    <col min="3784" max="3784" width="0.85546875" style="18" customWidth="1"/>
    <col min="3785" max="3785" width="2.42578125" style="18" customWidth="1"/>
    <col min="3786" max="3786" width="3" style="18" customWidth="1"/>
    <col min="3787" max="3787" width="0.85546875" style="18" customWidth="1"/>
    <col min="3788" max="3788" width="2.42578125" style="18" customWidth="1"/>
    <col min="3789" max="3789" width="3" style="18" customWidth="1"/>
    <col min="3790" max="3790" width="0.85546875" style="18" customWidth="1"/>
    <col min="3791" max="3791" width="2.42578125" style="18" customWidth="1"/>
    <col min="3792" max="3792" width="3" style="18" customWidth="1"/>
    <col min="3793" max="3793" width="0.85546875" style="18" customWidth="1"/>
    <col min="3794" max="3794" width="2.42578125" style="18" customWidth="1"/>
    <col min="3795" max="3795" width="3.7109375" style="18" customWidth="1"/>
    <col min="3796" max="3796" width="4.7109375" style="18" customWidth="1"/>
    <col min="3797" max="3797" width="5.42578125" style="18" customWidth="1"/>
    <col min="3798" max="3798" width="4.140625" style="18" customWidth="1"/>
    <col min="3799" max="4017" width="11.42578125" style="18"/>
    <col min="4018" max="4018" width="1.85546875" style="18" bestFit="1" customWidth="1"/>
    <col min="4019" max="4019" width="10.7109375" style="18" customWidth="1"/>
    <col min="4020" max="4020" width="2" style="18" customWidth="1"/>
    <col min="4021" max="4021" width="3" style="18" customWidth="1"/>
    <col min="4022" max="4022" width="0.85546875" style="18" customWidth="1"/>
    <col min="4023" max="4023" width="2.42578125" style="18" customWidth="1"/>
    <col min="4024" max="4024" width="3" style="18" customWidth="1"/>
    <col min="4025" max="4025" width="0.85546875" style="18" customWidth="1"/>
    <col min="4026" max="4026" width="2.42578125" style="18" customWidth="1"/>
    <col min="4027" max="4027" width="3" style="18" customWidth="1"/>
    <col min="4028" max="4028" width="0.85546875" style="18" customWidth="1"/>
    <col min="4029" max="4029" width="2.42578125" style="18" customWidth="1"/>
    <col min="4030" max="4030" width="3" style="18" customWidth="1"/>
    <col min="4031" max="4031" width="0.85546875" style="18" customWidth="1"/>
    <col min="4032" max="4032" width="2.42578125" style="18" customWidth="1"/>
    <col min="4033" max="4033" width="3" style="18" customWidth="1"/>
    <col min="4034" max="4034" width="0.85546875" style="18" customWidth="1"/>
    <col min="4035" max="4035" width="2.42578125" style="18" customWidth="1"/>
    <col min="4036" max="4036" width="3" style="18" customWidth="1"/>
    <col min="4037" max="4037" width="0.85546875" style="18" customWidth="1"/>
    <col min="4038" max="4038" width="2.42578125" style="18" customWidth="1"/>
    <col min="4039" max="4039" width="3" style="18" customWidth="1"/>
    <col min="4040" max="4040" width="0.85546875" style="18" customWidth="1"/>
    <col min="4041" max="4041" width="2.42578125" style="18" customWidth="1"/>
    <col min="4042" max="4042" width="3" style="18" customWidth="1"/>
    <col min="4043" max="4043" width="0.85546875" style="18" customWidth="1"/>
    <col min="4044" max="4044" width="2.42578125" style="18" customWidth="1"/>
    <col min="4045" max="4045" width="3" style="18" customWidth="1"/>
    <col min="4046" max="4046" width="0.85546875" style="18" customWidth="1"/>
    <col min="4047" max="4047" width="2.42578125" style="18" customWidth="1"/>
    <col min="4048" max="4048" width="3" style="18" customWidth="1"/>
    <col min="4049" max="4049" width="0.85546875" style="18" customWidth="1"/>
    <col min="4050" max="4050" width="2.42578125" style="18" customWidth="1"/>
    <col min="4051" max="4051" width="3.7109375" style="18" customWidth="1"/>
    <col min="4052" max="4052" width="4.7109375" style="18" customWidth="1"/>
    <col min="4053" max="4053" width="5.42578125" style="18" customWidth="1"/>
    <col min="4054" max="4054" width="4.140625" style="18" customWidth="1"/>
    <col min="4055" max="4273" width="11.42578125" style="18"/>
    <col min="4274" max="4274" width="1.85546875" style="18" bestFit="1" customWidth="1"/>
    <col min="4275" max="4275" width="10.7109375" style="18" customWidth="1"/>
    <col min="4276" max="4276" width="2" style="18" customWidth="1"/>
    <col min="4277" max="4277" width="3" style="18" customWidth="1"/>
    <col min="4278" max="4278" width="0.85546875" style="18" customWidth="1"/>
    <col min="4279" max="4279" width="2.42578125" style="18" customWidth="1"/>
    <col min="4280" max="4280" width="3" style="18" customWidth="1"/>
    <col min="4281" max="4281" width="0.85546875" style="18" customWidth="1"/>
    <col min="4282" max="4282" width="2.42578125" style="18" customWidth="1"/>
    <col min="4283" max="4283" width="3" style="18" customWidth="1"/>
    <col min="4284" max="4284" width="0.85546875" style="18" customWidth="1"/>
    <col min="4285" max="4285" width="2.42578125" style="18" customWidth="1"/>
    <col min="4286" max="4286" width="3" style="18" customWidth="1"/>
    <col min="4287" max="4287" width="0.85546875" style="18" customWidth="1"/>
    <col min="4288" max="4288" width="2.42578125" style="18" customWidth="1"/>
    <col min="4289" max="4289" width="3" style="18" customWidth="1"/>
    <col min="4290" max="4290" width="0.85546875" style="18" customWidth="1"/>
    <col min="4291" max="4291" width="2.42578125" style="18" customWidth="1"/>
    <col min="4292" max="4292" width="3" style="18" customWidth="1"/>
    <col min="4293" max="4293" width="0.85546875" style="18" customWidth="1"/>
    <col min="4294" max="4294" width="2.42578125" style="18" customWidth="1"/>
    <col min="4295" max="4295" width="3" style="18" customWidth="1"/>
    <col min="4296" max="4296" width="0.85546875" style="18" customWidth="1"/>
    <col min="4297" max="4297" width="2.42578125" style="18" customWidth="1"/>
    <col min="4298" max="4298" width="3" style="18" customWidth="1"/>
    <col min="4299" max="4299" width="0.85546875" style="18" customWidth="1"/>
    <col min="4300" max="4300" width="2.42578125" style="18" customWidth="1"/>
    <col min="4301" max="4301" width="3" style="18" customWidth="1"/>
    <col min="4302" max="4302" width="0.85546875" style="18" customWidth="1"/>
    <col min="4303" max="4303" width="2.42578125" style="18" customWidth="1"/>
    <col min="4304" max="4304" width="3" style="18" customWidth="1"/>
    <col min="4305" max="4305" width="0.85546875" style="18" customWidth="1"/>
    <col min="4306" max="4306" width="2.42578125" style="18" customWidth="1"/>
    <col min="4307" max="4307" width="3.7109375" style="18" customWidth="1"/>
    <col min="4308" max="4308" width="4.7109375" style="18" customWidth="1"/>
    <col min="4309" max="4309" width="5.42578125" style="18" customWidth="1"/>
    <col min="4310" max="4310" width="4.140625" style="18" customWidth="1"/>
    <col min="4311" max="4529" width="11.42578125" style="18"/>
    <col min="4530" max="4530" width="1.85546875" style="18" bestFit="1" customWidth="1"/>
    <col min="4531" max="4531" width="10.7109375" style="18" customWidth="1"/>
    <col min="4532" max="4532" width="2" style="18" customWidth="1"/>
    <col min="4533" max="4533" width="3" style="18" customWidth="1"/>
    <col min="4534" max="4534" width="0.85546875" style="18" customWidth="1"/>
    <col min="4535" max="4535" width="2.42578125" style="18" customWidth="1"/>
    <col min="4536" max="4536" width="3" style="18" customWidth="1"/>
    <col min="4537" max="4537" width="0.85546875" style="18" customWidth="1"/>
    <col min="4538" max="4538" width="2.42578125" style="18" customWidth="1"/>
    <col min="4539" max="4539" width="3" style="18" customWidth="1"/>
    <col min="4540" max="4540" width="0.85546875" style="18" customWidth="1"/>
    <col min="4541" max="4541" width="2.42578125" style="18" customWidth="1"/>
    <col min="4542" max="4542" width="3" style="18" customWidth="1"/>
    <col min="4543" max="4543" width="0.85546875" style="18" customWidth="1"/>
    <col min="4544" max="4544" width="2.42578125" style="18" customWidth="1"/>
    <col min="4545" max="4545" width="3" style="18" customWidth="1"/>
    <col min="4546" max="4546" width="0.85546875" style="18" customWidth="1"/>
    <col min="4547" max="4547" width="2.42578125" style="18" customWidth="1"/>
    <col min="4548" max="4548" width="3" style="18" customWidth="1"/>
    <col min="4549" max="4549" width="0.85546875" style="18" customWidth="1"/>
    <col min="4550" max="4550" width="2.42578125" style="18" customWidth="1"/>
    <col min="4551" max="4551" width="3" style="18" customWidth="1"/>
    <col min="4552" max="4552" width="0.85546875" style="18" customWidth="1"/>
    <col min="4553" max="4553" width="2.42578125" style="18" customWidth="1"/>
    <col min="4554" max="4554" width="3" style="18" customWidth="1"/>
    <col min="4555" max="4555" width="0.85546875" style="18" customWidth="1"/>
    <col min="4556" max="4556" width="2.42578125" style="18" customWidth="1"/>
    <col min="4557" max="4557" width="3" style="18" customWidth="1"/>
    <col min="4558" max="4558" width="0.85546875" style="18" customWidth="1"/>
    <col min="4559" max="4559" width="2.42578125" style="18" customWidth="1"/>
    <col min="4560" max="4560" width="3" style="18" customWidth="1"/>
    <col min="4561" max="4561" width="0.85546875" style="18" customWidth="1"/>
    <col min="4562" max="4562" width="2.42578125" style="18" customWidth="1"/>
    <col min="4563" max="4563" width="3.7109375" style="18" customWidth="1"/>
    <col min="4564" max="4564" width="4.7109375" style="18" customWidth="1"/>
    <col min="4565" max="4565" width="5.42578125" style="18" customWidth="1"/>
    <col min="4566" max="4566" width="4.140625" style="18" customWidth="1"/>
    <col min="4567" max="4785" width="11.42578125" style="18"/>
    <col min="4786" max="4786" width="1.85546875" style="18" bestFit="1" customWidth="1"/>
    <col min="4787" max="4787" width="10.7109375" style="18" customWidth="1"/>
    <col min="4788" max="4788" width="2" style="18" customWidth="1"/>
    <col min="4789" max="4789" width="3" style="18" customWidth="1"/>
    <col min="4790" max="4790" width="0.85546875" style="18" customWidth="1"/>
    <col min="4791" max="4791" width="2.42578125" style="18" customWidth="1"/>
    <col min="4792" max="4792" width="3" style="18" customWidth="1"/>
    <col min="4793" max="4793" width="0.85546875" style="18" customWidth="1"/>
    <col min="4794" max="4794" width="2.42578125" style="18" customWidth="1"/>
    <col min="4795" max="4795" width="3" style="18" customWidth="1"/>
    <col min="4796" max="4796" width="0.85546875" style="18" customWidth="1"/>
    <col min="4797" max="4797" width="2.42578125" style="18" customWidth="1"/>
    <col min="4798" max="4798" width="3" style="18" customWidth="1"/>
    <col min="4799" max="4799" width="0.85546875" style="18" customWidth="1"/>
    <col min="4800" max="4800" width="2.42578125" style="18" customWidth="1"/>
    <col min="4801" max="4801" width="3" style="18" customWidth="1"/>
    <col min="4802" max="4802" width="0.85546875" style="18" customWidth="1"/>
    <col min="4803" max="4803" width="2.42578125" style="18" customWidth="1"/>
    <col min="4804" max="4804" width="3" style="18" customWidth="1"/>
    <col min="4805" max="4805" width="0.85546875" style="18" customWidth="1"/>
    <col min="4806" max="4806" width="2.42578125" style="18" customWidth="1"/>
    <col min="4807" max="4807" width="3" style="18" customWidth="1"/>
    <col min="4808" max="4808" width="0.85546875" style="18" customWidth="1"/>
    <col min="4809" max="4809" width="2.42578125" style="18" customWidth="1"/>
    <col min="4810" max="4810" width="3" style="18" customWidth="1"/>
    <col min="4811" max="4811" width="0.85546875" style="18" customWidth="1"/>
    <col min="4812" max="4812" width="2.42578125" style="18" customWidth="1"/>
    <col min="4813" max="4813" width="3" style="18" customWidth="1"/>
    <col min="4814" max="4814" width="0.85546875" style="18" customWidth="1"/>
    <col min="4815" max="4815" width="2.42578125" style="18" customWidth="1"/>
    <col min="4816" max="4816" width="3" style="18" customWidth="1"/>
    <col min="4817" max="4817" width="0.85546875" style="18" customWidth="1"/>
    <col min="4818" max="4818" width="2.42578125" style="18" customWidth="1"/>
    <col min="4819" max="4819" width="3.7109375" style="18" customWidth="1"/>
    <col min="4820" max="4820" width="4.7109375" style="18" customWidth="1"/>
    <col min="4821" max="4821" width="5.42578125" style="18" customWidth="1"/>
    <col min="4822" max="4822" width="4.140625" style="18" customWidth="1"/>
    <col min="4823" max="5041" width="11.42578125" style="18"/>
    <col min="5042" max="5042" width="1.85546875" style="18" bestFit="1" customWidth="1"/>
    <col min="5043" max="5043" width="10.7109375" style="18" customWidth="1"/>
    <col min="5044" max="5044" width="2" style="18" customWidth="1"/>
    <col min="5045" max="5045" width="3" style="18" customWidth="1"/>
    <col min="5046" max="5046" width="0.85546875" style="18" customWidth="1"/>
    <col min="5047" max="5047" width="2.42578125" style="18" customWidth="1"/>
    <col min="5048" max="5048" width="3" style="18" customWidth="1"/>
    <col min="5049" max="5049" width="0.85546875" style="18" customWidth="1"/>
    <col min="5050" max="5050" width="2.42578125" style="18" customWidth="1"/>
    <col min="5051" max="5051" width="3" style="18" customWidth="1"/>
    <col min="5052" max="5052" width="0.85546875" style="18" customWidth="1"/>
    <col min="5053" max="5053" width="2.42578125" style="18" customWidth="1"/>
    <col min="5054" max="5054" width="3" style="18" customWidth="1"/>
    <col min="5055" max="5055" width="0.85546875" style="18" customWidth="1"/>
    <col min="5056" max="5056" width="2.42578125" style="18" customWidth="1"/>
    <col min="5057" max="5057" width="3" style="18" customWidth="1"/>
    <col min="5058" max="5058" width="0.85546875" style="18" customWidth="1"/>
    <col min="5059" max="5059" width="2.42578125" style="18" customWidth="1"/>
    <col min="5060" max="5060" width="3" style="18" customWidth="1"/>
    <col min="5061" max="5061" width="0.85546875" style="18" customWidth="1"/>
    <col min="5062" max="5062" width="2.42578125" style="18" customWidth="1"/>
    <col min="5063" max="5063" width="3" style="18" customWidth="1"/>
    <col min="5064" max="5064" width="0.85546875" style="18" customWidth="1"/>
    <col min="5065" max="5065" width="2.42578125" style="18" customWidth="1"/>
    <col min="5066" max="5066" width="3" style="18" customWidth="1"/>
    <col min="5067" max="5067" width="0.85546875" style="18" customWidth="1"/>
    <col min="5068" max="5068" width="2.42578125" style="18" customWidth="1"/>
    <col min="5069" max="5069" width="3" style="18" customWidth="1"/>
    <col min="5070" max="5070" width="0.85546875" style="18" customWidth="1"/>
    <col min="5071" max="5071" width="2.42578125" style="18" customWidth="1"/>
    <col min="5072" max="5072" width="3" style="18" customWidth="1"/>
    <col min="5073" max="5073" width="0.85546875" style="18" customWidth="1"/>
    <col min="5074" max="5074" width="2.42578125" style="18" customWidth="1"/>
    <col min="5075" max="5075" width="3.7109375" style="18" customWidth="1"/>
    <col min="5076" max="5076" width="4.7109375" style="18" customWidth="1"/>
    <col min="5077" max="5077" width="5.42578125" style="18" customWidth="1"/>
    <col min="5078" max="5078" width="4.140625" style="18" customWidth="1"/>
    <col min="5079" max="5297" width="11.42578125" style="18"/>
    <col min="5298" max="5298" width="1.85546875" style="18" bestFit="1" customWidth="1"/>
    <col min="5299" max="5299" width="10.7109375" style="18" customWidth="1"/>
    <col min="5300" max="5300" width="2" style="18" customWidth="1"/>
    <col min="5301" max="5301" width="3" style="18" customWidth="1"/>
    <col min="5302" max="5302" width="0.85546875" style="18" customWidth="1"/>
    <col min="5303" max="5303" width="2.42578125" style="18" customWidth="1"/>
    <col min="5304" max="5304" width="3" style="18" customWidth="1"/>
    <col min="5305" max="5305" width="0.85546875" style="18" customWidth="1"/>
    <col min="5306" max="5306" width="2.42578125" style="18" customWidth="1"/>
    <col min="5307" max="5307" width="3" style="18" customWidth="1"/>
    <col min="5308" max="5308" width="0.85546875" style="18" customWidth="1"/>
    <col min="5309" max="5309" width="2.42578125" style="18" customWidth="1"/>
    <col min="5310" max="5310" width="3" style="18" customWidth="1"/>
    <col min="5311" max="5311" width="0.85546875" style="18" customWidth="1"/>
    <col min="5312" max="5312" width="2.42578125" style="18" customWidth="1"/>
    <col min="5313" max="5313" width="3" style="18" customWidth="1"/>
    <col min="5314" max="5314" width="0.85546875" style="18" customWidth="1"/>
    <col min="5315" max="5315" width="2.42578125" style="18" customWidth="1"/>
    <col min="5316" max="5316" width="3" style="18" customWidth="1"/>
    <col min="5317" max="5317" width="0.85546875" style="18" customWidth="1"/>
    <col min="5318" max="5318" width="2.42578125" style="18" customWidth="1"/>
    <col min="5319" max="5319" width="3" style="18" customWidth="1"/>
    <col min="5320" max="5320" width="0.85546875" style="18" customWidth="1"/>
    <col min="5321" max="5321" width="2.42578125" style="18" customWidth="1"/>
    <col min="5322" max="5322" width="3" style="18" customWidth="1"/>
    <col min="5323" max="5323" width="0.85546875" style="18" customWidth="1"/>
    <col min="5324" max="5324" width="2.42578125" style="18" customWidth="1"/>
    <col min="5325" max="5325" width="3" style="18" customWidth="1"/>
    <col min="5326" max="5326" width="0.85546875" style="18" customWidth="1"/>
    <col min="5327" max="5327" width="2.42578125" style="18" customWidth="1"/>
    <col min="5328" max="5328" width="3" style="18" customWidth="1"/>
    <col min="5329" max="5329" width="0.85546875" style="18" customWidth="1"/>
    <col min="5330" max="5330" width="2.42578125" style="18" customWidth="1"/>
    <col min="5331" max="5331" width="3.7109375" style="18" customWidth="1"/>
    <col min="5332" max="5332" width="4.7109375" style="18" customWidth="1"/>
    <col min="5333" max="5333" width="5.42578125" style="18" customWidth="1"/>
    <col min="5334" max="5334" width="4.140625" style="18" customWidth="1"/>
    <col min="5335" max="5553" width="11.42578125" style="18"/>
    <col min="5554" max="5554" width="1.85546875" style="18" bestFit="1" customWidth="1"/>
    <col min="5555" max="5555" width="10.7109375" style="18" customWidth="1"/>
    <col min="5556" max="5556" width="2" style="18" customWidth="1"/>
    <col min="5557" max="5557" width="3" style="18" customWidth="1"/>
    <col min="5558" max="5558" width="0.85546875" style="18" customWidth="1"/>
    <col min="5559" max="5559" width="2.42578125" style="18" customWidth="1"/>
    <col min="5560" max="5560" width="3" style="18" customWidth="1"/>
    <col min="5561" max="5561" width="0.85546875" style="18" customWidth="1"/>
    <col min="5562" max="5562" width="2.42578125" style="18" customWidth="1"/>
    <col min="5563" max="5563" width="3" style="18" customWidth="1"/>
    <col min="5564" max="5564" width="0.85546875" style="18" customWidth="1"/>
    <col min="5565" max="5565" width="2.42578125" style="18" customWidth="1"/>
    <col min="5566" max="5566" width="3" style="18" customWidth="1"/>
    <col min="5567" max="5567" width="0.85546875" style="18" customWidth="1"/>
    <col min="5568" max="5568" width="2.42578125" style="18" customWidth="1"/>
    <col min="5569" max="5569" width="3" style="18" customWidth="1"/>
    <col min="5570" max="5570" width="0.85546875" style="18" customWidth="1"/>
    <col min="5571" max="5571" width="2.42578125" style="18" customWidth="1"/>
    <col min="5572" max="5572" width="3" style="18" customWidth="1"/>
    <col min="5573" max="5573" width="0.85546875" style="18" customWidth="1"/>
    <col min="5574" max="5574" width="2.42578125" style="18" customWidth="1"/>
    <col min="5575" max="5575" width="3" style="18" customWidth="1"/>
    <col min="5576" max="5576" width="0.85546875" style="18" customWidth="1"/>
    <col min="5577" max="5577" width="2.42578125" style="18" customWidth="1"/>
    <col min="5578" max="5578" width="3" style="18" customWidth="1"/>
    <col min="5579" max="5579" width="0.85546875" style="18" customWidth="1"/>
    <col min="5580" max="5580" width="2.42578125" style="18" customWidth="1"/>
    <col min="5581" max="5581" width="3" style="18" customWidth="1"/>
    <col min="5582" max="5582" width="0.85546875" style="18" customWidth="1"/>
    <col min="5583" max="5583" width="2.42578125" style="18" customWidth="1"/>
    <col min="5584" max="5584" width="3" style="18" customWidth="1"/>
    <col min="5585" max="5585" width="0.85546875" style="18" customWidth="1"/>
    <col min="5586" max="5586" width="2.42578125" style="18" customWidth="1"/>
    <col min="5587" max="5587" width="3.7109375" style="18" customWidth="1"/>
    <col min="5588" max="5588" width="4.7109375" style="18" customWidth="1"/>
    <col min="5589" max="5589" width="5.42578125" style="18" customWidth="1"/>
    <col min="5590" max="5590" width="4.140625" style="18" customWidth="1"/>
    <col min="5591" max="5809" width="11.42578125" style="18"/>
    <col min="5810" max="5810" width="1.85546875" style="18" bestFit="1" customWidth="1"/>
    <col min="5811" max="5811" width="10.7109375" style="18" customWidth="1"/>
    <col min="5812" max="5812" width="2" style="18" customWidth="1"/>
    <col min="5813" max="5813" width="3" style="18" customWidth="1"/>
    <col min="5814" max="5814" width="0.85546875" style="18" customWidth="1"/>
    <col min="5815" max="5815" width="2.42578125" style="18" customWidth="1"/>
    <col min="5816" max="5816" width="3" style="18" customWidth="1"/>
    <col min="5817" max="5817" width="0.85546875" style="18" customWidth="1"/>
    <col min="5818" max="5818" width="2.42578125" style="18" customWidth="1"/>
    <col min="5819" max="5819" width="3" style="18" customWidth="1"/>
    <col min="5820" max="5820" width="0.85546875" style="18" customWidth="1"/>
    <col min="5821" max="5821" width="2.42578125" style="18" customWidth="1"/>
    <col min="5822" max="5822" width="3" style="18" customWidth="1"/>
    <col min="5823" max="5823" width="0.85546875" style="18" customWidth="1"/>
    <col min="5824" max="5824" width="2.42578125" style="18" customWidth="1"/>
    <col min="5825" max="5825" width="3" style="18" customWidth="1"/>
    <col min="5826" max="5826" width="0.85546875" style="18" customWidth="1"/>
    <col min="5827" max="5827" width="2.42578125" style="18" customWidth="1"/>
    <col min="5828" max="5828" width="3" style="18" customWidth="1"/>
    <col min="5829" max="5829" width="0.85546875" style="18" customWidth="1"/>
    <col min="5830" max="5830" width="2.42578125" style="18" customWidth="1"/>
    <col min="5831" max="5831" width="3" style="18" customWidth="1"/>
    <col min="5832" max="5832" width="0.85546875" style="18" customWidth="1"/>
    <col min="5833" max="5833" width="2.42578125" style="18" customWidth="1"/>
    <col min="5834" max="5834" width="3" style="18" customWidth="1"/>
    <col min="5835" max="5835" width="0.85546875" style="18" customWidth="1"/>
    <col min="5836" max="5836" width="2.42578125" style="18" customWidth="1"/>
    <col min="5837" max="5837" width="3" style="18" customWidth="1"/>
    <col min="5838" max="5838" width="0.85546875" style="18" customWidth="1"/>
    <col min="5839" max="5839" width="2.42578125" style="18" customWidth="1"/>
    <col min="5840" max="5840" width="3" style="18" customWidth="1"/>
    <col min="5841" max="5841" width="0.85546875" style="18" customWidth="1"/>
    <col min="5842" max="5842" width="2.42578125" style="18" customWidth="1"/>
    <col min="5843" max="5843" width="3.7109375" style="18" customWidth="1"/>
    <col min="5844" max="5844" width="4.7109375" style="18" customWidth="1"/>
    <col min="5845" max="5845" width="5.42578125" style="18" customWidth="1"/>
    <col min="5846" max="5846" width="4.140625" style="18" customWidth="1"/>
    <col min="5847" max="6065" width="11.42578125" style="18"/>
    <col min="6066" max="6066" width="1.85546875" style="18" bestFit="1" customWidth="1"/>
    <col min="6067" max="6067" width="10.7109375" style="18" customWidth="1"/>
    <col min="6068" max="6068" width="2" style="18" customWidth="1"/>
    <col min="6069" max="6069" width="3" style="18" customWidth="1"/>
    <col min="6070" max="6070" width="0.85546875" style="18" customWidth="1"/>
    <col min="6071" max="6071" width="2.42578125" style="18" customWidth="1"/>
    <col min="6072" max="6072" width="3" style="18" customWidth="1"/>
    <col min="6073" max="6073" width="0.85546875" style="18" customWidth="1"/>
    <col min="6074" max="6074" width="2.42578125" style="18" customWidth="1"/>
    <col min="6075" max="6075" width="3" style="18" customWidth="1"/>
    <col min="6076" max="6076" width="0.85546875" style="18" customWidth="1"/>
    <col min="6077" max="6077" width="2.42578125" style="18" customWidth="1"/>
    <col min="6078" max="6078" width="3" style="18" customWidth="1"/>
    <col min="6079" max="6079" width="0.85546875" style="18" customWidth="1"/>
    <col min="6080" max="6080" width="2.42578125" style="18" customWidth="1"/>
    <col min="6081" max="6081" width="3" style="18" customWidth="1"/>
    <col min="6082" max="6082" width="0.85546875" style="18" customWidth="1"/>
    <col min="6083" max="6083" width="2.42578125" style="18" customWidth="1"/>
    <col min="6084" max="6084" width="3" style="18" customWidth="1"/>
    <col min="6085" max="6085" width="0.85546875" style="18" customWidth="1"/>
    <col min="6086" max="6086" width="2.42578125" style="18" customWidth="1"/>
    <col min="6087" max="6087" width="3" style="18" customWidth="1"/>
    <col min="6088" max="6088" width="0.85546875" style="18" customWidth="1"/>
    <col min="6089" max="6089" width="2.42578125" style="18" customWidth="1"/>
    <col min="6090" max="6090" width="3" style="18" customWidth="1"/>
    <col min="6091" max="6091" width="0.85546875" style="18" customWidth="1"/>
    <col min="6092" max="6092" width="2.42578125" style="18" customWidth="1"/>
    <col min="6093" max="6093" width="3" style="18" customWidth="1"/>
    <col min="6094" max="6094" width="0.85546875" style="18" customWidth="1"/>
    <col min="6095" max="6095" width="2.42578125" style="18" customWidth="1"/>
    <col min="6096" max="6096" width="3" style="18" customWidth="1"/>
    <col min="6097" max="6097" width="0.85546875" style="18" customWidth="1"/>
    <col min="6098" max="6098" width="2.42578125" style="18" customWidth="1"/>
    <col min="6099" max="6099" width="3.7109375" style="18" customWidth="1"/>
    <col min="6100" max="6100" width="4.7109375" style="18" customWidth="1"/>
    <col min="6101" max="6101" width="5.42578125" style="18" customWidth="1"/>
    <col min="6102" max="6102" width="4.140625" style="18" customWidth="1"/>
    <col min="6103" max="6321" width="11.42578125" style="18"/>
    <col min="6322" max="6322" width="1.85546875" style="18" bestFit="1" customWidth="1"/>
    <col min="6323" max="6323" width="10.7109375" style="18" customWidth="1"/>
    <col min="6324" max="6324" width="2" style="18" customWidth="1"/>
    <col min="6325" max="6325" width="3" style="18" customWidth="1"/>
    <col min="6326" max="6326" width="0.85546875" style="18" customWidth="1"/>
    <col min="6327" max="6327" width="2.42578125" style="18" customWidth="1"/>
    <col min="6328" max="6328" width="3" style="18" customWidth="1"/>
    <col min="6329" max="6329" width="0.85546875" style="18" customWidth="1"/>
    <col min="6330" max="6330" width="2.42578125" style="18" customWidth="1"/>
    <col min="6331" max="6331" width="3" style="18" customWidth="1"/>
    <col min="6332" max="6332" width="0.85546875" style="18" customWidth="1"/>
    <col min="6333" max="6333" width="2.42578125" style="18" customWidth="1"/>
    <col min="6334" max="6334" width="3" style="18" customWidth="1"/>
    <col min="6335" max="6335" width="0.85546875" style="18" customWidth="1"/>
    <col min="6336" max="6336" width="2.42578125" style="18" customWidth="1"/>
    <col min="6337" max="6337" width="3" style="18" customWidth="1"/>
    <col min="6338" max="6338" width="0.85546875" style="18" customWidth="1"/>
    <col min="6339" max="6339" width="2.42578125" style="18" customWidth="1"/>
    <col min="6340" max="6340" width="3" style="18" customWidth="1"/>
    <col min="6341" max="6341" width="0.85546875" style="18" customWidth="1"/>
    <col min="6342" max="6342" width="2.42578125" style="18" customWidth="1"/>
    <col min="6343" max="6343" width="3" style="18" customWidth="1"/>
    <col min="6344" max="6344" width="0.85546875" style="18" customWidth="1"/>
    <col min="6345" max="6345" width="2.42578125" style="18" customWidth="1"/>
    <col min="6346" max="6346" width="3" style="18" customWidth="1"/>
    <col min="6347" max="6347" width="0.85546875" style="18" customWidth="1"/>
    <col min="6348" max="6348" width="2.42578125" style="18" customWidth="1"/>
    <col min="6349" max="6349" width="3" style="18" customWidth="1"/>
    <col min="6350" max="6350" width="0.85546875" style="18" customWidth="1"/>
    <col min="6351" max="6351" width="2.42578125" style="18" customWidth="1"/>
    <col min="6352" max="6352" width="3" style="18" customWidth="1"/>
    <col min="6353" max="6353" width="0.85546875" style="18" customWidth="1"/>
    <col min="6354" max="6354" width="2.42578125" style="18" customWidth="1"/>
    <col min="6355" max="6355" width="3.7109375" style="18" customWidth="1"/>
    <col min="6356" max="6356" width="4.7109375" style="18" customWidth="1"/>
    <col min="6357" max="6357" width="5.42578125" style="18" customWidth="1"/>
    <col min="6358" max="6358" width="4.140625" style="18" customWidth="1"/>
    <col min="6359" max="6577" width="11.42578125" style="18"/>
    <col min="6578" max="6578" width="1.85546875" style="18" bestFit="1" customWidth="1"/>
    <col min="6579" max="6579" width="10.7109375" style="18" customWidth="1"/>
    <col min="6580" max="6580" width="2" style="18" customWidth="1"/>
    <col min="6581" max="6581" width="3" style="18" customWidth="1"/>
    <col min="6582" max="6582" width="0.85546875" style="18" customWidth="1"/>
    <col min="6583" max="6583" width="2.42578125" style="18" customWidth="1"/>
    <col min="6584" max="6584" width="3" style="18" customWidth="1"/>
    <col min="6585" max="6585" width="0.85546875" style="18" customWidth="1"/>
    <col min="6586" max="6586" width="2.42578125" style="18" customWidth="1"/>
    <col min="6587" max="6587" width="3" style="18" customWidth="1"/>
    <col min="6588" max="6588" width="0.85546875" style="18" customWidth="1"/>
    <col min="6589" max="6589" width="2.42578125" style="18" customWidth="1"/>
    <col min="6590" max="6590" width="3" style="18" customWidth="1"/>
    <col min="6591" max="6591" width="0.85546875" style="18" customWidth="1"/>
    <col min="6592" max="6592" width="2.42578125" style="18" customWidth="1"/>
    <col min="6593" max="6593" width="3" style="18" customWidth="1"/>
    <col min="6594" max="6594" width="0.85546875" style="18" customWidth="1"/>
    <col min="6595" max="6595" width="2.42578125" style="18" customWidth="1"/>
    <col min="6596" max="6596" width="3" style="18" customWidth="1"/>
    <col min="6597" max="6597" width="0.85546875" style="18" customWidth="1"/>
    <col min="6598" max="6598" width="2.42578125" style="18" customWidth="1"/>
    <col min="6599" max="6599" width="3" style="18" customWidth="1"/>
    <col min="6600" max="6600" width="0.85546875" style="18" customWidth="1"/>
    <col min="6601" max="6601" width="2.42578125" style="18" customWidth="1"/>
    <col min="6602" max="6602" width="3" style="18" customWidth="1"/>
    <col min="6603" max="6603" width="0.85546875" style="18" customWidth="1"/>
    <col min="6604" max="6604" width="2.42578125" style="18" customWidth="1"/>
    <col min="6605" max="6605" width="3" style="18" customWidth="1"/>
    <col min="6606" max="6606" width="0.85546875" style="18" customWidth="1"/>
    <col min="6607" max="6607" width="2.42578125" style="18" customWidth="1"/>
    <col min="6608" max="6608" width="3" style="18" customWidth="1"/>
    <col min="6609" max="6609" width="0.85546875" style="18" customWidth="1"/>
    <col min="6610" max="6610" width="2.42578125" style="18" customWidth="1"/>
    <col min="6611" max="6611" width="3.7109375" style="18" customWidth="1"/>
    <col min="6612" max="6612" width="4.7109375" style="18" customWidth="1"/>
    <col min="6613" max="6613" width="5.42578125" style="18" customWidth="1"/>
    <col min="6614" max="6614" width="4.140625" style="18" customWidth="1"/>
    <col min="6615" max="6833" width="11.42578125" style="18"/>
    <col min="6834" max="6834" width="1.85546875" style="18" bestFit="1" customWidth="1"/>
    <col min="6835" max="6835" width="10.7109375" style="18" customWidth="1"/>
    <col min="6836" max="6836" width="2" style="18" customWidth="1"/>
    <col min="6837" max="6837" width="3" style="18" customWidth="1"/>
    <col min="6838" max="6838" width="0.85546875" style="18" customWidth="1"/>
    <col min="6839" max="6839" width="2.42578125" style="18" customWidth="1"/>
    <col min="6840" max="6840" width="3" style="18" customWidth="1"/>
    <col min="6841" max="6841" width="0.85546875" style="18" customWidth="1"/>
    <col min="6842" max="6842" width="2.42578125" style="18" customWidth="1"/>
    <col min="6843" max="6843" width="3" style="18" customWidth="1"/>
    <col min="6844" max="6844" width="0.85546875" style="18" customWidth="1"/>
    <col min="6845" max="6845" width="2.42578125" style="18" customWidth="1"/>
    <col min="6846" max="6846" width="3" style="18" customWidth="1"/>
    <col min="6847" max="6847" width="0.85546875" style="18" customWidth="1"/>
    <col min="6848" max="6848" width="2.42578125" style="18" customWidth="1"/>
    <col min="6849" max="6849" width="3" style="18" customWidth="1"/>
    <col min="6850" max="6850" width="0.85546875" style="18" customWidth="1"/>
    <col min="6851" max="6851" width="2.42578125" style="18" customWidth="1"/>
    <col min="6852" max="6852" width="3" style="18" customWidth="1"/>
    <col min="6853" max="6853" width="0.85546875" style="18" customWidth="1"/>
    <col min="6854" max="6854" width="2.42578125" style="18" customWidth="1"/>
    <col min="6855" max="6855" width="3" style="18" customWidth="1"/>
    <col min="6856" max="6856" width="0.85546875" style="18" customWidth="1"/>
    <col min="6857" max="6857" width="2.42578125" style="18" customWidth="1"/>
    <col min="6858" max="6858" width="3" style="18" customWidth="1"/>
    <col min="6859" max="6859" width="0.85546875" style="18" customWidth="1"/>
    <col min="6860" max="6860" width="2.42578125" style="18" customWidth="1"/>
    <col min="6861" max="6861" width="3" style="18" customWidth="1"/>
    <col min="6862" max="6862" width="0.85546875" style="18" customWidth="1"/>
    <col min="6863" max="6863" width="2.42578125" style="18" customWidth="1"/>
    <col min="6864" max="6864" width="3" style="18" customWidth="1"/>
    <col min="6865" max="6865" width="0.85546875" style="18" customWidth="1"/>
    <col min="6866" max="6866" width="2.42578125" style="18" customWidth="1"/>
    <col min="6867" max="6867" width="3.7109375" style="18" customWidth="1"/>
    <col min="6868" max="6868" width="4.7109375" style="18" customWidth="1"/>
    <col min="6869" max="6869" width="5.42578125" style="18" customWidth="1"/>
    <col min="6870" max="6870" width="4.140625" style="18" customWidth="1"/>
    <col min="6871" max="7089" width="11.42578125" style="18"/>
    <col min="7090" max="7090" width="1.85546875" style="18" bestFit="1" customWidth="1"/>
    <col min="7091" max="7091" width="10.7109375" style="18" customWidth="1"/>
    <col min="7092" max="7092" width="2" style="18" customWidth="1"/>
    <col min="7093" max="7093" width="3" style="18" customWidth="1"/>
    <col min="7094" max="7094" width="0.85546875" style="18" customWidth="1"/>
    <col min="7095" max="7095" width="2.42578125" style="18" customWidth="1"/>
    <col min="7096" max="7096" width="3" style="18" customWidth="1"/>
    <col min="7097" max="7097" width="0.85546875" style="18" customWidth="1"/>
    <col min="7098" max="7098" width="2.42578125" style="18" customWidth="1"/>
    <col min="7099" max="7099" width="3" style="18" customWidth="1"/>
    <col min="7100" max="7100" width="0.85546875" style="18" customWidth="1"/>
    <col min="7101" max="7101" width="2.42578125" style="18" customWidth="1"/>
    <col min="7102" max="7102" width="3" style="18" customWidth="1"/>
    <col min="7103" max="7103" width="0.85546875" style="18" customWidth="1"/>
    <col min="7104" max="7104" width="2.42578125" style="18" customWidth="1"/>
    <col min="7105" max="7105" width="3" style="18" customWidth="1"/>
    <col min="7106" max="7106" width="0.85546875" style="18" customWidth="1"/>
    <col min="7107" max="7107" width="2.42578125" style="18" customWidth="1"/>
    <col min="7108" max="7108" width="3" style="18" customWidth="1"/>
    <col min="7109" max="7109" width="0.85546875" style="18" customWidth="1"/>
    <col min="7110" max="7110" width="2.42578125" style="18" customWidth="1"/>
    <col min="7111" max="7111" width="3" style="18" customWidth="1"/>
    <col min="7112" max="7112" width="0.85546875" style="18" customWidth="1"/>
    <col min="7113" max="7113" width="2.42578125" style="18" customWidth="1"/>
    <col min="7114" max="7114" width="3" style="18" customWidth="1"/>
    <col min="7115" max="7115" width="0.85546875" style="18" customWidth="1"/>
    <col min="7116" max="7116" width="2.42578125" style="18" customWidth="1"/>
    <col min="7117" max="7117" width="3" style="18" customWidth="1"/>
    <col min="7118" max="7118" width="0.85546875" style="18" customWidth="1"/>
    <col min="7119" max="7119" width="2.42578125" style="18" customWidth="1"/>
    <col min="7120" max="7120" width="3" style="18" customWidth="1"/>
    <col min="7121" max="7121" width="0.85546875" style="18" customWidth="1"/>
    <col min="7122" max="7122" width="2.42578125" style="18" customWidth="1"/>
    <col min="7123" max="7123" width="3.7109375" style="18" customWidth="1"/>
    <col min="7124" max="7124" width="4.7109375" style="18" customWidth="1"/>
    <col min="7125" max="7125" width="5.42578125" style="18" customWidth="1"/>
    <col min="7126" max="7126" width="4.140625" style="18" customWidth="1"/>
    <col min="7127" max="7345" width="11.42578125" style="18"/>
    <col min="7346" max="7346" width="1.85546875" style="18" bestFit="1" customWidth="1"/>
    <col min="7347" max="7347" width="10.7109375" style="18" customWidth="1"/>
    <col min="7348" max="7348" width="2" style="18" customWidth="1"/>
    <col min="7349" max="7349" width="3" style="18" customWidth="1"/>
    <col min="7350" max="7350" width="0.85546875" style="18" customWidth="1"/>
    <col min="7351" max="7351" width="2.42578125" style="18" customWidth="1"/>
    <col min="7352" max="7352" width="3" style="18" customWidth="1"/>
    <col min="7353" max="7353" width="0.85546875" style="18" customWidth="1"/>
    <col min="7354" max="7354" width="2.42578125" style="18" customWidth="1"/>
    <col min="7355" max="7355" width="3" style="18" customWidth="1"/>
    <col min="7356" max="7356" width="0.85546875" style="18" customWidth="1"/>
    <col min="7357" max="7357" width="2.42578125" style="18" customWidth="1"/>
    <col min="7358" max="7358" width="3" style="18" customWidth="1"/>
    <col min="7359" max="7359" width="0.85546875" style="18" customWidth="1"/>
    <col min="7360" max="7360" width="2.42578125" style="18" customWidth="1"/>
    <col min="7361" max="7361" width="3" style="18" customWidth="1"/>
    <col min="7362" max="7362" width="0.85546875" style="18" customWidth="1"/>
    <col min="7363" max="7363" width="2.42578125" style="18" customWidth="1"/>
    <col min="7364" max="7364" width="3" style="18" customWidth="1"/>
    <col min="7365" max="7365" width="0.85546875" style="18" customWidth="1"/>
    <col min="7366" max="7366" width="2.42578125" style="18" customWidth="1"/>
    <col min="7367" max="7367" width="3" style="18" customWidth="1"/>
    <col min="7368" max="7368" width="0.85546875" style="18" customWidth="1"/>
    <col min="7369" max="7369" width="2.42578125" style="18" customWidth="1"/>
    <col min="7370" max="7370" width="3" style="18" customWidth="1"/>
    <col min="7371" max="7371" width="0.85546875" style="18" customWidth="1"/>
    <col min="7372" max="7372" width="2.42578125" style="18" customWidth="1"/>
    <col min="7373" max="7373" width="3" style="18" customWidth="1"/>
    <col min="7374" max="7374" width="0.85546875" style="18" customWidth="1"/>
    <col min="7375" max="7375" width="2.42578125" style="18" customWidth="1"/>
    <col min="7376" max="7376" width="3" style="18" customWidth="1"/>
    <col min="7377" max="7377" width="0.85546875" style="18" customWidth="1"/>
    <col min="7378" max="7378" width="2.42578125" style="18" customWidth="1"/>
    <col min="7379" max="7379" width="3.7109375" style="18" customWidth="1"/>
    <col min="7380" max="7380" width="4.7109375" style="18" customWidth="1"/>
    <col min="7381" max="7381" width="5.42578125" style="18" customWidth="1"/>
    <col min="7382" max="7382" width="4.140625" style="18" customWidth="1"/>
    <col min="7383" max="7601" width="11.42578125" style="18"/>
    <col min="7602" max="7602" width="1.85546875" style="18" bestFit="1" customWidth="1"/>
    <col min="7603" max="7603" width="10.7109375" style="18" customWidth="1"/>
    <col min="7604" max="7604" width="2" style="18" customWidth="1"/>
    <col min="7605" max="7605" width="3" style="18" customWidth="1"/>
    <col min="7606" max="7606" width="0.85546875" style="18" customWidth="1"/>
    <col min="7607" max="7607" width="2.42578125" style="18" customWidth="1"/>
    <col min="7608" max="7608" width="3" style="18" customWidth="1"/>
    <col min="7609" max="7609" width="0.85546875" style="18" customWidth="1"/>
    <col min="7610" max="7610" width="2.42578125" style="18" customWidth="1"/>
    <col min="7611" max="7611" width="3" style="18" customWidth="1"/>
    <col min="7612" max="7612" width="0.85546875" style="18" customWidth="1"/>
    <col min="7613" max="7613" width="2.42578125" style="18" customWidth="1"/>
    <col min="7614" max="7614" width="3" style="18" customWidth="1"/>
    <col min="7615" max="7615" width="0.85546875" style="18" customWidth="1"/>
    <col min="7616" max="7616" width="2.42578125" style="18" customWidth="1"/>
    <col min="7617" max="7617" width="3" style="18" customWidth="1"/>
    <col min="7618" max="7618" width="0.85546875" style="18" customWidth="1"/>
    <col min="7619" max="7619" width="2.42578125" style="18" customWidth="1"/>
    <col min="7620" max="7620" width="3" style="18" customWidth="1"/>
    <col min="7621" max="7621" width="0.85546875" style="18" customWidth="1"/>
    <col min="7622" max="7622" width="2.42578125" style="18" customWidth="1"/>
    <col min="7623" max="7623" width="3" style="18" customWidth="1"/>
    <col min="7624" max="7624" width="0.85546875" style="18" customWidth="1"/>
    <col min="7625" max="7625" width="2.42578125" style="18" customWidth="1"/>
    <col min="7626" max="7626" width="3" style="18" customWidth="1"/>
    <col min="7627" max="7627" width="0.85546875" style="18" customWidth="1"/>
    <col min="7628" max="7628" width="2.42578125" style="18" customWidth="1"/>
    <col min="7629" max="7629" width="3" style="18" customWidth="1"/>
    <col min="7630" max="7630" width="0.85546875" style="18" customWidth="1"/>
    <col min="7631" max="7631" width="2.42578125" style="18" customWidth="1"/>
    <col min="7632" max="7632" width="3" style="18" customWidth="1"/>
    <col min="7633" max="7633" width="0.85546875" style="18" customWidth="1"/>
    <col min="7634" max="7634" width="2.42578125" style="18" customWidth="1"/>
    <col min="7635" max="7635" width="3.7109375" style="18" customWidth="1"/>
    <col min="7636" max="7636" width="4.7109375" style="18" customWidth="1"/>
    <col min="7637" max="7637" width="5.42578125" style="18" customWidth="1"/>
    <col min="7638" max="7638" width="4.140625" style="18" customWidth="1"/>
    <col min="7639" max="7857" width="11.42578125" style="18"/>
    <col min="7858" max="7858" width="1.85546875" style="18" bestFit="1" customWidth="1"/>
    <col min="7859" max="7859" width="10.7109375" style="18" customWidth="1"/>
    <col min="7860" max="7860" width="2" style="18" customWidth="1"/>
    <col min="7861" max="7861" width="3" style="18" customWidth="1"/>
    <col min="7862" max="7862" width="0.85546875" style="18" customWidth="1"/>
    <col min="7863" max="7863" width="2.42578125" style="18" customWidth="1"/>
    <col min="7864" max="7864" width="3" style="18" customWidth="1"/>
    <col min="7865" max="7865" width="0.85546875" style="18" customWidth="1"/>
    <col min="7866" max="7866" width="2.42578125" style="18" customWidth="1"/>
    <col min="7867" max="7867" width="3" style="18" customWidth="1"/>
    <col min="7868" max="7868" width="0.85546875" style="18" customWidth="1"/>
    <col min="7869" max="7869" width="2.42578125" style="18" customWidth="1"/>
    <col min="7870" max="7870" width="3" style="18" customWidth="1"/>
    <col min="7871" max="7871" width="0.85546875" style="18" customWidth="1"/>
    <col min="7872" max="7872" width="2.42578125" style="18" customWidth="1"/>
    <col min="7873" max="7873" width="3" style="18" customWidth="1"/>
    <col min="7874" max="7874" width="0.85546875" style="18" customWidth="1"/>
    <col min="7875" max="7875" width="2.42578125" style="18" customWidth="1"/>
    <col min="7876" max="7876" width="3" style="18" customWidth="1"/>
    <col min="7877" max="7877" width="0.85546875" style="18" customWidth="1"/>
    <col min="7878" max="7878" width="2.42578125" style="18" customWidth="1"/>
    <col min="7879" max="7879" width="3" style="18" customWidth="1"/>
    <col min="7880" max="7880" width="0.85546875" style="18" customWidth="1"/>
    <col min="7881" max="7881" width="2.42578125" style="18" customWidth="1"/>
    <col min="7882" max="7882" width="3" style="18" customWidth="1"/>
    <col min="7883" max="7883" width="0.85546875" style="18" customWidth="1"/>
    <col min="7884" max="7884" width="2.42578125" style="18" customWidth="1"/>
    <col min="7885" max="7885" width="3" style="18" customWidth="1"/>
    <col min="7886" max="7886" width="0.85546875" style="18" customWidth="1"/>
    <col min="7887" max="7887" width="2.42578125" style="18" customWidth="1"/>
    <col min="7888" max="7888" width="3" style="18" customWidth="1"/>
    <col min="7889" max="7889" width="0.85546875" style="18" customWidth="1"/>
    <col min="7890" max="7890" width="2.42578125" style="18" customWidth="1"/>
    <col min="7891" max="7891" width="3.7109375" style="18" customWidth="1"/>
    <col min="7892" max="7892" width="4.7109375" style="18" customWidth="1"/>
    <col min="7893" max="7893" width="5.42578125" style="18" customWidth="1"/>
    <col min="7894" max="7894" width="4.140625" style="18" customWidth="1"/>
    <col min="7895" max="8113" width="11.42578125" style="18"/>
    <col min="8114" max="8114" width="1.85546875" style="18" bestFit="1" customWidth="1"/>
    <col min="8115" max="8115" width="10.7109375" style="18" customWidth="1"/>
    <col min="8116" max="8116" width="2" style="18" customWidth="1"/>
    <col min="8117" max="8117" width="3" style="18" customWidth="1"/>
    <col min="8118" max="8118" width="0.85546875" style="18" customWidth="1"/>
    <col min="8119" max="8119" width="2.42578125" style="18" customWidth="1"/>
    <col min="8120" max="8120" width="3" style="18" customWidth="1"/>
    <col min="8121" max="8121" width="0.85546875" style="18" customWidth="1"/>
    <col min="8122" max="8122" width="2.42578125" style="18" customWidth="1"/>
    <col min="8123" max="8123" width="3" style="18" customWidth="1"/>
    <col min="8124" max="8124" width="0.85546875" style="18" customWidth="1"/>
    <col min="8125" max="8125" width="2.42578125" style="18" customWidth="1"/>
    <col min="8126" max="8126" width="3" style="18" customWidth="1"/>
    <col min="8127" max="8127" width="0.85546875" style="18" customWidth="1"/>
    <col min="8128" max="8128" width="2.42578125" style="18" customWidth="1"/>
    <col min="8129" max="8129" width="3" style="18" customWidth="1"/>
    <col min="8130" max="8130" width="0.85546875" style="18" customWidth="1"/>
    <col min="8131" max="8131" width="2.42578125" style="18" customWidth="1"/>
    <col min="8132" max="8132" width="3" style="18" customWidth="1"/>
    <col min="8133" max="8133" width="0.85546875" style="18" customWidth="1"/>
    <col min="8134" max="8134" width="2.42578125" style="18" customWidth="1"/>
    <col min="8135" max="8135" width="3" style="18" customWidth="1"/>
    <col min="8136" max="8136" width="0.85546875" style="18" customWidth="1"/>
    <col min="8137" max="8137" width="2.42578125" style="18" customWidth="1"/>
    <col min="8138" max="8138" width="3" style="18" customWidth="1"/>
    <col min="8139" max="8139" width="0.85546875" style="18" customWidth="1"/>
    <col min="8140" max="8140" width="2.42578125" style="18" customWidth="1"/>
    <col min="8141" max="8141" width="3" style="18" customWidth="1"/>
    <col min="8142" max="8142" width="0.85546875" style="18" customWidth="1"/>
    <col min="8143" max="8143" width="2.42578125" style="18" customWidth="1"/>
    <col min="8144" max="8144" width="3" style="18" customWidth="1"/>
    <col min="8145" max="8145" width="0.85546875" style="18" customWidth="1"/>
    <col min="8146" max="8146" width="2.42578125" style="18" customWidth="1"/>
    <col min="8147" max="8147" width="3.7109375" style="18" customWidth="1"/>
    <col min="8148" max="8148" width="4.7109375" style="18" customWidth="1"/>
    <col min="8149" max="8149" width="5.42578125" style="18" customWidth="1"/>
    <col min="8150" max="8150" width="4.140625" style="18" customWidth="1"/>
    <col min="8151" max="8369" width="11.42578125" style="18"/>
    <col min="8370" max="8370" width="1.85546875" style="18" bestFit="1" customWidth="1"/>
    <col min="8371" max="8371" width="10.7109375" style="18" customWidth="1"/>
    <col min="8372" max="8372" width="2" style="18" customWidth="1"/>
    <col min="8373" max="8373" width="3" style="18" customWidth="1"/>
    <col min="8374" max="8374" width="0.85546875" style="18" customWidth="1"/>
    <col min="8375" max="8375" width="2.42578125" style="18" customWidth="1"/>
    <col min="8376" max="8376" width="3" style="18" customWidth="1"/>
    <col min="8377" max="8377" width="0.85546875" style="18" customWidth="1"/>
    <col min="8378" max="8378" width="2.42578125" style="18" customWidth="1"/>
    <col min="8379" max="8379" width="3" style="18" customWidth="1"/>
    <col min="8380" max="8380" width="0.85546875" style="18" customWidth="1"/>
    <col min="8381" max="8381" width="2.42578125" style="18" customWidth="1"/>
    <col min="8382" max="8382" width="3" style="18" customWidth="1"/>
    <col min="8383" max="8383" width="0.85546875" style="18" customWidth="1"/>
    <col min="8384" max="8384" width="2.42578125" style="18" customWidth="1"/>
    <col min="8385" max="8385" width="3" style="18" customWidth="1"/>
    <col min="8386" max="8386" width="0.85546875" style="18" customWidth="1"/>
    <col min="8387" max="8387" width="2.42578125" style="18" customWidth="1"/>
    <col min="8388" max="8388" width="3" style="18" customWidth="1"/>
    <col min="8389" max="8389" width="0.85546875" style="18" customWidth="1"/>
    <col min="8390" max="8390" width="2.42578125" style="18" customWidth="1"/>
    <col min="8391" max="8391" width="3" style="18" customWidth="1"/>
    <col min="8392" max="8392" width="0.85546875" style="18" customWidth="1"/>
    <col min="8393" max="8393" width="2.42578125" style="18" customWidth="1"/>
    <col min="8394" max="8394" width="3" style="18" customWidth="1"/>
    <col min="8395" max="8395" width="0.85546875" style="18" customWidth="1"/>
    <col min="8396" max="8396" width="2.42578125" style="18" customWidth="1"/>
    <col min="8397" max="8397" width="3" style="18" customWidth="1"/>
    <col min="8398" max="8398" width="0.85546875" style="18" customWidth="1"/>
    <col min="8399" max="8399" width="2.42578125" style="18" customWidth="1"/>
    <col min="8400" max="8400" width="3" style="18" customWidth="1"/>
    <col min="8401" max="8401" width="0.85546875" style="18" customWidth="1"/>
    <col min="8402" max="8402" width="2.42578125" style="18" customWidth="1"/>
    <col min="8403" max="8403" width="3.7109375" style="18" customWidth="1"/>
    <col min="8404" max="8404" width="4.7109375" style="18" customWidth="1"/>
    <col min="8405" max="8405" width="5.42578125" style="18" customWidth="1"/>
    <col min="8406" max="8406" width="4.140625" style="18" customWidth="1"/>
    <col min="8407" max="8625" width="11.42578125" style="18"/>
    <col min="8626" max="8626" width="1.85546875" style="18" bestFit="1" customWidth="1"/>
    <col min="8627" max="8627" width="10.7109375" style="18" customWidth="1"/>
    <col min="8628" max="8628" width="2" style="18" customWidth="1"/>
    <col min="8629" max="8629" width="3" style="18" customWidth="1"/>
    <col min="8630" max="8630" width="0.85546875" style="18" customWidth="1"/>
    <col min="8631" max="8631" width="2.42578125" style="18" customWidth="1"/>
    <col min="8632" max="8632" width="3" style="18" customWidth="1"/>
    <col min="8633" max="8633" width="0.85546875" style="18" customWidth="1"/>
    <col min="8634" max="8634" width="2.42578125" style="18" customWidth="1"/>
    <col min="8635" max="8635" width="3" style="18" customWidth="1"/>
    <col min="8636" max="8636" width="0.85546875" style="18" customWidth="1"/>
    <col min="8637" max="8637" width="2.42578125" style="18" customWidth="1"/>
    <col min="8638" max="8638" width="3" style="18" customWidth="1"/>
    <col min="8639" max="8639" width="0.85546875" style="18" customWidth="1"/>
    <col min="8640" max="8640" width="2.42578125" style="18" customWidth="1"/>
    <col min="8641" max="8641" width="3" style="18" customWidth="1"/>
    <col min="8642" max="8642" width="0.85546875" style="18" customWidth="1"/>
    <col min="8643" max="8643" width="2.42578125" style="18" customWidth="1"/>
    <col min="8644" max="8644" width="3" style="18" customWidth="1"/>
    <col min="8645" max="8645" width="0.85546875" style="18" customWidth="1"/>
    <col min="8646" max="8646" width="2.42578125" style="18" customWidth="1"/>
    <col min="8647" max="8647" width="3" style="18" customWidth="1"/>
    <col min="8648" max="8648" width="0.85546875" style="18" customWidth="1"/>
    <col min="8649" max="8649" width="2.42578125" style="18" customWidth="1"/>
    <col min="8650" max="8650" width="3" style="18" customWidth="1"/>
    <col min="8651" max="8651" width="0.85546875" style="18" customWidth="1"/>
    <col min="8652" max="8652" width="2.42578125" style="18" customWidth="1"/>
    <col min="8653" max="8653" width="3" style="18" customWidth="1"/>
    <col min="8654" max="8654" width="0.85546875" style="18" customWidth="1"/>
    <col min="8655" max="8655" width="2.42578125" style="18" customWidth="1"/>
    <col min="8656" max="8656" width="3" style="18" customWidth="1"/>
    <col min="8657" max="8657" width="0.85546875" style="18" customWidth="1"/>
    <col min="8658" max="8658" width="2.42578125" style="18" customWidth="1"/>
    <col min="8659" max="8659" width="3.7109375" style="18" customWidth="1"/>
    <col min="8660" max="8660" width="4.7109375" style="18" customWidth="1"/>
    <col min="8661" max="8661" width="5.42578125" style="18" customWidth="1"/>
    <col min="8662" max="8662" width="4.140625" style="18" customWidth="1"/>
    <col min="8663" max="8881" width="11.42578125" style="18"/>
    <col min="8882" max="8882" width="1.85546875" style="18" bestFit="1" customWidth="1"/>
    <col min="8883" max="8883" width="10.7109375" style="18" customWidth="1"/>
    <col min="8884" max="8884" width="2" style="18" customWidth="1"/>
    <col min="8885" max="8885" width="3" style="18" customWidth="1"/>
    <col min="8886" max="8886" width="0.85546875" style="18" customWidth="1"/>
    <col min="8887" max="8887" width="2.42578125" style="18" customWidth="1"/>
    <col min="8888" max="8888" width="3" style="18" customWidth="1"/>
    <col min="8889" max="8889" width="0.85546875" style="18" customWidth="1"/>
    <col min="8890" max="8890" width="2.42578125" style="18" customWidth="1"/>
    <col min="8891" max="8891" width="3" style="18" customWidth="1"/>
    <col min="8892" max="8892" width="0.85546875" style="18" customWidth="1"/>
    <col min="8893" max="8893" width="2.42578125" style="18" customWidth="1"/>
    <col min="8894" max="8894" width="3" style="18" customWidth="1"/>
    <col min="8895" max="8895" width="0.85546875" style="18" customWidth="1"/>
    <col min="8896" max="8896" width="2.42578125" style="18" customWidth="1"/>
    <col min="8897" max="8897" width="3" style="18" customWidth="1"/>
    <col min="8898" max="8898" width="0.85546875" style="18" customWidth="1"/>
    <col min="8899" max="8899" width="2.42578125" style="18" customWidth="1"/>
    <col min="8900" max="8900" width="3" style="18" customWidth="1"/>
    <col min="8901" max="8901" width="0.85546875" style="18" customWidth="1"/>
    <col min="8902" max="8902" width="2.42578125" style="18" customWidth="1"/>
    <col min="8903" max="8903" width="3" style="18" customWidth="1"/>
    <col min="8904" max="8904" width="0.85546875" style="18" customWidth="1"/>
    <col min="8905" max="8905" width="2.42578125" style="18" customWidth="1"/>
    <col min="8906" max="8906" width="3" style="18" customWidth="1"/>
    <col min="8907" max="8907" width="0.85546875" style="18" customWidth="1"/>
    <col min="8908" max="8908" width="2.42578125" style="18" customWidth="1"/>
    <col min="8909" max="8909" width="3" style="18" customWidth="1"/>
    <col min="8910" max="8910" width="0.85546875" style="18" customWidth="1"/>
    <col min="8911" max="8911" width="2.42578125" style="18" customWidth="1"/>
    <col min="8912" max="8912" width="3" style="18" customWidth="1"/>
    <col min="8913" max="8913" width="0.85546875" style="18" customWidth="1"/>
    <col min="8914" max="8914" width="2.42578125" style="18" customWidth="1"/>
    <col min="8915" max="8915" width="3.7109375" style="18" customWidth="1"/>
    <col min="8916" max="8916" width="4.7109375" style="18" customWidth="1"/>
    <col min="8917" max="8917" width="5.42578125" style="18" customWidth="1"/>
    <col min="8918" max="8918" width="4.140625" style="18" customWidth="1"/>
    <col min="8919" max="9137" width="11.42578125" style="18"/>
    <col min="9138" max="9138" width="1.85546875" style="18" bestFit="1" customWidth="1"/>
    <col min="9139" max="9139" width="10.7109375" style="18" customWidth="1"/>
    <col min="9140" max="9140" width="2" style="18" customWidth="1"/>
    <col min="9141" max="9141" width="3" style="18" customWidth="1"/>
    <col min="9142" max="9142" width="0.85546875" style="18" customWidth="1"/>
    <col min="9143" max="9143" width="2.42578125" style="18" customWidth="1"/>
    <col min="9144" max="9144" width="3" style="18" customWidth="1"/>
    <col min="9145" max="9145" width="0.85546875" style="18" customWidth="1"/>
    <col min="9146" max="9146" width="2.42578125" style="18" customWidth="1"/>
    <col min="9147" max="9147" width="3" style="18" customWidth="1"/>
    <col min="9148" max="9148" width="0.85546875" style="18" customWidth="1"/>
    <col min="9149" max="9149" width="2.42578125" style="18" customWidth="1"/>
    <col min="9150" max="9150" width="3" style="18" customWidth="1"/>
    <col min="9151" max="9151" width="0.85546875" style="18" customWidth="1"/>
    <col min="9152" max="9152" width="2.42578125" style="18" customWidth="1"/>
    <col min="9153" max="9153" width="3" style="18" customWidth="1"/>
    <col min="9154" max="9154" width="0.85546875" style="18" customWidth="1"/>
    <col min="9155" max="9155" width="2.42578125" style="18" customWidth="1"/>
    <col min="9156" max="9156" width="3" style="18" customWidth="1"/>
    <col min="9157" max="9157" width="0.85546875" style="18" customWidth="1"/>
    <col min="9158" max="9158" width="2.42578125" style="18" customWidth="1"/>
    <col min="9159" max="9159" width="3" style="18" customWidth="1"/>
    <col min="9160" max="9160" width="0.85546875" style="18" customWidth="1"/>
    <col min="9161" max="9161" width="2.42578125" style="18" customWidth="1"/>
    <col min="9162" max="9162" width="3" style="18" customWidth="1"/>
    <col min="9163" max="9163" width="0.85546875" style="18" customWidth="1"/>
    <col min="9164" max="9164" width="2.42578125" style="18" customWidth="1"/>
    <col min="9165" max="9165" width="3" style="18" customWidth="1"/>
    <col min="9166" max="9166" width="0.85546875" style="18" customWidth="1"/>
    <col min="9167" max="9167" width="2.42578125" style="18" customWidth="1"/>
    <col min="9168" max="9168" width="3" style="18" customWidth="1"/>
    <col min="9169" max="9169" width="0.85546875" style="18" customWidth="1"/>
    <col min="9170" max="9170" width="2.42578125" style="18" customWidth="1"/>
    <col min="9171" max="9171" width="3.7109375" style="18" customWidth="1"/>
    <col min="9172" max="9172" width="4.7109375" style="18" customWidth="1"/>
    <col min="9173" max="9173" width="5.42578125" style="18" customWidth="1"/>
    <col min="9174" max="9174" width="4.140625" style="18" customWidth="1"/>
    <col min="9175" max="9393" width="11.42578125" style="18"/>
    <col min="9394" max="9394" width="1.85546875" style="18" bestFit="1" customWidth="1"/>
    <col min="9395" max="9395" width="10.7109375" style="18" customWidth="1"/>
    <col min="9396" max="9396" width="2" style="18" customWidth="1"/>
    <col min="9397" max="9397" width="3" style="18" customWidth="1"/>
    <col min="9398" max="9398" width="0.85546875" style="18" customWidth="1"/>
    <col min="9399" max="9399" width="2.42578125" style="18" customWidth="1"/>
    <col min="9400" max="9400" width="3" style="18" customWidth="1"/>
    <col min="9401" max="9401" width="0.85546875" style="18" customWidth="1"/>
    <col min="9402" max="9402" width="2.42578125" style="18" customWidth="1"/>
    <col min="9403" max="9403" width="3" style="18" customWidth="1"/>
    <col min="9404" max="9404" width="0.85546875" style="18" customWidth="1"/>
    <col min="9405" max="9405" width="2.42578125" style="18" customWidth="1"/>
    <col min="9406" max="9406" width="3" style="18" customWidth="1"/>
    <col min="9407" max="9407" width="0.85546875" style="18" customWidth="1"/>
    <col min="9408" max="9408" width="2.42578125" style="18" customWidth="1"/>
    <col min="9409" max="9409" width="3" style="18" customWidth="1"/>
    <col min="9410" max="9410" width="0.85546875" style="18" customWidth="1"/>
    <col min="9411" max="9411" width="2.42578125" style="18" customWidth="1"/>
    <col min="9412" max="9412" width="3" style="18" customWidth="1"/>
    <col min="9413" max="9413" width="0.85546875" style="18" customWidth="1"/>
    <col min="9414" max="9414" width="2.42578125" style="18" customWidth="1"/>
    <col min="9415" max="9415" width="3" style="18" customWidth="1"/>
    <col min="9416" max="9416" width="0.85546875" style="18" customWidth="1"/>
    <col min="9417" max="9417" width="2.42578125" style="18" customWidth="1"/>
    <col min="9418" max="9418" width="3" style="18" customWidth="1"/>
    <col min="9419" max="9419" width="0.85546875" style="18" customWidth="1"/>
    <col min="9420" max="9420" width="2.42578125" style="18" customWidth="1"/>
    <col min="9421" max="9421" width="3" style="18" customWidth="1"/>
    <col min="9422" max="9422" width="0.85546875" style="18" customWidth="1"/>
    <col min="9423" max="9423" width="2.42578125" style="18" customWidth="1"/>
    <col min="9424" max="9424" width="3" style="18" customWidth="1"/>
    <col min="9425" max="9425" width="0.85546875" style="18" customWidth="1"/>
    <col min="9426" max="9426" width="2.42578125" style="18" customWidth="1"/>
    <col min="9427" max="9427" width="3.7109375" style="18" customWidth="1"/>
    <col min="9428" max="9428" width="4.7109375" style="18" customWidth="1"/>
    <col min="9429" max="9429" width="5.42578125" style="18" customWidth="1"/>
    <col min="9430" max="9430" width="4.140625" style="18" customWidth="1"/>
    <col min="9431" max="9649" width="11.42578125" style="18"/>
    <col min="9650" max="9650" width="1.85546875" style="18" bestFit="1" customWidth="1"/>
    <col min="9651" max="9651" width="10.7109375" style="18" customWidth="1"/>
    <col min="9652" max="9652" width="2" style="18" customWidth="1"/>
    <col min="9653" max="9653" width="3" style="18" customWidth="1"/>
    <col min="9654" max="9654" width="0.85546875" style="18" customWidth="1"/>
    <col min="9655" max="9655" width="2.42578125" style="18" customWidth="1"/>
    <col min="9656" max="9656" width="3" style="18" customWidth="1"/>
    <col min="9657" max="9657" width="0.85546875" style="18" customWidth="1"/>
    <col min="9658" max="9658" width="2.42578125" style="18" customWidth="1"/>
    <col min="9659" max="9659" width="3" style="18" customWidth="1"/>
    <col min="9660" max="9660" width="0.85546875" style="18" customWidth="1"/>
    <col min="9661" max="9661" width="2.42578125" style="18" customWidth="1"/>
    <col min="9662" max="9662" width="3" style="18" customWidth="1"/>
    <col min="9663" max="9663" width="0.85546875" style="18" customWidth="1"/>
    <col min="9664" max="9664" width="2.42578125" style="18" customWidth="1"/>
    <col min="9665" max="9665" width="3" style="18" customWidth="1"/>
    <col min="9666" max="9666" width="0.85546875" style="18" customWidth="1"/>
    <col min="9667" max="9667" width="2.42578125" style="18" customWidth="1"/>
    <col min="9668" max="9668" width="3" style="18" customWidth="1"/>
    <col min="9669" max="9669" width="0.85546875" style="18" customWidth="1"/>
    <col min="9670" max="9670" width="2.42578125" style="18" customWidth="1"/>
    <col min="9671" max="9671" width="3" style="18" customWidth="1"/>
    <col min="9672" max="9672" width="0.85546875" style="18" customWidth="1"/>
    <col min="9673" max="9673" width="2.42578125" style="18" customWidth="1"/>
    <col min="9674" max="9674" width="3" style="18" customWidth="1"/>
    <col min="9675" max="9675" width="0.85546875" style="18" customWidth="1"/>
    <col min="9676" max="9676" width="2.42578125" style="18" customWidth="1"/>
    <col min="9677" max="9677" width="3" style="18" customWidth="1"/>
    <col min="9678" max="9678" width="0.85546875" style="18" customWidth="1"/>
    <col min="9679" max="9679" width="2.42578125" style="18" customWidth="1"/>
    <col min="9680" max="9680" width="3" style="18" customWidth="1"/>
    <col min="9681" max="9681" width="0.85546875" style="18" customWidth="1"/>
    <col min="9682" max="9682" width="2.42578125" style="18" customWidth="1"/>
    <col min="9683" max="9683" width="3.7109375" style="18" customWidth="1"/>
    <col min="9684" max="9684" width="4.7109375" style="18" customWidth="1"/>
    <col min="9685" max="9685" width="5.42578125" style="18" customWidth="1"/>
    <col min="9686" max="9686" width="4.140625" style="18" customWidth="1"/>
    <col min="9687" max="9905" width="11.42578125" style="18"/>
    <col min="9906" max="9906" width="1.85546875" style="18" bestFit="1" customWidth="1"/>
    <col min="9907" max="9907" width="10.7109375" style="18" customWidth="1"/>
    <col min="9908" max="9908" width="2" style="18" customWidth="1"/>
    <col min="9909" max="9909" width="3" style="18" customWidth="1"/>
    <col min="9910" max="9910" width="0.85546875" style="18" customWidth="1"/>
    <col min="9911" max="9911" width="2.42578125" style="18" customWidth="1"/>
    <col min="9912" max="9912" width="3" style="18" customWidth="1"/>
    <col min="9913" max="9913" width="0.85546875" style="18" customWidth="1"/>
    <col min="9914" max="9914" width="2.42578125" style="18" customWidth="1"/>
    <col min="9915" max="9915" width="3" style="18" customWidth="1"/>
    <col min="9916" max="9916" width="0.85546875" style="18" customWidth="1"/>
    <col min="9917" max="9917" width="2.42578125" style="18" customWidth="1"/>
    <col min="9918" max="9918" width="3" style="18" customWidth="1"/>
    <col min="9919" max="9919" width="0.85546875" style="18" customWidth="1"/>
    <col min="9920" max="9920" width="2.42578125" style="18" customWidth="1"/>
    <col min="9921" max="9921" width="3" style="18" customWidth="1"/>
    <col min="9922" max="9922" width="0.85546875" style="18" customWidth="1"/>
    <col min="9923" max="9923" width="2.42578125" style="18" customWidth="1"/>
    <col min="9924" max="9924" width="3" style="18" customWidth="1"/>
    <col min="9925" max="9925" width="0.85546875" style="18" customWidth="1"/>
    <col min="9926" max="9926" width="2.42578125" style="18" customWidth="1"/>
    <col min="9927" max="9927" width="3" style="18" customWidth="1"/>
    <col min="9928" max="9928" width="0.85546875" style="18" customWidth="1"/>
    <col min="9929" max="9929" width="2.42578125" style="18" customWidth="1"/>
    <col min="9930" max="9930" width="3" style="18" customWidth="1"/>
    <col min="9931" max="9931" width="0.85546875" style="18" customWidth="1"/>
    <col min="9932" max="9932" width="2.42578125" style="18" customWidth="1"/>
    <col min="9933" max="9933" width="3" style="18" customWidth="1"/>
    <col min="9934" max="9934" width="0.85546875" style="18" customWidth="1"/>
    <col min="9935" max="9935" width="2.42578125" style="18" customWidth="1"/>
    <col min="9936" max="9936" width="3" style="18" customWidth="1"/>
    <col min="9937" max="9937" width="0.85546875" style="18" customWidth="1"/>
    <col min="9938" max="9938" width="2.42578125" style="18" customWidth="1"/>
    <col min="9939" max="9939" width="3.7109375" style="18" customWidth="1"/>
    <col min="9940" max="9940" width="4.7109375" style="18" customWidth="1"/>
    <col min="9941" max="9941" width="5.42578125" style="18" customWidth="1"/>
    <col min="9942" max="9942" width="4.140625" style="18" customWidth="1"/>
    <col min="9943" max="10161" width="11.42578125" style="18"/>
    <col min="10162" max="10162" width="1.85546875" style="18" bestFit="1" customWidth="1"/>
    <col min="10163" max="10163" width="10.7109375" style="18" customWidth="1"/>
    <col min="10164" max="10164" width="2" style="18" customWidth="1"/>
    <col min="10165" max="10165" width="3" style="18" customWidth="1"/>
    <col min="10166" max="10166" width="0.85546875" style="18" customWidth="1"/>
    <col min="10167" max="10167" width="2.42578125" style="18" customWidth="1"/>
    <col min="10168" max="10168" width="3" style="18" customWidth="1"/>
    <col min="10169" max="10169" width="0.85546875" style="18" customWidth="1"/>
    <col min="10170" max="10170" width="2.42578125" style="18" customWidth="1"/>
    <col min="10171" max="10171" width="3" style="18" customWidth="1"/>
    <col min="10172" max="10172" width="0.85546875" style="18" customWidth="1"/>
    <col min="10173" max="10173" width="2.42578125" style="18" customWidth="1"/>
    <col min="10174" max="10174" width="3" style="18" customWidth="1"/>
    <col min="10175" max="10175" width="0.85546875" style="18" customWidth="1"/>
    <col min="10176" max="10176" width="2.42578125" style="18" customWidth="1"/>
    <col min="10177" max="10177" width="3" style="18" customWidth="1"/>
    <col min="10178" max="10178" width="0.85546875" style="18" customWidth="1"/>
    <col min="10179" max="10179" width="2.42578125" style="18" customWidth="1"/>
    <col min="10180" max="10180" width="3" style="18" customWidth="1"/>
    <col min="10181" max="10181" width="0.85546875" style="18" customWidth="1"/>
    <col min="10182" max="10182" width="2.42578125" style="18" customWidth="1"/>
    <col min="10183" max="10183" width="3" style="18" customWidth="1"/>
    <col min="10184" max="10184" width="0.85546875" style="18" customWidth="1"/>
    <col min="10185" max="10185" width="2.42578125" style="18" customWidth="1"/>
    <col min="10186" max="10186" width="3" style="18" customWidth="1"/>
    <col min="10187" max="10187" width="0.85546875" style="18" customWidth="1"/>
    <col min="10188" max="10188" width="2.42578125" style="18" customWidth="1"/>
    <col min="10189" max="10189" width="3" style="18" customWidth="1"/>
    <col min="10190" max="10190" width="0.85546875" style="18" customWidth="1"/>
    <col min="10191" max="10191" width="2.42578125" style="18" customWidth="1"/>
    <col min="10192" max="10192" width="3" style="18" customWidth="1"/>
    <col min="10193" max="10193" width="0.85546875" style="18" customWidth="1"/>
    <col min="10194" max="10194" width="2.42578125" style="18" customWidth="1"/>
    <col min="10195" max="10195" width="3.7109375" style="18" customWidth="1"/>
    <col min="10196" max="10196" width="4.7109375" style="18" customWidth="1"/>
    <col min="10197" max="10197" width="5.42578125" style="18" customWidth="1"/>
    <col min="10198" max="10198" width="4.140625" style="18" customWidth="1"/>
    <col min="10199" max="10417" width="11.42578125" style="18"/>
    <col min="10418" max="10418" width="1.85546875" style="18" bestFit="1" customWidth="1"/>
    <col min="10419" max="10419" width="10.7109375" style="18" customWidth="1"/>
    <col min="10420" max="10420" width="2" style="18" customWidth="1"/>
    <col min="10421" max="10421" width="3" style="18" customWidth="1"/>
    <col min="10422" max="10422" width="0.85546875" style="18" customWidth="1"/>
    <col min="10423" max="10423" width="2.42578125" style="18" customWidth="1"/>
    <col min="10424" max="10424" width="3" style="18" customWidth="1"/>
    <col min="10425" max="10425" width="0.85546875" style="18" customWidth="1"/>
    <col min="10426" max="10426" width="2.42578125" style="18" customWidth="1"/>
    <col min="10427" max="10427" width="3" style="18" customWidth="1"/>
    <col min="10428" max="10428" width="0.85546875" style="18" customWidth="1"/>
    <col min="10429" max="10429" width="2.42578125" style="18" customWidth="1"/>
    <col min="10430" max="10430" width="3" style="18" customWidth="1"/>
    <col min="10431" max="10431" width="0.85546875" style="18" customWidth="1"/>
    <col min="10432" max="10432" width="2.42578125" style="18" customWidth="1"/>
    <col min="10433" max="10433" width="3" style="18" customWidth="1"/>
    <col min="10434" max="10434" width="0.85546875" style="18" customWidth="1"/>
    <col min="10435" max="10435" width="2.42578125" style="18" customWidth="1"/>
    <col min="10436" max="10436" width="3" style="18" customWidth="1"/>
    <col min="10437" max="10437" width="0.85546875" style="18" customWidth="1"/>
    <col min="10438" max="10438" width="2.42578125" style="18" customWidth="1"/>
    <col min="10439" max="10439" width="3" style="18" customWidth="1"/>
    <col min="10440" max="10440" width="0.85546875" style="18" customWidth="1"/>
    <col min="10441" max="10441" width="2.42578125" style="18" customWidth="1"/>
    <col min="10442" max="10442" width="3" style="18" customWidth="1"/>
    <col min="10443" max="10443" width="0.85546875" style="18" customWidth="1"/>
    <col min="10444" max="10444" width="2.42578125" style="18" customWidth="1"/>
    <col min="10445" max="10445" width="3" style="18" customWidth="1"/>
    <col min="10446" max="10446" width="0.85546875" style="18" customWidth="1"/>
    <col min="10447" max="10447" width="2.42578125" style="18" customWidth="1"/>
    <col min="10448" max="10448" width="3" style="18" customWidth="1"/>
    <col min="10449" max="10449" width="0.85546875" style="18" customWidth="1"/>
    <col min="10450" max="10450" width="2.42578125" style="18" customWidth="1"/>
    <col min="10451" max="10451" width="3.7109375" style="18" customWidth="1"/>
    <col min="10452" max="10452" width="4.7109375" style="18" customWidth="1"/>
    <col min="10453" max="10453" width="5.42578125" style="18" customWidth="1"/>
    <col min="10454" max="10454" width="4.140625" style="18" customWidth="1"/>
    <col min="10455" max="10673" width="11.42578125" style="18"/>
    <col min="10674" max="10674" width="1.85546875" style="18" bestFit="1" customWidth="1"/>
    <col min="10675" max="10675" width="10.7109375" style="18" customWidth="1"/>
    <col min="10676" max="10676" width="2" style="18" customWidth="1"/>
    <col min="10677" max="10677" width="3" style="18" customWidth="1"/>
    <col min="10678" max="10678" width="0.85546875" style="18" customWidth="1"/>
    <col min="10679" max="10679" width="2.42578125" style="18" customWidth="1"/>
    <col min="10680" max="10680" width="3" style="18" customWidth="1"/>
    <col min="10681" max="10681" width="0.85546875" style="18" customWidth="1"/>
    <col min="10682" max="10682" width="2.42578125" style="18" customWidth="1"/>
    <col min="10683" max="10683" width="3" style="18" customWidth="1"/>
    <col min="10684" max="10684" width="0.85546875" style="18" customWidth="1"/>
    <col min="10685" max="10685" width="2.42578125" style="18" customWidth="1"/>
    <col min="10686" max="10686" width="3" style="18" customWidth="1"/>
    <col min="10687" max="10687" width="0.85546875" style="18" customWidth="1"/>
    <col min="10688" max="10688" width="2.42578125" style="18" customWidth="1"/>
    <col min="10689" max="10689" width="3" style="18" customWidth="1"/>
    <col min="10690" max="10690" width="0.85546875" style="18" customWidth="1"/>
    <col min="10691" max="10691" width="2.42578125" style="18" customWidth="1"/>
    <col min="10692" max="10692" width="3" style="18" customWidth="1"/>
    <col min="10693" max="10693" width="0.85546875" style="18" customWidth="1"/>
    <col min="10694" max="10694" width="2.42578125" style="18" customWidth="1"/>
    <col min="10695" max="10695" width="3" style="18" customWidth="1"/>
    <col min="10696" max="10696" width="0.85546875" style="18" customWidth="1"/>
    <col min="10697" max="10697" width="2.42578125" style="18" customWidth="1"/>
    <col min="10698" max="10698" width="3" style="18" customWidth="1"/>
    <col min="10699" max="10699" width="0.85546875" style="18" customWidth="1"/>
    <col min="10700" max="10700" width="2.42578125" style="18" customWidth="1"/>
    <col min="10701" max="10701" width="3" style="18" customWidth="1"/>
    <col min="10702" max="10702" width="0.85546875" style="18" customWidth="1"/>
    <col min="10703" max="10703" width="2.42578125" style="18" customWidth="1"/>
    <col min="10704" max="10704" width="3" style="18" customWidth="1"/>
    <col min="10705" max="10705" width="0.85546875" style="18" customWidth="1"/>
    <col min="10706" max="10706" width="2.42578125" style="18" customWidth="1"/>
    <col min="10707" max="10707" width="3.7109375" style="18" customWidth="1"/>
    <col min="10708" max="10708" width="4.7109375" style="18" customWidth="1"/>
    <col min="10709" max="10709" width="5.42578125" style="18" customWidth="1"/>
    <col min="10710" max="10710" width="4.140625" style="18" customWidth="1"/>
    <col min="10711" max="10929" width="11.42578125" style="18"/>
    <col min="10930" max="10930" width="1.85546875" style="18" bestFit="1" customWidth="1"/>
    <col min="10931" max="10931" width="10.7109375" style="18" customWidth="1"/>
    <col min="10932" max="10932" width="2" style="18" customWidth="1"/>
    <col min="10933" max="10933" width="3" style="18" customWidth="1"/>
    <col min="10934" max="10934" width="0.85546875" style="18" customWidth="1"/>
    <col min="10935" max="10935" width="2.42578125" style="18" customWidth="1"/>
    <col min="10936" max="10936" width="3" style="18" customWidth="1"/>
    <col min="10937" max="10937" width="0.85546875" style="18" customWidth="1"/>
    <col min="10938" max="10938" width="2.42578125" style="18" customWidth="1"/>
    <col min="10939" max="10939" width="3" style="18" customWidth="1"/>
    <col min="10940" max="10940" width="0.85546875" style="18" customWidth="1"/>
    <col min="10941" max="10941" width="2.42578125" style="18" customWidth="1"/>
    <col min="10942" max="10942" width="3" style="18" customWidth="1"/>
    <col min="10943" max="10943" width="0.85546875" style="18" customWidth="1"/>
    <col min="10944" max="10944" width="2.42578125" style="18" customWidth="1"/>
    <col min="10945" max="10945" width="3" style="18" customWidth="1"/>
    <col min="10946" max="10946" width="0.85546875" style="18" customWidth="1"/>
    <col min="10947" max="10947" width="2.42578125" style="18" customWidth="1"/>
    <col min="10948" max="10948" width="3" style="18" customWidth="1"/>
    <col min="10949" max="10949" width="0.85546875" style="18" customWidth="1"/>
    <col min="10950" max="10950" width="2.42578125" style="18" customWidth="1"/>
    <col min="10951" max="10951" width="3" style="18" customWidth="1"/>
    <col min="10952" max="10952" width="0.85546875" style="18" customWidth="1"/>
    <col min="10953" max="10953" width="2.42578125" style="18" customWidth="1"/>
    <col min="10954" max="10954" width="3" style="18" customWidth="1"/>
    <col min="10955" max="10955" width="0.85546875" style="18" customWidth="1"/>
    <col min="10956" max="10956" width="2.42578125" style="18" customWidth="1"/>
    <col min="10957" max="10957" width="3" style="18" customWidth="1"/>
    <col min="10958" max="10958" width="0.85546875" style="18" customWidth="1"/>
    <col min="10959" max="10959" width="2.42578125" style="18" customWidth="1"/>
    <col min="10960" max="10960" width="3" style="18" customWidth="1"/>
    <col min="10961" max="10961" width="0.85546875" style="18" customWidth="1"/>
    <col min="10962" max="10962" width="2.42578125" style="18" customWidth="1"/>
    <col min="10963" max="10963" width="3.7109375" style="18" customWidth="1"/>
    <col min="10964" max="10964" width="4.7109375" style="18" customWidth="1"/>
    <col min="10965" max="10965" width="5.42578125" style="18" customWidth="1"/>
    <col min="10966" max="10966" width="4.140625" style="18" customWidth="1"/>
    <col min="10967" max="11185" width="11.42578125" style="18"/>
    <col min="11186" max="11186" width="1.85546875" style="18" bestFit="1" customWidth="1"/>
    <col min="11187" max="11187" width="10.7109375" style="18" customWidth="1"/>
    <col min="11188" max="11188" width="2" style="18" customWidth="1"/>
    <col min="11189" max="11189" width="3" style="18" customWidth="1"/>
    <col min="11190" max="11190" width="0.85546875" style="18" customWidth="1"/>
    <col min="11191" max="11191" width="2.42578125" style="18" customWidth="1"/>
    <col min="11192" max="11192" width="3" style="18" customWidth="1"/>
    <col min="11193" max="11193" width="0.85546875" style="18" customWidth="1"/>
    <col min="11194" max="11194" width="2.42578125" style="18" customWidth="1"/>
    <col min="11195" max="11195" width="3" style="18" customWidth="1"/>
    <col min="11196" max="11196" width="0.85546875" style="18" customWidth="1"/>
    <col min="11197" max="11197" width="2.42578125" style="18" customWidth="1"/>
    <col min="11198" max="11198" width="3" style="18" customWidth="1"/>
    <col min="11199" max="11199" width="0.85546875" style="18" customWidth="1"/>
    <col min="11200" max="11200" width="2.42578125" style="18" customWidth="1"/>
    <col min="11201" max="11201" width="3" style="18" customWidth="1"/>
    <col min="11202" max="11202" width="0.85546875" style="18" customWidth="1"/>
    <col min="11203" max="11203" width="2.42578125" style="18" customWidth="1"/>
    <col min="11204" max="11204" width="3" style="18" customWidth="1"/>
    <col min="11205" max="11205" width="0.85546875" style="18" customWidth="1"/>
    <col min="11206" max="11206" width="2.42578125" style="18" customWidth="1"/>
    <col min="11207" max="11207" width="3" style="18" customWidth="1"/>
    <col min="11208" max="11208" width="0.85546875" style="18" customWidth="1"/>
    <col min="11209" max="11209" width="2.42578125" style="18" customWidth="1"/>
    <col min="11210" max="11210" width="3" style="18" customWidth="1"/>
    <col min="11211" max="11211" width="0.85546875" style="18" customWidth="1"/>
    <col min="11212" max="11212" width="2.42578125" style="18" customWidth="1"/>
    <col min="11213" max="11213" width="3" style="18" customWidth="1"/>
    <col min="11214" max="11214" width="0.85546875" style="18" customWidth="1"/>
    <col min="11215" max="11215" width="2.42578125" style="18" customWidth="1"/>
    <col min="11216" max="11216" width="3" style="18" customWidth="1"/>
    <col min="11217" max="11217" width="0.85546875" style="18" customWidth="1"/>
    <col min="11218" max="11218" width="2.42578125" style="18" customWidth="1"/>
    <col min="11219" max="11219" width="3.7109375" style="18" customWidth="1"/>
    <col min="11220" max="11220" width="4.7109375" style="18" customWidth="1"/>
    <col min="11221" max="11221" width="5.42578125" style="18" customWidth="1"/>
    <col min="11222" max="11222" width="4.140625" style="18" customWidth="1"/>
    <col min="11223" max="11441" width="11.42578125" style="18"/>
    <col min="11442" max="11442" width="1.85546875" style="18" bestFit="1" customWidth="1"/>
    <col min="11443" max="11443" width="10.7109375" style="18" customWidth="1"/>
    <col min="11444" max="11444" width="2" style="18" customWidth="1"/>
    <col min="11445" max="11445" width="3" style="18" customWidth="1"/>
    <col min="11446" max="11446" width="0.85546875" style="18" customWidth="1"/>
    <col min="11447" max="11447" width="2.42578125" style="18" customWidth="1"/>
    <col min="11448" max="11448" width="3" style="18" customWidth="1"/>
    <col min="11449" max="11449" width="0.85546875" style="18" customWidth="1"/>
    <col min="11450" max="11450" width="2.42578125" style="18" customWidth="1"/>
    <col min="11451" max="11451" width="3" style="18" customWidth="1"/>
    <col min="11452" max="11452" width="0.85546875" style="18" customWidth="1"/>
    <col min="11453" max="11453" width="2.42578125" style="18" customWidth="1"/>
    <col min="11454" max="11454" width="3" style="18" customWidth="1"/>
    <col min="11455" max="11455" width="0.85546875" style="18" customWidth="1"/>
    <col min="11456" max="11456" width="2.42578125" style="18" customWidth="1"/>
    <col min="11457" max="11457" width="3" style="18" customWidth="1"/>
    <col min="11458" max="11458" width="0.85546875" style="18" customWidth="1"/>
    <col min="11459" max="11459" width="2.42578125" style="18" customWidth="1"/>
    <col min="11460" max="11460" width="3" style="18" customWidth="1"/>
    <col min="11461" max="11461" width="0.85546875" style="18" customWidth="1"/>
    <col min="11462" max="11462" width="2.42578125" style="18" customWidth="1"/>
    <col min="11463" max="11463" width="3" style="18" customWidth="1"/>
    <col min="11464" max="11464" width="0.85546875" style="18" customWidth="1"/>
    <col min="11465" max="11465" width="2.42578125" style="18" customWidth="1"/>
    <col min="11466" max="11466" width="3" style="18" customWidth="1"/>
    <col min="11467" max="11467" width="0.85546875" style="18" customWidth="1"/>
    <col min="11468" max="11468" width="2.42578125" style="18" customWidth="1"/>
    <col min="11469" max="11469" width="3" style="18" customWidth="1"/>
    <col min="11470" max="11470" width="0.85546875" style="18" customWidth="1"/>
    <col min="11471" max="11471" width="2.42578125" style="18" customWidth="1"/>
    <col min="11472" max="11472" width="3" style="18" customWidth="1"/>
    <col min="11473" max="11473" width="0.85546875" style="18" customWidth="1"/>
    <col min="11474" max="11474" width="2.42578125" style="18" customWidth="1"/>
    <col min="11475" max="11475" width="3.7109375" style="18" customWidth="1"/>
    <col min="11476" max="11476" width="4.7109375" style="18" customWidth="1"/>
    <col min="11477" max="11477" width="5.42578125" style="18" customWidth="1"/>
    <col min="11478" max="11478" width="4.140625" style="18" customWidth="1"/>
    <col min="11479" max="11697" width="11.42578125" style="18"/>
    <col min="11698" max="11698" width="1.85546875" style="18" bestFit="1" customWidth="1"/>
    <col min="11699" max="11699" width="10.7109375" style="18" customWidth="1"/>
    <col min="11700" max="11700" width="2" style="18" customWidth="1"/>
    <col min="11701" max="11701" width="3" style="18" customWidth="1"/>
    <col min="11702" max="11702" width="0.85546875" style="18" customWidth="1"/>
    <col min="11703" max="11703" width="2.42578125" style="18" customWidth="1"/>
    <col min="11704" max="11704" width="3" style="18" customWidth="1"/>
    <col min="11705" max="11705" width="0.85546875" style="18" customWidth="1"/>
    <col min="11706" max="11706" width="2.42578125" style="18" customWidth="1"/>
    <col min="11707" max="11707" width="3" style="18" customWidth="1"/>
    <col min="11708" max="11708" width="0.85546875" style="18" customWidth="1"/>
    <col min="11709" max="11709" width="2.42578125" style="18" customWidth="1"/>
    <col min="11710" max="11710" width="3" style="18" customWidth="1"/>
    <col min="11711" max="11711" width="0.85546875" style="18" customWidth="1"/>
    <col min="11712" max="11712" width="2.42578125" style="18" customWidth="1"/>
    <col min="11713" max="11713" width="3" style="18" customWidth="1"/>
    <col min="11714" max="11714" width="0.85546875" style="18" customWidth="1"/>
    <col min="11715" max="11715" width="2.42578125" style="18" customWidth="1"/>
    <col min="11716" max="11716" width="3" style="18" customWidth="1"/>
    <col min="11717" max="11717" width="0.85546875" style="18" customWidth="1"/>
    <col min="11718" max="11718" width="2.42578125" style="18" customWidth="1"/>
    <col min="11719" max="11719" width="3" style="18" customWidth="1"/>
    <col min="11720" max="11720" width="0.85546875" style="18" customWidth="1"/>
    <col min="11721" max="11721" width="2.42578125" style="18" customWidth="1"/>
    <col min="11722" max="11722" width="3" style="18" customWidth="1"/>
    <col min="11723" max="11723" width="0.85546875" style="18" customWidth="1"/>
    <col min="11724" max="11724" width="2.42578125" style="18" customWidth="1"/>
    <col min="11725" max="11725" width="3" style="18" customWidth="1"/>
    <col min="11726" max="11726" width="0.85546875" style="18" customWidth="1"/>
    <col min="11727" max="11727" width="2.42578125" style="18" customWidth="1"/>
    <col min="11728" max="11728" width="3" style="18" customWidth="1"/>
    <col min="11729" max="11729" width="0.85546875" style="18" customWidth="1"/>
    <col min="11730" max="11730" width="2.42578125" style="18" customWidth="1"/>
    <col min="11731" max="11731" width="3.7109375" style="18" customWidth="1"/>
    <col min="11732" max="11732" width="4.7109375" style="18" customWidth="1"/>
    <col min="11733" max="11733" width="5.42578125" style="18" customWidth="1"/>
    <col min="11734" max="11734" width="4.140625" style="18" customWidth="1"/>
    <col min="11735" max="11953" width="11.42578125" style="18"/>
    <col min="11954" max="11954" width="1.85546875" style="18" bestFit="1" customWidth="1"/>
    <col min="11955" max="11955" width="10.7109375" style="18" customWidth="1"/>
    <col min="11956" max="11956" width="2" style="18" customWidth="1"/>
    <col min="11957" max="11957" width="3" style="18" customWidth="1"/>
    <col min="11958" max="11958" width="0.85546875" style="18" customWidth="1"/>
    <col min="11959" max="11959" width="2.42578125" style="18" customWidth="1"/>
    <col min="11960" max="11960" width="3" style="18" customWidth="1"/>
    <col min="11961" max="11961" width="0.85546875" style="18" customWidth="1"/>
    <col min="11962" max="11962" width="2.42578125" style="18" customWidth="1"/>
    <col min="11963" max="11963" width="3" style="18" customWidth="1"/>
    <col min="11964" max="11964" width="0.85546875" style="18" customWidth="1"/>
    <col min="11965" max="11965" width="2.42578125" style="18" customWidth="1"/>
    <col min="11966" max="11966" width="3" style="18" customWidth="1"/>
    <col min="11967" max="11967" width="0.85546875" style="18" customWidth="1"/>
    <col min="11968" max="11968" width="2.42578125" style="18" customWidth="1"/>
    <col min="11969" max="11969" width="3" style="18" customWidth="1"/>
    <col min="11970" max="11970" width="0.85546875" style="18" customWidth="1"/>
    <col min="11971" max="11971" width="2.42578125" style="18" customWidth="1"/>
    <col min="11972" max="11972" width="3" style="18" customWidth="1"/>
    <col min="11973" max="11973" width="0.85546875" style="18" customWidth="1"/>
    <col min="11974" max="11974" width="2.42578125" style="18" customWidth="1"/>
    <col min="11975" max="11975" width="3" style="18" customWidth="1"/>
    <col min="11976" max="11976" width="0.85546875" style="18" customWidth="1"/>
    <col min="11977" max="11977" width="2.42578125" style="18" customWidth="1"/>
    <col min="11978" max="11978" width="3" style="18" customWidth="1"/>
    <col min="11979" max="11979" width="0.85546875" style="18" customWidth="1"/>
    <col min="11980" max="11980" width="2.42578125" style="18" customWidth="1"/>
    <col min="11981" max="11981" width="3" style="18" customWidth="1"/>
    <col min="11982" max="11982" width="0.85546875" style="18" customWidth="1"/>
    <col min="11983" max="11983" width="2.42578125" style="18" customWidth="1"/>
    <col min="11984" max="11984" width="3" style="18" customWidth="1"/>
    <col min="11985" max="11985" width="0.85546875" style="18" customWidth="1"/>
    <col min="11986" max="11986" width="2.42578125" style="18" customWidth="1"/>
    <col min="11987" max="11987" width="3.7109375" style="18" customWidth="1"/>
    <col min="11988" max="11988" width="4.7109375" style="18" customWidth="1"/>
    <col min="11989" max="11989" width="5.42578125" style="18" customWidth="1"/>
    <col min="11990" max="11990" width="4.140625" style="18" customWidth="1"/>
    <col min="11991" max="12209" width="11.42578125" style="18"/>
    <col min="12210" max="12210" width="1.85546875" style="18" bestFit="1" customWidth="1"/>
    <col min="12211" max="12211" width="10.7109375" style="18" customWidth="1"/>
    <col min="12212" max="12212" width="2" style="18" customWidth="1"/>
    <col min="12213" max="12213" width="3" style="18" customWidth="1"/>
    <col min="12214" max="12214" width="0.85546875" style="18" customWidth="1"/>
    <col min="12215" max="12215" width="2.42578125" style="18" customWidth="1"/>
    <col min="12216" max="12216" width="3" style="18" customWidth="1"/>
    <col min="12217" max="12217" width="0.85546875" style="18" customWidth="1"/>
    <col min="12218" max="12218" width="2.42578125" style="18" customWidth="1"/>
    <col min="12219" max="12219" width="3" style="18" customWidth="1"/>
    <col min="12220" max="12220" width="0.85546875" style="18" customWidth="1"/>
    <col min="12221" max="12221" width="2.42578125" style="18" customWidth="1"/>
    <col min="12222" max="12222" width="3" style="18" customWidth="1"/>
    <col min="12223" max="12223" width="0.85546875" style="18" customWidth="1"/>
    <col min="12224" max="12224" width="2.42578125" style="18" customWidth="1"/>
    <col min="12225" max="12225" width="3" style="18" customWidth="1"/>
    <col min="12226" max="12226" width="0.85546875" style="18" customWidth="1"/>
    <col min="12227" max="12227" width="2.42578125" style="18" customWidth="1"/>
    <col min="12228" max="12228" width="3" style="18" customWidth="1"/>
    <col min="12229" max="12229" width="0.85546875" style="18" customWidth="1"/>
    <col min="12230" max="12230" width="2.42578125" style="18" customWidth="1"/>
    <col min="12231" max="12231" width="3" style="18" customWidth="1"/>
    <col min="12232" max="12232" width="0.85546875" style="18" customWidth="1"/>
    <col min="12233" max="12233" width="2.42578125" style="18" customWidth="1"/>
    <col min="12234" max="12234" width="3" style="18" customWidth="1"/>
    <col min="12235" max="12235" width="0.85546875" style="18" customWidth="1"/>
    <col min="12236" max="12236" width="2.42578125" style="18" customWidth="1"/>
    <col min="12237" max="12237" width="3" style="18" customWidth="1"/>
    <col min="12238" max="12238" width="0.85546875" style="18" customWidth="1"/>
    <col min="12239" max="12239" width="2.42578125" style="18" customWidth="1"/>
    <col min="12240" max="12240" width="3" style="18" customWidth="1"/>
    <col min="12241" max="12241" width="0.85546875" style="18" customWidth="1"/>
    <col min="12242" max="12242" width="2.42578125" style="18" customWidth="1"/>
    <col min="12243" max="12243" width="3.7109375" style="18" customWidth="1"/>
    <col min="12244" max="12244" width="4.7109375" style="18" customWidth="1"/>
    <col min="12245" max="12245" width="5.42578125" style="18" customWidth="1"/>
    <col min="12246" max="12246" width="4.140625" style="18" customWidth="1"/>
    <col min="12247" max="12465" width="11.42578125" style="18"/>
    <col min="12466" max="12466" width="1.85546875" style="18" bestFit="1" customWidth="1"/>
    <col min="12467" max="12467" width="10.7109375" style="18" customWidth="1"/>
    <col min="12468" max="12468" width="2" style="18" customWidth="1"/>
    <col min="12469" max="12469" width="3" style="18" customWidth="1"/>
    <col min="12470" max="12470" width="0.85546875" style="18" customWidth="1"/>
    <col min="12471" max="12471" width="2.42578125" style="18" customWidth="1"/>
    <col min="12472" max="12472" width="3" style="18" customWidth="1"/>
    <col min="12473" max="12473" width="0.85546875" style="18" customWidth="1"/>
    <col min="12474" max="12474" width="2.42578125" style="18" customWidth="1"/>
    <col min="12475" max="12475" width="3" style="18" customWidth="1"/>
    <col min="12476" max="12476" width="0.85546875" style="18" customWidth="1"/>
    <col min="12477" max="12477" width="2.42578125" style="18" customWidth="1"/>
    <col min="12478" max="12478" width="3" style="18" customWidth="1"/>
    <col min="12479" max="12479" width="0.85546875" style="18" customWidth="1"/>
    <col min="12480" max="12480" width="2.42578125" style="18" customWidth="1"/>
    <col min="12481" max="12481" width="3" style="18" customWidth="1"/>
    <col min="12482" max="12482" width="0.85546875" style="18" customWidth="1"/>
    <col min="12483" max="12483" width="2.42578125" style="18" customWidth="1"/>
    <col min="12484" max="12484" width="3" style="18" customWidth="1"/>
    <col min="12485" max="12485" width="0.85546875" style="18" customWidth="1"/>
    <col min="12486" max="12486" width="2.42578125" style="18" customWidth="1"/>
    <col min="12487" max="12487" width="3" style="18" customWidth="1"/>
    <col min="12488" max="12488" width="0.85546875" style="18" customWidth="1"/>
    <col min="12489" max="12489" width="2.42578125" style="18" customWidth="1"/>
    <col min="12490" max="12490" width="3" style="18" customWidth="1"/>
    <col min="12491" max="12491" width="0.85546875" style="18" customWidth="1"/>
    <col min="12492" max="12492" width="2.42578125" style="18" customWidth="1"/>
    <col min="12493" max="12493" width="3" style="18" customWidth="1"/>
    <col min="12494" max="12494" width="0.85546875" style="18" customWidth="1"/>
    <col min="12495" max="12495" width="2.42578125" style="18" customWidth="1"/>
    <col min="12496" max="12496" width="3" style="18" customWidth="1"/>
    <col min="12497" max="12497" width="0.85546875" style="18" customWidth="1"/>
    <col min="12498" max="12498" width="2.42578125" style="18" customWidth="1"/>
    <col min="12499" max="12499" width="3.7109375" style="18" customWidth="1"/>
    <col min="12500" max="12500" width="4.7109375" style="18" customWidth="1"/>
    <col min="12501" max="12501" width="5.42578125" style="18" customWidth="1"/>
    <col min="12502" max="12502" width="4.140625" style="18" customWidth="1"/>
    <col min="12503" max="12721" width="11.42578125" style="18"/>
    <col min="12722" max="12722" width="1.85546875" style="18" bestFit="1" customWidth="1"/>
    <col min="12723" max="12723" width="10.7109375" style="18" customWidth="1"/>
    <col min="12724" max="12724" width="2" style="18" customWidth="1"/>
    <col min="12725" max="12725" width="3" style="18" customWidth="1"/>
    <col min="12726" max="12726" width="0.85546875" style="18" customWidth="1"/>
    <col min="12727" max="12727" width="2.42578125" style="18" customWidth="1"/>
    <col min="12728" max="12728" width="3" style="18" customWidth="1"/>
    <col min="12729" max="12729" width="0.85546875" style="18" customWidth="1"/>
    <col min="12730" max="12730" width="2.42578125" style="18" customWidth="1"/>
    <col min="12731" max="12731" width="3" style="18" customWidth="1"/>
    <col min="12732" max="12732" width="0.85546875" style="18" customWidth="1"/>
    <col min="12733" max="12733" width="2.42578125" style="18" customWidth="1"/>
    <col min="12734" max="12734" width="3" style="18" customWidth="1"/>
    <col min="12735" max="12735" width="0.85546875" style="18" customWidth="1"/>
    <col min="12736" max="12736" width="2.42578125" style="18" customWidth="1"/>
    <col min="12737" max="12737" width="3" style="18" customWidth="1"/>
    <col min="12738" max="12738" width="0.85546875" style="18" customWidth="1"/>
    <col min="12739" max="12739" width="2.42578125" style="18" customWidth="1"/>
    <col min="12740" max="12740" width="3" style="18" customWidth="1"/>
    <col min="12741" max="12741" width="0.85546875" style="18" customWidth="1"/>
    <col min="12742" max="12742" width="2.42578125" style="18" customWidth="1"/>
    <col min="12743" max="12743" width="3" style="18" customWidth="1"/>
    <col min="12744" max="12744" width="0.85546875" style="18" customWidth="1"/>
    <col min="12745" max="12745" width="2.42578125" style="18" customWidth="1"/>
    <col min="12746" max="12746" width="3" style="18" customWidth="1"/>
    <col min="12747" max="12747" width="0.85546875" style="18" customWidth="1"/>
    <col min="12748" max="12748" width="2.42578125" style="18" customWidth="1"/>
    <col min="12749" max="12749" width="3" style="18" customWidth="1"/>
    <col min="12750" max="12750" width="0.85546875" style="18" customWidth="1"/>
    <col min="12751" max="12751" width="2.42578125" style="18" customWidth="1"/>
    <col min="12752" max="12752" width="3" style="18" customWidth="1"/>
    <col min="12753" max="12753" width="0.85546875" style="18" customWidth="1"/>
    <col min="12754" max="12754" width="2.42578125" style="18" customWidth="1"/>
    <col min="12755" max="12755" width="3.7109375" style="18" customWidth="1"/>
    <col min="12756" max="12756" width="4.7109375" style="18" customWidth="1"/>
    <col min="12757" max="12757" width="5.42578125" style="18" customWidth="1"/>
    <col min="12758" max="12758" width="4.140625" style="18" customWidth="1"/>
    <col min="12759" max="12977" width="11.42578125" style="18"/>
    <col min="12978" max="12978" width="1.85546875" style="18" bestFit="1" customWidth="1"/>
    <col min="12979" max="12979" width="10.7109375" style="18" customWidth="1"/>
    <col min="12980" max="12980" width="2" style="18" customWidth="1"/>
    <col min="12981" max="12981" width="3" style="18" customWidth="1"/>
    <col min="12982" max="12982" width="0.85546875" style="18" customWidth="1"/>
    <col min="12983" max="12983" width="2.42578125" style="18" customWidth="1"/>
    <col min="12984" max="12984" width="3" style="18" customWidth="1"/>
    <col min="12985" max="12985" width="0.85546875" style="18" customWidth="1"/>
    <col min="12986" max="12986" width="2.42578125" style="18" customWidth="1"/>
    <col min="12987" max="12987" width="3" style="18" customWidth="1"/>
    <col min="12988" max="12988" width="0.85546875" style="18" customWidth="1"/>
    <col min="12989" max="12989" width="2.42578125" style="18" customWidth="1"/>
    <col min="12990" max="12990" width="3" style="18" customWidth="1"/>
    <col min="12991" max="12991" width="0.85546875" style="18" customWidth="1"/>
    <col min="12992" max="12992" width="2.42578125" style="18" customWidth="1"/>
    <col min="12993" max="12993" width="3" style="18" customWidth="1"/>
    <col min="12994" max="12994" width="0.85546875" style="18" customWidth="1"/>
    <col min="12995" max="12995" width="2.42578125" style="18" customWidth="1"/>
    <col min="12996" max="12996" width="3" style="18" customWidth="1"/>
    <col min="12997" max="12997" width="0.85546875" style="18" customWidth="1"/>
    <col min="12998" max="12998" width="2.42578125" style="18" customWidth="1"/>
    <col min="12999" max="12999" width="3" style="18" customWidth="1"/>
    <col min="13000" max="13000" width="0.85546875" style="18" customWidth="1"/>
    <col min="13001" max="13001" width="2.42578125" style="18" customWidth="1"/>
    <col min="13002" max="13002" width="3" style="18" customWidth="1"/>
    <col min="13003" max="13003" width="0.85546875" style="18" customWidth="1"/>
    <col min="13004" max="13004" width="2.42578125" style="18" customWidth="1"/>
    <col min="13005" max="13005" width="3" style="18" customWidth="1"/>
    <col min="13006" max="13006" width="0.85546875" style="18" customWidth="1"/>
    <col min="13007" max="13007" width="2.42578125" style="18" customWidth="1"/>
    <col min="13008" max="13008" width="3" style="18" customWidth="1"/>
    <col min="13009" max="13009" width="0.85546875" style="18" customWidth="1"/>
    <col min="13010" max="13010" width="2.42578125" style="18" customWidth="1"/>
    <col min="13011" max="13011" width="3.7109375" style="18" customWidth="1"/>
    <col min="13012" max="13012" width="4.7109375" style="18" customWidth="1"/>
    <col min="13013" max="13013" width="5.42578125" style="18" customWidth="1"/>
    <col min="13014" max="13014" width="4.140625" style="18" customWidth="1"/>
    <col min="13015" max="13233" width="11.42578125" style="18"/>
    <col min="13234" max="13234" width="1.85546875" style="18" bestFit="1" customWidth="1"/>
    <col min="13235" max="13235" width="10.7109375" style="18" customWidth="1"/>
    <col min="13236" max="13236" width="2" style="18" customWidth="1"/>
    <col min="13237" max="13237" width="3" style="18" customWidth="1"/>
    <col min="13238" max="13238" width="0.85546875" style="18" customWidth="1"/>
    <col min="13239" max="13239" width="2.42578125" style="18" customWidth="1"/>
    <col min="13240" max="13240" width="3" style="18" customWidth="1"/>
    <col min="13241" max="13241" width="0.85546875" style="18" customWidth="1"/>
    <col min="13242" max="13242" width="2.42578125" style="18" customWidth="1"/>
    <col min="13243" max="13243" width="3" style="18" customWidth="1"/>
    <col min="13244" max="13244" width="0.85546875" style="18" customWidth="1"/>
    <col min="13245" max="13245" width="2.42578125" style="18" customWidth="1"/>
    <col min="13246" max="13246" width="3" style="18" customWidth="1"/>
    <col min="13247" max="13247" width="0.85546875" style="18" customWidth="1"/>
    <col min="13248" max="13248" width="2.42578125" style="18" customWidth="1"/>
    <col min="13249" max="13249" width="3" style="18" customWidth="1"/>
    <col min="13250" max="13250" width="0.85546875" style="18" customWidth="1"/>
    <col min="13251" max="13251" width="2.42578125" style="18" customWidth="1"/>
    <col min="13252" max="13252" width="3" style="18" customWidth="1"/>
    <col min="13253" max="13253" width="0.85546875" style="18" customWidth="1"/>
    <col min="13254" max="13254" width="2.42578125" style="18" customWidth="1"/>
    <col min="13255" max="13255" width="3" style="18" customWidth="1"/>
    <col min="13256" max="13256" width="0.85546875" style="18" customWidth="1"/>
    <col min="13257" max="13257" width="2.42578125" style="18" customWidth="1"/>
    <col min="13258" max="13258" width="3" style="18" customWidth="1"/>
    <col min="13259" max="13259" width="0.85546875" style="18" customWidth="1"/>
    <col min="13260" max="13260" width="2.42578125" style="18" customWidth="1"/>
    <col min="13261" max="13261" width="3" style="18" customWidth="1"/>
    <col min="13262" max="13262" width="0.85546875" style="18" customWidth="1"/>
    <col min="13263" max="13263" width="2.42578125" style="18" customWidth="1"/>
    <col min="13264" max="13264" width="3" style="18" customWidth="1"/>
    <col min="13265" max="13265" width="0.85546875" style="18" customWidth="1"/>
    <col min="13266" max="13266" width="2.42578125" style="18" customWidth="1"/>
    <col min="13267" max="13267" width="3.7109375" style="18" customWidth="1"/>
    <col min="13268" max="13268" width="4.7109375" style="18" customWidth="1"/>
    <col min="13269" max="13269" width="5.42578125" style="18" customWidth="1"/>
    <col min="13270" max="13270" width="4.140625" style="18" customWidth="1"/>
    <col min="13271" max="13489" width="11.42578125" style="18"/>
    <col min="13490" max="13490" width="1.85546875" style="18" bestFit="1" customWidth="1"/>
    <col min="13491" max="13491" width="10.7109375" style="18" customWidth="1"/>
    <col min="13492" max="13492" width="2" style="18" customWidth="1"/>
    <col min="13493" max="13493" width="3" style="18" customWidth="1"/>
    <col min="13494" max="13494" width="0.85546875" style="18" customWidth="1"/>
    <col min="13495" max="13495" width="2.42578125" style="18" customWidth="1"/>
    <col min="13496" max="13496" width="3" style="18" customWidth="1"/>
    <col min="13497" max="13497" width="0.85546875" style="18" customWidth="1"/>
    <col min="13498" max="13498" width="2.42578125" style="18" customWidth="1"/>
    <col min="13499" max="13499" width="3" style="18" customWidth="1"/>
    <col min="13500" max="13500" width="0.85546875" style="18" customWidth="1"/>
    <col min="13501" max="13501" width="2.42578125" style="18" customWidth="1"/>
    <col min="13502" max="13502" width="3" style="18" customWidth="1"/>
    <col min="13503" max="13503" width="0.85546875" style="18" customWidth="1"/>
    <col min="13504" max="13504" width="2.42578125" style="18" customWidth="1"/>
    <col min="13505" max="13505" width="3" style="18" customWidth="1"/>
    <col min="13506" max="13506" width="0.85546875" style="18" customWidth="1"/>
    <col min="13507" max="13507" width="2.42578125" style="18" customWidth="1"/>
    <col min="13508" max="13508" width="3" style="18" customWidth="1"/>
    <col min="13509" max="13509" width="0.85546875" style="18" customWidth="1"/>
    <col min="13510" max="13510" width="2.42578125" style="18" customWidth="1"/>
    <col min="13511" max="13511" width="3" style="18" customWidth="1"/>
    <col min="13512" max="13512" width="0.85546875" style="18" customWidth="1"/>
    <col min="13513" max="13513" width="2.42578125" style="18" customWidth="1"/>
    <col min="13514" max="13514" width="3" style="18" customWidth="1"/>
    <col min="13515" max="13515" width="0.85546875" style="18" customWidth="1"/>
    <col min="13516" max="13516" width="2.42578125" style="18" customWidth="1"/>
    <col min="13517" max="13517" width="3" style="18" customWidth="1"/>
    <col min="13518" max="13518" width="0.85546875" style="18" customWidth="1"/>
    <col min="13519" max="13519" width="2.42578125" style="18" customWidth="1"/>
    <col min="13520" max="13520" width="3" style="18" customWidth="1"/>
    <col min="13521" max="13521" width="0.85546875" style="18" customWidth="1"/>
    <col min="13522" max="13522" width="2.42578125" style="18" customWidth="1"/>
    <col min="13523" max="13523" width="3.7109375" style="18" customWidth="1"/>
    <col min="13524" max="13524" width="4.7109375" style="18" customWidth="1"/>
    <col min="13525" max="13525" width="5.42578125" style="18" customWidth="1"/>
    <col min="13526" max="13526" width="4.140625" style="18" customWidth="1"/>
    <col min="13527" max="13745" width="11.42578125" style="18"/>
    <col min="13746" max="13746" width="1.85546875" style="18" bestFit="1" customWidth="1"/>
    <col min="13747" max="13747" width="10.7109375" style="18" customWidth="1"/>
    <col min="13748" max="13748" width="2" style="18" customWidth="1"/>
    <col min="13749" max="13749" width="3" style="18" customWidth="1"/>
    <col min="13750" max="13750" width="0.85546875" style="18" customWidth="1"/>
    <col min="13751" max="13751" width="2.42578125" style="18" customWidth="1"/>
    <col min="13752" max="13752" width="3" style="18" customWidth="1"/>
    <col min="13753" max="13753" width="0.85546875" style="18" customWidth="1"/>
    <col min="13754" max="13754" width="2.42578125" style="18" customWidth="1"/>
    <col min="13755" max="13755" width="3" style="18" customWidth="1"/>
    <col min="13756" max="13756" width="0.85546875" style="18" customWidth="1"/>
    <col min="13757" max="13757" width="2.42578125" style="18" customWidth="1"/>
    <col min="13758" max="13758" width="3" style="18" customWidth="1"/>
    <col min="13759" max="13759" width="0.85546875" style="18" customWidth="1"/>
    <col min="13760" max="13760" width="2.42578125" style="18" customWidth="1"/>
    <col min="13761" max="13761" width="3" style="18" customWidth="1"/>
    <col min="13762" max="13762" width="0.85546875" style="18" customWidth="1"/>
    <col min="13763" max="13763" width="2.42578125" style="18" customWidth="1"/>
    <col min="13764" max="13764" width="3" style="18" customWidth="1"/>
    <col min="13765" max="13765" width="0.85546875" style="18" customWidth="1"/>
    <col min="13766" max="13766" width="2.42578125" style="18" customWidth="1"/>
    <col min="13767" max="13767" width="3" style="18" customWidth="1"/>
    <col min="13768" max="13768" width="0.85546875" style="18" customWidth="1"/>
    <col min="13769" max="13769" width="2.42578125" style="18" customWidth="1"/>
    <col min="13770" max="13770" width="3" style="18" customWidth="1"/>
    <col min="13771" max="13771" width="0.85546875" style="18" customWidth="1"/>
    <col min="13772" max="13772" width="2.42578125" style="18" customWidth="1"/>
    <col min="13773" max="13773" width="3" style="18" customWidth="1"/>
    <col min="13774" max="13774" width="0.85546875" style="18" customWidth="1"/>
    <col min="13775" max="13775" width="2.42578125" style="18" customWidth="1"/>
    <col min="13776" max="13776" width="3" style="18" customWidth="1"/>
    <col min="13777" max="13777" width="0.85546875" style="18" customWidth="1"/>
    <col min="13778" max="13778" width="2.42578125" style="18" customWidth="1"/>
    <col min="13779" max="13779" width="3.7109375" style="18" customWidth="1"/>
    <col min="13780" max="13780" width="4.7109375" style="18" customWidth="1"/>
    <col min="13781" max="13781" width="5.42578125" style="18" customWidth="1"/>
    <col min="13782" max="13782" width="4.140625" style="18" customWidth="1"/>
    <col min="13783" max="14001" width="11.42578125" style="18"/>
    <col min="14002" max="14002" width="1.85546875" style="18" bestFit="1" customWidth="1"/>
    <col min="14003" max="14003" width="10.7109375" style="18" customWidth="1"/>
    <col min="14004" max="14004" width="2" style="18" customWidth="1"/>
    <col min="14005" max="14005" width="3" style="18" customWidth="1"/>
    <col min="14006" max="14006" width="0.85546875" style="18" customWidth="1"/>
    <col min="14007" max="14007" width="2.42578125" style="18" customWidth="1"/>
    <col min="14008" max="14008" width="3" style="18" customWidth="1"/>
    <col min="14009" max="14009" width="0.85546875" style="18" customWidth="1"/>
    <col min="14010" max="14010" width="2.42578125" style="18" customWidth="1"/>
    <col min="14011" max="14011" width="3" style="18" customWidth="1"/>
    <col min="14012" max="14012" width="0.85546875" style="18" customWidth="1"/>
    <col min="14013" max="14013" width="2.42578125" style="18" customWidth="1"/>
    <col min="14014" max="14014" width="3" style="18" customWidth="1"/>
    <col min="14015" max="14015" width="0.85546875" style="18" customWidth="1"/>
    <col min="14016" max="14016" width="2.42578125" style="18" customWidth="1"/>
    <col min="14017" max="14017" width="3" style="18" customWidth="1"/>
    <col min="14018" max="14018" width="0.85546875" style="18" customWidth="1"/>
    <col min="14019" max="14019" width="2.42578125" style="18" customWidth="1"/>
    <col min="14020" max="14020" width="3" style="18" customWidth="1"/>
    <col min="14021" max="14021" width="0.85546875" style="18" customWidth="1"/>
    <col min="14022" max="14022" width="2.42578125" style="18" customWidth="1"/>
    <col min="14023" max="14023" width="3" style="18" customWidth="1"/>
    <col min="14024" max="14024" width="0.85546875" style="18" customWidth="1"/>
    <col min="14025" max="14025" width="2.42578125" style="18" customWidth="1"/>
    <col min="14026" max="14026" width="3" style="18" customWidth="1"/>
    <col min="14027" max="14027" width="0.85546875" style="18" customWidth="1"/>
    <col min="14028" max="14028" width="2.42578125" style="18" customWidth="1"/>
    <col min="14029" max="14029" width="3" style="18" customWidth="1"/>
    <col min="14030" max="14030" width="0.85546875" style="18" customWidth="1"/>
    <col min="14031" max="14031" width="2.42578125" style="18" customWidth="1"/>
    <col min="14032" max="14032" width="3" style="18" customWidth="1"/>
    <col min="14033" max="14033" width="0.85546875" style="18" customWidth="1"/>
    <col min="14034" max="14034" width="2.42578125" style="18" customWidth="1"/>
    <col min="14035" max="14035" width="3.7109375" style="18" customWidth="1"/>
    <col min="14036" max="14036" width="4.7109375" style="18" customWidth="1"/>
    <col min="14037" max="14037" width="5.42578125" style="18" customWidth="1"/>
    <col min="14038" max="14038" width="4.140625" style="18" customWidth="1"/>
    <col min="14039" max="14257" width="11.42578125" style="18"/>
    <col min="14258" max="14258" width="1.85546875" style="18" bestFit="1" customWidth="1"/>
    <col min="14259" max="14259" width="10.7109375" style="18" customWidth="1"/>
    <col min="14260" max="14260" width="2" style="18" customWidth="1"/>
    <col min="14261" max="14261" width="3" style="18" customWidth="1"/>
    <col min="14262" max="14262" width="0.85546875" style="18" customWidth="1"/>
    <col min="14263" max="14263" width="2.42578125" style="18" customWidth="1"/>
    <col min="14264" max="14264" width="3" style="18" customWidth="1"/>
    <col min="14265" max="14265" width="0.85546875" style="18" customWidth="1"/>
    <col min="14266" max="14266" width="2.42578125" style="18" customWidth="1"/>
    <col min="14267" max="14267" width="3" style="18" customWidth="1"/>
    <col min="14268" max="14268" width="0.85546875" style="18" customWidth="1"/>
    <col min="14269" max="14269" width="2.42578125" style="18" customWidth="1"/>
    <col min="14270" max="14270" width="3" style="18" customWidth="1"/>
    <col min="14271" max="14271" width="0.85546875" style="18" customWidth="1"/>
    <col min="14272" max="14272" width="2.42578125" style="18" customWidth="1"/>
    <col min="14273" max="14273" width="3" style="18" customWidth="1"/>
    <col min="14274" max="14274" width="0.85546875" style="18" customWidth="1"/>
    <col min="14275" max="14275" width="2.42578125" style="18" customWidth="1"/>
    <col min="14276" max="14276" width="3" style="18" customWidth="1"/>
    <col min="14277" max="14277" width="0.85546875" style="18" customWidth="1"/>
    <col min="14278" max="14278" width="2.42578125" style="18" customWidth="1"/>
    <col min="14279" max="14279" width="3" style="18" customWidth="1"/>
    <col min="14280" max="14280" width="0.85546875" style="18" customWidth="1"/>
    <col min="14281" max="14281" width="2.42578125" style="18" customWidth="1"/>
    <col min="14282" max="14282" width="3" style="18" customWidth="1"/>
    <col min="14283" max="14283" width="0.85546875" style="18" customWidth="1"/>
    <col min="14284" max="14284" width="2.42578125" style="18" customWidth="1"/>
    <col min="14285" max="14285" width="3" style="18" customWidth="1"/>
    <col min="14286" max="14286" width="0.85546875" style="18" customWidth="1"/>
    <col min="14287" max="14287" width="2.42578125" style="18" customWidth="1"/>
    <col min="14288" max="14288" width="3" style="18" customWidth="1"/>
    <col min="14289" max="14289" width="0.85546875" style="18" customWidth="1"/>
    <col min="14290" max="14290" width="2.42578125" style="18" customWidth="1"/>
    <col min="14291" max="14291" width="3.7109375" style="18" customWidth="1"/>
    <col min="14292" max="14292" width="4.7109375" style="18" customWidth="1"/>
    <col min="14293" max="14293" width="5.42578125" style="18" customWidth="1"/>
    <col min="14294" max="14294" width="4.140625" style="18" customWidth="1"/>
    <col min="14295" max="14513" width="11.42578125" style="18"/>
    <col min="14514" max="14514" width="1.85546875" style="18" bestFit="1" customWidth="1"/>
    <col min="14515" max="14515" width="10.7109375" style="18" customWidth="1"/>
    <col min="14516" max="14516" width="2" style="18" customWidth="1"/>
    <col min="14517" max="14517" width="3" style="18" customWidth="1"/>
    <col min="14518" max="14518" width="0.85546875" style="18" customWidth="1"/>
    <col min="14519" max="14519" width="2.42578125" style="18" customWidth="1"/>
    <col min="14520" max="14520" width="3" style="18" customWidth="1"/>
    <col min="14521" max="14521" width="0.85546875" style="18" customWidth="1"/>
    <col min="14522" max="14522" width="2.42578125" style="18" customWidth="1"/>
    <col min="14523" max="14523" width="3" style="18" customWidth="1"/>
    <col min="14524" max="14524" width="0.85546875" style="18" customWidth="1"/>
    <col min="14525" max="14525" width="2.42578125" style="18" customWidth="1"/>
    <col min="14526" max="14526" width="3" style="18" customWidth="1"/>
    <col min="14527" max="14527" width="0.85546875" style="18" customWidth="1"/>
    <col min="14528" max="14528" width="2.42578125" style="18" customWidth="1"/>
    <col min="14529" max="14529" width="3" style="18" customWidth="1"/>
    <col min="14530" max="14530" width="0.85546875" style="18" customWidth="1"/>
    <col min="14531" max="14531" width="2.42578125" style="18" customWidth="1"/>
    <col min="14532" max="14532" width="3" style="18" customWidth="1"/>
    <col min="14533" max="14533" width="0.85546875" style="18" customWidth="1"/>
    <col min="14534" max="14534" width="2.42578125" style="18" customWidth="1"/>
    <col min="14535" max="14535" width="3" style="18" customWidth="1"/>
    <col min="14536" max="14536" width="0.85546875" style="18" customWidth="1"/>
    <col min="14537" max="14537" width="2.42578125" style="18" customWidth="1"/>
    <col min="14538" max="14538" width="3" style="18" customWidth="1"/>
    <col min="14539" max="14539" width="0.85546875" style="18" customWidth="1"/>
    <col min="14540" max="14540" width="2.42578125" style="18" customWidth="1"/>
    <col min="14541" max="14541" width="3" style="18" customWidth="1"/>
    <col min="14542" max="14542" width="0.85546875" style="18" customWidth="1"/>
    <col min="14543" max="14543" width="2.42578125" style="18" customWidth="1"/>
    <col min="14544" max="14544" width="3" style="18" customWidth="1"/>
    <col min="14545" max="14545" width="0.85546875" style="18" customWidth="1"/>
    <col min="14546" max="14546" width="2.42578125" style="18" customWidth="1"/>
    <col min="14547" max="14547" width="3.7109375" style="18" customWidth="1"/>
    <col min="14548" max="14548" width="4.7109375" style="18" customWidth="1"/>
    <col min="14549" max="14549" width="5.42578125" style="18" customWidth="1"/>
    <col min="14550" max="14550" width="4.140625" style="18" customWidth="1"/>
    <col min="14551" max="14769" width="11.42578125" style="18"/>
    <col min="14770" max="14770" width="1.85546875" style="18" bestFit="1" customWidth="1"/>
    <col min="14771" max="14771" width="10.7109375" style="18" customWidth="1"/>
    <col min="14772" max="14772" width="2" style="18" customWidth="1"/>
    <col min="14773" max="14773" width="3" style="18" customWidth="1"/>
    <col min="14774" max="14774" width="0.85546875" style="18" customWidth="1"/>
    <col min="14775" max="14775" width="2.42578125" style="18" customWidth="1"/>
    <col min="14776" max="14776" width="3" style="18" customWidth="1"/>
    <col min="14777" max="14777" width="0.85546875" style="18" customWidth="1"/>
    <col min="14778" max="14778" width="2.42578125" style="18" customWidth="1"/>
    <col min="14779" max="14779" width="3" style="18" customWidth="1"/>
    <col min="14780" max="14780" width="0.85546875" style="18" customWidth="1"/>
    <col min="14781" max="14781" width="2.42578125" style="18" customWidth="1"/>
    <col min="14782" max="14782" width="3" style="18" customWidth="1"/>
    <col min="14783" max="14783" width="0.85546875" style="18" customWidth="1"/>
    <col min="14784" max="14784" width="2.42578125" style="18" customWidth="1"/>
    <col min="14785" max="14785" width="3" style="18" customWidth="1"/>
    <col min="14786" max="14786" width="0.85546875" style="18" customWidth="1"/>
    <col min="14787" max="14787" width="2.42578125" style="18" customWidth="1"/>
    <col min="14788" max="14788" width="3" style="18" customWidth="1"/>
    <col min="14789" max="14789" width="0.85546875" style="18" customWidth="1"/>
    <col min="14790" max="14790" width="2.42578125" style="18" customWidth="1"/>
    <col min="14791" max="14791" width="3" style="18" customWidth="1"/>
    <col min="14792" max="14792" width="0.85546875" style="18" customWidth="1"/>
    <col min="14793" max="14793" width="2.42578125" style="18" customWidth="1"/>
    <col min="14794" max="14794" width="3" style="18" customWidth="1"/>
    <col min="14795" max="14795" width="0.85546875" style="18" customWidth="1"/>
    <col min="14796" max="14796" width="2.42578125" style="18" customWidth="1"/>
    <col min="14797" max="14797" width="3" style="18" customWidth="1"/>
    <col min="14798" max="14798" width="0.85546875" style="18" customWidth="1"/>
    <col min="14799" max="14799" width="2.42578125" style="18" customWidth="1"/>
    <col min="14800" max="14800" width="3" style="18" customWidth="1"/>
    <col min="14801" max="14801" width="0.85546875" style="18" customWidth="1"/>
    <col min="14802" max="14802" width="2.42578125" style="18" customWidth="1"/>
    <col min="14803" max="14803" width="3.7109375" style="18" customWidth="1"/>
    <col min="14804" max="14804" width="4.7109375" style="18" customWidth="1"/>
    <col min="14805" max="14805" width="5.42578125" style="18" customWidth="1"/>
    <col min="14806" max="14806" width="4.140625" style="18" customWidth="1"/>
    <col min="14807" max="15025" width="11.42578125" style="18"/>
    <col min="15026" max="15026" width="1.85546875" style="18" bestFit="1" customWidth="1"/>
    <col min="15027" max="15027" width="10.7109375" style="18" customWidth="1"/>
    <col min="15028" max="15028" width="2" style="18" customWidth="1"/>
    <col min="15029" max="15029" width="3" style="18" customWidth="1"/>
    <col min="15030" max="15030" width="0.85546875" style="18" customWidth="1"/>
    <col min="15031" max="15031" width="2.42578125" style="18" customWidth="1"/>
    <col min="15032" max="15032" width="3" style="18" customWidth="1"/>
    <col min="15033" max="15033" width="0.85546875" style="18" customWidth="1"/>
    <col min="15034" max="15034" width="2.42578125" style="18" customWidth="1"/>
    <col min="15035" max="15035" width="3" style="18" customWidth="1"/>
    <col min="15036" max="15036" width="0.85546875" style="18" customWidth="1"/>
    <col min="15037" max="15037" width="2.42578125" style="18" customWidth="1"/>
    <col min="15038" max="15038" width="3" style="18" customWidth="1"/>
    <col min="15039" max="15039" width="0.85546875" style="18" customWidth="1"/>
    <col min="15040" max="15040" width="2.42578125" style="18" customWidth="1"/>
    <col min="15041" max="15041" width="3" style="18" customWidth="1"/>
    <col min="15042" max="15042" width="0.85546875" style="18" customWidth="1"/>
    <col min="15043" max="15043" width="2.42578125" style="18" customWidth="1"/>
    <col min="15044" max="15044" width="3" style="18" customWidth="1"/>
    <col min="15045" max="15045" width="0.85546875" style="18" customWidth="1"/>
    <col min="15046" max="15046" width="2.42578125" style="18" customWidth="1"/>
    <col min="15047" max="15047" width="3" style="18" customWidth="1"/>
    <col min="15048" max="15048" width="0.85546875" style="18" customWidth="1"/>
    <col min="15049" max="15049" width="2.42578125" style="18" customWidth="1"/>
    <col min="15050" max="15050" width="3" style="18" customWidth="1"/>
    <col min="15051" max="15051" width="0.85546875" style="18" customWidth="1"/>
    <col min="15052" max="15052" width="2.42578125" style="18" customWidth="1"/>
    <col min="15053" max="15053" width="3" style="18" customWidth="1"/>
    <col min="15054" max="15054" width="0.85546875" style="18" customWidth="1"/>
    <col min="15055" max="15055" width="2.42578125" style="18" customWidth="1"/>
    <col min="15056" max="15056" width="3" style="18" customWidth="1"/>
    <col min="15057" max="15057" width="0.85546875" style="18" customWidth="1"/>
    <col min="15058" max="15058" width="2.42578125" style="18" customWidth="1"/>
    <col min="15059" max="15059" width="3.7109375" style="18" customWidth="1"/>
    <col min="15060" max="15060" width="4.7109375" style="18" customWidth="1"/>
    <col min="15061" max="15061" width="5.42578125" style="18" customWidth="1"/>
    <col min="15062" max="15062" width="4.140625" style="18" customWidth="1"/>
    <col min="15063" max="15281" width="11.42578125" style="18"/>
    <col min="15282" max="15282" width="1.85546875" style="18" bestFit="1" customWidth="1"/>
    <col min="15283" max="15283" width="10.7109375" style="18" customWidth="1"/>
    <col min="15284" max="15284" width="2" style="18" customWidth="1"/>
    <col min="15285" max="15285" width="3" style="18" customWidth="1"/>
    <col min="15286" max="15286" width="0.85546875" style="18" customWidth="1"/>
    <col min="15287" max="15287" width="2.42578125" style="18" customWidth="1"/>
    <col min="15288" max="15288" width="3" style="18" customWidth="1"/>
    <col min="15289" max="15289" width="0.85546875" style="18" customWidth="1"/>
    <col min="15290" max="15290" width="2.42578125" style="18" customWidth="1"/>
    <col min="15291" max="15291" width="3" style="18" customWidth="1"/>
    <col min="15292" max="15292" width="0.85546875" style="18" customWidth="1"/>
    <col min="15293" max="15293" width="2.42578125" style="18" customWidth="1"/>
    <col min="15294" max="15294" width="3" style="18" customWidth="1"/>
    <col min="15295" max="15295" width="0.85546875" style="18" customWidth="1"/>
    <col min="15296" max="15296" width="2.42578125" style="18" customWidth="1"/>
    <col min="15297" max="15297" width="3" style="18" customWidth="1"/>
    <col min="15298" max="15298" width="0.85546875" style="18" customWidth="1"/>
    <col min="15299" max="15299" width="2.42578125" style="18" customWidth="1"/>
    <col min="15300" max="15300" width="3" style="18" customWidth="1"/>
    <col min="15301" max="15301" width="0.85546875" style="18" customWidth="1"/>
    <col min="15302" max="15302" width="2.42578125" style="18" customWidth="1"/>
    <col min="15303" max="15303" width="3" style="18" customWidth="1"/>
    <col min="15304" max="15304" width="0.85546875" style="18" customWidth="1"/>
    <col min="15305" max="15305" width="2.42578125" style="18" customWidth="1"/>
    <col min="15306" max="15306" width="3" style="18" customWidth="1"/>
    <col min="15307" max="15307" width="0.85546875" style="18" customWidth="1"/>
    <col min="15308" max="15308" width="2.42578125" style="18" customWidth="1"/>
    <col min="15309" max="15309" width="3" style="18" customWidth="1"/>
    <col min="15310" max="15310" width="0.85546875" style="18" customWidth="1"/>
    <col min="15311" max="15311" width="2.42578125" style="18" customWidth="1"/>
    <col min="15312" max="15312" width="3" style="18" customWidth="1"/>
    <col min="15313" max="15313" width="0.85546875" style="18" customWidth="1"/>
    <col min="15314" max="15314" width="2.42578125" style="18" customWidth="1"/>
    <col min="15315" max="15315" width="3.7109375" style="18" customWidth="1"/>
    <col min="15316" max="15316" width="4.7109375" style="18" customWidth="1"/>
    <col min="15317" max="15317" width="5.42578125" style="18" customWidth="1"/>
    <col min="15318" max="15318" width="4.140625" style="18" customWidth="1"/>
    <col min="15319" max="15537" width="11.42578125" style="18"/>
    <col min="15538" max="15538" width="1.85546875" style="18" bestFit="1" customWidth="1"/>
    <col min="15539" max="15539" width="10.7109375" style="18" customWidth="1"/>
    <col min="15540" max="15540" width="2" style="18" customWidth="1"/>
    <col min="15541" max="15541" width="3" style="18" customWidth="1"/>
    <col min="15542" max="15542" width="0.85546875" style="18" customWidth="1"/>
    <col min="15543" max="15543" width="2.42578125" style="18" customWidth="1"/>
    <col min="15544" max="15544" width="3" style="18" customWidth="1"/>
    <col min="15545" max="15545" width="0.85546875" style="18" customWidth="1"/>
    <col min="15546" max="15546" width="2.42578125" style="18" customWidth="1"/>
    <col min="15547" max="15547" width="3" style="18" customWidth="1"/>
    <col min="15548" max="15548" width="0.85546875" style="18" customWidth="1"/>
    <col min="15549" max="15549" width="2.42578125" style="18" customWidth="1"/>
    <col min="15550" max="15550" width="3" style="18" customWidth="1"/>
    <col min="15551" max="15551" width="0.85546875" style="18" customWidth="1"/>
    <col min="15552" max="15552" width="2.42578125" style="18" customWidth="1"/>
    <col min="15553" max="15553" width="3" style="18" customWidth="1"/>
    <col min="15554" max="15554" width="0.85546875" style="18" customWidth="1"/>
    <col min="15555" max="15555" width="2.42578125" style="18" customWidth="1"/>
    <col min="15556" max="15556" width="3" style="18" customWidth="1"/>
    <col min="15557" max="15557" width="0.85546875" style="18" customWidth="1"/>
    <col min="15558" max="15558" width="2.42578125" style="18" customWidth="1"/>
    <col min="15559" max="15559" width="3" style="18" customWidth="1"/>
    <col min="15560" max="15560" width="0.85546875" style="18" customWidth="1"/>
    <col min="15561" max="15561" width="2.42578125" style="18" customWidth="1"/>
    <col min="15562" max="15562" width="3" style="18" customWidth="1"/>
    <col min="15563" max="15563" width="0.85546875" style="18" customWidth="1"/>
    <col min="15564" max="15564" width="2.42578125" style="18" customWidth="1"/>
    <col min="15565" max="15565" width="3" style="18" customWidth="1"/>
    <col min="15566" max="15566" width="0.85546875" style="18" customWidth="1"/>
    <col min="15567" max="15567" width="2.42578125" style="18" customWidth="1"/>
    <col min="15568" max="15568" width="3" style="18" customWidth="1"/>
    <col min="15569" max="15569" width="0.85546875" style="18" customWidth="1"/>
    <col min="15570" max="15570" width="2.42578125" style="18" customWidth="1"/>
    <col min="15571" max="15571" width="3.7109375" style="18" customWidth="1"/>
    <col min="15572" max="15572" width="4.7109375" style="18" customWidth="1"/>
    <col min="15573" max="15573" width="5.42578125" style="18" customWidth="1"/>
    <col min="15574" max="15574" width="4.140625" style="18" customWidth="1"/>
    <col min="15575" max="15793" width="11.42578125" style="18"/>
    <col min="15794" max="15794" width="1.85546875" style="18" bestFit="1" customWidth="1"/>
    <col min="15795" max="15795" width="10.7109375" style="18" customWidth="1"/>
    <col min="15796" max="15796" width="2" style="18" customWidth="1"/>
    <col min="15797" max="15797" width="3" style="18" customWidth="1"/>
    <col min="15798" max="15798" width="0.85546875" style="18" customWidth="1"/>
    <col min="15799" max="15799" width="2.42578125" style="18" customWidth="1"/>
    <col min="15800" max="15800" width="3" style="18" customWidth="1"/>
    <col min="15801" max="15801" width="0.85546875" style="18" customWidth="1"/>
    <col min="15802" max="15802" width="2.42578125" style="18" customWidth="1"/>
    <col min="15803" max="15803" width="3" style="18" customWidth="1"/>
    <col min="15804" max="15804" width="0.85546875" style="18" customWidth="1"/>
    <col min="15805" max="15805" width="2.42578125" style="18" customWidth="1"/>
    <col min="15806" max="15806" width="3" style="18" customWidth="1"/>
    <col min="15807" max="15807" width="0.85546875" style="18" customWidth="1"/>
    <col min="15808" max="15808" width="2.42578125" style="18" customWidth="1"/>
    <col min="15809" max="15809" width="3" style="18" customWidth="1"/>
    <col min="15810" max="15810" width="0.85546875" style="18" customWidth="1"/>
    <col min="15811" max="15811" width="2.42578125" style="18" customWidth="1"/>
    <col min="15812" max="15812" width="3" style="18" customWidth="1"/>
    <col min="15813" max="15813" width="0.85546875" style="18" customWidth="1"/>
    <col min="15814" max="15814" width="2.42578125" style="18" customWidth="1"/>
    <col min="15815" max="15815" width="3" style="18" customWidth="1"/>
    <col min="15816" max="15816" width="0.85546875" style="18" customWidth="1"/>
    <col min="15817" max="15817" width="2.42578125" style="18" customWidth="1"/>
    <col min="15818" max="15818" width="3" style="18" customWidth="1"/>
    <col min="15819" max="15819" width="0.85546875" style="18" customWidth="1"/>
    <col min="15820" max="15820" width="2.42578125" style="18" customWidth="1"/>
    <col min="15821" max="15821" width="3" style="18" customWidth="1"/>
    <col min="15822" max="15822" width="0.85546875" style="18" customWidth="1"/>
    <col min="15823" max="15823" width="2.42578125" style="18" customWidth="1"/>
    <col min="15824" max="15824" width="3" style="18" customWidth="1"/>
    <col min="15825" max="15825" width="0.85546875" style="18" customWidth="1"/>
    <col min="15826" max="15826" width="2.42578125" style="18" customWidth="1"/>
    <col min="15827" max="15827" width="3.7109375" style="18" customWidth="1"/>
    <col min="15828" max="15828" width="4.7109375" style="18" customWidth="1"/>
    <col min="15829" max="15829" width="5.42578125" style="18" customWidth="1"/>
    <col min="15830" max="15830" width="4.140625" style="18" customWidth="1"/>
    <col min="15831" max="16049" width="11.42578125" style="18"/>
    <col min="16050" max="16050" width="1.85546875" style="18" bestFit="1" customWidth="1"/>
    <col min="16051" max="16051" width="10.7109375" style="18" customWidth="1"/>
    <col min="16052" max="16052" width="2" style="18" customWidth="1"/>
    <col min="16053" max="16053" width="3" style="18" customWidth="1"/>
    <col min="16054" max="16054" width="0.85546875" style="18" customWidth="1"/>
    <col min="16055" max="16055" width="2.42578125" style="18" customWidth="1"/>
    <col min="16056" max="16056" width="3" style="18" customWidth="1"/>
    <col min="16057" max="16057" width="0.85546875" style="18" customWidth="1"/>
    <col min="16058" max="16058" width="2.42578125" style="18" customWidth="1"/>
    <col min="16059" max="16059" width="3" style="18" customWidth="1"/>
    <col min="16060" max="16060" width="0.85546875" style="18" customWidth="1"/>
    <col min="16061" max="16061" width="2.42578125" style="18" customWidth="1"/>
    <col min="16062" max="16062" width="3" style="18" customWidth="1"/>
    <col min="16063" max="16063" width="0.85546875" style="18" customWidth="1"/>
    <col min="16064" max="16064" width="2.42578125" style="18" customWidth="1"/>
    <col min="16065" max="16065" width="3" style="18" customWidth="1"/>
    <col min="16066" max="16066" width="0.85546875" style="18" customWidth="1"/>
    <col min="16067" max="16067" width="2.42578125" style="18" customWidth="1"/>
    <col min="16068" max="16068" width="3" style="18" customWidth="1"/>
    <col min="16069" max="16069" width="0.85546875" style="18" customWidth="1"/>
    <col min="16070" max="16070" width="2.42578125" style="18" customWidth="1"/>
    <col min="16071" max="16071" width="3" style="18" customWidth="1"/>
    <col min="16072" max="16072" width="0.85546875" style="18" customWidth="1"/>
    <col min="16073" max="16073" width="2.42578125" style="18" customWidth="1"/>
    <col min="16074" max="16074" width="3" style="18" customWidth="1"/>
    <col min="16075" max="16075" width="0.85546875" style="18" customWidth="1"/>
    <col min="16076" max="16076" width="2.42578125" style="18" customWidth="1"/>
    <col min="16077" max="16077" width="3" style="18" customWidth="1"/>
    <col min="16078" max="16078" width="0.85546875" style="18" customWidth="1"/>
    <col min="16079" max="16079" width="2.42578125" style="18" customWidth="1"/>
    <col min="16080" max="16080" width="3" style="18" customWidth="1"/>
    <col min="16081" max="16081" width="0.85546875" style="18" customWidth="1"/>
    <col min="16082" max="16082" width="2.42578125" style="18" customWidth="1"/>
    <col min="16083" max="16083" width="3.7109375" style="18" customWidth="1"/>
    <col min="16084" max="16084" width="4.7109375" style="18" customWidth="1"/>
    <col min="16085" max="16085" width="5.42578125" style="18" customWidth="1"/>
    <col min="16086" max="16086" width="4.140625" style="18" customWidth="1"/>
    <col min="16087" max="16384" width="11.42578125" style="18"/>
  </cols>
  <sheetData>
    <row r="1" spans="1:36">
      <c r="C1" s="18"/>
      <c r="D1" s="192"/>
      <c r="E1" s="22"/>
      <c r="F1" s="22"/>
      <c r="G1" s="22"/>
      <c r="I1" s="18"/>
      <c r="J1" s="23"/>
      <c r="L1" s="18"/>
      <c r="M1" s="23"/>
      <c r="O1" s="18"/>
      <c r="P1" s="23"/>
      <c r="S1" s="23"/>
      <c r="U1" s="24"/>
      <c r="V1" s="24"/>
      <c r="W1" s="24"/>
      <c r="X1" s="24"/>
      <c r="Y1" s="24"/>
      <c r="AB1" s="23"/>
      <c r="AE1" s="23"/>
    </row>
    <row r="2" spans="1:36">
      <c r="C2" s="77" t="s">
        <v>770</v>
      </c>
      <c r="D2" s="192"/>
      <c r="F2" s="18"/>
      <c r="G2" s="23"/>
      <c r="I2" s="18"/>
      <c r="J2" s="23"/>
      <c r="L2" s="18"/>
      <c r="M2" s="23"/>
      <c r="O2" s="18"/>
      <c r="P2" s="23"/>
      <c r="S2" s="23"/>
      <c r="V2" s="23"/>
      <c r="Y2" s="23"/>
      <c r="AB2" s="23"/>
      <c r="AE2" s="23"/>
    </row>
    <row r="3" spans="1:36" s="77" customFormat="1" ht="21" thickBot="1">
      <c r="A3" s="160">
        <v>1</v>
      </c>
      <c r="B3" s="160"/>
      <c r="C3" s="160" t="s">
        <v>923</v>
      </c>
      <c r="D3" s="190"/>
      <c r="E3" s="379" t="s">
        <v>688</v>
      </c>
      <c r="F3" s="379"/>
      <c r="G3" s="379"/>
      <c r="H3" s="379" t="s">
        <v>38</v>
      </c>
      <c r="I3" s="379"/>
      <c r="J3" s="379"/>
      <c r="K3" s="379" t="s">
        <v>687</v>
      </c>
      <c r="L3" s="379"/>
      <c r="M3" s="379"/>
      <c r="N3" s="379" t="s">
        <v>686</v>
      </c>
      <c r="O3" s="379"/>
      <c r="P3" s="379"/>
      <c r="AG3" s="78"/>
      <c r="AH3" s="18"/>
      <c r="AI3" s="87"/>
      <c r="AJ3" s="76"/>
    </row>
    <row r="4" spans="1:36" ht="25.5">
      <c r="A4" s="155">
        <v>1</v>
      </c>
      <c r="B4" s="80" t="s">
        <v>942</v>
      </c>
      <c r="C4" s="176" t="s">
        <v>720</v>
      </c>
      <c r="D4" s="131" t="str">
        <f t="shared" ref="D4:D9" si="0">HYPERLINK(AJ4,AI4)</f>
        <v>video</v>
      </c>
      <c r="E4" s="390">
        <v>8</v>
      </c>
      <c r="F4" s="390"/>
      <c r="G4" s="390"/>
      <c r="H4" s="390"/>
      <c r="I4" s="390"/>
      <c r="J4" s="390"/>
      <c r="K4" s="390"/>
      <c r="L4" s="390"/>
      <c r="M4" s="390"/>
      <c r="N4" s="390"/>
      <c r="O4" s="390"/>
      <c r="P4" s="391"/>
      <c r="Q4" s="159"/>
      <c r="R4" s="159"/>
      <c r="S4" s="159"/>
      <c r="T4" s="159"/>
      <c r="U4" s="159"/>
      <c r="V4" s="159"/>
      <c r="W4" s="159"/>
      <c r="X4" s="159"/>
      <c r="Y4" s="159"/>
      <c r="Z4" s="159"/>
      <c r="AA4" s="159"/>
      <c r="AB4" s="159"/>
      <c r="AC4" s="159"/>
      <c r="AD4" s="159"/>
      <c r="AE4" s="159"/>
      <c r="AF4" s="159"/>
      <c r="AG4" s="178"/>
      <c r="AI4" s="87" t="s">
        <v>738</v>
      </c>
      <c r="AJ4" s="19" t="str">
        <f>VLOOKUP(C4,EJE!C$1:D1336,2,FALSE)</f>
        <v>https://youtu.be/3cqkbGUWro4?si=jJC6Mfg8OeypjUji</v>
      </c>
    </row>
    <row r="5" spans="1:36" ht="12.75">
      <c r="A5" s="155">
        <v>2</v>
      </c>
      <c r="B5" s="81" t="s">
        <v>264</v>
      </c>
      <c r="C5" s="178" t="s">
        <v>692</v>
      </c>
      <c r="D5" s="132" t="str">
        <f t="shared" si="0"/>
        <v>video</v>
      </c>
      <c r="E5" s="380"/>
      <c r="F5" s="380"/>
      <c r="G5" s="380"/>
      <c r="H5" s="380" t="s">
        <v>776</v>
      </c>
      <c r="I5" s="380"/>
      <c r="J5" s="380"/>
      <c r="K5" s="380">
        <v>3</v>
      </c>
      <c r="L5" s="380"/>
      <c r="M5" s="380"/>
      <c r="N5" s="380"/>
      <c r="O5" s="380"/>
      <c r="P5" s="385"/>
      <c r="Q5" s="159"/>
      <c r="R5" s="159"/>
      <c r="S5" s="159"/>
      <c r="T5" s="159"/>
      <c r="U5" s="159"/>
      <c r="V5" s="159"/>
      <c r="W5" s="159"/>
      <c r="X5" s="159"/>
      <c r="Y5" s="159"/>
      <c r="Z5" s="159"/>
      <c r="AA5" s="159"/>
      <c r="AB5" s="159"/>
      <c r="AC5" s="159"/>
      <c r="AD5" s="159"/>
      <c r="AE5" s="159"/>
      <c r="AF5" s="159"/>
      <c r="AG5" s="178"/>
      <c r="AI5" s="87" t="s">
        <v>738</v>
      </c>
      <c r="AJ5" s="19" t="str">
        <f>VLOOKUP(C5,EJE!C$1:D1337,2,FALSE)</f>
        <v>https://youtu.be/c6a4n-uxNy0?si=wxXF20Dhm3IYMqto</v>
      </c>
    </row>
    <row r="6" spans="1:36" ht="17.25" thickBot="1">
      <c r="A6" s="155">
        <v>3</v>
      </c>
      <c r="B6" s="82" t="s">
        <v>942</v>
      </c>
      <c r="C6" s="180" t="s">
        <v>176</v>
      </c>
      <c r="D6" s="133" t="str">
        <f t="shared" si="0"/>
        <v>video</v>
      </c>
      <c r="E6" s="387"/>
      <c r="F6" s="387"/>
      <c r="G6" s="387"/>
      <c r="H6" s="387" t="s">
        <v>776</v>
      </c>
      <c r="I6" s="387"/>
      <c r="J6" s="387"/>
      <c r="K6" s="387">
        <v>3</v>
      </c>
      <c r="L6" s="387"/>
      <c r="M6" s="387"/>
      <c r="N6" s="387"/>
      <c r="O6" s="387"/>
      <c r="P6" s="388"/>
      <c r="Q6" s="159"/>
      <c r="R6" s="159"/>
      <c r="S6" s="159"/>
      <c r="T6" s="159"/>
      <c r="U6" s="159"/>
      <c r="V6" s="159"/>
      <c r="W6" s="159"/>
      <c r="X6" s="159"/>
      <c r="Y6" s="159"/>
      <c r="Z6" s="159"/>
      <c r="AA6" s="159"/>
      <c r="AB6" s="159"/>
      <c r="AC6" s="159"/>
      <c r="AD6" s="159"/>
      <c r="AE6" s="159"/>
      <c r="AF6" s="159"/>
      <c r="AG6" s="178"/>
      <c r="AI6" s="87" t="s">
        <v>738</v>
      </c>
      <c r="AJ6" s="19" t="str">
        <f>VLOOKUP(C6,EJE!C$1:D1338,2,FALSE)</f>
        <v>https://drive.google.com/file/d/1Q1An8Nigul245WUqUDS52fCJOsCBmEqf/view?usp=drive_link</v>
      </c>
    </row>
    <row r="7" spans="1:36" ht="16.5">
      <c r="A7" s="155">
        <v>4</v>
      </c>
      <c r="B7" s="81" t="s">
        <v>739</v>
      </c>
      <c r="C7" s="178" t="s">
        <v>66</v>
      </c>
      <c r="D7" s="132" t="str">
        <f t="shared" si="0"/>
        <v>video</v>
      </c>
      <c r="E7" s="380"/>
      <c r="F7" s="380"/>
      <c r="G7" s="380"/>
      <c r="H7" s="380" t="s">
        <v>776</v>
      </c>
      <c r="I7" s="380"/>
      <c r="J7" s="380"/>
      <c r="K7" s="380">
        <v>3</v>
      </c>
      <c r="L7" s="380"/>
      <c r="M7" s="380"/>
      <c r="N7" s="380"/>
      <c r="O7" s="380"/>
      <c r="P7" s="385"/>
      <c r="Q7" s="159"/>
      <c r="R7" s="159"/>
      <c r="S7" s="159"/>
      <c r="T7" s="159"/>
      <c r="U7" s="159"/>
      <c r="V7" s="159"/>
      <c r="W7" s="159"/>
      <c r="X7" s="159"/>
      <c r="Y7" s="159"/>
      <c r="Z7" s="159"/>
      <c r="AA7" s="159"/>
      <c r="AB7" s="159"/>
      <c r="AC7" s="159"/>
      <c r="AD7" s="159"/>
      <c r="AE7" s="159"/>
      <c r="AF7" s="159"/>
      <c r="AG7" s="178"/>
      <c r="AI7" s="87" t="s">
        <v>738</v>
      </c>
      <c r="AJ7" s="19" t="str">
        <f>VLOOKUP(C7,EJE!C$1:D1339,2,FALSE)</f>
        <v>https://youtu.be/YNAwRWgPwNk?si=tRGZb459mOPBCCZB</v>
      </c>
    </row>
    <row r="8" spans="1:36" ht="12.75">
      <c r="A8" s="155">
        <v>5</v>
      </c>
      <c r="B8" s="81" t="s">
        <v>739</v>
      </c>
      <c r="C8" s="178" t="s">
        <v>622</v>
      </c>
      <c r="D8" s="132" t="e">
        <f t="shared" si="0"/>
        <v>#N/A</v>
      </c>
      <c r="E8" s="380"/>
      <c r="F8" s="380"/>
      <c r="G8" s="380"/>
      <c r="H8" s="380" t="s">
        <v>776</v>
      </c>
      <c r="I8" s="380"/>
      <c r="J8" s="380"/>
      <c r="K8" s="380">
        <v>3</v>
      </c>
      <c r="L8" s="380"/>
      <c r="M8" s="380"/>
      <c r="N8" s="380"/>
      <c r="O8" s="380"/>
      <c r="P8" s="385"/>
      <c r="Q8" s="159"/>
      <c r="R8" s="159"/>
      <c r="S8" s="159"/>
      <c r="T8" s="159"/>
      <c r="U8" s="159"/>
      <c r="V8" s="159"/>
      <c r="W8" s="159"/>
      <c r="X8" s="159"/>
      <c r="Y8" s="159"/>
      <c r="Z8" s="159"/>
      <c r="AA8" s="159"/>
      <c r="AB8" s="159"/>
      <c r="AC8" s="159"/>
      <c r="AD8" s="159"/>
      <c r="AE8" s="159"/>
      <c r="AF8" s="159"/>
      <c r="AG8" s="178"/>
      <c r="AI8" s="87" t="s">
        <v>738</v>
      </c>
      <c r="AJ8" s="19" t="e">
        <f>VLOOKUP(C8,EJE!C$1:D1340,2,FALSE)</f>
        <v>#N/A</v>
      </c>
    </row>
    <row r="9" spans="1:36" ht="13.5" thickBot="1">
      <c r="A9" s="155">
        <v>6</v>
      </c>
      <c r="B9" s="81" t="s">
        <v>0</v>
      </c>
      <c r="C9" s="178" t="s">
        <v>627</v>
      </c>
      <c r="D9" s="132" t="str">
        <f t="shared" si="0"/>
        <v>video</v>
      </c>
      <c r="E9" s="380"/>
      <c r="F9" s="380"/>
      <c r="G9" s="380"/>
      <c r="H9" s="380" t="s">
        <v>776</v>
      </c>
      <c r="I9" s="380"/>
      <c r="J9" s="380"/>
      <c r="K9" s="380">
        <v>3</v>
      </c>
      <c r="L9" s="380"/>
      <c r="M9" s="380"/>
      <c r="N9" s="380"/>
      <c r="O9" s="380"/>
      <c r="P9" s="385"/>
      <c r="Q9" s="159"/>
      <c r="R9" s="159"/>
      <c r="S9" s="159"/>
      <c r="T9" s="159"/>
      <c r="U9" s="159"/>
      <c r="V9" s="159"/>
      <c r="W9" s="159"/>
      <c r="X9" s="159"/>
      <c r="Y9" s="159"/>
      <c r="Z9" s="159"/>
      <c r="AA9" s="159"/>
      <c r="AB9" s="159"/>
      <c r="AC9" s="159"/>
      <c r="AD9" s="159"/>
      <c r="AE9" s="159"/>
      <c r="AF9" s="159"/>
      <c r="AG9" s="178"/>
      <c r="AI9" s="87" t="s">
        <v>738</v>
      </c>
      <c r="AJ9" s="19" t="str">
        <f>VLOOKUP(C9,EJE!C$1:D1341,2,FALSE)</f>
        <v>https://youtu.be/21c_yxmd5lQ?si=PIVwUqgcfAsyu5jn</v>
      </c>
    </row>
    <row r="10" spans="1:36" ht="12.75">
      <c r="A10" s="155">
        <v>7</v>
      </c>
      <c r="B10" s="129" t="s">
        <v>749</v>
      </c>
      <c r="C10" s="176" t="str">
        <f>+VLOOKUP($B10,PERIODIZACION!$A$3:$AN$528,2,FALSE)</f>
        <v>SENTADILLA</v>
      </c>
      <c r="D10" s="176">
        <f>IF(VLOOKUP($B10,PERIODIZACION!$A$3:$AN$528,3,FALSE)=0,"",VLOOKUP($B10,PERIODIZACION!$A$3:$AN$528,3,FALSE))</f>
        <v>40</v>
      </c>
      <c r="E10" s="176" t="str">
        <f t="shared" ref="E10" si="1">IF(D10 &lt;&gt; "","/","")</f>
        <v>/</v>
      </c>
      <c r="F10" s="176">
        <f>IF(VLOOKUP($B10,PERIODIZACION!$A$3:$AN$528,4,FALSE)=0,"",VLOOKUP($B10,PERIODIZACION!$A$3:$AN$528,4,FALSE))</f>
        <v>4</v>
      </c>
      <c r="G10" s="176">
        <f>IF(VLOOKUP($B10,PERIODIZACION!$A$3:$AN$528,5,FALSE)=0,"",VLOOKUP($B10,PERIODIZACION!$A$3:$AN$528,5,FALSE))</f>
        <v>60</v>
      </c>
      <c r="H10" s="176" t="str">
        <f t="shared" ref="H10" si="2">IF(G10 &lt;&gt; "","/","")</f>
        <v>/</v>
      </c>
      <c r="I10" s="176">
        <f>IF(VLOOKUP($B10,PERIODIZACION!$A$3:$AN$528,6,FALSE)=0,"",VLOOKUP($B10,PERIODIZACION!$A$3:$AN$528,6,FALSE))</f>
        <v>4</v>
      </c>
      <c r="J10" s="176">
        <f>IF(VLOOKUP($B10,PERIODIZACION!$A$3:$AN$528,7,FALSE)=0,"",VLOOKUP($B10,PERIODIZACION!$A$3:$AN$528,7,FALSE))</f>
        <v>70</v>
      </c>
      <c r="K10" s="176" t="str">
        <f t="shared" ref="K10" si="3">IF(J10 &lt;&gt; "","/","")</f>
        <v>/</v>
      </c>
      <c r="L10" s="176">
        <f>IF(VLOOKUP($B10,PERIODIZACION!$A$3:$AN$528,8,FALSE)=0,"",VLOOKUP($B10,PERIODIZACION!$A$3:$AN$528,8,FALSE))</f>
        <v>4</v>
      </c>
      <c r="M10" s="176">
        <f>IF(VLOOKUP($B10,PERIODIZACION!$A$3:$AN$528,9,FALSE)=0,"",VLOOKUP($B10,PERIODIZACION!$A$3:$AN$528,9,FALSE))</f>
        <v>80</v>
      </c>
      <c r="N10" s="176" t="str">
        <f t="shared" ref="N10" si="4">IF(M10 &lt;&gt; "","/","")</f>
        <v>/</v>
      </c>
      <c r="O10" s="176">
        <f>IF(VLOOKUP($B10,PERIODIZACION!$A$3:$AN$528,10,FALSE)=0,"",VLOOKUP($B10,PERIODIZACION!$A$3:$AN$528,10,FALSE))</f>
        <v>2</v>
      </c>
      <c r="P10" s="176">
        <f>IF(VLOOKUP($B10,PERIODIZACION!$A$3:$AN$528,11,FALSE)=0,"",VLOOKUP($B10,PERIODIZACION!$A$3:$AN$528,11,FALSE))</f>
        <v>80</v>
      </c>
      <c r="Q10" s="176" t="str">
        <f t="shared" ref="Q10" si="5">IF(P10 &lt;&gt; "","/","")</f>
        <v>/</v>
      </c>
      <c r="R10" s="176">
        <f>IF(VLOOKUP($B10,PERIODIZACION!$A$3:$AN$528,12,FALSE)=0,"",VLOOKUP($B10,PERIODIZACION!$A$3:$AN$528,12,FALSE))</f>
        <v>2</v>
      </c>
      <c r="S10" s="176">
        <f>IF(VLOOKUP($B10,PERIODIZACION!$A$3:$AN$528,13,FALSE)=0,"",VLOOKUP($B10,PERIODIZACION!$A$3:$AN$528,13,FALSE))</f>
        <v>80</v>
      </c>
      <c r="T10" s="176" t="str">
        <f t="shared" ref="T10" si="6">IF(S10 &lt;&gt; "","/","")</f>
        <v>/</v>
      </c>
      <c r="U10" s="176">
        <f>IF(VLOOKUP($B10,PERIODIZACION!$A$3:$AN$528,14,FALSE)=0,"",VLOOKUP($B10,PERIODIZACION!$A$3:$AN$528,14,FALSE))</f>
        <v>2</v>
      </c>
      <c r="V10" s="176">
        <f>IF(VLOOKUP($B10,PERIODIZACION!$A$3:$AN$528,15,FALSE)=0,"",VLOOKUP($B10,PERIODIZACION!$A$3:$AN$528,15,FALSE))</f>
        <v>80</v>
      </c>
      <c r="W10" s="176" t="str">
        <f t="shared" ref="W10" si="7">IF(V10 &lt;&gt; "","/","")</f>
        <v>/</v>
      </c>
      <c r="X10" s="176">
        <f>IF(VLOOKUP($B10,PERIODIZACION!$A$3:$AN$528,16,FALSE)=0,"",VLOOKUP($B10,PERIODIZACION!$A$3:$AN$528,16,FALSE))</f>
        <v>2</v>
      </c>
      <c r="Y10" s="176">
        <f>IF(VLOOKUP($B10,PERIODIZACION!$A$3:$AN$528,17,FALSE)=0,"",VLOOKUP($B10,PERIODIZACION!$A$3:$AN$528,17,FALSE))</f>
        <v>80</v>
      </c>
      <c r="Z10" s="176" t="str">
        <f t="shared" ref="Z10" si="8">IF(Y10 &lt;&gt; "","/","")</f>
        <v>/</v>
      </c>
      <c r="AA10" s="176">
        <f>IF(VLOOKUP($B10,PERIODIZACION!$A$3:$AN$528,18,FALSE)=0,"",VLOOKUP($B10,PERIODIZACION!$A$3:$AN$528,18,FALSE))</f>
        <v>2</v>
      </c>
      <c r="AB10" s="176">
        <f>IF(VLOOKUP($B10,PERIODIZACION!$A$3:$AN$528,19,FALSE)=0,"",VLOOKUP($B10,PERIODIZACION!$A$3:$AN$528,19,FALSE))</f>
        <v>80</v>
      </c>
      <c r="AC10" s="176" t="str">
        <f t="shared" ref="AC10" si="9">IF(AB10 &lt;&gt; "","/","")</f>
        <v>/</v>
      </c>
      <c r="AD10" s="176">
        <f>IF(VLOOKUP($B10,PERIODIZACION!$A$3:$AN$528,20,FALSE)=0,"",VLOOKUP($B10,PERIODIZACION!$A$3:$AN$528,20,FALSE))</f>
        <v>2</v>
      </c>
      <c r="AE10" s="176" t="str">
        <f>IF(VLOOKUP($B10,PERIODIZACION!$A$3:$AN$528,21,FALSE)=0,"",VLOOKUP($B10,PERIODIZACION!$A$3:$AN$528,21,FALSE))</f>
        <v/>
      </c>
      <c r="AF10" s="176" t="str">
        <f t="shared" ref="AF10" si="10">IF(AE10 &lt;&gt; "","/","")</f>
        <v/>
      </c>
      <c r="AG10" s="182" t="str">
        <f>IF(VLOOKUP($B10,PERIODIZACION!$A$3:$AN$528,22,FALSE)=0,"",VLOOKUP($B10,PERIODIZACION!$A$3:$AN$528,22,FALSE))</f>
        <v/>
      </c>
      <c r="AJ10" s="19" t="e">
        <f>VLOOKUP(C10,EJE!C$1:D1343,2,FALSE)</f>
        <v>#N/A</v>
      </c>
    </row>
    <row r="11" spans="1:36" ht="16.5">
      <c r="A11" s="155">
        <v>8</v>
      </c>
      <c r="B11" s="81" t="s">
        <v>685</v>
      </c>
      <c r="C11" s="178" t="s">
        <v>3</v>
      </c>
      <c r="D11" s="132" t="str">
        <f>HYPERLINK(AJ11,AI11)</f>
        <v>video</v>
      </c>
      <c r="E11" s="380"/>
      <c r="F11" s="380"/>
      <c r="G11" s="380"/>
      <c r="H11" s="380" t="s">
        <v>776</v>
      </c>
      <c r="I11" s="380"/>
      <c r="J11" s="380"/>
      <c r="K11" s="380"/>
      <c r="L11" s="380"/>
      <c r="M11" s="380"/>
      <c r="N11" s="380"/>
      <c r="O11" s="380"/>
      <c r="P11" s="380"/>
      <c r="Q11" s="178"/>
      <c r="R11" s="178"/>
      <c r="S11" s="178"/>
      <c r="T11" s="178"/>
      <c r="U11" s="178"/>
      <c r="V11" s="178"/>
      <c r="W11" s="178"/>
      <c r="X11" s="178"/>
      <c r="Y11" s="178"/>
      <c r="Z11" s="178"/>
      <c r="AA11" s="178"/>
      <c r="AB11" s="178"/>
      <c r="AC11" s="178"/>
      <c r="AD11" s="178"/>
      <c r="AE11" s="178"/>
      <c r="AF11" s="178"/>
      <c r="AG11" s="183"/>
      <c r="AI11" s="87" t="s">
        <v>738</v>
      </c>
      <c r="AJ11" s="19" t="str">
        <f>VLOOKUP(C11,EJE!C$1:D1344,2,FALSE)</f>
        <v>https://youtu.be/JwwQxitUCsY?si=-0IR-GRHn2uOUwX0</v>
      </c>
    </row>
    <row r="12" spans="1:36" ht="13.5" thickBot="1">
      <c r="A12" s="155">
        <v>9</v>
      </c>
      <c r="B12" s="82" t="s">
        <v>264</v>
      </c>
      <c r="C12" s="180" t="s">
        <v>219</v>
      </c>
      <c r="D12" s="133" t="str">
        <f>HYPERLINK(AJ12,AI12)</f>
        <v>video</v>
      </c>
      <c r="E12" s="387"/>
      <c r="F12" s="387"/>
      <c r="G12" s="387"/>
      <c r="H12" s="387" t="s">
        <v>776</v>
      </c>
      <c r="I12" s="387"/>
      <c r="J12" s="387"/>
      <c r="K12" s="387"/>
      <c r="L12" s="387"/>
      <c r="M12" s="387"/>
      <c r="N12" s="387"/>
      <c r="O12" s="387"/>
      <c r="P12" s="387"/>
      <c r="Q12" s="180"/>
      <c r="R12" s="180"/>
      <c r="S12" s="180"/>
      <c r="T12" s="180"/>
      <c r="U12" s="180"/>
      <c r="V12" s="180"/>
      <c r="W12" s="180"/>
      <c r="X12" s="180"/>
      <c r="Y12" s="180"/>
      <c r="Z12" s="180"/>
      <c r="AA12" s="180"/>
      <c r="AB12" s="180"/>
      <c r="AC12" s="180"/>
      <c r="AD12" s="180"/>
      <c r="AE12" s="180"/>
      <c r="AF12" s="180"/>
      <c r="AG12" s="184"/>
      <c r="AI12" s="87" t="s">
        <v>738</v>
      </c>
      <c r="AJ12" s="19">
        <f>VLOOKUP(C12,EJE!C$1:D1345,2,FALSE)</f>
        <v>0</v>
      </c>
    </row>
    <row r="13" spans="1:36" ht="12.75">
      <c r="A13" s="155">
        <v>10</v>
      </c>
      <c r="B13" s="129" t="s">
        <v>861</v>
      </c>
      <c r="C13" s="176" t="str">
        <f>+VLOOKUP($B13,PERIODIZACION!$A$3:$AN$528,2,FALSE)</f>
        <v xml:space="preserve">DOMINADAS  </v>
      </c>
      <c r="D13" s="176">
        <f>IF(VLOOKUP($B13,PERIODIZACION!$A$3:$AN$528,3,FALSE)=0,"",VLOOKUP($B13,PERIODIZACION!$A$3:$AN$528,3,FALSE))</f>
        <v>40</v>
      </c>
      <c r="E13" s="176" t="str">
        <f t="shared" ref="E13" si="11">IF(D13 &lt;&gt; "","/","")</f>
        <v>/</v>
      </c>
      <c r="F13" s="176">
        <f>IF(VLOOKUP($B13,PERIODIZACION!$A$3:$AN$528,4,FALSE)=0,"",VLOOKUP($B13,PERIODIZACION!$A$3:$AN$528,4,FALSE))</f>
        <v>4</v>
      </c>
      <c r="G13" s="176">
        <f>IF(VLOOKUP($B13,PERIODIZACION!$A$3:$AN$528,5,FALSE)=0,"",VLOOKUP($B13,PERIODIZACION!$A$3:$AN$528,5,FALSE))</f>
        <v>60</v>
      </c>
      <c r="H13" s="176" t="str">
        <f t="shared" ref="H13" si="12">IF(G13 &lt;&gt; "","/","")</f>
        <v>/</v>
      </c>
      <c r="I13" s="176">
        <f>IF(VLOOKUP($B13,PERIODIZACION!$A$3:$AN$528,6,FALSE)=0,"",VLOOKUP($B13,PERIODIZACION!$A$3:$AN$528,6,FALSE))</f>
        <v>4</v>
      </c>
      <c r="J13" s="176">
        <f>IF(VLOOKUP($B13,PERIODIZACION!$A$3:$AN$528,7,FALSE)=0,"",VLOOKUP($B13,PERIODIZACION!$A$3:$AN$528,7,FALSE))</f>
        <v>70</v>
      </c>
      <c r="K13" s="176" t="str">
        <f t="shared" ref="K13" si="13">IF(J13 &lt;&gt; "","/","")</f>
        <v>/</v>
      </c>
      <c r="L13" s="176">
        <f>IF(VLOOKUP($B13,PERIODIZACION!$A$3:$AN$528,8,FALSE)=0,"",VLOOKUP($B13,PERIODIZACION!$A$3:$AN$528,8,FALSE))</f>
        <v>4</v>
      </c>
      <c r="M13" s="176">
        <f>IF(VLOOKUP($B13,PERIODIZACION!$A$3:$AN$528,9,FALSE)=0,"",VLOOKUP($B13,PERIODIZACION!$A$3:$AN$528,9,FALSE))</f>
        <v>80</v>
      </c>
      <c r="N13" s="176" t="str">
        <f t="shared" ref="N13" si="14">IF(M13 &lt;&gt; "","/","")</f>
        <v>/</v>
      </c>
      <c r="O13" s="176">
        <f>IF(VLOOKUP($B13,PERIODIZACION!$A$3:$AN$528,10,FALSE)=0,"",VLOOKUP($B13,PERIODIZACION!$A$3:$AN$528,10,FALSE))</f>
        <v>2</v>
      </c>
      <c r="P13" s="176">
        <f>IF(VLOOKUP($B13,PERIODIZACION!$A$3:$AN$528,11,FALSE)=0,"",VLOOKUP($B13,PERIODIZACION!$A$3:$AN$528,11,FALSE))</f>
        <v>80</v>
      </c>
      <c r="Q13" s="176" t="str">
        <f t="shared" ref="Q13" si="15">IF(P13 &lt;&gt; "","/","")</f>
        <v>/</v>
      </c>
      <c r="R13" s="176">
        <f>IF(VLOOKUP($B13,PERIODIZACION!$A$3:$AN$528,12,FALSE)=0,"",VLOOKUP($B13,PERIODIZACION!$A$3:$AN$528,12,FALSE))</f>
        <v>2</v>
      </c>
      <c r="S13" s="176">
        <f>IF(VLOOKUP($B13,PERIODIZACION!$A$3:$AN$528,13,FALSE)=0,"",VLOOKUP($B13,PERIODIZACION!$A$3:$AN$528,13,FALSE))</f>
        <v>80</v>
      </c>
      <c r="T13" s="176" t="str">
        <f t="shared" ref="T13" si="16">IF(S13 &lt;&gt; "","/","")</f>
        <v>/</v>
      </c>
      <c r="U13" s="176">
        <f>IF(VLOOKUP($B13,PERIODIZACION!$A$3:$AN$528,14,FALSE)=0,"",VLOOKUP($B13,PERIODIZACION!$A$3:$AN$528,14,FALSE))</f>
        <v>2</v>
      </c>
      <c r="V13" s="176">
        <f>IF(VLOOKUP($B13,PERIODIZACION!$A$3:$AN$528,15,FALSE)=0,"",VLOOKUP($B13,PERIODIZACION!$A$3:$AN$528,15,FALSE))</f>
        <v>80</v>
      </c>
      <c r="W13" s="176" t="str">
        <f t="shared" ref="W13" si="17">IF(V13 &lt;&gt; "","/","")</f>
        <v>/</v>
      </c>
      <c r="X13" s="176">
        <f>IF(VLOOKUP($B13,PERIODIZACION!$A$3:$AN$528,16,FALSE)=0,"",VLOOKUP($B13,PERIODIZACION!$A$3:$AN$528,16,FALSE))</f>
        <v>2</v>
      </c>
      <c r="Y13" s="176">
        <f>IF(VLOOKUP($B13,PERIODIZACION!$A$3:$AN$528,17,FALSE)=0,"",VLOOKUP($B13,PERIODIZACION!$A$3:$AN$528,17,FALSE))</f>
        <v>80</v>
      </c>
      <c r="Z13" s="176" t="str">
        <f t="shared" ref="Z13" si="18">IF(Y13 &lt;&gt; "","/","")</f>
        <v>/</v>
      </c>
      <c r="AA13" s="176">
        <f>IF(VLOOKUP($B13,PERIODIZACION!$A$3:$AN$528,18,FALSE)=0,"",VLOOKUP($B13,PERIODIZACION!$A$3:$AN$528,18,FALSE))</f>
        <v>2</v>
      </c>
      <c r="AB13" s="176">
        <f>IF(VLOOKUP($B13,PERIODIZACION!$A$3:$AN$528,19,FALSE)=0,"",VLOOKUP($B13,PERIODIZACION!$A$3:$AN$528,19,FALSE))</f>
        <v>80</v>
      </c>
      <c r="AC13" s="176" t="str">
        <f t="shared" ref="AC13" si="19">IF(AB13 &lt;&gt; "","/","")</f>
        <v>/</v>
      </c>
      <c r="AD13" s="176">
        <f>IF(VLOOKUP($B13,PERIODIZACION!$A$3:$AN$528,20,FALSE)=0,"",VLOOKUP($B13,PERIODIZACION!$A$3:$AN$528,20,FALSE))</f>
        <v>2</v>
      </c>
      <c r="AE13" s="176" t="str">
        <f>IF(VLOOKUP($B13,PERIODIZACION!$A$3:$AN$528,21,FALSE)=0,"",VLOOKUP($B13,PERIODIZACION!$A$3:$AN$528,21,FALSE))</f>
        <v/>
      </c>
      <c r="AF13" s="176" t="str">
        <f t="shared" ref="AF13" si="20">IF(AE13 &lt;&gt; "","/","")</f>
        <v/>
      </c>
      <c r="AG13" s="182" t="str">
        <f>IF(VLOOKUP($B13,PERIODIZACION!$A$3:$AN$528,22,FALSE)=0,"",VLOOKUP($B13,PERIODIZACION!$A$3:$AN$528,22,FALSE))</f>
        <v/>
      </c>
      <c r="AJ13" s="19" t="e">
        <f>VLOOKUP(C13,EJE!C$1:D1346,2,FALSE)</f>
        <v>#N/A</v>
      </c>
    </row>
    <row r="14" spans="1:36" ht="16.5">
      <c r="A14" s="155">
        <v>11</v>
      </c>
      <c r="B14" s="81" t="s">
        <v>687</v>
      </c>
      <c r="C14" s="178" t="s">
        <v>3</v>
      </c>
      <c r="D14" s="132" t="str">
        <f>HYPERLINK(AJ14,AI14)</f>
        <v>video</v>
      </c>
      <c r="E14" s="380"/>
      <c r="F14" s="380"/>
      <c r="G14" s="380"/>
      <c r="H14" s="380" t="s">
        <v>776</v>
      </c>
      <c r="I14" s="380"/>
      <c r="J14" s="380"/>
      <c r="K14" s="380"/>
      <c r="L14" s="380"/>
      <c r="M14" s="380"/>
      <c r="N14" s="380"/>
      <c r="O14" s="380"/>
      <c r="P14" s="380"/>
      <c r="Q14" s="178"/>
      <c r="R14" s="178"/>
      <c r="S14" s="178"/>
      <c r="T14" s="178"/>
      <c r="U14" s="178"/>
      <c r="V14" s="178"/>
      <c r="W14" s="178"/>
      <c r="X14" s="178"/>
      <c r="Y14" s="178"/>
      <c r="Z14" s="178"/>
      <c r="AA14" s="178"/>
      <c r="AB14" s="178"/>
      <c r="AC14" s="178"/>
      <c r="AD14" s="178"/>
      <c r="AE14" s="178"/>
      <c r="AF14" s="178"/>
      <c r="AG14" s="183"/>
      <c r="AI14" s="87" t="s">
        <v>738</v>
      </c>
      <c r="AJ14" s="19" t="str">
        <f>VLOOKUP(C14,EJE!C$1:D1347,2,FALSE)</f>
        <v>https://youtu.be/JwwQxitUCsY?si=-0IR-GRHn2uOUwX0</v>
      </c>
    </row>
    <row r="15" spans="1:36" ht="17.25" thickBot="1">
      <c r="A15" s="155">
        <v>12</v>
      </c>
      <c r="B15" s="82" t="s">
        <v>942</v>
      </c>
      <c r="C15" s="180" t="s">
        <v>661</v>
      </c>
      <c r="D15" s="133" t="str">
        <f>HYPERLINK(AJ15,AI15)</f>
        <v>video</v>
      </c>
      <c r="E15" s="387"/>
      <c r="F15" s="387"/>
      <c r="G15" s="387"/>
      <c r="H15" s="387" t="s">
        <v>776</v>
      </c>
      <c r="I15" s="387"/>
      <c r="J15" s="387"/>
      <c r="K15" s="387"/>
      <c r="L15" s="387"/>
      <c r="M15" s="387"/>
      <c r="N15" s="387"/>
      <c r="O15" s="387"/>
      <c r="P15" s="387"/>
      <c r="Q15" s="180"/>
      <c r="R15" s="180"/>
      <c r="S15" s="180"/>
      <c r="T15" s="180"/>
      <c r="U15" s="180"/>
      <c r="V15" s="180"/>
      <c r="W15" s="180"/>
      <c r="X15" s="180"/>
      <c r="Y15" s="180"/>
      <c r="Z15" s="180"/>
      <c r="AA15" s="180"/>
      <c r="AB15" s="180"/>
      <c r="AC15" s="180"/>
      <c r="AD15" s="180"/>
      <c r="AE15" s="180"/>
      <c r="AF15" s="180"/>
      <c r="AG15" s="184"/>
      <c r="AI15" s="87" t="s">
        <v>738</v>
      </c>
      <c r="AJ15" s="19" t="str">
        <f>VLOOKUP(C15,EJE!C$1:D1348,2,FALSE)</f>
        <v>https://drive.google.com/file/d/1VSznd0Pd842fm_2ygqVwDGID2Qpk-swW/view?usp=sharing</v>
      </c>
    </row>
    <row r="16" spans="1:36">
      <c r="A16" s="155">
        <v>13</v>
      </c>
      <c r="B16" s="379"/>
      <c r="C16" s="379"/>
      <c r="D16" s="379"/>
      <c r="E16" s="379" t="s">
        <v>688</v>
      </c>
      <c r="F16" s="379"/>
      <c r="G16" s="379"/>
      <c r="H16" s="379" t="s">
        <v>38</v>
      </c>
      <c r="I16" s="379"/>
      <c r="J16" s="379"/>
      <c r="K16" s="379" t="s">
        <v>687</v>
      </c>
      <c r="L16" s="379"/>
      <c r="M16" s="379"/>
      <c r="N16" s="379" t="s">
        <v>686</v>
      </c>
      <c r="O16" s="379"/>
      <c r="P16" s="379"/>
      <c r="Q16" s="135"/>
      <c r="R16" s="135"/>
      <c r="S16" s="135"/>
      <c r="T16" s="135"/>
      <c r="U16" s="135"/>
      <c r="V16" s="135"/>
      <c r="W16" s="135"/>
      <c r="X16" s="135"/>
      <c r="Y16" s="135"/>
      <c r="Z16" s="135"/>
      <c r="AA16" s="135"/>
      <c r="AB16" s="135"/>
      <c r="AC16" s="135"/>
      <c r="AD16" s="135"/>
      <c r="AE16" s="135"/>
      <c r="AF16" s="135"/>
      <c r="AG16" s="135"/>
      <c r="AJ16" s="19"/>
    </row>
    <row r="17" spans="1:42" ht="12.75">
      <c r="A17" s="155">
        <v>14</v>
      </c>
      <c r="B17" s="83" t="s">
        <v>42</v>
      </c>
      <c r="C17" s="178" t="s">
        <v>2</v>
      </c>
      <c r="D17" s="132" t="str">
        <f>HYPERLINK(AJ17,AI17)</f>
        <v>video</v>
      </c>
      <c r="E17" s="380">
        <v>10</v>
      </c>
      <c r="F17" s="380"/>
      <c r="G17" s="380"/>
      <c r="H17" s="380" t="s">
        <v>772</v>
      </c>
      <c r="I17" s="380"/>
      <c r="J17" s="380"/>
      <c r="K17" s="380">
        <v>3</v>
      </c>
      <c r="L17" s="380"/>
      <c r="M17" s="380"/>
      <c r="N17" s="380">
        <v>0</v>
      </c>
      <c r="O17" s="380"/>
      <c r="P17" s="380"/>
      <c r="Q17" s="135"/>
      <c r="R17" s="135"/>
      <c r="S17" s="135"/>
      <c r="T17" s="135"/>
      <c r="U17" s="135"/>
      <c r="V17" s="135"/>
      <c r="W17" s="135"/>
      <c r="X17" s="135"/>
      <c r="Y17" s="135"/>
      <c r="Z17" s="135"/>
      <c r="AA17" s="135"/>
      <c r="AB17" s="135"/>
      <c r="AC17" s="135"/>
      <c r="AD17" s="135"/>
      <c r="AE17" s="135"/>
      <c r="AF17" s="135"/>
      <c r="AG17" s="135"/>
      <c r="AI17" s="87" t="s">
        <v>738</v>
      </c>
      <c r="AJ17" s="19" t="str">
        <f>VLOOKUP(C17,EJE!C$1:D1350,2,FALSE)</f>
        <v>https://youtu.be/bgO3bI1ts_E?si=cgFOBOfo4lT9WI1k</v>
      </c>
    </row>
    <row r="18" spans="1:42" ht="25.5">
      <c r="A18" s="155">
        <v>15</v>
      </c>
      <c r="B18" s="83" t="s">
        <v>39</v>
      </c>
      <c r="C18" s="178" t="s">
        <v>149</v>
      </c>
      <c r="D18" s="132" t="str">
        <f>HYPERLINK(AJ18,AI18)</f>
        <v>video</v>
      </c>
      <c r="E18" s="380">
        <v>10</v>
      </c>
      <c r="F18" s="380"/>
      <c r="G18" s="380"/>
      <c r="H18" s="380" t="s">
        <v>772</v>
      </c>
      <c r="I18" s="380"/>
      <c r="J18" s="380"/>
      <c r="K18" s="380">
        <v>3</v>
      </c>
      <c r="L18" s="380"/>
      <c r="M18" s="380"/>
      <c r="N18" s="380">
        <v>0</v>
      </c>
      <c r="O18" s="380"/>
      <c r="P18" s="380"/>
      <c r="Q18" s="135"/>
      <c r="R18" s="135"/>
      <c r="S18" s="135"/>
      <c r="T18" s="135"/>
      <c r="U18" s="135"/>
      <c r="V18" s="135"/>
      <c r="W18" s="135"/>
      <c r="X18" s="135"/>
      <c r="Y18" s="135"/>
      <c r="Z18" s="135"/>
      <c r="AA18" s="135"/>
      <c r="AB18" s="135"/>
      <c r="AC18" s="135"/>
      <c r="AD18" s="135"/>
      <c r="AE18" s="135"/>
      <c r="AF18" s="135"/>
      <c r="AG18" s="135"/>
      <c r="AI18" s="87" t="s">
        <v>738</v>
      </c>
      <c r="AJ18" s="19">
        <f>VLOOKUP(C18,EJE!C$1:D1351,2,FALSE)</f>
        <v>0</v>
      </c>
    </row>
    <row r="19" spans="1:42" ht="12.75">
      <c r="A19" s="155">
        <v>16</v>
      </c>
      <c r="B19" s="83" t="s">
        <v>685</v>
      </c>
      <c r="C19" s="178" t="s">
        <v>4</v>
      </c>
      <c r="D19" s="132" t="str">
        <f>HYPERLINK(AJ19,AI19)</f>
        <v>video</v>
      </c>
      <c r="E19" s="380"/>
      <c r="F19" s="380"/>
      <c r="G19" s="380"/>
      <c r="H19" s="380" t="s">
        <v>779</v>
      </c>
      <c r="I19" s="380"/>
      <c r="J19" s="380"/>
      <c r="K19" s="380">
        <v>3</v>
      </c>
      <c r="L19" s="380"/>
      <c r="M19" s="380"/>
      <c r="N19" s="380">
        <v>0</v>
      </c>
      <c r="O19" s="380"/>
      <c r="P19" s="380"/>
      <c r="Q19" s="135"/>
      <c r="R19" s="135"/>
      <c r="S19" s="135"/>
      <c r="T19" s="135"/>
      <c r="U19" s="135"/>
      <c r="V19" s="135"/>
      <c r="W19" s="135"/>
      <c r="X19" s="135"/>
      <c r="Y19" s="135"/>
      <c r="Z19" s="135"/>
      <c r="AA19" s="135"/>
      <c r="AB19" s="135"/>
      <c r="AC19" s="135"/>
      <c r="AD19" s="135"/>
      <c r="AE19" s="135"/>
      <c r="AF19" s="135"/>
      <c r="AG19" s="135"/>
      <c r="AI19" s="87" t="s">
        <v>738</v>
      </c>
      <c r="AJ19" s="19" t="str">
        <f>VLOOKUP(C19,EJE!C$1:D1352,2,FALSE)</f>
        <v>https://youtu.be/SvFPSj9WcEk?si=iMWBcf8EZLcp5zy2</v>
      </c>
    </row>
    <row r="20" spans="1:42" ht="12.75">
      <c r="A20" s="155">
        <v>17</v>
      </c>
      <c r="B20" s="83" t="s">
        <v>1</v>
      </c>
      <c r="C20" s="178" t="s">
        <v>746</v>
      </c>
      <c r="D20" s="132" t="str">
        <f>HYPERLINK(AJ20,AI20)</f>
        <v>video</v>
      </c>
      <c r="E20" s="380"/>
      <c r="F20" s="380"/>
      <c r="G20" s="380"/>
      <c r="H20" s="380"/>
      <c r="I20" s="380"/>
      <c r="J20" s="380"/>
      <c r="K20" s="380"/>
      <c r="L20" s="380"/>
      <c r="M20" s="380"/>
      <c r="N20" s="380"/>
      <c r="O20" s="380"/>
      <c r="P20" s="380"/>
      <c r="Q20" s="135"/>
      <c r="R20" s="135"/>
      <c r="S20" s="135"/>
      <c r="T20" s="135"/>
      <c r="U20" s="135"/>
      <c r="V20" s="135"/>
      <c r="W20" s="135"/>
      <c r="X20" s="135"/>
      <c r="Y20" s="135"/>
      <c r="Z20" s="135"/>
      <c r="AA20" s="135"/>
      <c r="AB20" s="135"/>
      <c r="AC20" s="135"/>
      <c r="AD20" s="135"/>
      <c r="AE20" s="135"/>
      <c r="AF20" s="135"/>
      <c r="AG20" s="135"/>
      <c r="AI20" s="87" t="s">
        <v>738</v>
      </c>
      <c r="AJ20" s="19">
        <f>VLOOKUP(C20,EJE!C$1:D1353,2,FALSE)</f>
        <v>0</v>
      </c>
    </row>
    <row r="21" spans="1:42" ht="12.75">
      <c r="A21" s="155">
        <v>18</v>
      </c>
      <c r="B21" s="83" t="s">
        <v>1</v>
      </c>
      <c r="C21" s="178" t="s">
        <v>746</v>
      </c>
      <c r="D21" s="132" t="str">
        <f t="shared" ref="D21:D22" si="21">HYPERLINK(AJ21,AI21)</f>
        <v>video</v>
      </c>
      <c r="E21" s="380"/>
      <c r="F21" s="380"/>
      <c r="G21" s="380"/>
      <c r="H21" s="380"/>
      <c r="I21" s="380"/>
      <c r="J21" s="380"/>
      <c r="K21" s="380"/>
      <c r="L21" s="380"/>
      <c r="M21" s="380"/>
      <c r="N21" s="380"/>
      <c r="O21" s="380"/>
      <c r="P21" s="380"/>
      <c r="Q21" s="135"/>
      <c r="R21" s="135"/>
      <c r="S21" s="135"/>
      <c r="T21" s="135"/>
      <c r="U21" s="135"/>
      <c r="V21" s="135"/>
      <c r="W21" s="135"/>
      <c r="X21" s="135"/>
      <c r="Y21" s="135"/>
      <c r="Z21" s="135"/>
      <c r="AA21" s="135"/>
      <c r="AB21" s="135"/>
      <c r="AC21" s="135"/>
      <c r="AD21" s="135"/>
      <c r="AE21" s="135"/>
      <c r="AF21" s="135"/>
      <c r="AG21" s="135"/>
      <c r="AI21" s="87" t="s">
        <v>738</v>
      </c>
      <c r="AJ21" s="19">
        <f>VLOOKUP(C21,EJE!C$1:D1354,2,FALSE)</f>
        <v>0</v>
      </c>
    </row>
    <row r="22" spans="1:42" ht="12.75">
      <c r="A22" s="155">
        <v>19</v>
      </c>
      <c r="B22" s="83" t="s">
        <v>1</v>
      </c>
      <c r="C22" s="178" t="s">
        <v>746</v>
      </c>
      <c r="D22" s="132" t="str">
        <f t="shared" si="21"/>
        <v>video</v>
      </c>
      <c r="E22" s="380"/>
      <c r="F22" s="380"/>
      <c r="G22" s="380"/>
      <c r="H22" s="380"/>
      <c r="I22" s="380"/>
      <c r="J22" s="380"/>
      <c r="K22" s="380"/>
      <c r="L22" s="380"/>
      <c r="M22" s="380"/>
      <c r="N22" s="380"/>
      <c r="O22" s="380"/>
      <c r="P22" s="380"/>
      <c r="Q22" s="135"/>
      <c r="R22" s="135"/>
      <c r="S22" s="135"/>
      <c r="T22" s="135"/>
      <c r="U22" s="135"/>
      <c r="V22" s="135"/>
      <c r="W22" s="135"/>
      <c r="X22" s="135"/>
      <c r="Y22" s="135"/>
      <c r="Z22" s="135"/>
      <c r="AA22" s="135"/>
      <c r="AB22" s="135"/>
      <c r="AC22" s="135"/>
      <c r="AD22" s="135"/>
      <c r="AE22" s="135"/>
      <c r="AF22" s="135"/>
      <c r="AG22" s="135"/>
      <c r="AI22" s="87" t="s">
        <v>738</v>
      </c>
      <c r="AJ22" s="19">
        <f>VLOOKUP(C22,EJE!C$1:D1355,2,FALSE)</f>
        <v>0</v>
      </c>
    </row>
    <row r="23" spans="1:42" ht="12.75">
      <c r="A23" s="155">
        <v>20</v>
      </c>
      <c r="B23" s="83" t="s">
        <v>1</v>
      </c>
      <c r="C23" s="178" t="s">
        <v>746</v>
      </c>
      <c r="D23" s="132" t="str">
        <f t="shared" ref="D23" si="22">HYPERLINK(AJ23,AI23)</f>
        <v>video</v>
      </c>
      <c r="E23" s="380"/>
      <c r="F23" s="380"/>
      <c r="G23" s="380"/>
      <c r="H23" s="380"/>
      <c r="I23" s="380"/>
      <c r="J23" s="380"/>
      <c r="K23" s="380"/>
      <c r="L23" s="380"/>
      <c r="M23" s="380"/>
      <c r="N23" s="380"/>
      <c r="O23" s="380"/>
      <c r="P23" s="380"/>
      <c r="Q23" s="135"/>
      <c r="R23" s="135"/>
      <c r="S23" s="135"/>
      <c r="T23" s="135"/>
      <c r="U23" s="135"/>
      <c r="V23" s="135"/>
      <c r="W23" s="135"/>
      <c r="X23" s="135"/>
      <c r="Y23" s="135"/>
      <c r="Z23" s="135"/>
      <c r="AA23" s="135"/>
      <c r="AB23" s="135"/>
      <c r="AC23" s="135"/>
      <c r="AD23" s="135"/>
      <c r="AE23" s="135"/>
      <c r="AF23" s="135"/>
      <c r="AG23" s="135"/>
      <c r="AI23" s="87" t="s">
        <v>738</v>
      </c>
      <c r="AJ23" s="19">
        <f>VLOOKUP(C23,EJE!C$1:D1356,2,FALSE)</f>
        <v>0</v>
      </c>
    </row>
    <row r="24" spans="1:42" ht="12.75">
      <c r="A24" s="155">
        <v>21</v>
      </c>
      <c r="B24" s="83"/>
      <c r="C24" s="178"/>
      <c r="D24" s="132"/>
      <c r="E24" s="392"/>
      <c r="F24" s="392"/>
      <c r="G24" s="392"/>
      <c r="H24" s="392"/>
      <c r="I24" s="392"/>
      <c r="J24" s="392"/>
      <c r="K24" s="392"/>
      <c r="L24" s="392"/>
      <c r="M24" s="392"/>
      <c r="N24" s="392"/>
      <c r="O24" s="392"/>
      <c r="P24" s="392"/>
      <c r="Q24" s="128"/>
      <c r="R24" s="128"/>
      <c r="S24" s="128"/>
      <c r="T24" s="128"/>
      <c r="U24" s="128"/>
      <c r="V24" s="128"/>
      <c r="W24" s="128"/>
      <c r="X24" s="128"/>
      <c r="Y24" s="128"/>
      <c r="Z24" s="128"/>
      <c r="AA24" s="128"/>
      <c r="AB24" s="128"/>
      <c r="AC24" s="128"/>
      <c r="AD24" s="128"/>
      <c r="AE24" s="128"/>
      <c r="AF24" s="130"/>
      <c r="AG24" s="128"/>
      <c r="AJ24" s="75"/>
    </row>
    <row r="25" spans="1:42">
      <c r="A25" s="155">
        <v>22</v>
      </c>
      <c r="B25" s="154"/>
      <c r="C25" s="128"/>
      <c r="D25" s="132"/>
      <c r="E25" s="392"/>
      <c r="F25" s="392"/>
      <c r="G25" s="392"/>
      <c r="H25" s="392"/>
      <c r="I25" s="392"/>
      <c r="J25" s="392"/>
      <c r="K25" s="392"/>
      <c r="L25" s="392"/>
      <c r="M25" s="392"/>
      <c r="N25" s="392"/>
      <c r="O25" s="392"/>
      <c r="P25" s="392"/>
      <c r="Q25" s="128"/>
      <c r="R25" s="128"/>
      <c r="S25" s="128"/>
      <c r="T25" s="128"/>
      <c r="U25" s="128"/>
      <c r="V25" s="128"/>
      <c r="W25" s="128"/>
      <c r="X25" s="128"/>
      <c r="Y25" s="128"/>
      <c r="Z25" s="128"/>
      <c r="AA25" s="128"/>
      <c r="AB25" s="128"/>
      <c r="AC25" s="128"/>
      <c r="AD25" s="128"/>
      <c r="AE25" s="128"/>
      <c r="AF25" s="130"/>
      <c r="AG25" s="128"/>
      <c r="AJ25" s="75"/>
      <c r="AP25" s="112">
        <v>2</v>
      </c>
    </row>
    <row r="26" spans="1:42">
      <c r="A26" s="155">
        <v>23</v>
      </c>
      <c r="B26" s="154"/>
      <c r="C26" s="109"/>
      <c r="D26" s="59"/>
      <c r="E26" s="392"/>
      <c r="F26" s="392"/>
      <c r="G26" s="392"/>
      <c r="H26" s="392"/>
      <c r="I26" s="392"/>
      <c r="J26" s="392"/>
      <c r="K26" s="392"/>
      <c r="L26" s="392"/>
      <c r="M26" s="392"/>
      <c r="N26" s="392"/>
      <c r="O26" s="392"/>
      <c r="P26" s="392"/>
      <c r="Q26" s="109"/>
      <c r="R26" s="109"/>
      <c r="S26" s="109"/>
      <c r="T26" s="109"/>
      <c r="U26" s="109"/>
      <c r="V26" s="109"/>
      <c r="W26" s="109"/>
      <c r="X26" s="109"/>
      <c r="Y26" s="109"/>
      <c r="Z26" s="109"/>
      <c r="AA26" s="109"/>
      <c r="AB26" s="109"/>
      <c r="AC26" s="109"/>
      <c r="AD26" s="109"/>
      <c r="AE26" s="109"/>
      <c r="AG26" s="109"/>
      <c r="AJ26" s="75"/>
    </row>
    <row r="27" spans="1:42">
      <c r="A27" s="155">
        <v>24</v>
      </c>
      <c r="B27" s="154"/>
      <c r="C27" s="109"/>
      <c r="D27" s="59"/>
      <c r="E27" s="392"/>
      <c r="F27" s="392"/>
      <c r="G27" s="392"/>
      <c r="H27" s="392"/>
      <c r="I27" s="392"/>
      <c r="J27" s="392"/>
      <c r="K27" s="392"/>
      <c r="L27" s="392"/>
      <c r="M27" s="392"/>
      <c r="N27" s="392"/>
      <c r="O27" s="392"/>
      <c r="P27" s="392"/>
      <c r="Q27" s="109"/>
      <c r="R27" s="109"/>
      <c r="S27" s="109"/>
      <c r="T27" s="109"/>
      <c r="U27" s="109"/>
      <c r="V27" s="109"/>
      <c r="W27" s="109"/>
      <c r="X27" s="109"/>
      <c r="Y27" s="109"/>
      <c r="Z27" s="109"/>
      <c r="AA27" s="109"/>
      <c r="AB27" s="109"/>
      <c r="AC27" s="109"/>
      <c r="AD27" s="109"/>
      <c r="AE27" s="109"/>
      <c r="AG27" s="109"/>
      <c r="AJ27" s="75"/>
    </row>
    <row r="28" spans="1:42">
      <c r="B28" s="154"/>
      <c r="C28" s="77" t="s">
        <v>770</v>
      </c>
      <c r="D28" s="59"/>
      <c r="E28" s="109"/>
      <c r="F28" s="109"/>
      <c r="G28" s="109"/>
      <c r="H28" s="109"/>
      <c r="I28" s="109"/>
      <c r="J28" s="109"/>
      <c r="K28" s="109"/>
      <c r="L28" s="109"/>
      <c r="M28" s="109"/>
      <c r="N28" s="110"/>
      <c r="O28" s="110"/>
      <c r="P28" s="110"/>
      <c r="Q28" s="109"/>
      <c r="R28" s="109"/>
      <c r="S28" s="109"/>
      <c r="T28" s="109"/>
      <c r="U28" s="109"/>
      <c r="V28" s="109"/>
      <c r="W28" s="109"/>
      <c r="X28" s="109"/>
      <c r="Y28" s="109"/>
      <c r="Z28" s="109"/>
      <c r="AA28" s="109"/>
      <c r="AB28" s="109"/>
      <c r="AC28" s="109"/>
      <c r="AD28" s="109"/>
      <c r="AE28" s="109"/>
      <c r="AG28" s="109"/>
      <c r="AJ28" s="75"/>
    </row>
    <row r="29" spans="1:42" customFormat="1" ht="21" thickBot="1">
      <c r="A29" s="162">
        <v>2</v>
      </c>
      <c r="B29" s="162"/>
      <c r="C29" s="162" t="s">
        <v>924</v>
      </c>
      <c r="D29" s="191"/>
      <c r="E29" s="381" t="s">
        <v>688</v>
      </c>
      <c r="F29" s="381"/>
      <c r="G29" s="381"/>
      <c r="H29" s="381" t="s">
        <v>38</v>
      </c>
      <c r="I29" s="381"/>
      <c r="J29" s="381"/>
      <c r="K29" s="381" t="s">
        <v>687</v>
      </c>
      <c r="L29" s="381"/>
      <c r="M29" s="381"/>
      <c r="N29" s="381" t="s">
        <v>686</v>
      </c>
      <c r="O29" s="381"/>
      <c r="P29" s="381"/>
      <c r="AH29" s="18"/>
      <c r="AI29" s="87"/>
    </row>
    <row r="30" spans="1:42" ht="12.75" customHeight="1">
      <c r="A30" s="155">
        <v>1</v>
      </c>
      <c r="B30" s="80" t="s">
        <v>175</v>
      </c>
      <c r="C30" s="188" t="s">
        <v>210</v>
      </c>
      <c r="D30" s="59" t="str">
        <f t="shared" ref="D30:D35" si="23">HYPERLINK(AJ30,AI30)</f>
        <v>video</v>
      </c>
      <c r="E30" s="384">
        <v>8</v>
      </c>
      <c r="F30" s="384"/>
      <c r="G30" s="384"/>
      <c r="H30" s="384"/>
      <c r="I30" s="384"/>
      <c r="J30" s="384"/>
      <c r="K30" s="384"/>
      <c r="L30" s="384"/>
      <c r="M30" s="384"/>
      <c r="N30" s="380"/>
      <c r="O30" s="380"/>
      <c r="P30" s="385"/>
      <c r="AG30" s="86"/>
      <c r="AI30" s="87" t="s">
        <v>738</v>
      </c>
      <c r="AJ30" s="19">
        <f>VLOOKUP(C30,EJE!C$1:D1356,2,FALSE)</f>
        <v>0</v>
      </c>
    </row>
    <row r="31" spans="1:42" ht="12.75" customHeight="1">
      <c r="A31" s="155">
        <v>2</v>
      </c>
      <c r="B31" s="81" t="s">
        <v>395</v>
      </c>
      <c r="C31" s="188" t="s">
        <v>389</v>
      </c>
      <c r="D31" s="59" t="str">
        <f t="shared" si="23"/>
        <v>video</v>
      </c>
      <c r="E31" s="384"/>
      <c r="F31" s="384"/>
      <c r="G31" s="384"/>
      <c r="H31" s="384" t="s">
        <v>776</v>
      </c>
      <c r="I31" s="384"/>
      <c r="J31" s="384"/>
      <c r="K31" s="384">
        <v>3</v>
      </c>
      <c r="L31" s="384"/>
      <c r="M31" s="384"/>
      <c r="N31" s="380"/>
      <c r="O31" s="380"/>
      <c r="P31" s="385"/>
      <c r="AG31" s="86"/>
      <c r="AI31" s="87" t="s">
        <v>738</v>
      </c>
      <c r="AJ31" s="19" t="str">
        <f>VLOOKUP(C31,EJE!C$1:D1357,2,FALSE)</f>
        <v>https://youtu.be/B4AxYIlorgw?si=E6uIHQ3akwy8aj-m</v>
      </c>
    </row>
    <row r="32" spans="1:42" ht="17.25" customHeight="1" thickBot="1">
      <c r="A32" s="155">
        <v>3</v>
      </c>
      <c r="B32" s="82" t="s">
        <v>942</v>
      </c>
      <c r="C32" s="214" t="s">
        <v>971</v>
      </c>
      <c r="D32" s="61" t="str">
        <f t="shared" si="23"/>
        <v>video</v>
      </c>
      <c r="E32" s="386"/>
      <c r="F32" s="386"/>
      <c r="G32" s="386"/>
      <c r="H32" s="386" t="s">
        <v>776</v>
      </c>
      <c r="I32" s="386"/>
      <c r="J32" s="386"/>
      <c r="K32" s="386">
        <v>3</v>
      </c>
      <c r="L32" s="386"/>
      <c r="M32" s="386"/>
      <c r="N32" s="387"/>
      <c r="O32" s="387"/>
      <c r="P32" s="388"/>
      <c r="AG32" s="86"/>
      <c r="AI32" s="87" t="s">
        <v>738</v>
      </c>
      <c r="AJ32" s="19" t="str">
        <f>VLOOKUP(C32,EJE!C$1:D1358,2,FALSE)</f>
        <v>https://drive.google.com/file/d/1Obj2B0pgphywe8p9A6MvgDIw5gB_Nl53/view?usp=sharing</v>
      </c>
    </row>
    <row r="33" spans="1:36" ht="16.5" customHeight="1">
      <c r="A33" s="155">
        <v>4</v>
      </c>
      <c r="B33" s="80" t="s">
        <v>739</v>
      </c>
      <c r="C33" s="215" t="s">
        <v>66</v>
      </c>
      <c r="D33" s="74" t="str">
        <f t="shared" si="23"/>
        <v>video</v>
      </c>
      <c r="E33" s="389"/>
      <c r="F33" s="389"/>
      <c r="G33" s="389"/>
      <c r="H33" s="389" t="s">
        <v>776</v>
      </c>
      <c r="I33" s="389"/>
      <c r="J33" s="389"/>
      <c r="K33" s="389">
        <v>3</v>
      </c>
      <c r="L33" s="389"/>
      <c r="M33" s="389"/>
      <c r="N33" s="390"/>
      <c r="O33" s="390"/>
      <c r="P33" s="391"/>
      <c r="AG33" s="86"/>
      <c r="AI33" s="87" t="s">
        <v>738</v>
      </c>
      <c r="AJ33" s="19" t="str">
        <f>VLOOKUP(C33,EJE!C$1:D1359,2,FALSE)</f>
        <v>https://youtu.be/YNAwRWgPwNk?si=tRGZb459mOPBCCZB</v>
      </c>
    </row>
    <row r="34" spans="1:36" ht="12.75" customHeight="1">
      <c r="A34" s="155">
        <v>5</v>
      </c>
      <c r="B34" s="81" t="s">
        <v>739</v>
      </c>
      <c r="C34" s="188" t="s">
        <v>622</v>
      </c>
      <c r="D34" s="59" t="e">
        <f t="shared" si="23"/>
        <v>#N/A</v>
      </c>
      <c r="E34" s="384"/>
      <c r="F34" s="384"/>
      <c r="G34" s="384"/>
      <c r="H34" s="384" t="s">
        <v>776</v>
      </c>
      <c r="I34" s="384"/>
      <c r="J34" s="384"/>
      <c r="K34" s="384">
        <v>3</v>
      </c>
      <c r="L34" s="384"/>
      <c r="M34" s="384"/>
      <c r="N34" s="380"/>
      <c r="O34" s="380"/>
      <c r="P34" s="385"/>
      <c r="AG34" s="86"/>
      <c r="AI34" s="87" t="s">
        <v>738</v>
      </c>
      <c r="AJ34" s="19" t="e">
        <f>VLOOKUP(C34,EJE!C$1:D1360,2,FALSE)</f>
        <v>#N/A</v>
      </c>
    </row>
    <row r="35" spans="1:36" ht="13.5" customHeight="1" thickBot="1">
      <c r="A35" s="155">
        <v>6</v>
      </c>
      <c r="B35" s="81" t="s">
        <v>0</v>
      </c>
      <c r="C35" s="188" t="s">
        <v>627</v>
      </c>
      <c r="D35" s="59" t="str">
        <f t="shared" si="23"/>
        <v>video</v>
      </c>
      <c r="E35" s="386"/>
      <c r="F35" s="386"/>
      <c r="G35" s="386"/>
      <c r="H35" s="386" t="s">
        <v>776</v>
      </c>
      <c r="I35" s="386"/>
      <c r="J35" s="386"/>
      <c r="K35" s="386">
        <v>3</v>
      </c>
      <c r="L35" s="386"/>
      <c r="M35" s="386"/>
      <c r="N35" s="387"/>
      <c r="O35" s="387"/>
      <c r="P35" s="388"/>
      <c r="AG35" s="86"/>
      <c r="AI35" s="87" t="s">
        <v>738</v>
      </c>
      <c r="AJ35" s="19" t="str">
        <f>VLOOKUP(C35,EJE!C$1:D1361,2,FALSE)</f>
        <v>https://youtu.be/21c_yxmd5lQ?si=PIVwUqgcfAsyu5jn</v>
      </c>
    </row>
    <row r="36" spans="1:36" ht="12.75">
      <c r="A36" s="155">
        <v>7</v>
      </c>
      <c r="B36" s="129" t="s">
        <v>833</v>
      </c>
      <c r="C36" s="176" t="str">
        <f>+VLOOKUP($B36,PERIODIZACION!$A$3:$AN$528,2,FALSE)</f>
        <v>HIP TRUST</v>
      </c>
      <c r="D36" s="222">
        <f>IF(VLOOKUP($B36,PERIODIZACION!$A$3:$AN$528,3,FALSE)=0,"",VLOOKUP($B36,PERIODIZACION!$A$3:$AN$528,3,FALSE))</f>
        <v>40</v>
      </c>
      <c r="E36" s="176" t="str">
        <f t="shared" ref="E36" si="24">IF(D36 &lt;&gt; "","/","")</f>
        <v>/</v>
      </c>
      <c r="F36" s="176">
        <f>IF(VLOOKUP($B36,PERIODIZACION!$A$3:$AN$528,4,FALSE)=0,"",VLOOKUP($B36,PERIODIZACION!$A$3:$AN$528,4,FALSE))</f>
        <v>4</v>
      </c>
      <c r="G36" s="176">
        <f>IF(VLOOKUP($B36,PERIODIZACION!$A$3:$AN$528,5,FALSE)=0,"",VLOOKUP($B36,PERIODIZACION!$A$3:$AN$528,5,FALSE))</f>
        <v>60</v>
      </c>
      <c r="H36" s="176" t="str">
        <f t="shared" ref="H36" si="25">IF(G36 &lt;&gt; "","/","")</f>
        <v>/</v>
      </c>
      <c r="I36" s="176">
        <f>IF(VLOOKUP($B36,PERIODIZACION!$A$3:$AN$528,6,FALSE)=0,"",VLOOKUP($B36,PERIODIZACION!$A$3:$AN$528,6,FALSE))</f>
        <v>4</v>
      </c>
      <c r="J36" s="176">
        <f>IF(VLOOKUP($B36,PERIODIZACION!$A$3:$AN$528,7,FALSE)=0,"",VLOOKUP($B36,PERIODIZACION!$A$3:$AN$528,7,FALSE))</f>
        <v>70</v>
      </c>
      <c r="K36" s="176" t="str">
        <f t="shared" ref="K36" si="26">IF(J36 &lt;&gt; "","/","")</f>
        <v>/</v>
      </c>
      <c r="L36" s="176">
        <f>IF(VLOOKUP($B36,PERIODIZACION!$A$3:$AN$528,8,FALSE)=0,"",VLOOKUP($B36,PERIODIZACION!$A$3:$AN$528,8,FALSE))</f>
        <v>4</v>
      </c>
      <c r="M36" s="176">
        <f>IF(VLOOKUP($B36,PERIODIZACION!$A$3:$AN$528,9,FALSE)=0,"",VLOOKUP($B36,PERIODIZACION!$A$3:$AN$528,9,FALSE))</f>
        <v>80</v>
      </c>
      <c r="N36" s="176" t="str">
        <f t="shared" ref="N36" si="27">IF(M36 &lt;&gt; "","/","")</f>
        <v>/</v>
      </c>
      <c r="O36" s="176">
        <f>IF(VLOOKUP($B36,PERIODIZACION!$A$3:$AN$528,10,FALSE)=0,"",VLOOKUP($B36,PERIODIZACION!$A$3:$AN$528,10,FALSE))</f>
        <v>2</v>
      </c>
      <c r="P36" s="176">
        <f>IF(VLOOKUP($B36,PERIODIZACION!$A$3:$AN$528,11,FALSE)=0,"",VLOOKUP($B36,PERIODIZACION!$A$3:$AN$528,11,FALSE))</f>
        <v>80</v>
      </c>
      <c r="Q36" s="176" t="str">
        <f t="shared" ref="Q36" si="28">IF(P36 &lt;&gt; "","/","")</f>
        <v>/</v>
      </c>
      <c r="R36" s="176">
        <f>IF(VLOOKUP($B36,PERIODIZACION!$A$3:$AN$528,12,FALSE)=0,"",VLOOKUP($B36,PERIODIZACION!$A$3:$AN$528,12,FALSE))</f>
        <v>2</v>
      </c>
      <c r="S36" s="176">
        <f>IF(VLOOKUP($B36,PERIODIZACION!$A$3:$AN$528,13,FALSE)=0,"",VLOOKUP($B36,PERIODIZACION!$A$3:$AN$528,13,FALSE))</f>
        <v>80</v>
      </c>
      <c r="T36" s="176" t="str">
        <f t="shared" ref="T36" si="29">IF(S36 &lt;&gt; "","/","")</f>
        <v>/</v>
      </c>
      <c r="U36" s="176">
        <f>IF(VLOOKUP($B36,PERIODIZACION!$A$3:$AN$528,14,FALSE)=0,"",VLOOKUP($B36,PERIODIZACION!$A$3:$AN$528,14,FALSE))</f>
        <v>2</v>
      </c>
      <c r="V36" s="176">
        <f>IF(VLOOKUP($B36,PERIODIZACION!$A$3:$AN$528,15,FALSE)=0,"",VLOOKUP($B36,PERIODIZACION!$A$3:$AN$528,15,FALSE))</f>
        <v>80</v>
      </c>
      <c r="W36" s="176" t="str">
        <f t="shared" ref="W36" si="30">IF(V36 &lt;&gt; "","/","")</f>
        <v>/</v>
      </c>
      <c r="X36" s="176">
        <f>IF(VLOOKUP($B36,PERIODIZACION!$A$3:$AN$528,16,FALSE)=0,"",VLOOKUP($B36,PERIODIZACION!$A$3:$AN$528,16,FALSE))</f>
        <v>2</v>
      </c>
      <c r="Y36" s="176">
        <f>IF(VLOOKUP($B36,PERIODIZACION!$A$3:$AN$528,17,FALSE)=0,"",VLOOKUP($B36,PERIODIZACION!$A$3:$AN$528,17,FALSE))</f>
        <v>80</v>
      </c>
      <c r="Z36" s="176" t="str">
        <f t="shared" ref="Z36" si="31">IF(Y36 &lt;&gt; "","/","")</f>
        <v>/</v>
      </c>
      <c r="AA36" s="176">
        <f>IF(VLOOKUP($B36,PERIODIZACION!$A$3:$AN$528,18,FALSE)=0,"",VLOOKUP($B36,PERIODIZACION!$A$3:$AN$528,18,FALSE))</f>
        <v>2</v>
      </c>
      <c r="AB36" s="176">
        <f>IF(VLOOKUP($B36,PERIODIZACION!$A$3:$AN$528,19,FALSE)=0,"",VLOOKUP($B36,PERIODIZACION!$A$3:$AN$528,19,FALSE))</f>
        <v>80</v>
      </c>
      <c r="AC36" s="176" t="str">
        <f t="shared" ref="AC36" si="32">IF(AB36 &lt;&gt; "","/","")</f>
        <v>/</v>
      </c>
      <c r="AD36" s="176">
        <f>IF(VLOOKUP($B36,PERIODIZACION!$A$3:$AN$528,20,FALSE)=0,"",VLOOKUP($B36,PERIODIZACION!$A$3:$AN$528,20,FALSE))</f>
        <v>2</v>
      </c>
      <c r="AE36" s="176" t="str">
        <f>IF(VLOOKUP($B36,PERIODIZACION!$A$3:$AN$528,21,FALSE)=0,"",VLOOKUP($B36,PERIODIZACION!$A$3:$AN$528,21,FALSE))</f>
        <v/>
      </c>
      <c r="AF36" s="176" t="str">
        <f t="shared" ref="AF36" si="33">IF(AE36 &lt;&gt; "","/","")</f>
        <v/>
      </c>
      <c r="AG36" s="182" t="str">
        <f>IF(VLOOKUP($B36,PERIODIZACION!$A$3:$AN$528,22,FALSE)=0,"",VLOOKUP($B36,PERIODIZACION!$A$3:$AN$528,22,FALSE))</f>
        <v/>
      </c>
      <c r="AJ36" s="19" t="e">
        <f>VLOOKUP(C36,EJE!C$1:D1363,2,FALSE)</f>
        <v>#N/A</v>
      </c>
    </row>
    <row r="37" spans="1:36" ht="12.75">
      <c r="A37" s="155">
        <v>8</v>
      </c>
      <c r="B37" s="81" t="s">
        <v>685</v>
      </c>
      <c r="C37" s="188" t="s">
        <v>114</v>
      </c>
      <c r="D37" s="59" t="str">
        <f>HYPERLINK(AJ37,AI37)</f>
        <v>video</v>
      </c>
      <c r="E37" s="382"/>
      <c r="F37" s="382"/>
      <c r="G37" s="382"/>
      <c r="H37" s="382" t="s">
        <v>776</v>
      </c>
      <c r="I37" s="382"/>
      <c r="J37" s="382"/>
      <c r="K37" s="382"/>
      <c r="L37" s="382"/>
      <c r="M37" s="382"/>
      <c r="N37" s="382"/>
      <c r="O37" s="382"/>
      <c r="P37" s="382"/>
      <c r="Q37" s="154"/>
      <c r="R37" s="154"/>
      <c r="S37" s="154"/>
      <c r="T37" s="154"/>
      <c r="U37" s="154"/>
      <c r="V37" s="154"/>
      <c r="W37" s="154"/>
      <c r="X37" s="154"/>
      <c r="Y37" s="154"/>
      <c r="Z37" s="154"/>
      <c r="AA37" s="154"/>
      <c r="AB37" s="154"/>
      <c r="AC37" s="154"/>
      <c r="AD37" s="154"/>
      <c r="AE37" s="154"/>
      <c r="AF37" s="154"/>
      <c r="AG37" s="60"/>
      <c r="AI37" s="87" t="s">
        <v>738</v>
      </c>
      <c r="AJ37" s="19" t="str">
        <f>VLOOKUP(C37,EJE!C$1:D1364,2,FALSE)</f>
        <v>https://youtu.be/p2i_0eL_ztg?si=rwMzBD9p-1bf_avu</v>
      </c>
    </row>
    <row r="38" spans="1:36" ht="13.5" thickBot="1">
      <c r="A38" s="155">
        <v>9</v>
      </c>
      <c r="B38" s="82" t="s">
        <v>264</v>
      </c>
      <c r="C38" s="214" t="s">
        <v>219</v>
      </c>
      <c r="D38" s="61" t="str">
        <f>HYPERLINK(AJ38,AI38)</f>
        <v>video</v>
      </c>
      <c r="E38" s="383"/>
      <c r="F38" s="383"/>
      <c r="G38" s="383"/>
      <c r="H38" s="383" t="s">
        <v>776</v>
      </c>
      <c r="I38" s="383"/>
      <c r="J38" s="383"/>
      <c r="K38" s="383"/>
      <c r="L38" s="383"/>
      <c r="M38" s="383"/>
      <c r="N38" s="383"/>
      <c r="O38" s="383"/>
      <c r="P38" s="383"/>
      <c r="Q38" s="153"/>
      <c r="R38" s="153"/>
      <c r="S38" s="153"/>
      <c r="T38" s="153"/>
      <c r="U38" s="153"/>
      <c r="V38" s="153"/>
      <c r="W38" s="153"/>
      <c r="X38" s="153"/>
      <c r="Y38" s="153"/>
      <c r="Z38" s="153"/>
      <c r="AA38" s="153"/>
      <c r="AB38" s="153"/>
      <c r="AC38" s="153"/>
      <c r="AD38" s="153"/>
      <c r="AE38" s="153"/>
      <c r="AF38" s="153"/>
      <c r="AG38" s="62"/>
      <c r="AI38" s="87" t="s">
        <v>738</v>
      </c>
      <c r="AJ38" s="19">
        <f>VLOOKUP(C38,EJE!C$1:D1365,2,FALSE)</f>
        <v>0</v>
      </c>
    </row>
    <row r="39" spans="1:36" ht="12.75">
      <c r="A39" s="155">
        <v>10</v>
      </c>
      <c r="B39" s="84" t="s">
        <v>796</v>
      </c>
      <c r="C39" s="176" t="str">
        <f>+VLOOKUP($B39,PERIODIZACION!$A$3:$AN$528,2,FALSE)</f>
        <v>PECHO</v>
      </c>
      <c r="D39" s="222">
        <f>IF(VLOOKUP($B39,PERIODIZACION!$A$3:$AN$528,3,FALSE)=0,"",VLOOKUP($B39,PERIODIZACION!$A$3:$AN$528,3,FALSE))</f>
        <v>40</v>
      </c>
      <c r="E39" s="176" t="str">
        <f t="shared" ref="E39" si="34">IF(D39 &lt;&gt; "","/","")</f>
        <v>/</v>
      </c>
      <c r="F39" s="176">
        <f>IF(VLOOKUP($B39,PERIODIZACION!$A$3:$AN$528,4,FALSE)=0,"",VLOOKUP($B39,PERIODIZACION!$A$3:$AN$528,4,FALSE))</f>
        <v>4</v>
      </c>
      <c r="G39" s="176">
        <f>IF(VLOOKUP($B39,PERIODIZACION!$A$3:$AN$528,5,FALSE)=0,"",VLOOKUP($B39,PERIODIZACION!$A$3:$AN$528,5,FALSE))</f>
        <v>60</v>
      </c>
      <c r="H39" s="176" t="str">
        <f t="shared" ref="H39" si="35">IF(G39 &lt;&gt; "","/","")</f>
        <v>/</v>
      </c>
      <c r="I39" s="176">
        <f>IF(VLOOKUP($B39,PERIODIZACION!$A$3:$AN$528,6,FALSE)=0,"",VLOOKUP($B39,PERIODIZACION!$A$3:$AN$528,6,FALSE))</f>
        <v>4</v>
      </c>
      <c r="J39" s="176">
        <f>IF(VLOOKUP($B39,PERIODIZACION!$A$3:$AN$528,7,FALSE)=0,"",VLOOKUP($B39,PERIODIZACION!$A$3:$AN$528,7,FALSE))</f>
        <v>70</v>
      </c>
      <c r="K39" s="176" t="str">
        <f t="shared" ref="K39" si="36">IF(J39 &lt;&gt; "","/","")</f>
        <v>/</v>
      </c>
      <c r="L39" s="176">
        <f>IF(VLOOKUP($B39,PERIODIZACION!$A$3:$AN$528,8,FALSE)=0,"",VLOOKUP($B39,PERIODIZACION!$A$3:$AN$528,8,FALSE))</f>
        <v>4</v>
      </c>
      <c r="M39" s="176">
        <f>IF(VLOOKUP($B39,PERIODIZACION!$A$3:$AN$528,9,FALSE)=0,"",VLOOKUP($B39,PERIODIZACION!$A$3:$AN$528,9,FALSE))</f>
        <v>80</v>
      </c>
      <c r="N39" s="176" t="str">
        <f t="shared" ref="N39" si="37">IF(M39 &lt;&gt; "","/","")</f>
        <v>/</v>
      </c>
      <c r="O39" s="176">
        <f>IF(VLOOKUP($B39,PERIODIZACION!$A$3:$AN$528,10,FALSE)=0,"",VLOOKUP($B39,PERIODIZACION!$A$3:$AN$528,10,FALSE))</f>
        <v>2</v>
      </c>
      <c r="P39" s="176">
        <f>IF(VLOOKUP($B39,PERIODIZACION!$A$3:$AN$528,11,FALSE)=0,"",VLOOKUP($B39,PERIODIZACION!$A$3:$AN$528,11,FALSE))</f>
        <v>80</v>
      </c>
      <c r="Q39" s="176" t="str">
        <f t="shared" ref="Q39" si="38">IF(P39 &lt;&gt; "","/","")</f>
        <v>/</v>
      </c>
      <c r="R39" s="176">
        <f>IF(VLOOKUP($B39,PERIODIZACION!$A$3:$AN$528,12,FALSE)=0,"",VLOOKUP($B39,PERIODIZACION!$A$3:$AN$528,12,FALSE))</f>
        <v>2</v>
      </c>
      <c r="S39" s="176">
        <f>IF(VLOOKUP($B39,PERIODIZACION!$A$3:$AN$528,13,FALSE)=0,"",VLOOKUP($B39,PERIODIZACION!$A$3:$AN$528,13,FALSE))</f>
        <v>80</v>
      </c>
      <c r="T39" s="176" t="str">
        <f t="shared" ref="T39" si="39">IF(S39 &lt;&gt; "","/","")</f>
        <v>/</v>
      </c>
      <c r="U39" s="176">
        <f>IF(VLOOKUP($B39,PERIODIZACION!$A$3:$AN$528,14,FALSE)=0,"",VLOOKUP($B39,PERIODIZACION!$A$3:$AN$528,14,FALSE))</f>
        <v>2</v>
      </c>
      <c r="V39" s="176">
        <f>IF(VLOOKUP($B39,PERIODIZACION!$A$3:$AN$528,15,FALSE)=0,"",VLOOKUP($B39,PERIODIZACION!$A$3:$AN$528,15,FALSE))</f>
        <v>80</v>
      </c>
      <c r="W39" s="176" t="str">
        <f t="shared" ref="W39" si="40">IF(V39 &lt;&gt; "","/","")</f>
        <v>/</v>
      </c>
      <c r="X39" s="176">
        <f>IF(VLOOKUP($B39,PERIODIZACION!$A$3:$AN$528,16,FALSE)=0,"",VLOOKUP($B39,PERIODIZACION!$A$3:$AN$528,16,FALSE))</f>
        <v>2</v>
      </c>
      <c r="Y39" s="176">
        <f>IF(VLOOKUP($B39,PERIODIZACION!$A$3:$AN$528,17,FALSE)=0,"",VLOOKUP($B39,PERIODIZACION!$A$3:$AN$528,17,FALSE))</f>
        <v>80</v>
      </c>
      <c r="Z39" s="176" t="str">
        <f t="shared" ref="Z39" si="41">IF(Y39 &lt;&gt; "","/","")</f>
        <v>/</v>
      </c>
      <c r="AA39" s="176">
        <f>IF(VLOOKUP($B39,PERIODIZACION!$A$3:$AN$528,18,FALSE)=0,"",VLOOKUP($B39,PERIODIZACION!$A$3:$AN$528,18,FALSE))</f>
        <v>2</v>
      </c>
      <c r="AB39" s="176">
        <f>IF(VLOOKUP($B39,PERIODIZACION!$A$3:$AN$528,19,FALSE)=0,"",VLOOKUP($B39,PERIODIZACION!$A$3:$AN$528,19,FALSE))</f>
        <v>80</v>
      </c>
      <c r="AC39" s="176" t="str">
        <f t="shared" ref="AC39" si="42">IF(AB39 &lt;&gt; "","/","")</f>
        <v>/</v>
      </c>
      <c r="AD39" s="176">
        <f>IF(VLOOKUP($B39,PERIODIZACION!$A$3:$AN$528,20,FALSE)=0,"",VLOOKUP($B39,PERIODIZACION!$A$3:$AN$528,20,FALSE))</f>
        <v>2</v>
      </c>
      <c r="AE39" s="176" t="str">
        <f>IF(VLOOKUP($B39,PERIODIZACION!$A$3:$AN$528,21,FALSE)=0,"",VLOOKUP($B39,PERIODIZACION!$A$3:$AN$528,21,FALSE))</f>
        <v/>
      </c>
      <c r="AF39" s="176" t="str">
        <f t="shared" ref="AF39" si="43">IF(AE39 &lt;&gt; "","/","")</f>
        <v/>
      </c>
      <c r="AG39" s="182" t="str">
        <f>IF(VLOOKUP($B39,PERIODIZACION!$A$3:$AN$528,22,FALSE)=0,"",VLOOKUP($B39,PERIODIZACION!$A$3:$AN$528,22,FALSE))</f>
        <v/>
      </c>
      <c r="AJ39" s="19" t="e">
        <f>VLOOKUP(C39,EJE!C$1:D1366,2,FALSE)</f>
        <v>#N/A</v>
      </c>
    </row>
    <row r="40" spans="1:36" ht="16.5">
      <c r="A40" s="155">
        <v>11</v>
      </c>
      <c r="B40" s="81" t="s">
        <v>685</v>
      </c>
      <c r="C40" s="188" t="s">
        <v>3</v>
      </c>
      <c r="D40" s="59" t="str">
        <f>HYPERLINK(AJ40,AI40)</f>
        <v>video</v>
      </c>
      <c r="E40" s="384"/>
      <c r="F40" s="384"/>
      <c r="G40" s="384"/>
      <c r="H40" s="384" t="s">
        <v>776</v>
      </c>
      <c r="I40" s="384"/>
      <c r="J40" s="384"/>
      <c r="K40" s="384"/>
      <c r="L40" s="384"/>
      <c r="M40" s="384"/>
      <c r="N40" s="384"/>
      <c r="O40" s="384"/>
      <c r="P40" s="384"/>
      <c r="Q40" s="186"/>
      <c r="R40" s="186"/>
      <c r="S40" s="186"/>
      <c r="T40" s="186"/>
      <c r="U40" s="186"/>
      <c r="V40" s="186"/>
      <c r="W40" s="186"/>
      <c r="X40" s="186"/>
      <c r="Y40" s="186"/>
      <c r="Z40" s="186"/>
      <c r="AA40" s="186"/>
      <c r="AB40" s="186"/>
      <c r="AC40" s="186"/>
      <c r="AD40" s="186"/>
      <c r="AE40" s="186"/>
      <c r="AF40" s="186"/>
      <c r="AG40" s="216"/>
      <c r="AI40" s="87" t="s">
        <v>738</v>
      </c>
      <c r="AJ40" s="19" t="str">
        <f>VLOOKUP(C40,EJE!C$1:D1367,2,FALSE)</f>
        <v>https://youtu.be/JwwQxitUCsY?si=-0IR-GRHn2uOUwX0</v>
      </c>
    </row>
    <row r="41" spans="1:36" ht="17.25" thickBot="1">
      <c r="A41" s="155">
        <v>12</v>
      </c>
      <c r="B41" s="82" t="s">
        <v>942</v>
      </c>
      <c r="C41" s="214" t="s">
        <v>661</v>
      </c>
      <c r="D41" s="61" t="str">
        <f>HYPERLINK(AJ41,AI41)</f>
        <v>video</v>
      </c>
      <c r="E41" s="386"/>
      <c r="F41" s="386"/>
      <c r="G41" s="386"/>
      <c r="H41" s="386" t="s">
        <v>776</v>
      </c>
      <c r="I41" s="386"/>
      <c r="J41" s="386"/>
      <c r="K41" s="386"/>
      <c r="L41" s="386"/>
      <c r="M41" s="386"/>
      <c r="N41" s="386"/>
      <c r="O41" s="386"/>
      <c r="P41" s="386"/>
      <c r="Q41" s="217"/>
      <c r="R41" s="217"/>
      <c r="S41" s="217"/>
      <c r="T41" s="217"/>
      <c r="U41" s="217"/>
      <c r="V41" s="217"/>
      <c r="W41" s="217"/>
      <c r="X41" s="217"/>
      <c r="Y41" s="217"/>
      <c r="Z41" s="217"/>
      <c r="AA41" s="217"/>
      <c r="AB41" s="217"/>
      <c r="AC41" s="217"/>
      <c r="AD41" s="217"/>
      <c r="AE41" s="217"/>
      <c r="AF41" s="217"/>
      <c r="AG41" s="218"/>
      <c r="AI41" s="87" t="s">
        <v>738</v>
      </c>
      <c r="AJ41" s="19" t="str">
        <f>VLOOKUP(C41,EJE!C$1:D1368,2,FALSE)</f>
        <v>https://drive.google.com/file/d/1VSznd0Pd842fm_2ygqVwDGID2Qpk-swW/view?usp=sharing</v>
      </c>
    </row>
    <row r="42" spans="1:36">
      <c r="A42" s="155">
        <v>13</v>
      </c>
      <c r="B42" s="381"/>
      <c r="C42" s="381"/>
      <c r="D42" s="381"/>
      <c r="E42" s="381" t="s">
        <v>688</v>
      </c>
      <c r="F42" s="381"/>
      <c r="G42" s="381"/>
      <c r="H42" s="381" t="s">
        <v>38</v>
      </c>
      <c r="I42" s="381"/>
      <c r="J42" s="381"/>
      <c r="K42" s="381" t="s">
        <v>687</v>
      </c>
      <c r="L42" s="381"/>
      <c r="M42" s="381"/>
      <c r="N42" s="381" t="s">
        <v>686</v>
      </c>
      <c r="O42" s="381"/>
      <c r="P42" s="381"/>
      <c r="AG42" s="86"/>
      <c r="AJ42" s="19" t="e">
        <f>VLOOKUP(C42,EJE!C$1:D1369,2,FALSE)</f>
        <v>#N/A</v>
      </c>
    </row>
    <row r="43" spans="1:36" ht="12.75">
      <c r="A43" s="155">
        <v>14</v>
      </c>
      <c r="B43" s="83" t="s">
        <v>42</v>
      </c>
      <c r="C43" s="178" t="s">
        <v>2</v>
      </c>
      <c r="D43" s="132" t="str">
        <f>HYPERLINK(AJ43,AI43)</f>
        <v>video</v>
      </c>
      <c r="E43" s="380">
        <v>10</v>
      </c>
      <c r="F43" s="380"/>
      <c r="G43" s="380"/>
      <c r="H43" s="380" t="s">
        <v>772</v>
      </c>
      <c r="I43" s="380"/>
      <c r="J43" s="380"/>
      <c r="K43" s="380">
        <v>3</v>
      </c>
      <c r="L43" s="380"/>
      <c r="M43" s="380"/>
      <c r="N43" s="380"/>
      <c r="O43" s="380"/>
      <c r="P43" s="380"/>
      <c r="Q43" s="135"/>
      <c r="R43" s="135"/>
      <c r="S43" s="135"/>
      <c r="T43" s="135"/>
      <c r="U43" s="135"/>
      <c r="V43" s="135"/>
      <c r="W43" s="135"/>
      <c r="X43" s="135"/>
      <c r="Y43" s="135"/>
      <c r="Z43" s="135"/>
      <c r="AA43" s="135"/>
      <c r="AB43" s="135"/>
      <c r="AG43" s="86"/>
      <c r="AI43" s="87" t="s">
        <v>738</v>
      </c>
      <c r="AJ43" s="19" t="str">
        <f>VLOOKUP(C43,EJE!C$1:D1370,2,FALSE)</f>
        <v>https://youtu.be/bgO3bI1ts_E?si=cgFOBOfo4lT9WI1k</v>
      </c>
    </row>
    <row r="44" spans="1:36" ht="12.75">
      <c r="A44" s="155">
        <v>15</v>
      </c>
      <c r="B44" s="83" t="s">
        <v>39</v>
      </c>
      <c r="C44" s="178" t="s">
        <v>30</v>
      </c>
      <c r="D44" s="132" t="str">
        <f>HYPERLINK(AJ44,AI44)</f>
        <v>video</v>
      </c>
      <c r="E44" s="380">
        <v>10</v>
      </c>
      <c r="F44" s="380"/>
      <c r="G44" s="380"/>
      <c r="H44" s="380" t="s">
        <v>772</v>
      </c>
      <c r="I44" s="380"/>
      <c r="J44" s="380"/>
      <c r="K44" s="380">
        <v>3</v>
      </c>
      <c r="L44" s="380"/>
      <c r="M44" s="380"/>
      <c r="N44" s="380"/>
      <c r="O44" s="380"/>
      <c r="P44" s="380"/>
      <c r="Q44" s="135"/>
      <c r="R44" s="135"/>
      <c r="S44" s="135"/>
      <c r="T44" s="135"/>
      <c r="U44" s="135"/>
      <c r="V44" s="135"/>
      <c r="W44" s="135"/>
      <c r="X44" s="135"/>
      <c r="Y44" s="135"/>
      <c r="Z44" s="135"/>
      <c r="AA44" s="135"/>
      <c r="AB44" s="135"/>
      <c r="AG44" s="86"/>
      <c r="AI44" s="87" t="s">
        <v>738</v>
      </c>
      <c r="AJ44" s="19">
        <f>VLOOKUP(C44,EJE!C$1:D1371,2,FALSE)</f>
        <v>0</v>
      </c>
    </row>
    <row r="45" spans="1:36" ht="12.75">
      <c r="A45" s="155">
        <v>16</v>
      </c>
      <c r="B45" s="83" t="s">
        <v>685</v>
      </c>
      <c r="C45" s="178" t="s">
        <v>4</v>
      </c>
      <c r="D45" s="132" t="str">
        <f>HYPERLINK(AJ45,AI45)</f>
        <v>video</v>
      </c>
      <c r="E45" s="380"/>
      <c r="F45" s="380"/>
      <c r="G45" s="380"/>
      <c r="H45" s="380" t="s">
        <v>779</v>
      </c>
      <c r="I45" s="380"/>
      <c r="J45" s="380"/>
      <c r="K45" s="380">
        <v>3</v>
      </c>
      <c r="L45" s="380"/>
      <c r="M45" s="380"/>
      <c r="N45" s="380"/>
      <c r="O45" s="380"/>
      <c r="P45" s="380"/>
      <c r="Q45" s="135"/>
      <c r="R45" s="135"/>
      <c r="S45" s="135"/>
      <c r="T45" s="135"/>
      <c r="U45" s="135"/>
      <c r="V45" s="135"/>
      <c r="W45" s="135"/>
      <c r="X45" s="135"/>
      <c r="Y45" s="135"/>
      <c r="Z45" s="135"/>
      <c r="AA45" s="135"/>
      <c r="AB45" s="135"/>
      <c r="AG45" s="86"/>
      <c r="AI45" s="87" t="s">
        <v>738</v>
      </c>
      <c r="AJ45" s="19" t="str">
        <f>VLOOKUP(C45,EJE!C$1:D1372,2,FALSE)</f>
        <v>https://youtu.be/SvFPSj9WcEk?si=iMWBcf8EZLcp5zy2</v>
      </c>
    </row>
    <row r="46" spans="1:36" ht="16.5">
      <c r="A46" s="155">
        <v>17</v>
      </c>
      <c r="B46" s="83" t="s">
        <v>1</v>
      </c>
      <c r="C46" s="178" t="s">
        <v>745</v>
      </c>
      <c r="D46" s="132" t="str">
        <f t="shared" ref="D46:D49" si="44">HYPERLINK(AJ46,AI46)</f>
        <v>video</v>
      </c>
      <c r="E46" s="380"/>
      <c r="F46" s="380"/>
      <c r="G46" s="380"/>
      <c r="H46" s="380" t="s">
        <v>779</v>
      </c>
      <c r="I46" s="380"/>
      <c r="J46" s="380"/>
      <c r="K46" s="380">
        <v>3</v>
      </c>
      <c r="L46" s="380"/>
      <c r="M46" s="380"/>
      <c r="N46" s="380"/>
      <c r="O46" s="380"/>
      <c r="P46" s="380"/>
      <c r="Q46" s="135"/>
      <c r="R46" s="135"/>
      <c r="S46" s="135"/>
      <c r="T46" s="135"/>
      <c r="U46" s="135"/>
      <c r="V46" s="135"/>
      <c r="W46" s="135"/>
      <c r="X46" s="135"/>
      <c r="Y46" s="135"/>
      <c r="Z46" s="135"/>
      <c r="AA46" s="135"/>
      <c r="AB46" s="135"/>
      <c r="AG46" s="86"/>
      <c r="AI46" s="87" t="s">
        <v>738</v>
      </c>
      <c r="AJ46" s="19" t="str">
        <f>VLOOKUP(C46,EJE!C$1:D1373,2,FALSE)</f>
        <v>https://drive.google.com/file/d/1d10kKB4X2rApjiYtDlKjBbuy7zvRY_rz/view?usp=sharing</v>
      </c>
    </row>
    <row r="47" spans="1:36" ht="16.5">
      <c r="A47" s="155">
        <v>18</v>
      </c>
      <c r="B47" s="83" t="s">
        <v>1</v>
      </c>
      <c r="C47" s="178" t="s">
        <v>745</v>
      </c>
      <c r="D47" s="132" t="str">
        <f t="shared" si="44"/>
        <v>video</v>
      </c>
      <c r="E47" s="380"/>
      <c r="F47" s="380"/>
      <c r="G47" s="380"/>
      <c r="H47" s="380" t="s">
        <v>779</v>
      </c>
      <c r="I47" s="380"/>
      <c r="J47" s="380"/>
      <c r="K47" s="380">
        <v>3</v>
      </c>
      <c r="L47" s="380"/>
      <c r="M47" s="380"/>
      <c r="N47" s="380"/>
      <c r="O47" s="380"/>
      <c r="P47" s="380"/>
      <c r="Q47" s="135"/>
      <c r="R47" s="135"/>
      <c r="S47" s="135"/>
      <c r="T47" s="135"/>
      <c r="U47" s="135"/>
      <c r="V47" s="135"/>
      <c r="W47" s="135"/>
      <c r="X47" s="135"/>
      <c r="Y47" s="135"/>
      <c r="Z47" s="135"/>
      <c r="AA47" s="135"/>
      <c r="AB47" s="135"/>
      <c r="AE47" s="23"/>
      <c r="AI47" s="87" t="s">
        <v>738</v>
      </c>
      <c r="AJ47" s="19" t="str">
        <f>VLOOKUP(C47,EJE!C$1:D1374,2,FALSE)</f>
        <v>https://drive.google.com/file/d/1d10kKB4X2rApjiYtDlKjBbuy7zvRY_rz/view?usp=sharing</v>
      </c>
    </row>
    <row r="48" spans="1:36" ht="16.5">
      <c r="A48" s="155">
        <v>19</v>
      </c>
      <c r="B48" s="83" t="s">
        <v>1</v>
      </c>
      <c r="C48" s="178" t="s">
        <v>745</v>
      </c>
      <c r="D48" s="132" t="str">
        <f t="shared" si="44"/>
        <v>video</v>
      </c>
      <c r="E48" s="380"/>
      <c r="F48" s="380"/>
      <c r="G48" s="380"/>
      <c r="H48" s="380" t="s">
        <v>779</v>
      </c>
      <c r="I48" s="380"/>
      <c r="J48" s="380"/>
      <c r="K48" s="380">
        <v>3</v>
      </c>
      <c r="L48" s="380"/>
      <c r="M48" s="380"/>
      <c r="N48" s="380"/>
      <c r="O48" s="380"/>
      <c r="P48" s="380"/>
      <c r="Q48" s="135"/>
      <c r="R48" s="135"/>
      <c r="S48" s="135"/>
      <c r="T48" s="135"/>
      <c r="U48" s="135"/>
      <c r="V48" s="135"/>
      <c r="W48" s="135"/>
      <c r="X48" s="135"/>
      <c r="Y48" s="135"/>
      <c r="Z48" s="135"/>
      <c r="AA48" s="135"/>
      <c r="AB48" s="135"/>
      <c r="AE48" s="23"/>
      <c r="AI48" s="87" t="s">
        <v>738</v>
      </c>
      <c r="AJ48" s="19" t="str">
        <f>VLOOKUP(C48,EJE!C$1:D1375,2,FALSE)</f>
        <v>https://drive.google.com/file/d/1d10kKB4X2rApjiYtDlKjBbuy7zvRY_rz/view?usp=sharing</v>
      </c>
    </row>
    <row r="49" spans="1:36" ht="16.5">
      <c r="A49" s="155">
        <v>20</v>
      </c>
      <c r="B49" s="83" t="s">
        <v>1</v>
      </c>
      <c r="C49" s="178" t="s">
        <v>745</v>
      </c>
      <c r="D49" s="132" t="str">
        <f t="shared" si="44"/>
        <v>video</v>
      </c>
      <c r="E49" s="380"/>
      <c r="F49" s="380"/>
      <c r="G49" s="380"/>
      <c r="H49" s="380" t="s">
        <v>779</v>
      </c>
      <c r="I49" s="380"/>
      <c r="J49" s="380"/>
      <c r="K49" s="380">
        <v>3</v>
      </c>
      <c r="L49" s="380"/>
      <c r="M49" s="380"/>
      <c r="N49" s="380"/>
      <c r="O49" s="380"/>
      <c r="P49" s="380"/>
      <c r="Q49" s="135"/>
      <c r="R49" s="135"/>
      <c r="S49" s="135"/>
      <c r="T49" s="135"/>
      <c r="U49" s="135"/>
      <c r="V49" s="135"/>
      <c r="W49" s="135"/>
      <c r="X49" s="135"/>
      <c r="Y49" s="135"/>
      <c r="Z49" s="135"/>
      <c r="AA49" s="135"/>
      <c r="AB49" s="135"/>
      <c r="AE49" s="23"/>
      <c r="AI49" s="87" t="s">
        <v>738</v>
      </c>
      <c r="AJ49" s="19" t="str">
        <f>VLOOKUP(C49,EJE!C$1:D1376,2,FALSE)</f>
        <v>https://drive.google.com/file/d/1d10kKB4X2rApjiYtDlKjBbuy7zvRY_rz/view?usp=sharing</v>
      </c>
    </row>
    <row r="50" spans="1:36">
      <c r="A50" s="155"/>
      <c r="B50" s="161"/>
      <c r="C50" s="18"/>
      <c r="D50" s="192"/>
      <c r="E50" s="392"/>
      <c r="F50" s="392"/>
      <c r="G50" s="392"/>
      <c r="H50" s="392"/>
      <c r="I50" s="392"/>
      <c r="J50" s="392"/>
      <c r="K50" s="392"/>
      <c r="L50" s="392"/>
      <c r="M50" s="392"/>
      <c r="N50" s="392"/>
      <c r="O50" s="392"/>
      <c r="P50" s="392"/>
      <c r="S50" s="23"/>
      <c r="U50" s="24"/>
      <c r="V50" s="24"/>
      <c r="W50" s="24"/>
      <c r="X50" s="24"/>
      <c r="Y50" s="24"/>
      <c r="AB50" s="23"/>
      <c r="AE50" s="23"/>
    </row>
    <row r="51" spans="1:36">
      <c r="A51" s="155"/>
      <c r="B51" s="161"/>
      <c r="C51" s="18"/>
      <c r="D51" s="192"/>
      <c r="E51" s="392"/>
      <c r="F51" s="392"/>
      <c r="G51" s="392"/>
      <c r="H51" s="392"/>
      <c r="I51" s="392"/>
      <c r="J51" s="392"/>
      <c r="K51" s="392"/>
      <c r="L51" s="392"/>
      <c r="M51" s="392"/>
      <c r="N51" s="392"/>
      <c r="O51" s="392"/>
      <c r="P51" s="392"/>
      <c r="S51" s="23"/>
      <c r="U51" s="24"/>
      <c r="V51" s="24"/>
      <c r="W51" s="24"/>
      <c r="X51" s="24"/>
      <c r="Y51" s="24"/>
      <c r="AB51" s="23"/>
      <c r="AE51" s="23"/>
    </row>
    <row r="52" spans="1:36">
      <c r="A52" s="155"/>
      <c r="B52" s="161"/>
      <c r="C52" s="18"/>
      <c r="D52" s="192"/>
      <c r="E52" s="392"/>
      <c r="F52" s="392"/>
      <c r="G52" s="392"/>
      <c r="H52" s="392"/>
      <c r="I52" s="392"/>
      <c r="J52" s="392"/>
      <c r="K52" s="392"/>
      <c r="L52" s="392"/>
      <c r="M52" s="392"/>
      <c r="N52" s="392"/>
      <c r="O52" s="392"/>
      <c r="P52" s="392"/>
      <c r="S52" s="23"/>
      <c r="U52" s="24"/>
      <c r="V52" s="24"/>
      <c r="W52" s="24"/>
      <c r="X52" s="24"/>
      <c r="Y52" s="24"/>
      <c r="AB52" s="23"/>
      <c r="AE52" s="23"/>
    </row>
    <row r="53" spans="1:36">
      <c r="A53" s="155"/>
      <c r="B53" s="161"/>
      <c r="C53" s="18"/>
      <c r="D53" s="192"/>
      <c r="E53" s="392"/>
      <c r="F53" s="392"/>
      <c r="G53" s="392"/>
      <c r="H53" s="392"/>
      <c r="I53" s="392"/>
      <c r="J53" s="392"/>
      <c r="K53" s="392"/>
      <c r="L53" s="392"/>
      <c r="M53" s="392"/>
      <c r="N53" s="392"/>
      <c r="O53" s="392"/>
      <c r="P53" s="392"/>
      <c r="S53" s="23"/>
      <c r="U53" s="24"/>
      <c r="V53" s="24"/>
      <c r="W53" s="24"/>
      <c r="X53" s="24"/>
      <c r="Y53" s="24"/>
      <c r="AB53" s="23"/>
      <c r="AE53" s="23"/>
    </row>
    <row r="54" spans="1:36">
      <c r="B54" s="85"/>
      <c r="C54" s="77" t="s">
        <v>770</v>
      </c>
      <c r="D54" s="59"/>
      <c r="E54" s="109"/>
      <c r="F54" s="109"/>
      <c r="G54" s="109"/>
      <c r="H54" s="109"/>
      <c r="I54" s="109"/>
      <c r="J54" s="109"/>
      <c r="K54" s="109"/>
      <c r="L54" s="109"/>
      <c r="M54" s="109"/>
      <c r="N54" s="109"/>
      <c r="O54" s="109"/>
      <c r="P54" s="109"/>
      <c r="AG54" s="109"/>
      <c r="AJ54" s="75"/>
    </row>
    <row r="55" spans="1:36" s="113" customFormat="1" ht="21" thickBot="1">
      <c r="A55" s="160">
        <v>3</v>
      </c>
      <c r="B55" s="160"/>
      <c r="C55" s="160" t="s">
        <v>925</v>
      </c>
      <c r="D55" s="190"/>
      <c r="E55" s="393" t="s">
        <v>688</v>
      </c>
      <c r="F55" s="393"/>
      <c r="G55" s="393"/>
      <c r="H55" s="393" t="s">
        <v>38</v>
      </c>
      <c r="I55" s="393"/>
      <c r="J55" s="393"/>
      <c r="K55" s="393" t="s">
        <v>687</v>
      </c>
      <c r="L55" s="393"/>
      <c r="M55" s="393"/>
      <c r="N55" s="393" t="s">
        <v>686</v>
      </c>
      <c r="O55" s="393"/>
      <c r="P55" s="393"/>
      <c r="Q55" s="77"/>
      <c r="R55" s="77"/>
      <c r="S55" s="77"/>
      <c r="T55" s="77"/>
      <c r="U55" s="77"/>
      <c r="V55" s="77"/>
      <c r="W55" s="77"/>
      <c r="X55" s="77"/>
      <c r="Y55" s="77"/>
      <c r="Z55" s="77"/>
      <c r="AA55" s="77"/>
      <c r="AB55" s="77"/>
      <c r="AC55" s="77"/>
      <c r="AD55" s="77"/>
      <c r="AE55" s="77"/>
      <c r="AF55" s="77"/>
      <c r="AG55" s="78"/>
      <c r="AH55" s="18"/>
      <c r="AI55" s="87"/>
      <c r="AJ55" s="76"/>
    </row>
    <row r="56" spans="1:36" ht="25.5">
      <c r="A56" s="155">
        <v>1</v>
      </c>
      <c r="B56" s="80" t="s">
        <v>942</v>
      </c>
      <c r="C56" s="176" t="s">
        <v>720</v>
      </c>
      <c r="D56" s="131" t="str">
        <f t="shared" ref="D56:D61" si="45">HYPERLINK(AJ56,AI56)</f>
        <v>video</v>
      </c>
      <c r="E56" s="390">
        <v>8</v>
      </c>
      <c r="F56" s="390"/>
      <c r="G56" s="390"/>
      <c r="H56" s="390"/>
      <c r="I56" s="390"/>
      <c r="J56" s="390"/>
      <c r="K56" s="390"/>
      <c r="L56" s="390"/>
      <c r="M56" s="390"/>
      <c r="N56" s="390"/>
      <c r="O56" s="390"/>
      <c r="P56" s="391"/>
      <c r="Q56" s="159"/>
      <c r="R56" s="159"/>
      <c r="S56" s="159"/>
      <c r="T56" s="159"/>
      <c r="U56" s="159"/>
      <c r="V56" s="159"/>
      <c r="W56" s="159"/>
      <c r="X56" s="159"/>
      <c r="Y56" s="159"/>
      <c r="Z56" s="159"/>
      <c r="AA56" s="159"/>
      <c r="AB56" s="159"/>
      <c r="AC56" s="159"/>
      <c r="AD56" s="159"/>
      <c r="AE56" s="159"/>
      <c r="AF56" s="159"/>
      <c r="AG56" s="178"/>
      <c r="AI56" s="87" t="s">
        <v>738</v>
      </c>
      <c r="AJ56" s="19" t="str">
        <f>VLOOKUP(C56,EJE!C$1:D1388,2,FALSE)</f>
        <v>https://youtu.be/3cqkbGUWro4?si=jJC6Mfg8OeypjUji</v>
      </c>
    </row>
    <row r="57" spans="1:36" ht="12.75">
      <c r="A57" s="155">
        <v>2</v>
      </c>
      <c r="B57" s="81" t="s">
        <v>264</v>
      </c>
      <c r="C57" s="178" t="s">
        <v>692</v>
      </c>
      <c r="D57" s="132" t="str">
        <f t="shared" si="45"/>
        <v>video</v>
      </c>
      <c r="E57" s="380"/>
      <c r="F57" s="380"/>
      <c r="G57" s="380"/>
      <c r="H57" s="380" t="s">
        <v>776</v>
      </c>
      <c r="I57" s="380"/>
      <c r="J57" s="380"/>
      <c r="K57" s="380">
        <v>3</v>
      </c>
      <c r="L57" s="380"/>
      <c r="M57" s="380"/>
      <c r="N57" s="380"/>
      <c r="O57" s="380"/>
      <c r="P57" s="385"/>
      <c r="Q57" s="159"/>
      <c r="R57" s="159"/>
      <c r="S57" s="159"/>
      <c r="T57" s="159"/>
      <c r="U57" s="159"/>
      <c r="V57" s="159"/>
      <c r="W57" s="159"/>
      <c r="X57" s="159"/>
      <c r="Y57" s="159"/>
      <c r="Z57" s="159"/>
      <c r="AA57" s="159"/>
      <c r="AB57" s="159"/>
      <c r="AC57" s="159"/>
      <c r="AD57" s="159"/>
      <c r="AE57" s="159"/>
      <c r="AF57" s="159"/>
      <c r="AG57" s="178"/>
      <c r="AI57" s="87" t="s">
        <v>738</v>
      </c>
      <c r="AJ57" s="19" t="str">
        <f>VLOOKUP(C57,EJE!C$1:D1389,2,FALSE)</f>
        <v>https://youtu.be/c6a4n-uxNy0?si=wxXF20Dhm3IYMqto</v>
      </c>
    </row>
    <row r="58" spans="1:36" ht="17.25" thickBot="1">
      <c r="A58" s="155">
        <v>3</v>
      </c>
      <c r="B58" s="82" t="s">
        <v>942</v>
      </c>
      <c r="C58" s="180" t="s">
        <v>176</v>
      </c>
      <c r="D58" s="133" t="str">
        <f t="shared" si="45"/>
        <v>video</v>
      </c>
      <c r="E58" s="387"/>
      <c r="F58" s="387"/>
      <c r="G58" s="387"/>
      <c r="H58" s="387" t="s">
        <v>776</v>
      </c>
      <c r="I58" s="387"/>
      <c r="J58" s="387"/>
      <c r="K58" s="387">
        <v>3</v>
      </c>
      <c r="L58" s="387"/>
      <c r="M58" s="387"/>
      <c r="N58" s="387"/>
      <c r="O58" s="387"/>
      <c r="P58" s="388"/>
      <c r="Q58" s="159"/>
      <c r="R58" s="159"/>
      <c r="S58" s="159"/>
      <c r="T58" s="159"/>
      <c r="U58" s="159"/>
      <c r="V58" s="159"/>
      <c r="W58" s="159"/>
      <c r="X58" s="159"/>
      <c r="Y58" s="159"/>
      <c r="Z58" s="159"/>
      <c r="AA58" s="159"/>
      <c r="AB58" s="159"/>
      <c r="AC58" s="159"/>
      <c r="AD58" s="159"/>
      <c r="AE58" s="159"/>
      <c r="AF58" s="159"/>
      <c r="AG58" s="178"/>
      <c r="AI58" s="87" t="s">
        <v>738</v>
      </c>
      <c r="AJ58" s="19" t="str">
        <f>VLOOKUP(C58,EJE!C$1:D1390,2,FALSE)</f>
        <v>https://drive.google.com/file/d/1Q1An8Nigul245WUqUDS52fCJOsCBmEqf/view?usp=drive_link</v>
      </c>
    </row>
    <row r="59" spans="1:36" ht="16.5">
      <c r="A59" s="155">
        <v>4</v>
      </c>
      <c r="B59" s="81" t="s">
        <v>739</v>
      </c>
      <c r="C59" s="178" t="s">
        <v>66</v>
      </c>
      <c r="D59" s="132" t="str">
        <f t="shared" si="45"/>
        <v>video</v>
      </c>
      <c r="E59" s="380"/>
      <c r="F59" s="380"/>
      <c r="G59" s="380"/>
      <c r="H59" s="380" t="s">
        <v>776</v>
      </c>
      <c r="I59" s="380"/>
      <c r="J59" s="380"/>
      <c r="K59" s="380">
        <v>3</v>
      </c>
      <c r="L59" s="380"/>
      <c r="M59" s="380"/>
      <c r="N59" s="380"/>
      <c r="O59" s="380"/>
      <c r="P59" s="385"/>
      <c r="Q59" s="159"/>
      <c r="R59" s="159"/>
      <c r="S59" s="159"/>
      <c r="T59" s="159"/>
      <c r="U59" s="159"/>
      <c r="V59" s="159"/>
      <c r="W59" s="159"/>
      <c r="X59" s="159"/>
      <c r="Y59" s="159"/>
      <c r="Z59" s="159"/>
      <c r="AA59" s="159"/>
      <c r="AB59" s="159"/>
      <c r="AC59" s="159"/>
      <c r="AD59" s="159"/>
      <c r="AE59" s="159"/>
      <c r="AF59" s="159"/>
      <c r="AG59" s="178"/>
      <c r="AI59" s="87" t="s">
        <v>738</v>
      </c>
      <c r="AJ59" s="19" t="str">
        <f>VLOOKUP(C59,EJE!C$1:D1391,2,FALSE)</f>
        <v>https://youtu.be/YNAwRWgPwNk?si=tRGZb459mOPBCCZB</v>
      </c>
    </row>
    <row r="60" spans="1:36" ht="12.75">
      <c r="A60" s="155">
        <v>5</v>
      </c>
      <c r="B60" s="81" t="s">
        <v>739</v>
      </c>
      <c r="C60" s="178" t="s">
        <v>622</v>
      </c>
      <c r="D60" s="132" t="e">
        <f t="shared" si="45"/>
        <v>#N/A</v>
      </c>
      <c r="E60" s="380"/>
      <c r="F60" s="380"/>
      <c r="G60" s="380"/>
      <c r="H60" s="380" t="s">
        <v>776</v>
      </c>
      <c r="I60" s="380"/>
      <c r="J60" s="380"/>
      <c r="K60" s="380">
        <v>3</v>
      </c>
      <c r="L60" s="380"/>
      <c r="M60" s="380"/>
      <c r="N60" s="380"/>
      <c r="O60" s="380"/>
      <c r="P60" s="385"/>
      <c r="Q60" s="159"/>
      <c r="R60" s="159"/>
      <c r="S60" s="159"/>
      <c r="T60" s="159"/>
      <c r="U60" s="159"/>
      <c r="V60" s="159"/>
      <c r="W60" s="159"/>
      <c r="X60" s="159"/>
      <c r="Y60" s="159"/>
      <c r="Z60" s="159"/>
      <c r="AA60" s="159"/>
      <c r="AB60" s="159"/>
      <c r="AC60" s="159"/>
      <c r="AD60" s="159"/>
      <c r="AE60" s="159"/>
      <c r="AF60" s="159"/>
      <c r="AG60" s="178"/>
      <c r="AI60" s="87" t="s">
        <v>738</v>
      </c>
      <c r="AJ60" s="19" t="e">
        <f>VLOOKUP(C60,EJE!C$1:D1392,2,FALSE)</f>
        <v>#N/A</v>
      </c>
    </row>
    <row r="61" spans="1:36" ht="13.5" thickBot="1">
      <c r="A61" s="155">
        <v>6</v>
      </c>
      <c r="B61" s="81" t="s">
        <v>0</v>
      </c>
      <c r="C61" s="178" t="s">
        <v>627</v>
      </c>
      <c r="D61" s="132" t="str">
        <f t="shared" si="45"/>
        <v>video</v>
      </c>
      <c r="E61" s="380"/>
      <c r="F61" s="380"/>
      <c r="G61" s="380"/>
      <c r="H61" s="380" t="s">
        <v>776</v>
      </c>
      <c r="I61" s="380"/>
      <c r="J61" s="380"/>
      <c r="K61" s="380">
        <v>3</v>
      </c>
      <c r="L61" s="380"/>
      <c r="M61" s="380"/>
      <c r="N61" s="380"/>
      <c r="O61" s="380"/>
      <c r="P61" s="385"/>
      <c r="Q61" s="159"/>
      <c r="R61" s="159"/>
      <c r="S61" s="159"/>
      <c r="T61" s="159"/>
      <c r="U61" s="159"/>
      <c r="V61" s="159"/>
      <c r="W61" s="159"/>
      <c r="X61" s="159"/>
      <c r="Y61" s="159"/>
      <c r="Z61" s="159"/>
      <c r="AA61" s="159"/>
      <c r="AB61" s="159"/>
      <c r="AC61" s="159"/>
      <c r="AD61" s="159"/>
      <c r="AE61" s="159"/>
      <c r="AF61" s="159"/>
      <c r="AG61" s="178"/>
      <c r="AI61" s="87" t="s">
        <v>738</v>
      </c>
      <c r="AJ61" s="19" t="str">
        <f>VLOOKUP(C61,EJE!C$1:D1393,2,FALSE)</f>
        <v>https://youtu.be/21c_yxmd5lQ?si=PIVwUqgcfAsyu5jn</v>
      </c>
    </row>
    <row r="62" spans="1:36" ht="12.75">
      <c r="A62" s="155">
        <v>7</v>
      </c>
      <c r="B62" s="129" t="s">
        <v>750</v>
      </c>
      <c r="C62" s="176" t="str">
        <f>+VLOOKUP($B62,PERIODIZACION!$A$3:$AN$528,2,FALSE)</f>
        <v>SENTADILLA</v>
      </c>
      <c r="D62" s="176">
        <f>IF(VLOOKUP($B62,PERIODIZACION!$A$3:$AN$528,3,FALSE)=0,"",VLOOKUP($B62,PERIODIZACION!$A$3:$AN$528,3,FALSE))</f>
        <v>40</v>
      </c>
      <c r="E62" s="176" t="str">
        <f t="shared" ref="E62" si="46">IF(D62 &lt;&gt; "","/","")</f>
        <v>/</v>
      </c>
      <c r="F62" s="176">
        <f>IF(VLOOKUP($B62,PERIODIZACION!$A$3:$AN$528,4,FALSE)=0,"",VLOOKUP($B62,PERIODIZACION!$A$3:$AN$528,4,FALSE))</f>
        <v>4</v>
      </c>
      <c r="G62" s="176">
        <f>IF(VLOOKUP($B62,PERIODIZACION!$A$3:$AN$528,5,FALSE)=0,"",VLOOKUP($B62,PERIODIZACION!$A$3:$AN$528,5,FALSE))</f>
        <v>60</v>
      </c>
      <c r="H62" s="176" t="str">
        <f t="shared" ref="H62" si="47">IF(G62 &lt;&gt; "","/","")</f>
        <v>/</v>
      </c>
      <c r="I62" s="176">
        <f>IF(VLOOKUP($B62,PERIODIZACION!$A$3:$AN$528,6,FALSE)=0,"",VLOOKUP($B62,PERIODIZACION!$A$3:$AN$528,6,FALSE))</f>
        <v>4</v>
      </c>
      <c r="J62" s="176">
        <f>IF(VLOOKUP($B62,PERIODIZACION!$A$3:$AN$528,7,FALSE)=0,"",VLOOKUP($B62,PERIODIZACION!$A$3:$AN$528,7,FALSE))</f>
        <v>70</v>
      </c>
      <c r="K62" s="176" t="str">
        <f t="shared" ref="K62" si="48">IF(J62 &lt;&gt; "","/","")</f>
        <v>/</v>
      </c>
      <c r="L62" s="176">
        <f>IF(VLOOKUP($B62,PERIODIZACION!$A$3:$AN$528,8,FALSE)=0,"",VLOOKUP($B62,PERIODIZACION!$A$3:$AN$528,8,FALSE))</f>
        <v>4</v>
      </c>
      <c r="M62" s="176">
        <f>IF(VLOOKUP($B62,PERIODIZACION!$A$3:$AN$528,9,FALSE)=0,"",VLOOKUP($B62,PERIODIZACION!$A$3:$AN$528,9,FALSE))</f>
        <v>80</v>
      </c>
      <c r="N62" s="176" t="str">
        <f t="shared" ref="N62" si="49">IF(M62 &lt;&gt; "","/","")</f>
        <v>/</v>
      </c>
      <c r="O62" s="176">
        <f>IF(VLOOKUP($B62,PERIODIZACION!$A$3:$AN$528,10,FALSE)=0,"",VLOOKUP($B62,PERIODIZACION!$A$3:$AN$528,10,FALSE))</f>
        <v>3</v>
      </c>
      <c r="P62" s="176">
        <f>IF(VLOOKUP($B62,PERIODIZACION!$A$3:$AN$528,11,FALSE)=0,"",VLOOKUP($B62,PERIODIZACION!$A$3:$AN$528,11,FALSE))</f>
        <v>80</v>
      </c>
      <c r="Q62" s="176" t="str">
        <f t="shared" ref="Q62" si="50">IF(P62 &lt;&gt; "","/","")</f>
        <v>/</v>
      </c>
      <c r="R62" s="176">
        <f>IF(VLOOKUP($B62,PERIODIZACION!$A$3:$AN$528,12,FALSE)=0,"",VLOOKUP($B62,PERIODIZACION!$A$3:$AN$528,12,FALSE))</f>
        <v>3</v>
      </c>
      <c r="S62" s="176">
        <f>IF(VLOOKUP($B62,PERIODIZACION!$A$3:$AN$528,13,FALSE)=0,"",VLOOKUP($B62,PERIODIZACION!$A$3:$AN$528,13,FALSE))</f>
        <v>80</v>
      </c>
      <c r="T62" s="176" t="str">
        <f t="shared" ref="T62" si="51">IF(S62 &lt;&gt; "","/","")</f>
        <v>/</v>
      </c>
      <c r="U62" s="176">
        <f>IF(VLOOKUP($B62,PERIODIZACION!$A$3:$AN$528,14,FALSE)=0,"",VLOOKUP($B62,PERIODIZACION!$A$3:$AN$528,14,FALSE))</f>
        <v>3</v>
      </c>
      <c r="V62" s="176">
        <f>IF(VLOOKUP($B62,PERIODIZACION!$A$3:$AN$528,15,FALSE)=0,"",VLOOKUP($B62,PERIODIZACION!$A$3:$AN$528,15,FALSE))</f>
        <v>80</v>
      </c>
      <c r="W62" s="176" t="str">
        <f t="shared" ref="W62" si="52">IF(V62 &lt;&gt; "","/","")</f>
        <v>/</v>
      </c>
      <c r="X62" s="176">
        <f>IF(VLOOKUP($B62,PERIODIZACION!$A$3:$AN$528,16,FALSE)=0,"",VLOOKUP($B62,PERIODIZACION!$A$3:$AN$528,16,FALSE))</f>
        <v>3</v>
      </c>
      <c r="Y62" s="176">
        <f>IF(VLOOKUP($B62,PERIODIZACION!$A$3:$AN$528,17,FALSE)=0,"",VLOOKUP($B62,PERIODIZACION!$A$3:$AN$528,17,FALSE))</f>
        <v>80</v>
      </c>
      <c r="Z62" s="176" t="str">
        <f t="shared" ref="Z62" si="53">IF(Y62 &lt;&gt; "","/","")</f>
        <v>/</v>
      </c>
      <c r="AA62" s="176">
        <f>IF(VLOOKUP($B62,PERIODIZACION!$A$3:$AN$528,18,FALSE)=0,"",VLOOKUP($B62,PERIODIZACION!$A$3:$AN$528,18,FALSE))</f>
        <v>3</v>
      </c>
      <c r="AB62" s="176">
        <f>IF(VLOOKUP($B62,PERIODIZACION!$A$3:$AN$528,19,FALSE)=0,"",VLOOKUP($B62,PERIODIZACION!$A$3:$AN$528,19,FALSE))</f>
        <v>80</v>
      </c>
      <c r="AC62" s="176" t="str">
        <f t="shared" ref="AC62" si="54">IF(AB62 &lt;&gt; "","/","")</f>
        <v>/</v>
      </c>
      <c r="AD62" s="176">
        <f>IF(VLOOKUP($B62,PERIODIZACION!$A$3:$AN$528,20,FALSE)=0,"",VLOOKUP($B62,PERIODIZACION!$A$3:$AN$528,20,FALSE))</f>
        <v>3</v>
      </c>
      <c r="AE62" s="176" t="str">
        <f>IF(VLOOKUP($B62,PERIODIZACION!$A$3:$AN$528,21,FALSE)=0,"",VLOOKUP($B62,PERIODIZACION!$A$3:$AN$528,21,FALSE))</f>
        <v/>
      </c>
      <c r="AF62" s="176" t="str">
        <f t="shared" ref="AF62" si="55">IF(AE62 &lt;&gt; "","/","")</f>
        <v/>
      </c>
      <c r="AG62" s="182" t="str">
        <f>IF(VLOOKUP($B62,PERIODIZACION!$A$3:$AN$528,22,FALSE)=0,"",VLOOKUP($B62,PERIODIZACION!$A$3:$AN$528,22,FALSE))</f>
        <v/>
      </c>
      <c r="AJ62" s="19" t="e">
        <f>VLOOKUP(C62,EJE!C$1:D1395,2,FALSE)</f>
        <v>#N/A</v>
      </c>
    </row>
    <row r="63" spans="1:36" ht="16.5">
      <c r="A63" s="155">
        <v>8</v>
      </c>
      <c r="B63" s="81" t="s">
        <v>685</v>
      </c>
      <c r="C63" s="178" t="s">
        <v>3</v>
      </c>
      <c r="D63" s="132" t="str">
        <f>HYPERLINK(AJ63,AI63)</f>
        <v>video</v>
      </c>
      <c r="E63" s="380"/>
      <c r="F63" s="380"/>
      <c r="G63" s="380"/>
      <c r="H63" s="380" t="s">
        <v>776</v>
      </c>
      <c r="I63" s="380"/>
      <c r="J63" s="380"/>
      <c r="K63" s="380"/>
      <c r="L63" s="380"/>
      <c r="M63" s="380"/>
      <c r="N63" s="380"/>
      <c r="O63" s="380"/>
      <c r="P63" s="380"/>
      <c r="Q63" s="178"/>
      <c r="R63" s="178"/>
      <c r="S63" s="178"/>
      <c r="T63" s="178"/>
      <c r="U63" s="178"/>
      <c r="V63" s="178"/>
      <c r="W63" s="178"/>
      <c r="X63" s="178"/>
      <c r="Y63" s="178"/>
      <c r="Z63" s="178"/>
      <c r="AA63" s="178"/>
      <c r="AB63" s="178"/>
      <c r="AC63" s="178"/>
      <c r="AD63" s="178"/>
      <c r="AE63" s="178"/>
      <c r="AF63" s="178"/>
      <c r="AG63" s="183"/>
      <c r="AI63" s="87" t="s">
        <v>738</v>
      </c>
      <c r="AJ63" s="19" t="str">
        <f>VLOOKUP(C63,EJE!C$1:D1396,2,FALSE)</f>
        <v>https://youtu.be/JwwQxitUCsY?si=-0IR-GRHn2uOUwX0</v>
      </c>
    </row>
    <row r="64" spans="1:36" ht="13.5" thickBot="1">
      <c r="A64" s="155">
        <v>9</v>
      </c>
      <c r="B64" s="82" t="s">
        <v>264</v>
      </c>
      <c r="C64" s="180" t="s">
        <v>219</v>
      </c>
      <c r="D64" s="133" t="str">
        <f>HYPERLINK(AJ64,AI64)</f>
        <v>video</v>
      </c>
      <c r="E64" s="387"/>
      <c r="F64" s="387"/>
      <c r="G64" s="387"/>
      <c r="H64" s="387" t="s">
        <v>776</v>
      </c>
      <c r="I64" s="387"/>
      <c r="J64" s="387"/>
      <c r="K64" s="387"/>
      <c r="L64" s="387"/>
      <c r="M64" s="387"/>
      <c r="N64" s="387"/>
      <c r="O64" s="387"/>
      <c r="P64" s="387"/>
      <c r="Q64" s="180"/>
      <c r="R64" s="180"/>
      <c r="S64" s="180"/>
      <c r="T64" s="180"/>
      <c r="U64" s="180"/>
      <c r="V64" s="180"/>
      <c r="W64" s="180"/>
      <c r="X64" s="180"/>
      <c r="Y64" s="180"/>
      <c r="Z64" s="180"/>
      <c r="AA64" s="180"/>
      <c r="AB64" s="180"/>
      <c r="AC64" s="180"/>
      <c r="AD64" s="180"/>
      <c r="AE64" s="180"/>
      <c r="AF64" s="180"/>
      <c r="AG64" s="184"/>
      <c r="AI64" s="87" t="s">
        <v>738</v>
      </c>
      <c r="AJ64" s="19">
        <f>VLOOKUP(C64,EJE!C$1:D1397,2,FALSE)</f>
        <v>0</v>
      </c>
    </row>
    <row r="65" spans="1:36" ht="12.75">
      <c r="A65" s="155">
        <v>10</v>
      </c>
      <c r="B65" s="129" t="s">
        <v>1162</v>
      </c>
      <c r="C65" s="176" t="str">
        <f>+VLOOKUP($B65,PERIODIZACION!$A$3:$AN$528,2,FALSE)</f>
        <v>SEAL ROW</v>
      </c>
      <c r="D65" s="176">
        <f>IF(VLOOKUP($B65,PERIODIZACION!$A$3:$AN$528,3,FALSE)=0,"",VLOOKUP($B65,PERIODIZACION!$A$3:$AN$528,3,FALSE))</f>
        <v>40</v>
      </c>
      <c r="E65" s="176" t="str">
        <f t="shared" ref="E65" si="56">IF(D65 &lt;&gt; "","/","")</f>
        <v>/</v>
      </c>
      <c r="F65" s="176">
        <f>IF(VLOOKUP($B65,PERIODIZACION!$A$3:$AN$528,4,FALSE)=0,"",VLOOKUP($B65,PERIODIZACION!$A$3:$AN$528,4,FALSE))</f>
        <v>4</v>
      </c>
      <c r="G65" s="176">
        <f>IF(VLOOKUP($B65,PERIODIZACION!$A$3:$AN$528,5,FALSE)=0,"",VLOOKUP($B65,PERIODIZACION!$A$3:$AN$528,5,FALSE))</f>
        <v>60</v>
      </c>
      <c r="H65" s="176" t="str">
        <f t="shared" ref="H65" si="57">IF(G65 &lt;&gt; "","/","")</f>
        <v>/</v>
      </c>
      <c r="I65" s="176">
        <f>IF(VLOOKUP($B65,PERIODIZACION!$A$3:$AN$528,6,FALSE)=0,"",VLOOKUP($B65,PERIODIZACION!$A$3:$AN$528,6,FALSE))</f>
        <v>4</v>
      </c>
      <c r="J65" s="176">
        <f>IF(VLOOKUP($B65,PERIODIZACION!$A$3:$AN$528,7,FALSE)=0,"",VLOOKUP($B65,PERIODIZACION!$A$3:$AN$528,7,FALSE))</f>
        <v>70</v>
      </c>
      <c r="K65" s="176" t="str">
        <f t="shared" ref="K65" si="58">IF(J65 &lt;&gt; "","/","")</f>
        <v>/</v>
      </c>
      <c r="L65" s="176">
        <f>IF(VLOOKUP($B65,PERIODIZACION!$A$3:$AN$528,8,FALSE)=0,"",VLOOKUP($B65,PERIODIZACION!$A$3:$AN$528,8,FALSE))</f>
        <v>4</v>
      </c>
      <c r="M65" s="176">
        <f>IF(VLOOKUP($B65,PERIODIZACION!$A$3:$AN$528,9,FALSE)=0,"",VLOOKUP($B65,PERIODIZACION!$A$3:$AN$528,9,FALSE))</f>
        <v>80</v>
      </c>
      <c r="N65" s="176" t="str">
        <f t="shared" ref="N65" si="59">IF(M65 &lt;&gt; "","/","")</f>
        <v>/</v>
      </c>
      <c r="O65" s="176">
        <f>IF(VLOOKUP($B65,PERIODIZACION!$A$3:$AN$528,10,FALSE)=0,"",VLOOKUP($B65,PERIODIZACION!$A$3:$AN$528,10,FALSE))</f>
        <v>3</v>
      </c>
      <c r="P65" s="176">
        <f>IF(VLOOKUP($B65,PERIODIZACION!$A$3:$AN$528,11,FALSE)=0,"",VLOOKUP($B65,PERIODIZACION!$A$3:$AN$528,11,FALSE))</f>
        <v>80</v>
      </c>
      <c r="Q65" s="176" t="str">
        <f t="shared" ref="Q65" si="60">IF(P65 &lt;&gt; "","/","")</f>
        <v>/</v>
      </c>
      <c r="R65" s="176">
        <f>IF(VLOOKUP($B65,PERIODIZACION!$A$3:$AN$528,12,FALSE)=0,"",VLOOKUP($B65,PERIODIZACION!$A$3:$AN$528,12,FALSE))</f>
        <v>3</v>
      </c>
      <c r="S65" s="176">
        <f>IF(VLOOKUP($B65,PERIODIZACION!$A$3:$AN$528,13,FALSE)=0,"",VLOOKUP($B65,PERIODIZACION!$A$3:$AN$528,13,FALSE))</f>
        <v>80</v>
      </c>
      <c r="T65" s="176" t="str">
        <f t="shared" ref="T65" si="61">IF(S65 &lt;&gt; "","/","")</f>
        <v>/</v>
      </c>
      <c r="U65" s="176">
        <f>IF(VLOOKUP($B65,PERIODIZACION!$A$3:$AN$528,14,FALSE)=0,"",VLOOKUP($B65,PERIODIZACION!$A$3:$AN$528,14,FALSE))</f>
        <v>3</v>
      </c>
      <c r="V65" s="176">
        <f>IF(VLOOKUP($B65,PERIODIZACION!$A$3:$AN$528,15,FALSE)=0,"",VLOOKUP($B65,PERIODIZACION!$A$3:$AN$528,15,FALSE))</f>
        <v>80</v>
      </c>
      <c r="W65" s="176" t="str">
        <f t="shared" ref="W65" si="62">IF(V65 &lt;&gt; "","/","")</f>
        <v>/</v>
      </c>
      <c r="X65" s="176">
        <f>IF(VLOOKUP($B65,PERIODIZACION!$A$3:$AN$528,16,FALSE)=0,"",VLOOKUP($B65,PERIODIZACION!$A$3:$AN$528,16,FALSE))</f>
        <v>3</v>
      </c>
      <c r="Y65" s="176">
        <f>IF(VLOOKUP($B65,PERIODIZACION!$A$3:$AN$528,17,FALSE)=0,"",VLOOKUP($B65,PERIODIZACION!$A$3:$AN$528,17,FALSE))</f>
        <v>80</v>
      </c>
      <c r="Z65" s="176" t="str">
        <f t="shared" ref="Z65" si="63">IF(Y65 &lt;&gt; "","/","")</f>
        <v>/</v>
      </c>
      <c r="AA65" s="176">
        <f>IF(VLOOKUP($B65,PERIODIZACION!$A$3:$AN$528,18,FALSE)=0,"",VLOOKUP($B65,PERIODIZACION!$A$3:$AN$528,18,FALSE))</f>
        <v>3</v>
      </c>
      <c r="AB65" s="176">
        <f>IF(VLOOKUP($B65,PERIODIZACION!$A$3:$AN$528,19,FALSE)=0,"",VLOOKUP($B65,PERIODIZACION!$A$3:$AN$528,19,FALSE))</f>
        <v>80</v>
      </c>
      <c r="AC65" s="176" t="str">
        <f t="shared" ref="AC65" si="64">IF(AB65 &lt;&gt; "","/","")</f>
        <v>/</v>
      </c>
      <c r="AD65" s="176">
        <f>IF(VLOOKUP($B65,PERIODIZACION!$A$3:$AN$528,20,FALSE)=0,"",VLOOKUP($B65,PERIODIZACION!$A$3:$AN$528,20,FALSE))</f>
        <v>3</v>
      </c>
      <c r="AE65" s="176" t="str">
        <f>IF(VLOOKUP($B65,PERIODIZACION!$A$3:$AN$528,21,FALSE)=0,"",VLOOKUP($B65,PERIODIZACION!$A$3:$AN$528,21,FALSE))</f>
        <v/>
      </c>
      <c r="AF65" s="176" t="str">
        <f t="shared" ref="AF65" si="65">IF(AE65 &lt;&gt; "","/","")</f>
        <v/>
      </c>
      <c r="AG65" s="182" t="str">
        <f>IF(VLOOKUP($B65,PERIODIZACION!$A$3:$AN$528,22,FALSE)=0,"",VLOOKUP($B65,PERIODIZACION!$A$3:$AN$528,22,FALSE))</f>
        <v/>
      </c>
      <c r="AJ65" s="19" t="e">
        <f>VLOOKUP(C65,EJE!C$1:D1398,2,FALSE)</f>
        <v>#N/A</v>
      </c>
    </row>
    <row r="66" spans="1:36" ht="16.5">
      <c r="A66" s="155">
        <v>11</v>
      </c>
      <c r="B66" s="81" t="s">
        <v>685</v>
      </c>
      <c r="C66" s="178" t="s">
        <v>3</v>
      </c>
      <c r="D66" s="132" t="str">
        <f>HYPERLINK(AJ66,AI66)</f>
        <v>video</v>
      </c>
      <c r="E66" s="380"/>
      <c r="F66" s="380"/>
      <c r="G66" s="380"/>
      <c r="H66" s="380" t="s">
        <v>776</v>
      </c>
      <c r="I66" s="380"/>
      <c r="J66" s="380"/>
      <c r="K66" s="380"/>
      <c r="L66" s="380"/>
      <c r="M66" s="380"/>
      <c r="N66" s="380"/>
      <c r="O66" s="380"/>
      <c r="P66" s="380"/>
      <c r="Q66" s="178"/>
      <c r="R66" s="178"/>
      <c r="S66" s="178"/>
      <c r="T66" s="178"/>
      <c r="U66" s="178"/>
      <c r="V66" s="178"/>
      <c r="W66" s="178"/>
      <c r="X66" s="178"/>
      <c r="Y66" s="178"/>
      <c r="Z66" s="178"/>
      <c r="AA66" s="178"/>
      <c r="AB66" s="178"/>
      <c r="AC66" s="178"/>
      <c r="AD66" s="178"/>
      <c r="AE66" s="178"/>
      <c r="AF66" s="178"/>
      <c r="AG66" s="183"/>
      <c r="AI66" s="87" t="s">
        <v>738</v>
      </c>
      <c r="AJ66" s="19" t="str">
        <f>VLOOKUP(C66,EJE!C$1:D1399,2,FALSE)</f>
        <v>https://youtu.be/JwwQxitUCsY?si=-0IR-GRHn2uOUwX0</v>
      </c>
    </row>
    <row r="67" spans="1:36" ht="17.25" thickBot="1">
      <c r="A67" s="155">
        <v>12</v>
      </c>
      <c r="B67" s="82" t="s">
        <v>942</v>
      </c>
      <c r="C67" s="180" t="s">
        <v>661</v>
      </c>
      <c r="D67" s="133" t="str">
        <f>HYPERLINK(AJ67,AI67)</f>
        <v>video</v>
      </c>
      <c r="E67" s="387"/>
      <c r="F67" s="387"/>
      <c r="G67" s="387"/>
      <c r="H67" s="387" t="s">
        <v>776</v>
      </c>
      <c r="I67" s="387"/>
      <c r="J67" s="387"/>
      <c r="K67" s="387"/>
      <c r="L67" s="387"/>
      <c r="M67" s="387"/>
      <c r="N67" s="387"/>
      <c r="O67" s="387"/>
      <c r="P67" s="387"/>
      <c r="Q67" s="180"/>
      <c r="R67" s="180"/>
      <c r="S67" s="180"/>
      <c r="T67" s="180"/>
      <c r="U67" s="180"/>
      <c r="V67" s="180"/>
      <c r="W67" s="180"/>
      <c r="X67" s="180"/>
      <c r="Y67" s="180"/>
      <c r="Z67" s="180"/>
      <c r="AA67" s="180"/>
      <c r="AB67" s="180"/>
      <c r="AC67" s="180"/>
      <c r="AD67" s="180"/>
      <c r="AE67" s="180"/>
      <c r="AF67" s="180"/>
      <c r="AG67" s="184"/>
      <c r="AI67" s="87" t="s">
        <v>738</v>
      </c>
      <c r="AJ67" s="19" t="str">
        <f>VLOOKUP(C67,EJE!C$1:D1400,2,FALSE)</f>
        <v>https://drive.google.com/file/d/1VSznd0Pd842fm_2ygqVwDGID2Qpk-swW/view?usp=sharing</v>
      </c>
    </row>
    <row r="68" spans="1:36">
      <c r="A68" s="155">
        <v>13</v>
      </c>
      <c r="B68" s="379"/>
      <c r="C68" s="379"/>
      <c r="D68" s="379"/>
      <c r="E68" s="379" t="s">
        <v>688</v>
      </c>
      <c r="F68" s="379"/>
      <c r="G68" s="379"/>
      <c r="H68" s="379" t="s">
        <v>38</v>
      </c>
      <c r="I68" s="379"/>
      <c r="J68" s="379"/>
      <c r="K68" s="379" t="s">
        <v>687</v>
      </c>
      <c r="L68" s="379"/>
      <c r="M68" s="379"/>
      <c r="N68" s="379" t="s">
        <v>686</v>
      </c>
      <c r="O68" s="379"/>
      <c r="P68" s="379"/>
      <c r="Q68" s="168"/>
      <c r="R68" s="168"/>
      <c r="S68" s="168"/>
      <c r="T68" s="168"/>
      <c r="U68" s="168"/>
      <c r="V68" s="168"/>
      <c r="W68" s="168"/>
      <c r="X68" s="168"/>
      <c r="Y68" s="168"/>
      <c r="Z68" s="168"/>
      <c r="AA68" s="168"/>
      <c r="AB68" s="168"/>
      <c r="AC68" s="168"/>
      <c r="AD68" s="168"/>
      <c r="AE68" s="168"/>
      <c r="AF68" s="168"/>
      <c r="AG68" s="168"/>
      <c r="AJ68" s="19"/>
    </row>
    <row r="69" spans="1:36" ht="12.75">
      <c r="A69" s="155">
        <v>14</v>
      </c>
      <c r="B69" s="83" t="s">
        <v>42</v>
      </c>
      <c r="C69" s="178" t="s">
        <v>2</v>
      </c>
      <c r="D69" s="132" t="str">
        <f>HYPERLINK(AJ69,AI69)</f>
        <v>video</v>
      </c>
      <c r="E69" s="380">
        <v>10</v>
      </c>
      <c r="F69" s="380"/>
      <c r="G69" s="380"/>
      <c r="H69" s="380" t="s">
        <v>772</v>
      </c>
      <c r="I69" s="380"/>
      <c r="J69" s="380"/>
      <c r="K69" s="380">
        <v>3</v>
      </c>
      <c r="L69" s="380"/>
      <c r="M69" s="380"/>
      <c r="N69" s="380">
        <v>0</v>
      </c>
      <c r="O69" s="380"/>
      <c r="P69" s="380"/>
      <c r="Q69" s="168"/>
      <c r="R69" s="168"/>
      <c r="S69" s="168"/>
      <c r="T69" s="168"/>
      <c r="U69" s="168"/>
      <c r="V69" s="168"/>
      <c r="W69" s="168"/>
      <c r="X69" s="168"/>
      <c r="Y69" s="168"/>
      <c r="Z69" s="168"/>
      <c r="AA69" s="168"/>
      <c r="AB69" s="168"/>
      <c r="AC69" s="168"/>
      <c r="AD69" s="168"/>
      <c r="AE69" s="168"/>
      <c r="AF69" s="168"/>
      <c r="AG69" s="168"/>
      <c r="AI69" s="87" t="s">
        <v>738</v>
      </c>
      <c r="AJ69" s="19" t="str">
        <f>VLOOKUP(C69,EJE!C$1:D1402,2,FALSE)</f>
        <v>https://youtu.be/bgO3bI1ts_E?si=cgFOBOfo4lT9WI1k</v>
      </c>
    </row>
    <row r="70" spans="1:36" ht="25.5">
      <c r="A70" s="155">
        <v>15</v>
      </c>
      <c r="B70" s="83" t="s">
        <v>39</v>
      </c>
      <c r="C70" s="178" t="s">
        <v>149</v>
      </c>
      <c r="D70" s="132" t="str">
        <f>HYPERLINK(AJ70,AI70)</f>
        <v>video</v>
      </c>
      <c r="E70" s="380">
        <v>10</v>
      </c>
      <c r="F70" s="380"/>
      <c r="G70" s="380"/>
      <c r="H70" s="380" t="s">
        <v>772</v>
      </c>
      <c r="I70" s="380"/>
      <c r="J70" s="380"/>
      <c r="K70" s="380">
        <v>3</v>
      </c>
      <c r="L70" s="380"/>
      <c r="M70" s="380"/>
      <c r="N70" s="380">
        <v>0</v>
      </c>
      <c r="O70" s="380"/>
      <c r="P70" s="380"/>
      <c r="Q70" s="168"/>
      <c r="R70" s="168"/>
      <c r="S70" s="168"/>
      <c r="T70" s="168"/>
      <c r="U70" s="168"/>
      <c r="V70" s="168"/>
      <c r="W70" s="168"/>
      <c r="X70" s="168"/>
      <c r="Y70" s="168"/>
      <c r="Z70" s="168"/>
      <c r="AA70" s="168"/>
      <c r="AB70" s="168"/>
      <c r="AC70" s="168"/>
      <c r="AD70" s="168"/>
      <c r="AE70" s="168"/>
      <c r="AF70" s="168"/>
      <c r="AG70" s="168"/>
      <c r="AI70" s="87" t="s">
        <v>738</v>
      </c>
      <c r="AJ70" s="19">
        <f>VLOOKUP(C70,EJE!C$1:D1403,2,FALSE)</f>
        <v>0</v>
      </c>
    </row>
    <row r="71" spans="1:36" ht="12.75">
      <c r="A71" s="155">
        <v>16</v>
      </c>
      <c r="B71" s="83" t="s">
        <v>685</v>
      </c>
      <c r="C71" s="178" t="s">
        <v>4</v>
      </c>
      <c r="D71" s="132" t="str">
        <f>HYPERLINK(AJ71,AI71)</f>
        <v>video</v>
      </c>
      <c r="E71" s="380"/>
      <c r="F71" s="380"/>
      <c r="G71" s="380"/>
      <c r="H71" s="380" t="s">
        <v>779</v>
      </c>
      <c r="I71" s="380"/>
      <c r="J71" s="380"/>
      <c r="K71" s="380">
        <v>3</v>
      </c>
      <c r="L71" s="380"/>
      <c r="M71" s="380"/>
      <c r="N71" s="380">
        <v>0</v>
      </c>
      <c r="O71" s="380"/>
      <c r="P71" s="380"/>
      <c r="Q71" s="168"/>
      <c r="R71" s="168"/>
      <c r="S71" s="168"/>
      <c r="T71" s="168"/>
      <c r="U71" s="168"/>
      <c r="V71" s="168"/>
      <c r="W71" s="168"/>
      <c r="X71" s="168"/>
      <c r="Y71" s="168"/>
      <c r="Z71" s="168"/>
      <c r="AA71" s="168"/>
      <c r="AB71" s="168"/>
      <c r="AC71" s="168"/>
      <c r="AD71" s="168"/>
      <c r="AE71" s="168"/>
      <c r="AF71" s="168"/>
      <c r="AG71" s="168"/>
      <c r="AI71" s="87" t="s">
        <v>738</v>
      </c>
      <c r="AJ71" s="19" t="str">
        <f>VLOOKUP(C71,EJE!C$1:D1404,2,FALSE)</f>
        <v>https://youtu.be/SvFPSj9WcEk?si=iMWBcf8EZLcp5zy2</v>
      </c>
    </row>
    <row r="72" spans="1:36" ht="12.75">
      <c r="A72" s="155">
        <v>17</v>
      </c>
      <c r="B72" s="83" t="s">
        <v>1</v>
      </c>
      <c r="C72" s="178" t="s">
        <v>746</v>
      </c>
      <c r="D72" s="132" t="str">
        <f>HYPERLINK(AJ72,AI72)</f>
        <v>video</v>
      </c>
      <c r="E72" s="380"/>
      <c r="F72" s="380"/>
      <c r="G72" s="380"/>
      <c r="H72" s="380"/>
      <c r="I72" s="380"/>
      <c r="J72" s="380"/>
      <c r="K72" s="380"/>
      <c r="L72" s="380"/>
      <c r="M72" s="380"/>
      <c r="N72" s="380"/>
      <c r="O72" s="380"/>
      <c r="P72" s="380"/>
      <c r="Q72" s="168"/>
      <c r="R72" s="168"/>
      <c r="S72" s="168"/>
      <c r="T72" s="168"/>
      <c r="U72" s="168"/>
      <c r="V72" s="168"/>
      <c r="W72" s="168"/>
      <c r="X72" s="168"/>
      <c r="Y72" s="168"/>
      <c r="Z72" s="168"/>
      <c r="AA72" s="168"/>
      <c r="AB72" s="168"/>
      <c r="AC72" s="168"/>
      <c r="AD72" s="168"/>
      <c r="AE72" s="168"/>
      <c r="AF72" s="168"/>
      <c r="AG72" s="168"/>
      <c r="AI72" s="87" t="s">
        <v>738</v>
      </c>
      <c r="AJ72" s="19">
        <f>VLOOKUP(C72,EJE!C$1:D1405,2,FALSE)</f>
        <v>0</v>
      </c>
    </row>
    <row r="73" spans="1:36" ht="12.75">
      <c r="A73" s="155">
        <v>18</v>
      </c>
      <c r="B73" s="83" t="s">
        <v>1</v>
      </c>
      <c r="C73" s="178" t="s">
        <v>746</v>
      </c>
      <c r="D73" s="132" t="str">
        <f t="shared" ref="D73:D75" si="66">HYPERLINK(AJ73,AI73)</f>
        <v>video</v>
      </c>
      <c r="E73" s="380"/>
      <c r="F73" s="380"/>
      <c r="G73" s="380"/>
      <c r="H73" s="380"/>
      <c r="I73" s="380"/>
      <c r="J73" s="380"/>
      <c r="K73" s="380"/>
      <c r="L73" s="380"/>
      <c r="M73" s="380"/>
      <c r="N73" s="380"/>
      <c r="O73" s="380"/>
      <c r="P73" s="380"/>
      <c r="Q73" s="168"/>
      <c r="R73" s="168"/>
      <c r="S73" s="168"/>
      <c r="T73" s="168"/>
      <c r="U73" s="168"/>
      <c r="V73" s="168"/>
      <c r="W73" s="168"/>
      <c r="X73" s="168"/>
      <c r="Y73" s="168"/>
      <c r="Z73" s="168"/>
      <c r="AA73" s="168"/>
      <c r="AB73" s="168"/>
      <c r="AC73" s="168"/>
      <c r="AD73" s="168"/>
      <c r="AE73" s="168"/>
      <c r="AF73" s="168"/>
      <c r="AG73" s="168"/>
      <c r="AI73" s="87" t="s">
        <v>738</v>
      </c>
      <c r="AJ73" s="19">
        <f>VLOOKUP(C73,EJE!C$1:D1406,2,FALSE)</f>
        <v>0</v>
      </c>
    </row>
    <row r="74" spans="1:36" ht="12.75">
      <c r="A74" s="155">
        <v>19</v>
      </c>
      <c r="B74" s="83" t="s">
        <v>1</v>
      </c>
      <c r="C74" s="178" t="s">
        <v>746</v>
      </c>
      <c r="D74" s="132" t="str">
        <f t="shared" si="66"/>
        <v>video</v>
      </c>
      <c r="E74" s="380"/>
      <c r="F74" s="380"/>
      <c r="G74" s="380"/>
      <c r="H74" s="380"/>
      <c r="I74" s="380"/>
      <c r="J74" s="380"/>
      <c r="K74" s="380"/>
      <c r="L74" s="380"/>
      <c r="M74" s="380"/>
      <c r="N74" s="380"/>
      <c r="O74" s="380"/>
      <c r="P74" s="380"/>
      <c r="Q74" s="168"/>
      <c r="R74" s="168"/>
      <c r="S74" s="168"/>
      <c r="T74" s="168"/>
      <c r="U74" s="168"/>
      <c r="V74" s="168"/>
      <c r="W74" s="168"/>
      <c r="X74" s="168"/>
      <c r="Y74" s="168"/>
      <c r="Z74" s="168"/>
      <c r="AA74" s="168"/>
      <c r="AB74" s="168"/>
      <c r="AC74" s="168"/>
      <c r="AD74" s="168"/>
      <c r="AE74" s="168"/>
      <c r="AF74" s="168"/>
      <c r="AG74" s="168"/>
      <c r="AI74" s="87" t="s">
        <v>738</v>
      </c>
      <c r="AJ74" s="19">
        <f>VLOOKUP(C74,EJE!C$1:D1407,2,FALSE)</f>
        <v>0</v>
      </c>
    </row>
    <row r="75" spans="1:36" ht="12.75">
      <c r="A75" s="155">
        <v>20</v>
      </c>
      <c r="B75" s="83" t="s">
        <v>1</v>
      </c>
      <c r="C75" s="178" t="s">
        <v>746</v>
      </c>
      <c r="D75" s="132" t="str">
        <f t="shared" si="66"/>
        <v>video</v>
      </c>
      <c r="E75" s="380"/>
      <c r="F75" s="380"/>
      <c r="G75" s="380"/>
      <c r="H75" s="380"/>
      <c r="I75" s="380"/>
      <c r="J75" s="380"/>
      <c r="K75" s="380"/>
      <c r="L75" s="380"/>
      <c r="M75" s="380"/>
      <c r="N75" s="380"/>
      <c r="O75" s="380"/>
      <c r="P75" s="380"/>
      <c r="Q75" s="168"/>
      <c r="R75" s="168"/>
      <c r="S75" s="168"/>
      <c r="T75" s="168"/>
      <c r="U75" s="168"/>
      <c r="V75" s="168"/>
      <c r="W75" s="168"/>
      <c r="X75" s="168"/>
      <c r="Y75" s="168"/>
      <c r="Z75" s="168"/>
      <c r="AA75" s="168"/>
      <c r="AB75" s="168"/>
      <c r="AC75" s="168"/>
      <c r="AD75" s="168"/>
      <c r="AE75" s="168"/>
      <c r="AF75" s="168"/>
      <c r="AG75" s="168"/>
      <c r="AI75" s="87" t="s">
        <v>738</v>
      </c>
      <c r="AJ75" s="19">
        <f>VLOOKUP(C75,EJE!C$1:D1408,2,FALSE)</f>
        <v>0</v>
      </c>
    </row>
    <row r="76" spans="1:36">
      <c r="A76" s="155"/>
      <c r="B76" s="83"/>
      <c r="C76" s="152"/>
      <c r="D76" s="132"/>
      <c r="E76" s="152"/>
      <c r="F76" s="152"/>
      <c r="G76" s="152"/>
      <c r="H76" s="152"/>
      <c r="I76" s="152"/>
      <c r="J76" s="152"/>
      <c r="K76" s="152"/>
      <c r="L76" s="152"/>
      <c r="M76" s="152"/>
      <c r="N76" s="152"/>
      <c r="O76" s="152"/>
      <c r="P76" s="152"/>
      <c r="Q76" s="152"/>
      <c r="R76" s="152"/>
      <c r="S76" s="152"/>
      <c r="T76" s="152"/>
      <c r="U76" s="152"/>
      <c r="V76" s="152"/>
      <c r="W76" s="152"/>
      <c r="X76" s="152"/>
      <c r="Y76" s="152"/>
      <c r="Z76" s="152"/>
      <c r="AA76" s="152"/>
      <c r="AB76" s="152"/>
      <c r="AC76" s="152"/>
      <c r="AD76" s="152"/>
      <c r="AE76" s="152"/>
      <c r="AF76" s="130"/>
      <c r="AG76" s="152"/>
    </row>
    <row r="77" spans="1:36">
      <c r="A77" s="155"/>
      <c r="B77" s="83"/>
      <c r="C77" s="18"/>
      <c r="F77" s="18"/>
      <c r="I77" s="18"/>
      <c r="L77" s="18"/>
      <c r="O77" s="18"/>
    </row>
    <row r="78" spans="1:36">
      <c r="A78" s="155"/>
      <c r="B78" s="83"/>
      <c r="C78" s="18"/>
      <c r="F78" s="18"/>
      <c r="I78" s="18"/>
      <c r="L78" s="18"/>
      <c r="O78" s="18"/>
    </row>
    <row r="79" spans="1:36">
      <c r="A79" s="155"/>
      <c r="B79" s="83"/>
      <c r="C79" s="18"/>
      <c r="F79" s="18"/>
      <c r="I79" s="18"/>
      <c r="L79" s="18"/>
      <c r="O79" s="18"/>
    </row>
    <row r="80" spans="1:36">
      <c r="C80" s="77" t="s">
        <v>770</v>
      </c>
      <c r="D80" s="192"/>
      <c r="F80" s="18"/>
      <c r="G80" s="23"/>
      <c r="I80" s="18"/>
      <c r="J80" s="23"/>
      <c r="L80" s="18"/>
      <c r="M80" s="23"/>
      <c r="O80" s="18"/>
      <c r="P80" s="23"/>
      <c r="S80" s="23"/>
      <c r="V80" s="23"/>
      <c r="Y80" s="23"/>
      <c r="AB80" s="23"/>
      <c r="AE80" s="23"/>
    </row>
    <row r="81" spans="1:36" customFormat="1" ht="21" thickBot="1">
      <c r="A81" s="162">
        <v>4</v>
      </c>
      <c r="B81" s="162"/>
      <c r="C81" s="162" t="s">
        <v>926</v>
      </c>
      <c r="D81" s="191"/>
      <c r="E81" s="381" t="s">
        <v>688</v>
      </c>
      <c r="F81" s="381"/>
      <c r="G81" s="381"/>
      <c r="H81" s="381" t="s">
        <v>38</v>
      </c>
      <c r="I81" s="381"/>
      <c r="J81" s="381"/>
      <c r="K81" s="381" t="s">
        <v>687</v>
      </c>
      <c r="L81" s="381"/>
      <c r="M81" s="381"/>
      <c r="N81" s="381" t="s">
        <v>686</v>
      </c>
      <c r="O81" s="381"/>
      <c r="P81" s="381"/>
      <c r="AH81" s="18"/>
      <c r="AI81" s="87"/>
    </row>
    <row r="82" spans="1:36" ht="12.75">
      <c r="A82" s="155">
        <v>1</v>
      </c>
      <c r="B82" s="80" t="s">
        <v>175</v>
      </c>
      <c r="C82" s="188" t="s">
        <v>210</v>
      </c>
      <c r="D82" s="59" t="str">
        <f t="shared" ref="D82:D87" si="67">HYPERLINK(AJ82,AI82)</f>
        <v>video</v>
      </c>
      <c r="E82" s="384">
        <v>8</v>
      </c>
      <c r="F82" s="384"/>
      <c r="G82" s="384"/>
      <c r="H82" s="384"/>
      <c r="I82" s="384"/>
      <c r="J82" s="384"/>
      <c r="K82" s="384"/>
      <c r="L82" s="384"/>
      <c r="M82" s="384"/>
      <c r="N82" s="380"/>
      <c r="O82" s="380"/>
      <c r="P82" s="385"/>
      <c r="AG82" s="169"/>
      <c r="AI82" s="87" t="s">
        <v>738</v>
      </c>
      <c r="AJ82" s="19">
        <f>VLOOKUP(C82,EJE!C$1:D1421,2,FALSE)</f>
        <v>0</v>
      </c>
    </row>
    <row r="83" spans="1:36" ht="12.75">
      <c r="A83" s="155">
        <v>2</v>
      </c>
      <c r="B83" s="81" t="s">
        <v>395</v>
      </c>
      <c r="C83" s="188" t="s">
        <v>389</v>
      </c>
      <c r="D83" s="59" t="str">
        <f t="shared" si="67"/>
        <v>video</v>
      </c>
      <c r="E83" s="384"/>
      <c r="F83" s="384"/>
      <c r="G83" s="384"/>
      <c r="H83" s="384" t="s">
        <v>776</v>
      </c>
      <c r="I83" s="384"/>
      <c r="J83" s="384"/>
      <c r="K83" s="384">
        <v>3</v>
      </c>
      <c r="L83" s="384"/>
      <c r="M83" s="384"/>
      <c r="N83" s="380"/>
      <c r="O83" s="380"/>
      <c r="P83" s="385"/>
      <c r="AG83" s="169"/>
      <c r="AI83" s="87" t="s">
        <v>738</v>
      </c>
      <c r="AJ83" s="19" t="str">
        <f>VLOOKUP(C83,EJE!C$1:D1422,2,FALSE)</f>
        <v>https://youtu.be/B4AxYIlorgw?si=E6uIHQ3akwy8aj-m</v>
      </c>
    </row>
    <row r="84" spans="1:36" ht="17.25" thickBot="1">
      <c r="A84" s="155">
        <v>3</v>
      </c>
      <c r="B84" s="82" t="s">
        <v>392</v>
      </c>
      <c r="C84" s="214" t="s">
        <v>176</v>
      </c>
      <c r="D84" s="61" t="str">
        <f t="shared" si="67"/>
        <v>video</v>
      </c>
      <c r="E84" s="386"/>
      <c r="F84" s="386"/>
      <c r="G84" s="386"/>
      <c r="H84" s="386" t="s">
        <v>776</v>
      </c>
      <c r="I84" s="386"/>
      <c r="J84" s="386"/>
      <c r="K84" s="386">
        <v>3</v>
      </c>
      <c r="L84" s="386"/>
      <c r="M84" s="386"/>
      <c r="N84" s="387"/>
      <c r="O84" s="387"/>
      <c r="P84" s="388"/>
      <c r="AG84" s="169"/>
      <c r="AI84" s="87" t="s">
        <v>738</v>
      </c>
      <c r="AJ84" s="19" t="str">
        <f>VLOOKUP(C84,EJE!C$1:D1423,2,FALSE)</f>
        <v>https://drive.google.com/file/d/1Q1An8Nigul245WUqUDS52fCJOsCBmEqf/view?usp=drive_link</v>
      </c>
    </row>
    <row r="85" spans="1:36" ht="16.5">
      <c r="A85" s="155">
        <v>4</v>
      </c>
      <c r="B85" s="80" t="s">
        <v>739</v>
      </c>
      <c r="C85" s="215" t="s">
        <v>66</v>
      </c>
      <c r="D85" s="74" t="str">
        <f t="shared" si="67"/>
        <v>video</v>
      </c>
      <c r="E85" s="389"/>
      <c r="F85" s="389"/>
      <c r="G85" s="389"/>
      <c r="H85" s="389" t="s">
        <v>776</v>
      </c>
      <c r="I85" s="389"/>
      <c r="J85" s="389"/>
      <c r="K85" s="389">
        <v>3</v>
      </c>
      <c r="L85" s="389"/>
      <c r="M85" s="389"/>
      <c r="N85" s="390"/>
      <c r="O85" s="390"/>
      <c r="P85" s="391"/>
      <c r="AG85" s="169"/>
      <c r="AI85" s="87" t="s">
        <v>738</v>
      </c>
      <c r="AJ85" s="19" t="str">
        <f>VLOOKUP(C85,EJE!C$1:D1424,2,FALSE)</f>
        <v>https://youtu.be/YNAwRWgPwNk?si=tRGZb459mOPBCCZB</v>
      </c>
    </row>
    <row r="86" spans="1:36" ht="12.75">
      <c r="A86" s="155">
        <v>5</v>
      </c>
      <c r="B86" s="81" t="s">
        <v>739</v>
      </c>
      <c r="C86" s="188" t="s">
        <v>622</v>
      </c>
      <c r="D86" s="59" t="e">
        <f t="shared" si="67"/>
        <v>#N/A</v>
      </c>
      <c r="E86" s="384"/>
      <c r="F86" s="384"/>
      <c r="G86" s="384"/>
      <c r="H86" s="384" t="s">
        <v>776</v>
      </c>
      <c r="I86" s="384"/>
      <c r="J86" s="384"/>
      <c r="K86" s="384">
        <v>3</v>
      </c>
      <c r="L86" s="384"/>
      <c r="M86" s="384"/>
      <c r="N86" s="380"/>
      <c r="O86" s="380"/>
      <c r="P86" s="385"/>
      <c r="AG86" s="169"/>
      <c r="AI86" s="87" t="s">
        <v>738</v>
      </c>
      <c r="AJ86" s="19" t="e">
        <f>VLOOKUP(C86,EJE!C$1:D1425,2,FALSE)</f>
        <v>#N/A</v>
      </c>
    </row>
    <row r="87" spans="1:36" ht="13.5" thickBot="1">
      <c r="A87" s="155">
        <v>6</v>
      </c>
      <c r="B87" s="81" t="s">
        <v>0</v>
      </c>
      <c r="C87" s="188" t="s">
        <v>627</v>
      </c>
      <c r="D87" s="59" t="str">
        <f t="shared" si="67"/>
        <v>video</v>
      </c>
      <c r="E87" s="384"/>
      <c r="F87" s="384"/>
      <c r="G87" s="384"/>
      <c r="H87" s="384" t="s">
        <v>776</v>
      </c>
      <c r="I87" s="384"/>
      <c r="J87" s="384"/>
      <c r="K87" s="384">
        <v>3</v>
      </c>
      <c r="L87" s="384"/>
      <c r="M87" s="384"/>
      <c r="N87" s="380"/>
      <c r="O87" s="380"/>
      <c r="P87" s="385"/>
      <c r="AG87" s="169"/>
      <c r="AI87" s="87" t="s">
        <v>738</v>
      </c>
      <c r="AJ87" s="19" t="str">
        <f>VLOOKUP(C87,EJE!C$1:D1426,2,FALSE)</f>
        <v>https://youtu.be/21c_yxmd5lQ?si=PIVwUqgcfAsyu5jn</v>
      </c>
    </row>
    <row r="88" spans="1:36" ht="12.75">
      <c r="A88" s="155">
        <v>7</v>
      </c>
      <c r="B88" s="129" t="s">
        <v>834</v>
      </c>
      <c r="C88" s="176" t="str">
        <f>+VLOOKUP($B88,PERIODIZACION!$A$3:$AN$528,2,FALSE)</f>
        <v>HIP TRUST</v>
      </c>
      <c r="D88" s="222">
        <f>IF(VLOOKUP($B88,PERIODIZACION!$A$3:$AN$528,3,FALSE)=0,"",VLOOKUP($B88,PERIODIZACION!$A$3:$AN$528,3,FALSE))</f>
        <v>40</v>
      </c>
      <c r="E88" s="176" t="str">
        <f t="shared" ref="E88" si="68">IF(D88 &lt;&gt; "","/","")</f>
        <v>/</v>
      </c>
      <c r="F88" s="176">
        <f>IF(VLOOKUP($B88,PERIODIZACION!$A$3:$AN$528,4,FALSE)=0,"",VLOOKUP($B88,PERIODIZACION!$A$3:$AN$528,4,FALSE))</f>
        <v>4</v>
      </c>
      <c r="G88" s="176">
        <f>IF(VLOOKUP($B88,PERIODIZACION!$A$3:$AN$528,5,FALSE)=0,"",VLOOKUP($B88,PERIODIZACION!$A$3:$AN$528,5,FALSE))</f>
        <v>60</v>
      </c>
      <c r="H88" s="176" t="str">
        <f t="shared" ref="H88" si="69">IF(G88 &lt;&gt; "","/","")</f>
        <v>/</v>
      </c>
      <c r="I88" s="176">
        <f>IF(VLOOKUP($B88,PERIODIZACION!$A$3:$AN$528,6,FALSE)=0,"",VLOOKUP($B88,PERIODIZACION!$A$3:$AN$528,6,FALSE))</f>
        <v>4</v>
      </c>
      <c r="J88" s="176">
        <f>IF(VLOOKUP($B88,PERIODIZACION!$A$3:$AN$528,7,FALSE)=0,"",VLOOKUP($B88,PERIODIZACION!$A$3:$AN$528,7,FALSE))</f>
        <v>70</v>
      </c>
      <c r="K88" s="176" t="str">
        <f t="shared" ref="K88" si="70">IF(J88 &lt;&gt; "","/","")</f>
        <v>/</v>
      </c>
      <c r="L88" s="176">
        <f>IF(VLOOKUP($B88,PERIODIZACION!$A$3:$AN$528,8,FALSE)=0,"",VLOOKUP($B88,PERIODIZACION!$A$3:$AN$528,8,FALSE))</f>
        <v>4</v>
      </c>
      <c r="M88" s="176">
        <f>IF(VLOOKUP($B88,PERIODIZACION!$A$3:$AN$528,9,FALSE)=0,"",VLOOKUP($B88,PERIODIZACION!$A$3:$AN$528,9,FALSE))</f>
        <v>80</v>
      </c>
      <c r="N88" s="176" t="str">
        <f t="shared" ref="N88" si="71">IF(M88 &lt;&gt; "","/","")</f>
        <v>/</v>
      </c>
      <c r="O88" s="176">
        <f>IF(VLOOKUP($B88,PERIODIZACION!$A$3:$AN$528,10,FALSE)=0,"",VLOOKUP($B88,PERIODIZACION!$A$3:$AN$528,10,FALSE))</f>
        <v>3</v>
      </c>
      <c r="P88" s="176">
        <f>IF(VLOOKUP($B88,PERIODIZACION!$A$3:$AN$528,11,FALSE)=0,"",VLOOKUP($B88,PERIODIZACION!$A$3:$AN$528,11,FALSE))</f>
        <v>80</v>
      </c>
      <c r="Q88" s="176" t="str">
        <f t="shared" ref="Q88" si="72">IF(P88 &lt;&gt; "","/","")</f>
        <v>/</v>
      </c>
      <c r="R88" s="176">
        <f>IF(VLOOKUP($B88,PERIODIZACION!$A$3:$AN$528,12,FALSE)=0,"",VLOOKUP($B88,PERIODIZACION!$A$3:$AN$528,12,FALSE))</f>
        <v>3</v>
      </c>
      <c r="S88" s="176">
        <f>IF(VLOOKUP($B88,PERIODIZACION!$A$3:$AN$528,13,FALSE)=0,"",VLOOKUP($B88,PERIODIZACION!$A$3:$AN$528,13,FALSE))</f>
        <v>80</v>
      </c>
      <c r="T88" s="176" t="str">
        <f t="shared" ref="T88" si="73">IF(S88 &lt;&gt; "","/","")</f>
        <v>/</v>
      </c>
      <c r="U88" s="176">
        <f>IF(VLOOKUP($B88,PERIODIZACION!$A$3:$AN$528,14,FALSE)=0,"",VLOOKUP($B88,PERIODIZACION!$A$3:$AN$528,14,FALSE))</f>
        <v>3</v>
      </c>
      <c r="V88" s="176">
        <f>IF(VLOOKUP($B88,PERIODIZACION!$A$3:$AN$528,15,FALSE)=0,"",VLOOKUP($B88,PERIODIZACION!$A$3:$AN$528,15,FALSE))</f>
        <v>80</v>
      </c>
      <c r="W88" s="176" t="str">
        <f t="shared" ref="W88" si="74">IF(V88 &lt;&gt; "","/","")</f>
        <v>/</v>
      </c>
      <c r="X88" s="176">
        <f>IF(VLOOKUP($B88,PERIODIZACION!$A$3:$AN$528,16,FALSE)=0,"",VLOOKUP($B88,PERIODIZACION!$A$3:$AN$528,16,FALSE))</f>
        <v>3</v>
      </c>
      <c r="Y88" s="176">
        <f>IF(VLOOKUP($B88,PERIODIZACION!$A$3:$AN$528,17,FALSE)=0,"",VLOOKUP($B88,PERIODIZACION!$A$3:$AN$528,17,FALSE))</f>
        <v>80</v>
      </c>
      <c r="Z88" s="176" t="str">
        <f t="shared" ref="Z88" si="75">IF(Y88 &lt;&gt; "","/","")</f>
        <v>/</v>
      </c>
      <c r="AA88" s="176">
        <f>IF(VLOOKUP($B88,PERIODIZACION!$A$3:$AN$528,18,FALSE)=0,"",VLOOKUP($B88,PERIODIZACION!$A$3:$AN$528,18,FALSE))</f>
        <v>3</v>
      </c>
      <c r="AB88" s="176">
        <f>IF(VLOOKUP($B88,PERIODIZACION!$A$3:$AN$528,19,FALSE)=0,"",VLOOKUP($B88,PERIODIZACION!$A$3:$AN$528,19,FALSE))</f>
        <v>80</v>
      </c>
      <c r="AC88" s="176" t="str">
        <f t="shared" ref="AC88" si="76">IF(AB88 &lt;&gt; "","/","")</f>
        <v>/</v>
      </c>
      <c r="AD88" s="176">
        <f>IF(VLOOKUP($B88,PERIODIZACION!$A$3:$AN$528,20,FALSE)=0,"",VLOOKUP($B88,PERIODIZACION!$A$3:$AN$528,20,FALSE))</f>
        <v>3</v>
      </c>
      <c r="AE88" s="176" t="str">
        <f>IF(VLOOKUP($B88,PERIODIZACION!$A$3:$AN$528,21,FALSE)=0,"",VLOOKUP($B88,PERIODIZACION!$A$3:$AN$528,21,FALSE))</f>
        <v/>
      </c>
      <c r="AF88" s="176" t="str">
        <f t="shared" ref="AF88" si="77">IF(AE88 &lt;&gt; "","/","")</f>
        <v/>
      </c>
      <c r="AG88" s="182" t="str">
        <f>IF(VLOOKUP($B88,PERIODIZACION!$A$3:$AN$528,22,FALSE)=0,"",VLOOKUP($B88,PERIODIZACION!$A$3:$AN$528,22,FALSE))</f>
        <v/>
      </c>
      <c r="AJ88" s="19" t="e">
        <f>VLOOKUP(C88,EJE!C$1:D1427,2,FALSE)</f>
        <v>#N/A</v>
      </c>
    </row>
    <row r="89" spans="1:36" ht="12.75">
      <c r="A89" s="155">
        <v>8</v>
      </c>
      <c r="B89" s="81" t="s">
        <v>685</v>
      </c>
      <c r="C89" s="188" t="s">
        <v>114</v>
      </c>
      <c r="D89" s="59" t="str">
        <f>HYPERLINK(AJ89,AI89)</f>
        <v>video</v>
      </c>
      <c r="E89" s="382"/>
      <c r="F89" s="382"/>
      <c r="G89" s="382"/>
      <c r="H89" s="382" t="s">
        <v>776</v>
      </c>
      <c r="I89" s="382"/>
      <c r="J89" s="382"/>
      <c r="K89" s="382"/>
      <c r="L89" s="382"/>
      <c r="M89" s="382"/>
      <c r="N89" s="382"/>
      <c r="O89" s="382"/>
      <c r="P89" s="382"/>
      <c r="Q89" s="169"/>
      <c r="R89" s="169"/>
      <c r="S89" s="169"/>
      <c r="T89" s="169"/>
      <c r="U89" s="169"/>
      <c r="V89" s="169"/>
      <c r="W89" s="169"/>
      <c r="X89" s="169"/>
      <c r="Y89" s="169"/>
      <c r="Z89" s="169"/>
      <c r="AA89" s="169"/>
      <c r="AB89" s="169"/>
      <c r="AC89" s="169"/>
      <c r="AD89" s="169"/>
      <c r="AE89" s="169"/>
      <c r="AF89" s="169"/>
      <c r="AG89" s="60"/>
      <c r="AI89" s="87" t="s">
        <v>738</v>
      </c>
      <c r="AJ89" s="19" t="str">
        <f>VLOOKUP(C89,EJE!C$1:D1428,2,FALSE)</f>
        <v>https://youtu.be/p2i_0eL_ztg?si=rwMzBD9p-1bf_avu</v>
      </c>
    </row>
    <row r="90" spans="1:36" ht="13.5" thickBot="1">
      <c r="A90" s="155">
        <v>9</v>
      </c>
      <c r="B90" s="82" t="s">
        <v>264</v>
      </c>
      <c r="C90" s="214" t="s">
        <v>219</v>
      </c>
      <c r="D90" s="61" t="str">
        <f>HYPERLINK(AJ90,AI90)</f>
        <v>video</v>
      </c>
      <c r="E90" s="383"/>
      <c r="F90" s="383"/>
      <c r="G90" s="383"/>
      <c r="H90" s="383" t="s">
        <v>776</v>
      </c>
      <c r="I90" s="383"/>
      <c r="J90" s="383"/>
      <c r="K90" s="383"/>
      <c r="L90" s="383"/>
      <c r="M90" s="383"/>
      <c r="N90" s="383"/>
      <c r="O90" s="383"/>
      <c r="P90" s="383"/>
      <c r="Q90" s="170"/>
      <c r="R90" s="170"/>
      <c r="S90" s="170"/>
      <c r="T90" s="170"/>
      <c r="U90" s="170"/>
      <c r="V90" s="170"/>
      <c r="W90" s="170"/>
      <c r="X90" s="170"/>
      <c r="Y90" s="170"/>
      <c r="Z90" s="170"/>
      <c r="AA90" s="170"/>
      <c r="AB90" s="170"/>
      <c r="AC90" s="170"/>
      <c r="AD90" s="170"/>
      <c r="AE90" s="170"/>
      <c r="AF90" s="170"/>
      <c r="AG90" s="62"/>
      <c r="AI90" s="87" t="s">
        <v>738</v>
      </c>
      <c r="AJ90" s="19">
        <f>VLOOKUP(C90,EJE!C$1:D1429,2,FALSE)</f>
        <v>0</v>
      </c>
    </row>
    <row r="91" spans="1:36" ht="12.75">
      <c r="A91" s="155">
        <v>10</v>
      </c>
      <c r="B91" s="84" t="s">
        <v>798</v>
      </c>
      <c r="C91" s="176" t="str">
        <f>+VLOOKUP($B91,PERIODIZACION!$A$3:$AN$528,2,FALSE)</f>
        <v>PECHO</v>
      </c>
      <c r="D91" s="222">
        <f>IF(VLOOKUP($B91,PERIODIZACION!$A$3:$AN$528,3,FALSE)=0,"",VLOOKUP($B91,PERIODIZACION!$A$3:$AN$528,3,FALSE))</f>
        <v>40</v>
      </c>
      <c r="E91" s="176" t="str">
        <f t="shared" ref="E91" si="78">IF(D91 &lt;&gt; "","/","")</f>
        <v>/</v>
      </c>
      <c r="F91" s="176">
        <f>IF(VLOOKUP($B91,PERIODIZACION!$A$3:$AN$528,4,FALSE)=0,"",VLOOKUP($B91,PERIODIZACION!$A$3:$AN$528,4,FALSE))</f>
        <v>4</v>
      </c>
      <c r="G91" s="176">
        <f>IF(VLOOKUP($B91,PERIODIZACION!$A$3:$AN$528,5,FALSE)=0,"",VLOOKUP($B91,PERIODIZACION!$A$3:$AN$528,5,FALSE))</f>
        <v>60</v>
      </c>
      <c r="H91" s="176" t="str">
        <f t="shared" ref="H91" si="79">IF(G91 &lt;&gt; "","/","")</f>
        <v>/</v>
      </c>
      <c r="I91" s="176">
        <f>IF(VLOOKUP($B91,PERIODIZACION!$A$3:$AN$528,6,FALSE)=0,"",VLOOKUP($B91,PERIODIZACION!$A$3:$AN$528,6,FALSE))</f>
        <v>4</v>
      </c>
      <c r="J91" s="176">
        <f>IF(VLOOKUP($B91,PERIODIZACION!$A$3:$AN$528,7,FALSE)=0,"",VLOOKUP($B91,PERIODIZACION!$A$3:$AN$528,7,FALSE))</f>
        <v>70</v>
      </c>
      <c r="K91" s="176" t="str">
        <f t="shared" ref="K91" si="80">IF(J91 &lt;&gt; "","/","")</f>
        <v>/</v>
      </c>
      <c r="L91" s="176">
        <f>IF(VLOOKUP($B91,PERIODIZACION!$A$3:$AN$528,8,FALSE)=0,"",VLOOKUP($B91,PERIODIZACION!$A$3:$AN$528,8,FALSE))</f>
        <v>4</v>
      </c>
      <c r="M91" s="176">
        <f>IF(VLOOKUP($B91,PERIODIZACION!$A$3:$AN$528,9,FALSE)=0,"",VLOOKUP($B91,PERIODIZACION!$A$3:$AN$528,9,FALSE))</f>
        <v>80</v>
      </c>
      <c r="N91" s="176" t="str">
        <f t="shared" ref="N91" si="81">IF(M91 &lt;&gt; "","/","")</f>
        <v>/</v>
      </c>
      <c r="O91" s="176">
        <f>IF(VLOOKUP($B91,PERIODIZACION!$A$3:$AN$528,10,FALSE)=0,"",VLOOKUP($B91,PERIODIZACION!$A$3:$AN$528,10,FALSE))</f>
        <v>3</v>
      </c>
      <c r="P91" s="176">
        <f>IF(VLOOKUP($B91,PERIODIZACION!$A$3:$AN$528,11,FALSE)=0,"",VLOOKUP($B91,PERIODIZACION!$A$3:$AN$528,11,FALSE))</f>
        <v>80</v>
      </c>
      <c r="Q91" s="176" t="str">
        <f t="shared" ref="Q91" si="82">IF(P91 &lt;&gt; "","/","")</f>
        <v>/</v>
      </c>
      <c r="R91" s="176">
        <f>IF(VLOOKUP($B91,PERIODIZACION!$A$3:$AN$528,12,FALSE)=0,"",VLOOKUP($B91,PERIODIZACION!$A$3:$AN$528,12,FALSE))</f>
        <v>3</v>
      </c>
      <c r="S91" s="176">
        <f>IF(VLOOKUP($B91,PERIODIZACION!$A$3:$AN$528,13,FALSE)=0,"",VLOOKUP($B91,PERIODIZACION!$A$3:$AN$528,13,FALSE))</f>
        <v>80</v>
      </c>
      <c r="T91" s="176" t="str">
        <f t="shared" ref="T91" si="83">IF(S91 &lt;&gt; "","/","")</f>
        <v>/</v>
      </c>
      <c r="U91" s="176">
        <f>IF(VLOOKUP($B91,PERIODIZACION!$A$3:$AN$528,14,FALSE)=0,"",VLOOKUP($B91,PERIODIZACION!$A$3:$AN$528,14,FALSE))</f>
        <v>3</v>
      </c>
      <c r="V91" s="176">
        <f>IF(VLOOKUP($B91,PERIODIZACION!$A$3:$AN$528,15,FALSE)=0,"",VLOOKUP($B91,PERIODIZACION!$A$3:$AN$528,15,FALSE))</f>
        <v>80</v>
      </c>
      <c r="W91" s="176" t="str">
        <f t="shared" ref="W91" si="84">IF(V91 &lt;&gt; "","/","")</f>
        <v>/</v>
      </c>
      <c r="X91" s="176">
        <f>IF(VLOOKUP($B91,PERIODIZACION!$A$3:$AN$528,16,FALSE)=0,"",VLOOKUP($B91,PERIODIZACION!$A$3:$AN$528,16,FALSE))</f>
        <v>3</v>
      </c>
      <c r="Y91" s="176">
        <f>IF(VLOOKUP($B91,PERIODIZACION!$A$3:$AN$528,17,FALSE)=0,"",VLOOKUP($B91,PERIODIZACION!$A$3:$AN$528,17,FALSE))</f>
        <v>80</v>
      </c>
      <c r="Z91" s="176" t="str">
        <f t="shared" ref="Z91" si="85">IF(Y91 &lt;&gt; "","/","")</f>
        <v>/</v>
      </c>
      <c r="AA91" s="176">
        <f>IF(VLOOKUP($B91,PERIODIZACION!$A$3:$AN$528,18,FALSE)=0,"",VLOOKUP($B91,PERIODIZACION!$A$3:$AN$528,18,FALSE))</f>
        <v>3</v>
      </c>
      <c r="AB91" s="176">
        <f>IF(VLOOKUP($B91,PERIODIZACION!$A$3:$AN$528,19,FALSE)=0,"",VLOOKUP($B91,PERIODIZACION!$A$3:$AN$528,19,FALSE))</f>
        <v>80</v>
      </c>
      <c r="AC91" s="176" t="str">
        <f t="shared" ref="AC91" si="86">IF(AB91 &lt;&gt; "","/","")</f>
        <v>/</v>
      </c>
      <c r="AD91" s="176">
        <f>IF(VLOOKUP($B91,PERIODIZACION!$A$3:$AN$528,20,FALSE)=0,"",VLOOKUP($B91,PERIODIZACION!$A$3:$AN$528,20,FALSE))</f>
        <v>3</v>
      </c>
      <c r="AE91" s="176" t="str">
        <f>IF(VLOOKUP($B91,PERIODIZACION!$A$3:$AN$528,21,FALSE)=0,"",VLOOKUP($B91,PERIODIZACION!$A$3:$AN$528,21,FALSE))</f>
        <v/>
      </c>
      <c r="AF91" s="176" t="str">
        <f t="shared" ref="AF91" si="87">IF(AE91 &lt;&gt; "","/","")</f>
        <v/>
      </c>
      <c r="AG91" s="182" t="str">
        <f>IF(VLOOKUP($B91,PERIODIZACION!$A$3:$AN$528,22,FALSE)=0,"",VLOOKUP($B91,PERIODIZACION!$A$3:$AN$528,22,FALSE))</f>
        <v/>
      </c>
      <c r="AJ91" s="19" t="e">
        <f>VLOOKUP(C91,EJE!C$1:D1430,2,FALSE)</f>
        <v>#N/A</v>
      </c>
    </row>
    <row r="92" spans="1:36" ht="16.5">
      <c r="A92" s="155">
        <v>11</v>
      </c>
      <c r="B92" s="81" t="s">
        <v>685</v>
      </c>
      <c r="C92" s="188" t="s">
        <v>3</v>
      </c>
      <c r="D92" s="59" t="str">
        <f>HYPERLINK(AJ92,AI92)</f>
        <v>video</v>
      </c>
      <c r="E92" s="384"/>
      <c r="F92" s="384"/>
      <c r="G92" s="384"/>
      <c r="H92" s="384" t="s">
        <v>776</v>
      </c>
      <c r="I92" s="384"/>
      <c r="J92" s="384"/>
      <c r="K92" s="384"/>
      <c r="L92" s="384"/>
      <c r="M92" s="384"/>
      <c r="N92" s="384"/>
      <c r="O92" s="384"/>
      <c r="P92" s="384"/>
      <c r="Q92" s="186"/>
      <c r="R92" s="186"/>
      <c r="S92" s="186"/>
      <c r="T92" s="186"/>
      <c r="U92" s="186"/>
      <c r="V92" s="186"/>
      <c r="W92" s="186"/>
      <c r="X92" s="186"/>
      <c r="Y92" s="186"/>
      <c r="Z92" s="186"/>
      <c r="AA92" s="186"/>
      <c r="AB92" s="186"/>
      <c r="AC92" s="186"/>
      <c r="AD92" s="186"/>
      <c r="AE92" s="186"/>
      <c r="AF92" s="186"/>
      <c r="AG92" s="216"/>
      <c r="AI92" s="87" t="s">
        <v>738</v>
      </c>
      <c r="AJ92" s="19" t="str">
        <f>VLOOKUP(C92,EJE!C$1:D1431,2,FALSE)</f>
        <v>https://youtu.be/JwwQxitUCsY?si=-0IR-GRHn2uOUwX0</v>
      </c>
    </row>
    <row r="93" spans="1:36" ht="17.25" thickBot="1">
      <c r="A93" s="155">
        <v>12</v>
      </c>
      <c r="B93" s="82" t="s">
        <v>942</v>
      </c>
      <c r="C93" s="214" t="s">
        <v>661</v>
      </c>
      <c r="D93" s="61" t="str">
        <f>HYPERLINK(AJ93,AI93)</f>
        <v>video</v>
      </c>
      <c r="E93" s="386"/>
      <c r="F93" s="386"/>
      <c r="G93" s="386"/>
      <c r="H93" s="386" t="s">
        <v>776</v>
      </c>
      <c r="I93" s="386"/>
      <c r="J93" s="386"/>
      <c r="K93" s="386"/>
      <c r="L93" s="386"/>
      <c r="M93" s="386"/>
      <c r="N93" s="386"/>
      <c r="O93" s="386"/>
      <c r="P93" s="386"/>
      <c r="Q93" s="217"/>
      <c r="R93" s="217"/>
      <c r="S93" s="217"/>
      <c r="T93" s="217"/>
      <c r="U93" s="217"/>
      <c r="V93" s="217"/>
      <c r="W93" s="217"/>
      <c r="X93" s="217"/>
      <c r="Y93" s="217"/>
      <c r="Z93" s="217"/>
      <c r="AA93" s="217"/>
      <c r="AB93" s="217"/>
      <c r="AC93" s="217"/>
      <c r="AD93" s="217"/>
      <c r="AE93" s="217"/>
      <c r="AF93" s="217"/>
      <c r="AG93" s="218"/>
      <c r="AI93" s="87" t="s">
        <v>738</v>
      </c>
      <c r="AJ93" s="19" t="str">
        <f>VLOOKUP(C93,EJE!C$1:D1432,2,FALSE)</f>
        <v>https://drive.google.com/file/d/1VSznd0Pd842fm_2ygqVwDGID2Qpk-swW/view?usp=sharing</v>
      </c>
    </row>
    <row r="94" spans="1:36">
      <c r="A94" s="155">
        <v>13</v>
      </c>
      <c r="B94" s="381"/>
      <c r="C94" s="381"/>
      <c r="D94" s="381"/>
      <c r="E94" s="381" t="s">
        <v>688</v>
      </c>
      <c r="F94" s="381"/>
      <c r="G94" s="381"/>
      <c r="H94" s="381" t="s">
        <v>38</v>
      </c>
      <c r="I94" s="381"/>
      <c r="J94" s="381"/>
      <c r="K94" s="381" t="s">
        <v>687</v>
      </c>
      <c r="L94" s="381"/>
      <c r="M94" s="381"/>
      <c r="N94" s="381" t="s">
        <v>686</v>
      </c>
      <c r="O94" s="381"/>
      <c r="P94" s="381"/>
      <c r="AG94" s="169"/>
      <c r="AJ94" s="19" t="e">
        <f>VLOOKUP(C94,EJE!C$1:D1433,2,FALSE)</f>
        <v>#N/A</v>
      </c>
    </row>
    <row r="95" spans="1:36" ht="12.75">
      <c r="A95" s="155">
        <v>14</v>
      </c>
      <c r="B95" s="83" t="s">
        <v>42</v>
      </c>
      <c r="C95" s="178" t="s">
        <v>2</v>
      </c>
      <c r="D95" s="132" t="str">
        <f>HYPERLINK(AJ95,AI95)</f>
        <v>video</v>
      </c>
      <c r="E95" s="380">
        <v>10</v>
      </c>
      <c r="F95" s="380"/>
      <c r="G95" s="380"/>
      <c r="H95" s="380" t="s">
        <v>772</v>
      </c>
      <c r="I95" s="380"/>
      <c r="J95" s="380"/>
      <c r="K95" s="380">
        <v>3</v>
      </c>
      <c r="L95" s="380"/>
      <c r="M95" s="380"/>
      <c r="N95" s="380"/>
      <c r="O95" s="380"/>
      <c r="P95" s="380"/>
      <c r="Q95" s="168"/>
      <c r="R95" s="168"/>
      <c r="S95" s="168"/>
      <c r="T95" s="168"/>
      <c r="U95" s="168"/>
      <c r="V95" s="168"/>
      <c r="W95" s="168"/>
      <c r="X95" s="168"/>
      <c r="Y95" s="168"/>
      <c r="Z95" s="168"/>
      <c r="AA95" s="168"/>
      <c r="AB95" s="168"/>
      <c r="AG95" s="169"/>
      <c r="AI95" s="87" t="s">
        <v>738</v>
      </c>
      <c r="AJ95" s="19" t="str">
        <f>VLOOKUP(C95,EJE!C$1:D1434,2,FALSE)</f>
        <v>https://youtu.be/bgO3bI1ts_E?si=cgFOBOfo4lT9WI1k</v>
      </c>
    </row>
    <row r="96" spans="1:36" ht="12.75">
      <c r="A96" s="155">
        <v>15</v>
      </c>
      <c r="B96" s="83" t="s">
        <v>39</v>
      </c>
      <c r="C96" s="178" t="s">
        <v>30</v>
      </c>
      <c r="D96" s="132" t="str">
        <f>HYPERLINK(AJ96,AI96)</f>
        <v>video</v>
      </c>
      <c r="E96" s="380">
        <v>10</v>
      </c>
      <c r="F96" s="380"/>
      <c r="G96" s="380"/>
      <c r="H96" s="380" t="s">
        <v>772</v>
      </c>
      <c r="I96" s="380"/>
      <c r="J96" s="380"/>
      <c r="K96" s="380">
        <v>3</v>
      </c>
      <c r="L96" s="380"/>
      <c r="M96" s="380"/>
      <c r="N96" s="380"/>
      <c r="O96" s="380"/>
      <c r="P96" s="380"/>
      <c r="Q96" s="168"/>
      <c r="R96" s="168"/>
      <c r="S96" s="168"/>
      <c r="T96" s="168"/>
      <c r="U96" s="168"/>
      <c r="V96" s="168"/>
      <c r="W96" s="168"/>
      <c r="X96" s="168"/>
      <c r="Y96" s="168"/>
      <c r="Z96" s="168"/>
      <c r="AA96" s="168"/>
      <c r="AB96" s="168"/>
      <c r="AG96" s="169"/>
      <c r="AI96" s="87" t="s">
        <v>738</v>
      </c>
      <c r="AJ96" s="19">
        <f>VLOOKUP(C96,EJE!C$1:D1435,2,FALSE)</f>
        <v>0</v>
      </c>
    </row>
    <row r="97" spans="1:43" ht="12.75">
      <c r="A97" s="155">
        <v>16</v>
      </c>
      <c r="B97" s="83" t="s">
        <v>685</v>
      </c>
      <c r="C97" s="178" t="s">
        <v>4</v>
      </c>
      <c r="D97" s="132" t="str">
        <f>HYPERLINK(AJ97,AI97)</f>
        <v>video</v>
      </c>
      <c r="E97" s="380"/>
      <c r="F97" s="380"/>
      <c r="G97" s="380"/>
      <c r="H97" s="380" t="s">
        <v>779</v>
      </c>
      <c r="I97" s="380"/>
      <c r="J97" s="380"/>
      <c r="K97" s="380">
        <v>3</v>
      </c>
      <c r="L97" s="380"/>
      <c r="M97" s="380"/>
      <c r="N97" s="380"/>
      <c r="O97" s="380"/>
      <c r="P97" s="380"/>
      <c r="Q97" s="168"/>
      <c r="R97" s="168"/>
      <c r="S97" s="168"/>
      <c r="T97" s="168"/>
      <c r="U97" s="168"/>
      <c r="V97" s="168"/>
      <c r="W97" s="168"/>
      <c r="X97" s="168"/>
      <c r="Y97" s="168"/>
      <c r="Z97" s="168"/>
      <c r="AA97" s="168"/>
      <c r="AB97" s="168"/>
      <c r="AG97" s="169"/>
      <c r="AI97" s="87" t="s">
        <v>738</v>
      </c>
      <c r="AJ97" s="19" t="str">
        <f>VLOOKUP(C97,EJE!C$1:D1436,2,FALSE)</f>
        <v>https://youtu.be/SvFPSj9WcEk?si=iMWBcf8EZLcp5zy2</v>
      </c>
    </row>
    <row r="98" spans="1:43" ht="16.5">
      <c r="A98" s="155">
        <v>17</v>
      </c>
      <c r="B98" s="83" t="s">
        <v>1</v>
      </c>
      <c r="C98" s="178" t="s">
        <v>745</v>
      </c>
      <c r="D98" s="132" t="str">
        <f t="shared" ref="D98:D101" si="88">HYPERLINK(AJ98,AI98)</f>
        <v>video</v>
      </c>
      <c r="E98" s="380"/>
      <c r="F98" s="380"/>
      <c r="G98" s="380"/>
      <c r="H98" s="380" t="s">
        <v>779</v>
      </c>
      <c r="I98" s="380"/>
      <c r="J98" s="380"/>
      <c r="K98" s="380">
        <v>3</v>
      </c>
      <c r="L98" s="380"/>
      <c r="M98" s="380"/>
      <c r="N98" s="380"/>
      <c r="O98" s="380"/>
      <c r="P98" s="380"/>
      <c r="Q98" s="168"/>
      <c r="R98" s="168"/>
      <c r="S98" s="168"/>
      <c r="T98" s="168"/>
      <c r="U98" s="168"/>
      <c r="V98" s="168"/>
      <c r="W98" s="168"/>
      <c r="X98" s="168"/>
      <c r="Y98" s="168"/>
      <c r="Z98" s="168"/>
      <c r="AA98" s="168"/>
      <c r="AB98" s="168"/>
      <c r="AG98" s="169"/>
      <c r="AI98" s="87" t="s">
        <v>738</v>
      </c>
      <c r="AJ98" s="19" t="str">
        <f>VLOOKUP(C98,EJE!C$1:D1437,2,FALSE)</f>
        <v>https://drive.google.com/file/d/1d10kKB4X2rApjiYtDlKjBbuy7zvRY_rz/view?usp=sharing</v>
      </c>
      <c r="AQ98" s="20"/>
    </row>
    <row r="99" spans="1:43" ht="16.5">
      <c r="A99" s="155">
        <v>18</v>
      </c>
      <c r="B99" s="83" t="s">
        <v>1</v>
      </c>
      <c r="C99" s="178" t="s">
        <v>745</v>
      </c>
      <c r="D99" s="132" t="str">
        <f t="shared" si="88"/>
        <v>video</v>
      </c>
      <c r="E99" s="380"/>
      <c r="F99" s="380"/>
      <c r="G99" s="380"/>
      <c r="H99" s="380" t="s">
        <v>779</v>
      </c>
      <c r="I99" s="380"/>
      <c r="J99" s="380"/>
      <c r="K99" s="380">
        <v>3</v>
      </c>
      <c r="L99" s="380"/>
      <c r="M99" s="380"/>
      <c r="N99" s="380"/>
      <c r="O99" s="380"/>
      <c r="P99" s="380"/>
      <c r="Q99" s="168"/>
      <c r="R99" s="168"/>
      <c r="S99" s="168"/>
      <c r="T99" s="168"/>
      <c r="U99" s="168"/>
      <c r="V99" s="168"/>
      <c r="W99" s="168"/>
      <c r="X99" s="168"/>
      <c r="Y99" s="168"/>
      <c r="Z99" s="168"/>
      <c r="AA99" s="168"/>
      <c r="AB99" s="168"/>
      <c r="AE99" s="23"/>
      <c r="AI99" s="87" t="s">
        <v>738</v>
      </c>
      <c r="AJ99" s="19" t="str">
        <f>VLOOKUP(C99,EJE!C$1:D1438,2,FALSE)</f>
        <v>https://drive.google.com/file/d/1d10kKB4X2rApjiYtDlKjBbuy7zvRY_rz/view?usp=sharing</v>
      </c>
    </row>
    <row r="100" spans="1:43" ht="16.5">
      <c r="A100" s="155">
        <v>19</v>
      </c>
      <c r="B100" s="83" t="s">
        <v>1</v>
      </c>
      <c r="C100" s="178" t="s">
        <v>745</v>
      </c>
      <c r="D100" s="132" t="str">
        <f t="shared" si="88"/>
        <v>video</v>
      </c>
      <c r="E100" s="380"/>
      <c r="F100" s="380"/>
      <c r="G100" s="380"/>
      <c r="H100" s="380" t="s">
        <v>779</v>
      </c>
      <c r="I100" s="380"/>
      <c r="J100" s="380"/>
      <c r="K100" s="380">
        <v>3</v>
      </c>
      <c r="L100" s="380"/>
      <c r="M100" s="380"/>
      <c r="N100" s="380"/>
      <c r="O100" s="380"/>
      <c r="P100" s="380"/>
      <c r="Q100" s="168"/>
      <c r="R100" s="168"/>
      <c r="S100" s="168"/>
      <c r="T100" s="168"/>
      <c r="U100" s="168"/>
      <c r="V100" s="168"/>
      <c r="W100" s="168"/>
      <c r="X100" s="168"/>
      <c r="Y100" s="168"/>
      <c r="Z100" s="168"/>
      <c r="AA100" s="168"/>
      <c r="AB100" s="168"/>
      <c r="AE100" s="23"/>
      <c r="AI100" s="87" t="s">
        <v>738</v>
      </c>
      <c r="AJ100" s="19" t="str">
        <f>VLOOKUP(C100,EJE!C$1:D1439,2,FALSE)</f>
        <v>https://drive.google.com/file/d/1d10kKB4X2rApjiYtDlKjBbuy7zvRY_rz/view?usp=sharing</v>
      </c>
    </row>
    <row r="101" spans="1:43" ht="16.5">
      <c r="A101" s="155">
        <v>20</v>
      </c>
      <c r="B101" s="83" t="s">
        <v>1</v>
      </c>
      <c r="C101" s="178" t="s">
        <v>745</v>
      </c>
      <c r="D101" s="132" t="str">
        <f t="shared" si="88"/>
        <v>video</v>
      </c>
      <c r="E101" s="380"/>
      <c r="F101" s="380"/>
      <c r="G101" s="380"/>
      <c r="H101" s="380" t="s">
        <v>779</v>
      </c>
      <c r="I101" s="380"/>
      <c r="J101" s="380"/>
      <c r="K101" s="380">
        <v>3</v>
      </c>
      <c r="L101" s="380"/>
      <c r="M101" s="380"/>
      <c r="N101" s="380"/>
      <c r="O101" s="380"/>
      <c r="P101" s="380"/>
      <c r="Q101" s="168"/>
      <c r="R101" s="168"/>
      <c r="S101" s="168"/>
      <c r="T101" s="168"/>
      <c r="U101" s="168"/>
      <c r="V101" s="168"/>
      <c r="W101" s="168"/>
      <c r="X101" s="168"/>
      <c r="Y101" s="168"/>
      <c r="Z101" s="168"/>
      <c r="AA101" s="168"/>
      <c r="AB101" s="168"/>
      <c r="AE101" s="23"/>
      <c r="AI101" s="87" t="s">
        <v>738</v>
      </c>
      <c r="AJ101" s="19" t="str">
        <f>VLOOKUP(C101,EJE!C$1:D1440,2,FALSE)</f>
        <v>https://drive.google.com/file/d/1d10kKB4X2rApjiYtDlKjBbuy7zvRY_rz/view?usp=sharing</v>
      </c>
    </row>
    <row r="102" spans="1:43">
      <c r="A102" s="155"/>
      <c r="B102" s="161"/>
      <c r="C102" s="18"/>
      <c r="D102" s="192"/>
      <c r="E102" s="392"/>
      <c r="F102" s="392"/>
      <c r="G102" s="392"/>
      <c r="H102" s="392"/>
      <c r="I102" s="392"/>
      <c r="J102" s="392"/>
      <c r="K102" s="392"/>
      <c r="L102" s="392"/>
      <c r="M102" s="392"/>
      <c r="N102" s="392"/>
      <c r="O102" s="392"/>
      <c r="P102" s="392"/>
      <c r="S102" s="23"/>
      <c r="U102" s="24"/>
      <c r="V102" s="24"/>
      <c r="W102" s="24"/>
      <c r="X102" s="24"/>
      <c r="Y102" s="24"/>
      <c r="AB102" s="23"/>
      <c r="AE102" s="23"/>
      <c r="AJ102" s="75"/>
    </row>
    <row r="103" spans="1:43">
      <c r="A103" s="155"/>
      <c r="B103" s="161"/>
      <c r="C103" s="18"/>
      <c r="D103" s="192"/>
      <c r="E103" s="392"/>
      <c r="F103" s="392"/>
      <c r="G103" s="392"/>
      <c r="H103" s="392"/>
      <c r="I103" s="392"/>
      <c r="J103" s="392"/>
      <c r="K103" s="392"/>
      <c r="L103" s="392"/>
      <c r="M103" s="392"/>
      <c r="N103" s="392"/>
      <c r="O103" s="392"/>
      <c r="P103" s="392"/>
      <c r="S103" s="23"/>
      <c r="U103" s="24"/>
      <c r="V103" s="24"/>
      <c r="W103" s="24"/>
      <c r="X103" s="24"/>
      <c r="Y103" s="24"/>
      <c r="AB103" s="23"/>
      <c r="AE103" s="23"/>
      <c r="AJ103" s="75"/>
    </row>
    <row r="104" spans="1:43">
      <c r="A104" s="155"/>
      <c r="B104" s="161"/>
      <c r="C104" s="128"/>
      <c r="D104" s="132"/>
      <c r="E104" s="392"/>
      <c r="F104" s="392"/>
      <c r="G104" s="392"/>
      <c r="H104" s="392"/>
      <c r="I104" s="392"/>
      <c r="J104" s="392"/>
      <c r="K104" s="392"/>
      <c r="L104" s="392"/>
      <c r="M104" s="392"/>
      <c r="N104" s="392"/>
      <c r="O104" s="392"/>
      <c r="P104" s="392"/>
      <c r="Q104" s="128"/>
      <c r="R104" s="128"/>
      <c r="S104" s="128"/>
      <c r="T104" s="128"/>
      <c r="U104" s="128"/>
      <c r="V104" s="128"/>
      <c r="W104" s="128"/>
      <c r="X104" s="128"/>
      <c r="Y104" s="128"/>
      <c r="Z104" s="109"/>
      <c r="AA104" s="109"/>
      <c r="AB104" s="109"/>
      <c r="AC104" s="109"/>
      <c r="AD104" s="109"/>
      <c r="AE104" s="109"/>
      <c r="AG104" s="109"/>
      <c r="AJ104" s="75"/>
    </row>
    <row r="105" spans="1:43">
      <c r="A105" s="155"/>
      <c r="B105" s="161"/>
      <c r="C105" s="128"/>
      <c r="D105" s="132"/>
      <c r="E105" s="392"/>
      <c r="F105" s="392"/>
      <c r="G105" s="392"/>
      <c r="H105" s="392"/>
      <c r="I105" s="392"/>
      <c r="J105" s="392"/>
      <c r="K105" s="392"/>
      <c r="L105" s="392"/>
      <c r="M105" s="392"/>
      <c r="N105" s="392"/>
      <c r="O105" s="392"/>
      <c r="P105" s="392"/>
      <c r="Q105" s="128"/>
      <c r="R105" s="128"/>
      <c r="S105" s="128"/>
      <c r="T105" s="128"/>
      <c r="U105" s="128"/>
      <c r="V105" s="128"/>
      <c r="W105" s="128"/>
      <c r="X105" s="128"/>
      <c r="Y105" s="128"/>
      <c r="Z105" s="109"/>
      <c r="AA105" s="109"/>
      <c r="AB105" s="109"/>
      <c r="AC105" s="109"/>
      <c r="AD105" s="109"/>
      <c r="AE105" s="109"/>
      <c r="AG105" s="109"/>
      <c r="AJ105" s="75"/>
      <c r="AQ105" s="83"/>
    </row>
    <row r="106" spans="1:43">
      <c r="B106" s="85"/>
      <c r="C106" s="77" t="s">
        <v>927</v>
      </c>
      <c r="D106" s="59"/>
      <c r="E106" s="392"/>
      <c r="F106" s="392"/>
      <c r="G106" s="392"/>
      <c r="H106" s="392"/>
      <c r="I106" s="392"/>
      <c r="J106" s="392"/>
      <c r="K106" s="392"/>
      <c r="L106" s="392"/>
      <c r="M106" s="392"/>
      <c r="N106" s="392"/>
      <c r="O106" s="392"/>
      <c r="P106" s="392"/>
      <c r="AG106" s="118"/>
      <c r="AJ106" s="75"/>
      <c r="AQ106" s="83"/>
    </row>
    <row r="107" spans="1:43" ht="21" thickBot="1">
      <c r="A107" s="160">
        <v>5</v>
      </c>
      <c r="B107" s="160"/>
      <c r="C107" s="160" t="s">
        <v>928</v>
      </c>
      <c r="D107" s="190"/>
      <c r="E107" s="379" t="s">
        <v>688</v>
      </c>
      <c r="F107" s="379"/>
      <c r="G107" s="379"/>
      <c r="H107" s="379" t="s">
        <v>38</v>
      </c>
      <c r="I107" s="379"/>
      <c r="J107" s="379"/>
      <c r="K107" s="379" t="s">
        <v>687</v>
      </c>
      <c r="L107" s="379"/>
      <c r="M107" s="379"/>
      <c r="N107" s="379" t="s">
        <v>686</v>
      </c>
      <c r="O107" s="379"/>
      <c r="P107" s="379"/>
      <c r="Q107" s="77"/>
      <c r="R107" s="77"/>
      <c r="S107" s="77"/>
      <c r="T107" s="77"/>
      <c r="U107" s="77"/>
      <c r="V107" s="77"/>
      <c r="W107" s="77"/>
      <c r="X107" s="77"/>
      <c r="Y107" s="77"/>
      <c r="Z107" s="77"/>
      <c r="AA107" s="77"/>
      <c r="AB107" s="77"/>
      <c r="AC107" s="77"/>
      <c r="AD107" s="77"/>
      <c r="AE107" s="77"/>
      <c r="AF107" s="77"/>
      <c r="AG107" s="78"/>
      <c r="AJ107" s="76"/>
      <c r="AQ107" s="83"/>
    </row>
    <row r="108" spans="1:43" ht="16.5">
      <c r="A108" s="155">
        <v>1</v>
      </c>
      <c r="B108" s="80" t="s">
        <v>942</v>
      </c>
      <c r="C108" s="176" t="s">
        <v>971</v>
      </c>
      <c r="D108" s="131" t="str">
        <f t="shared" ref="D108:D113" si="89">HYPERLINK(AJ108,AI108)</f>
        <v>video</v>
      </c>
      <c r="E108" s="390">
        <v>8</v>
      </c>
      <c r="F108" s="390"/>
      <c r="G108" s="390"/>
      <c r="H108" s="390"/>
      <c r="I108" s="390"/>
      <c r="J108" s="390"/>
      <c r="K108" s="390"/>
      <c r="L108" s="390"/>
      <c r="M108" s="390"/>
      <c r="N108" s="390"/>
      <c r="O108" s="390"/>
      <c r="P108" s="391"/>
      <c r="Q108" s="159"/>
      <c r="R108" s="159"/>
      <c r="S108" s="159"/>
      <c r="T108" s="159"/>
      <c r="U108" s="159"/>
      <c r="V108" s="159"/>
      <c r="W108" s="159"/>
      <c r="X108" s="159"/>
      <c r="Y108" s="159"/>
      <c r="Z108" s="159"/>
      <c r="AA108" s="159"/>
      <c r="AB108" s="159"/>
      <c r="AC108" s="159"/>
      <c r="AD108" s="159"/>
      <c r="AE108" s="159"/>
      <c r="AF108" s="159"/>
      <c r="AG108" s="178"/>
      <c r="AI108" s="87" t="s">
        <v>738</v>
      </c>
      <c r="AJ108" s="19" t="str">
        <f>VLOOKUP(C108,EJE!C$1:D1388,2,FALSE)</f>
        <v>https://drive.google.com/file/d/1Obj2B0pgphywe8p9A6MvgDIw5gB_Nl53/view?usp=sharing</v>
      </c>
      <c r="AQ108" s="83"/>
    </row>
    <row r="109" spans="1:43" ht="12.75">
      <c r="A109" s="155">
        <v>2</v>
      </c>
      <c r="B109" s="81" t="s">
        <v>264</v>
      </c>
      <c r="C109" s="178" t="s">
        <v>692</v>
      </c>
      <c r="D109" s="132" t="str">
        <f t="shared" si="89"/>
        <v>video</v>
      </c>
      <c r="E109" s="380"/>
      <c r="F109" s="380"/>
      <c r="G109" s="380"/>
      <c r="H109" s="380" t="s">
        <v>776</v>
      </c>
      <c r="I109" s="380"/>
      <c r="J109" s="380"/>
      <c r="K109" s="380">
        <v>3</v>
      </c>
      <c r="L109" s="380"/>
      <c r="M109" s="380"/>
      <c r="N109" s="380"/>
      <c r="O109" s="380"/>
      <c r="P109" s="385"/>
      <c r="Q109" s="159"/>
      <c r="R109" s="159"/>
      <c r="S109" s="159"/>
      <c r="T109" s="159"/>
      <c r="U109" s="159"/>
      <c r="V109" s="159"/>
      <c r="W109" s="159"/>
      <c r="X109" s="159"/>
      <c r="Y109" s="159"/>
      <c r="Z109" s="159"/>
      <c r="AA109" s="159"/>
      <c r="AB109" s="159"/>
      <c r="AC109" s="159"/>
      <c r="AD109" s="159"/>
      <c r="AE109" s="159"/>
      <c r="AF109" s="159"/>
      <c r="AG109" s="178"/>
      <c r="AI109" s="87" t="s">
        <v>738</v>
      </c>
      <c r="AJ109" s="19" t="str">
        <f>VLOOKUP(C109,EJE!C$1:D1389,2,FALSE)</f>
        <v>https://youtu.be/c6a4n-uxNy0?si=wxXF20Dhm3IYMqto</v>
      </c>
      <c r="AQ109" s="83"/>
    </row>
    <row r="110" spans="1:43" ht="17.25" thickBot="1">
      <c r="A110" s="155">
        <v>3</v>
      </c>
      <c r="B110" s="82" t="s">
        <v>942</v>
      </c>
      <c r="C110" s="180" t="s">
        <v>176</v>
      </c>
      <c r="D110" s="133" t="str">
        <f t="shared" si="89"/>
        <v>video</v>
      </c>
      <c r="E110" s="387"/>
      <c r="F110" s="387"/>
      <c r="G110" s="387"/>
      <c r="H110" s="387" t="s">
        <v>776</v>
      </c>
      <c r="I110" s="387"/>
      <c r="J110" s="387"/>
      <c r="K110" s="387">
        <v>3</v>
      </c>
      <c r="L110" s="387"/>
      <c r="M110" s="387"/>
      <c r="N110" s="387"/>
      <c r="O110" s="387"/>
      <c r="P110" s="388"/>
      <c r="Q110" s="159"/>
      <c r="R110" s="159"/>
      <c r="S110" s="159"/>
      <c r="T110" s="159"/>
      <c r="U110" s="159"/>
      <c r="V110" s="159"/>
      <c r="W110" s="159"/>
      <c r="X110" s="159"/>
      <c r="Y110" s="159"/>
      <c r="Z110" s="159"/>
      <c r="AA110" s="159"/>
      <c r="AB110" s="159"/>
      <c r="AC110" s="159"/>
      <c r="AD110" s="159"/>
      <c r="AE110" s="159"/>
      <c r="AF110" s="159"/>
      <c r="AG110" s="178"/>
      <c r="AI110" s="87" t="s">
        <v>738</v>
      </c>
      <c r="AJ110" s="19" t="str">
        <f>VLOOKUP(C110,EJE!C$1:D1390,2,FALSE)</f>
        <v>https://drive.google.com/file/d/1Q1An8Nigul245WUqUDS52fCJOsCBmEqf/view?usp=drive_link</v>
      </c>
      <c r="AQ110" s="83"/>
    </row>
    <row r="111" spans="1:43" ht="16.5">
      <c r="A111" s="155">
        <v>4</v>
      </c>
      <c r="B111" s="81" t="s">
        <v>739</v>
      </c>
      <c r="C111" s="178" t="s">
        <v>66</v>
      </c>
      <c r="D111" s="132" t="str">
        <f t="shared" si="89"/>
        <v>video</v>
      </c>
      <c r="E111" s="380"/>
      <c r="F111" s="380"/>
      <c r="G111" s="380"/>
      <c r="H111" s="380" t="s">
        <v>776</v>
      </c>
      <c r="I111" s="380"/>
      <c r="J111" s="380"/>
      <c r="K111" s="380">
        <v>3</v>
      </c>
      <c r="L111" s="380"/>
      <c r="M111" s="380"/>
      <c r="N111" s="380"/>
      <c r="O111" s="380"/>
      <c r="P111" s="385"/>
      <c r="Q111" s="159"/>
      <c r="R111" s="159"/>
      <c r="S111" s="159"/>
      <c r="T111" s="159"/>
      <c r="U111" s="159"/>
      <c r="V111" s="159"/>
      <c r="W111" s="159"/>
      <c r="X111" s="159"/>
      <c r="Y111" s="159"/>
      <c r="Z111" s="159"/>
      <c r="AA111" s="159"/>
      <c r="AB111" s="159"/>
      <c r="AC111" s="159"/>
      <c r="AD111" s="159"/>
      <c r="AE111" s="159"/>
      <c r="AF111" s="159"/>
      <c r="AG111" s="178"/>
      <c r="AI111" s="87" t="s">
        <v>738</v>
      </c>
      <c r="AJ111" s="19" t="str">
        <f>VLOOKUP(C111,EJE!C$1:D1391,2,FALSE)</f>
        <v>https://youtu.be/YNAwRWgPwNk?si=tRGZb459mOPBCCZB</v>
      </c>
      <c r="AQ111" s="83"/>
    </row>
    <row r="112" spans="1:43" ht="12.75">
      <c r="A112" s="155">
        <v>5</v>
      </c>
      <c r="B112" s="81" t="s">
        <v>739</v>
      </c>
      <c r="C112" s="178" t="s">
        <v>622</v>
      </c>
      <c r="D112" s="132" t="e">
        <f t="shared" si="89"/>
        <v>#N/A</v>
      </c>
      <c r="E112" s="380"/>
      <c r="F112" s="380"/>
      <c r="G112" s="380"/>
      <c r="H112" s="380" t="s">
        <v>776</v>
      </c>
      <c r="I112" s="380"/>
      <c r="J112" s="380"/>
      <c r="K112" s="380">
        <v>3</v>
      </c>
      <c r="L112" s="380"/>
      <c r="M112" s="380"/>
      <c r="N112" s="380"/>
      <c r="O112" s="380"/>
      <c r="P112" s="385"/>
      <c r="Q112" s="159"/>
      <c r="R112" s="159"/>
      <c r="S112" s="159"/>
      <c r="T112" s="159"/>
      <c r="U112" s="159"/>
      <c r="V112" s="159"/>
      <c r="W112" s="159"/>
      <c r="X112" s="159"/>
      <c r="Y112" s="159"/>
      <c r="Z112" s="159"/>
      <c r="AA112" s="159"/>
      <c r="AB112" s="159"/>
      <c r="AC112" s="159"/>
      <c r="AD112" s="159"/>
      <c r="AE112" s="159"/>
      <c r="AF112" s="159"/>
      <c r="AG112" s="178"/>
      <c r="AI112" s="87" t="s">
        <v>738</v>
      </c>
      <c r="AJ112" s="19" t="e">
        <f>VLOOKUP(C112,EJE!C$1:D1392,2,FALSE)</f>
        <v>#N/A</v>
      </c>
      <c r="AQ112" s="83"/>
    </row>
    <row r="113" spans="1:43" ht="13.5" thickBot="1">
      <c r="A113" s="155">
        <v>6</v>
      </c>
      <c r="B113" s="81" t="s">
        <v>0</v>
      </c>
      <c r="C113" s="178" t="s">
        <v>627</v>
      </c>
      <c r="D113" s="132" t="str">
        <f t="shared" si="89"/>
        <v>video</v>
      </c>
      <c r="E113" s="380"/>
      <c r="F113" s="380"/>
      <c r="G113" s="380"/>
      <c r="H113" s="380" t="s">
        <v>776</v>
      </c>
      <c r="I113" s="380"/>
      <c r="J113" s="380"/>
      <c r="K113" s="380">
        <v>3</v>
      </c>
      <c r="L113" s="380"/>
      <c r="M113" s="380"/>
      <c r="N113" s="380"/>
      <c r="O113" s="380"/>
      <c r="P113" s="385"/>
      <c r="Q113" s="159"/>
      <c r="R113" s="159"/>
      <c r="S113" s="159"/>
      <c r="T113" s="159"/>
      <c r="U113" s="159"/>
      <c r="V113" s="159"/>
      <c r="W113" s="159"/>
      <c r="X113" s="159"/>
      <c r="Y113" s="159"/>
      <c r="Z113" s="159"/>
      <c r="AA113" s="159"/>
      <c r="AB113" s="159"/>
      <c r="AC113" s="159"/>
      <c r="AD113" s="159"/>
      <c r="AE113" s="159"/>
      <c r="AF113" s="159"/>
      <c r="AG113" s="178"/>
      <c r="AI113" s="87" t="s">
        <v>738</v>
      </c>
      <c r="AJ113" s="19" t="str">
        <f>VLOOKUP(C113,EJE!C$1:D1393,2,FALSE)</f>
        <v>https://youtu.be/21c_yxmd5lQ?si=PIVwUqgcfAsyu5jn</v>
      </c>
      <c r="AQ113" s="83"/>
    </row>
    <row r="114" spans="1:43" ht="12.75">
      <c r="A114" s="155">
        <v>7</v>
      </c>
      <c r="B114" s="129" t="s">
        <v>751</v>
      </c>
      <c r="C114" s="176" t="str">
        <f>+VLOOKUP($B114,PERIODIZACION!$A$3:$AN$528,2,FALSE)</f>
        <v>SENTADILLA</v>
      </c>
      <c r="D114" s="176">
        <f>IF(VLOOKUP($B114,PERIODIZACION!$A$3:$AN$528,3,FALSE)=0,"",VLOOKUP($B114,PERIODIZACION!$A$3:$AN$528,3,FALSE))</f>
        <v>40</v>
      </c>
      <c r="E114" s="176" t="str">
        <f t="shared" ref="E114" si="90">IF(D114 &lt;&gt; "","/","")</f>
        <v>/</v>
      </c>
      <c r="F114" s="176">
        <f>IF(VLOOKUP($B114,PERIODIZACION!$A$3:$AN$528,4,FALSE)=0,"",VLOOKUP($B114,PERIODIZACION!$A$3:$AN$528,4,FALSE))</f>
        <v>4</v>
      </c>
      <c r="G114" s="176">
        <f>IF(VLOOKUP($B114,PERIODIZACION!$A$3:$AN$528,5,FALSE)=0,"",VLOOKUP($B114,PERIODIZACION!$A$3:$AN$528,5,FALSE))</f>
        <v>60</v>
      </c>
      <c r="H114" s="176" t="str">
        <f t="shared" ref="H114" si="91">IF(G114 &lt;&gt; "","/","")</f>
        <v>/</v>
      </c>
      <c r="I114" s="176">
        <f>IF(VLOOKUP($B114,PERIODIZACION!$A$3:$AN$528,6,FALSE)=0,"",VLOOKUP($B114,PERIODIZACION!$A$3:$AN$528,6,FALSE))</f>
        <v>4</v>
      </c>
      <c r="J114" s="176">
        <f>IF(VLOOKUP($B114,PERIODIZACION!$A$3:$AN$528,7,FALSE)=0,"",VLOOKUP($B114,PERIODIZACION!$A$3:$AN$528,7,FALSE))</f>
        <v>70</v>
      </c>
      <c r="K114" s="176" t="str">
        <f t="shared" ref="K114" si="92">IF(J114 &lt;&gt; "","/","")</f>
        <v>/</v>
      </c>
      <c r="L114" s="176">
        <f>IF(VLOOKUP($B114,PERIODIZACION!$A$3:$AN$528,8,FALSE)=0,"",VLOOKUP($B114,PERIODIZACION!$A$3:$AN$528,8,FALSE))</f>
        <v>4</v>
      </c>
      <c r="M114" s="176">
        <f>IF(VLOOKUP($B114,PERIODIZACION!$A$3:$AN$528,9,FALSE)=0,"",VLOOKUP($B114,PERIODIZACION!$A$3:$AN$528,9,FALSE))</f>
        <v>80</v>
      </c>
      <c r="N114" s="176" t="str">
        <f t="shared" ref="N114" si="93">IF(M114 &lt;&gt; "","/","")</f>
        <v>/</v>
      </c>
      <c r="O114" s="176">
        <f>IF(VLOOKUP($B114,PERIODIZACION!$A$3:$AN$528,10,FALSE)=0,"",VLOOKUP($B114,PERIODIZACION!$A$3:$AN$528,10,FALSE))</f>
        <v>2</v>
      </c>
      <c r="P114" s="176">
        <f>IF(VLOOKUP($B114,PERIODIZACION!$A$3:$AN$528,11,FALSE)=0,"",VLOOKUP($B114,PERIODIZACION!$A$3:$AN$528,11,FALSE))</f>
        <v>80</v>
      </c>
      <c r="Q114" s="176" t="str">
        <f t="shared" ref="Q114" si="94">IF(P114 &lt;&gt; "","/","")</f>
        <v>/</v>
      </c>
      <c r="R114" s="176">
        <f>IF(VLOOKUP($B114,PERIODIZACION!$A$3:$AN$528,12,FALSE)=0,"",VLOOKUP($B114,PERIODIZACION!$A$3:$AN$528,12,FALSE))</f>
        <v>2</v>
      </c>
      <c r="S114" s="176">
        <f>IF(VLOOKUP($B114,PERIODIZACION!$A$3:$AN$528,13,FALSE)=0,"",VLOOKUP($B114,PERIODIZACION!$A$3:$AN$528,13,FALSE))</f>
        <v>80</v>
      </c>
      <c r="T114" s="176" t="str">
        <f t="shared" ref="T114" si="95">IF(S114 &lt;&gt; "","/","")</f>
        <v>/</v>
      </c>
      <c r="U114" s="176">
        <f>IF(VLOOKUP($B114,PERIODIZACION!$A$3:$AN$528,14,FALSE)=0,"",VLOOKUP($B114,PERIODIZACION!$A$3:$AN$528,14,FALSE))</f>
        <v>2</v>
      </c>
      <c r="V114" s="176">
        <f>IF(VLOOKUP($B114,PERIODIZACION!$A$3:$AN$528,15,FALSE)=0,"",VLOOKUP($B114,PERIODIZACION!$A$3:$AN$528,15,FALSE))</f>
        <v>80</v>
      </c>
      <c r="W114" s="176" t="str">
        <f t="shared" ref="W114" si="96">IF(V114 &lt;&gt; "","/","")</f>
        <v>/</v>
      </c>
      <c r="X114" s="176">
        <f>IF(VLOOKUP($B114,PERIODIZACION!$A$3:$AN$528,16,FALSE)=0,"",VLOOKUP($B114,PERIODIZACION!$A$3:$AN$528,16,FALSE))</f>
        <v>2</v>
      </c>
      <c r="Y114" s="176">
        <f>IF(VLOOKUP($B114,PERIODIZACION!$A$3:$AN$528,17,FALSE)=0,"",VLOOKUP($B114,PERIODIZACION!$A$3:$AN$528,17,FALSE))</f>
        <v>80</v>
      </c>
      <c r="Z114" s="176" t="str">
        <f t="shared" ref="Z114" si="97">IF(Y114 &lt;&gt; "","/","")</f>
        <v>/</v>
      </c>
      <c r="AA114" s="176">
        <f>IF(VLOOKUP($B114,PERIODIZACION!$A$3:$AN$528,18,FALSE)=0,"",VLOOKUP($B114,PERIODIZACION!$A$3:$AN$528,18,FALSE))</f>
        <v>2</v>
      </c>
      <c r="AB114" s="176">
        <f>IF(VLOOKUP($B114,PERIODIZACION!$A$3:$AN$528,19,FALSE)=0,"",VLOOKUP($B114,PERIODIZACION!$A$3:$AN$528,19,FALSE))</f>
        <v>80</v>
      </c>
      <c r="AC114" s="176" t="str">
        <f t="shared" ref="AC114" si="98">IF(AB114 &lt;&gt; "","/","")</f>
        <v>/</v>
      </c>
      <c r="AD114" s="176">
        <f>IF(VLOOKUP($B114,PERIODIZACION!$A$3:$AN$528,20,FALSE)=0,"",VLOOKUP($B114,PERIODIZACION!$A$3:$AN$528,20,FALSE))</f>
        <v>2</v>
      </c>
      <c r="AE114" s="176" t="str">
        <f>IF(VLOOKUP($B114,PERIODIZACION!$A$3:$AN$528,21,FALSE)=0,"",VLOOKUP($B114,PERIODIZACION!$A$3:$AN$528,21,FALSE))</f>
        <v/>
      </c>
      <c r="AF114" s="176" t="str">
        <f t="shared" ref="AF114" si="99">IF(AE114 &lt;&gt; "","/","")</f>
        <v/>
      </c>
      <c r="AG114" s="182" t="str">
        <f>IF(VLOOKUP($B114,PERIODIZACION!$A$3:$AN$528,22,FALSE)=0,"",VLOOKUP($B114,PERIODIZACION!$A$3:$AN$528,22,FALSE))</f>
        <v/>
      </c>
      <c r="AJ114" s="19" t="e">
        <f>VLOOKUP(C114,EJE!C$1:D1395,2,FALSE)</f>
        <v>#N/A</v>
      </c>
      <c r="AQ114" s="83"/>
    </row>
    <row r="115" spans="1:43" ht="16.5">
      <c r="A115" s="155">
        <v>8</v>
      </c>
      <c r="B115" s="81" t="s">
        <v>685</v>
      </c>
      <c r="C115" s="178" t="s">
        <v>3</v>
      </c>
      <c r="D115" s="132" t="str">
        <f>HYPERLINK(AJ115,AI115)</f>
        <v>video</v>
      </c>
      <c r="E115" s="380"/>
      <c r="F115" s="380"/>
      <c r="G115" s="380"/>
      <c r="H115" s="380" t="s">
        <v>776</v>
      </c>
      <c r="I115" s="380"/>
      <c r="J115" s="380"/>
      <c r="K115" s="380"/>
      <c r="L115" s="380"/>
      <c r="M115" s="380"/>
      <c r="N115" s="380"/>
      <c r="O115" s="380"/>
      <c r="P115" s="380"/>
      <c r="Q115" s="178"/>
      <c r="R115" s="178"/>
      <c r="S115" s="178"/>
      <c r="T115" s="178"/>
      <c r="U115" s="178"/>
      <c r="V115" s="178"/>
      <c r="W115" s="178"/>
      <c r="X115" s="178"/>
      <c r="Y115" s="178"/>
      <c r="Z115" s="178"/>
      <c r="AA115" s="178"/>
      <c r="AB115" s="178"/>
      <c r="AC115" s="178"/>
      <c r="AD115" s="178"/>
      <c r="AE115" s="178"/>
      <c r="AF115" s="178"/>
      <c r="AG115" s="183"/>
      <c r="AI115" s="87" t="s">
        <v>738</v>
      </c>
      <c r="AJ115" s="19" t="str">
        <f>VLOOKUP(C115,EJE!C$1:D1396,2,FALSE)</f>
        <v>https://youtu.be/JwwQxitUCsY?si=-0IR-GRHn2uOUwX0</v>
      </c>
      <c r="AQ115" s="83"/>
    </row>
    <row r="116" spans="1:43" ht="13.5" thickBot="1">
      <c r="A116" s="155">
        <v>9</v>
      </c>
      <c r="B116" s="82" t="s">
        <v>264</v>
      </c>
      <c r="C116" s="180" t="s">
        <v>219</v>
      </c>
      <c r="D116" s="133" t="str">
        <f>HYPERLINK(AJ116,AI116)</f>
        <v>video</v>
      </c>
      <c r="E116" s="387"/>
      <c r="F116" s="387"/>
      <c r="G116" s="387"/>
      <c r="H116" s="387" t="s">
        <v>776</v>
      </c>
      <c r="I116" s="387"/>
      <c r="J116" s="387"/>
      <c r="K116" s="387"/>
      <c r="L116" s="387"/>
      <c r="M116" s="387"/>
      <c r="N116" s="387"/>
      <c r="O116" s="387"/>
      <c r="P116" s="387"/>
      <c r="Q116" s="180"/>
      <c r="R116" s="180"/>
      <c r="S116" s="180"/>
      <c r="T116" s="180"/>
      <c r="U116" s="180"/>
      <c r="V116" s="180"/>
      <c r="W116" s="180"/>
      <c r="X116" s="180"/>
      <c r="Y116" s="180"/>
      <c r="Z116" s="180"/>
      <c r="AA116" s="180"/>
      <c r="AB116" s="180"/>
      <c r="AC116" s="180"/>
      <c r="AD116" s="180"/>
      <c r="AE116" s="180"/>
      <c r="AF116" s="180"/>
      <c r="AG116" s="184"/>
      <c r="AI116" s="87" t="s">
        <v>738</v>
      </c>
      <c r="AJ116" s="19">
        <f>VLOOKUP(C116,EJE!C$1:D1397,2,FALSE)</f>
        <v>0</v>
      </c>
      <c r="AQ116" s="83"/>
    </row>
    <row r="117" spans="1:43" ht="12.75">
      <c r="A117" s="155">
        <v>10</v>
      </c>
      <c r="B117" s="129" t="s">
        <v>1163</v>
      </c>
      <c r="C117" s="176" t="str">
        <f>+VLOOKUP($B117,PERIODIZACION!$A$3:$AN$528,2,FALSE)</f>
        <v>SEAL ROW</v>
      </c>
      <c r="D117" s="176">
        <f>IF(VLOOKUP($B117,PERIODIZACION!$A$3:$AN$528,3,FALSE)=0,"",VLOOKUP($B117,PERIODIZACION!$A$3:$AN$528,3,FALSE))</f>
        <v>40</v>
      </c>
      <c r="E117" s="176" t="str">
        <f t="shared" ref="E117" si="100">IF(D117 &lt;&gt; "","/","")</f>
        <v>/</v>
      </c>
      <c r="F117" s="176">
        <f>IF(VLOOKUP($B117,PERIODIZACION!$A$3:$AN$528,4,FALSE)=0,"",VLOOKUP($B117,PERIODIZACION!$A$3:$AN$528,4,FALSE))</f>
        <v>4</v>
      </c>
      <c r="G117" s="176">
        <f>IF(VLOOKUP($B117,PERIODIZACION!$A$3:$AN$528,5,FALSE)=0,"",VLOOKUP($B117,PERIODIZACION!$A$3:$AN$528,5,FALSE))</f>
        <v>60</v>
      </c>
      <c r="H117" s="176" t="str">
        <f t="shared" ref="H117" si="101">IF(G117 &lt;&gt; "","/","")</f>
        <v>/</v>
      </c>
      <c r="I117" s="176">
        <f>IF(VLOOKUP($B117,PERIODIZACION!$A$3:$AN$528,6,FALSE)=0,"",VLOOKUP($B117,PERIODIZACION!$A$3:$AN$528,6,FALSE))</f>
        <v>4</v>
      </c>
      <c r="J117" s="176">
        <f>IF(VLOOKUP($B117,PERIODIZACION!$A$3:$AN$528,7,FALSE)=0,"",VLOOKUP($B117,PERIODIZACION!$A$3:$AN$528,7,FALSE))</f>
        <v>70</v>
      </c>
      <c r="K117" s="176" t="str">
        <f t="shared" ref="K117" si="102">IF(J117 &lt;&gt; "","/","")</f>
        <v>/</v>
      </c>
      <c r="L117" s="176">
        <f>IF(VLOOKUP($B117,PERIODIZACION!$A$3:$AN$528,8,FALSE)=0,"",VLOOKUP($B117,PERIODIZACION!$A$3:$AN$528,8,FALSE))</f>
        <v>4</v>
      </c>
      <c r="M117" s="176">
        <f>IF(VLOOKUP($B117,PERIODIZACION!$A$3:$AN$528,9,FALSE)=0,"",VLOOKUP($B117,PERIODIZACION!$A$3:$AN$528,9,FALSE))</f>
        <v>80</v>
      </c>
      <c r="N117" s="176" t="str">
        <f t="shared" ref="N117" si="103">IF(M117 &lt;&gt; "","/","")</f>
        <v>/</v>
      </c>
      <c r="O117" s="176">
        <f>IF(VLOOKUP($B117,PERIODIZACION!$A$3:$AN$528,10,FALSE)=0,"",VLOOKUP($B117,PERIODIZACION!$A$3:$AN$528,10,FALSE))</f>
        <v>2</v>
      </c>
      <c r="P117" s="176">
        <f>IF(VLOOKUP($B117,PERIODIZACION!$A$3:$AN$528,11,FALSE)=0,"",VLOOKUP($B117,PERIODIZACION!$A$3:$AN$528,11,FALSE))</f>
        <v>80</v>
      </c>
      <c r="Q117" s="176" t="str">
        <f t="shared" ref="Q117" si="104">IF(P117 &lt;&gt; "","/","")</f>
        <v>/</v>
      </c>
      <c r="R117" s="176">
        <f>IF(VLOOKUP($B117,PERIODIZACION!$A$3:$AN$528,12,FALSE)=0,"",VLOOKUP($B117,PERIODIZACION!$A$3:$AN$528,12,FALSE))</f>
        <v>2</v>
      </c>
      <c r="S117" s="176">
        <f>IF(VLOOKUP($B117,PERIODIZACION!$A$3:$AN$528,13,FALSE)=0,"",VLOOKUP($B117,PERIODIZACION!$A$3:$AN$528,13,FALSE))</f>
        <v>80</v>
      </c>
      <c r="T117" s="176" t="str">
        <f t="shared" ref="T117" si="105">IF(S117 &lt;&gt; "","/","")</f>
        <v>/</v>
      </c>
      <c r="U117" s="176">
        <f>IF(VLOOKUP($B117,PERIODIZACION!$A$3:$AN$528,14,FALSE)=0,"",VLOOKUP($B117,PERIODIZACION!$A$3:$AN$528,14,FALSE))</f>
        <v>2</v>
      </c>
      <c r="V117" s="176">
        <f>IF(VLOOKUP($B117,PERIODIZACION!$A$3:$AN$528,15,FALSE)=0,"",VLOOKUP($B117,PERIODIZACION!$A$3:$AN$528,15,FALSE))</f>
        <v>80</v>
      </c>
      <c r="W117" s="176" t="str">
        <f t="shared" ref="W117" si="106">IF(V117 &lt;&gt; "","/","")</f>
        <v>/</v>
      </c>
      <c r="X117" s="176">
        <f>IF(VLOOKUP($B117,PERIODIZACION!$A$3:$AN$528,16,FALSE)=0,"",VLOOKUP($B117,PERIODIZACION!$A$3:$AN$528,16,FALSE))</f>
        <v>2</v>
      </c>
      <c r="Y117" s="176">
        <f>IF(VLOOKUP($B117,PERIODIZACION!$A$3:$AN$528,17,FALSE)=0,"",VLOOKUP($B117,PERIODIZACION!$A$3:$AN$528,17,FALSE))</f>
        <v>80</v>
      </c>
      <c r="Z117" s="176" t="str">
        <f t="shared" ref="Z117" si="107">IF(Y117 &lt;&gt; "","/","")</f>
        <v>/</v>
      </c>
      <c r="AA117" s="176">
        <f>IF(VLOOKUP($B117,PERIODIZACION!$A$3:$AN$528,18,FALSE)=0,"",VLOOKUP($B117,PERIODIZACION!$A$3:$AN$528,18,FALSE))</f>
        <v>2</v>
      </c>
      <c r="AB117" s="176">
        <f>IF(VLOOKUP($B117,PERIODIZACION!$A$3:$AN$528,19,FALSE)=0,"",VLOOKUP($B117,PERIODIZACION!$A$3:$AN$528,19,FALSE))</f>
        <v>80</v>
      </c>
      <c r="AC117" s="176" t="str">
        <f t="shared" ref="AC117" si="108">IF(AB117 &lt;&gt; "","/","")</f>
        <v>/</v>
      </c>
      <c r="AD117" s="176">
        <f>IF(VLOOKUP($B117,PERIODIZACION!$A$3:$AN$528,20,FALSE)=0,"",VLOOKUP($B117,PERIODIZACION!$A$3:$AN$528,20,FALSE))</f>
        <v>2</v>
      </c>
      <c r="AE117" s="176" t="str">
        <f>IF(VLOOKUP($B117,PERIODIZACION!$A$3:$AN$528,21,FALSE)=0,"",VLOOKUP($B117,PERIODIZACION!$A$3:$AN$528,21,FALSE))</f>
        <v/>
      </c>
      <c r="AF117" s="176" t="str">
        <f t="shared" ref="AF117" si="109">IF(AE117 &lt;&gt; "","/","")</f>
        <v/>
      </c>
      <c r="AG117" s="182" t="str">
        <f>IF(VLOOKUP($B117,PERIODIZACION!$A$3:$AN$528,22,FALSE)=0,"",VLOOKUP($B117,PERIODIZACION!$A$3:$AN$528,22,FALSE))</f>
        <v/>
      </c>
      <c r="AJ117" s="19" t="e">
        <f>VLOOKUP(C117,EJE!C$1:D1398,2,FALSE)</f>
        <v>#N/A</v>
      </c>
      <c r="AQ117" s="83"/>
    </row>
    <row r="118" spans="1:43" ht="16.5">
      <c r="A118" s="155">
        <v>11</v>
      </c>
      <c r="B118" s="81" t="s">
        <v>685</v>
      </c>
      <c r="C118" s="178" t="s">
        <v>3</v>
      </c>
      <c r="D118" s="132" t="str">
        <f>HYPERLINK(AJ118,AI118)</f>
        <v>video</v>
      </c>
      <c r="E118" s="380"/>
      <c r="F118" s="380"/>
      <c r="G118" s="380"/>
      <c r="H118" s="380" t="s">
        <v>776</v>
      </c>
      <c r="I118" s="380"/>
      <c r="J118" s="380"/>
      <c r="K118" s="380"/>
      <c r="L118" s="380"/>
      <c r="M118" s="380"/>
      <c r="N118" s="380"/>
      <c r="O118" s="380"/>
      <c r="P118" s="380"/>
      <c r="Q118" s="178"/>
      <c r="R118" s="178"/>
      <c r="S118" s="178"/>
      <c r="T118" s="178"/>
      <c r="U118" s="178"/>
      <c r="V118" s="178"/>
      <c r="W118" s="178"/>
      <c r="X118" s="178"/>
      <c r="Y118" s="178"/>
      <c r="Z118" s="178"/>
      <c r="AA118" s="178"/>
      <c r="AB118" s="178"/>
      <c r="AC118" s="178"/>
      <c r="AD118" s="178"/>
      <c r="AE118" s="178"/>
      <c r="AF118" s="178"/>
      <c r="AG118" s="183"/>
      <c r="AI118" s="87" t="s">
        <v>738</v>
      </c>
      <c r="AJ118" s="19" t="str">
        <f>VLOOKUP(C118,EJE!C$1:D1399,2,FALSE)</f>
        <v>https://youtu.be/JwwQxitUCsY?si=-0IR-GRHn2uOUwX0</v>
      </c>
      <c r="AQ118" s="83"/>
    </row>
    <row r="119" spans="1:43" ht="17.25" thickBot="1">
      <c r="A119" s="155">
        <v>12</v>
      </c>
      <c r="B119" s="82" t="s">
        <v>942</v>
      </c>
      <c r="C119" s="180" t="s">
        <v>661</v>
      </c>
      <c r="D119" s="133" t="str">
        <f>HYPERLINK(AJ119,AI119)</f>
        <v>video</v>
      </c>
      <c r="E119" s="387"/>
      <c r="F119" s="387"/>
      <c r="G119" s="387"/>
      <c r="H119" s="387" t="s">
        <v>776</v>
      </c>
      <c r="I119" s="387"/>
      <c r="J119" s="387"/>
      <c r="K119" s="387"/>
      <c r="L119" s="387"/>
      <c r="M119" s="387"/>
      <c r="N119" s="387"/>
      <c r="O119" s="387"/>
      <c r="P119" s="387"/>
      <c r="Q119" s="180"/>
      <c r="R119" s="180"/>
      <c r="S119" s="180"/>
      <c r="T119" s="180"/>
      <c r="U119" s="180"/>
      <c r="V119" s="180"/>
      <c r="W119" s="180"/>
      <c r="X119" s="180"/>
      <c r="Y119" s="180"/>
      <c r="Z119" s="180"/>
      <c r="AA119" s="180"/>
      <c r="AB119" s="180"/>
      <c r="AC119" s="180"/>
      <c r="AD119" s="180"/>
      <c r="AE119" s="180"/>
      <c r="AF119" s="180"/>
      <c r="AG119" s="184"/>
      <c r="AI119" s="87" t="s">
        <v>738</v>
      </c>
      <c r="AJ119" s="19" t="str">
        <f>VLOOKUP(C119,EJE!C$1:D1400,2,FALSE)</f>
        <v>https://drive.google.com/file/d/1VSznd0Pd842fm_2ygqVwDGID2Qpk-swW/view?usp=sharing</v>
      </c>
      <c r="AQ119" s="83"/>
    </row>
    <row r="120" spans="1:43">
      <c r="A120" s="155">
        <v>13</v>
      </c>
      <c r="B120" s="379"/>
      <c r="C120" s="379"/>
      <c r="D120" s="379"/>
      <c r="E120" s="379" t="s">
        <v>688</v>
      </c>
      <c r="F120" s="379"/>
      <c r="G120" s="379"/>
      <c r="H120" s="379" t="s">
        <v>38</v>
      </c>
      <c r="I120" s="379"/>
      <c r="J120" s="379"/>
      <c r="K120" s="379" t="s">
        <v>687</v>
      </c>
      <c r="L120" s="379"/>
      <c r="M120" s="379"/>
      <c r="N120" s="379" t="s">
        <v>686</v>
      </c>
      <c r="O120" s="379"/>
      <c r="P120" s="379"/>
      <c r="Q120" s="168"/>
      <c r="R120" s="168"/>
      <c r="S120" s="168"/>
      <c r="T120" s="168"/>
      <c r="U120" s="168"/>
      <c r="V120" s="168"/>
      <c r="W120" s="168"/>
      <c r="X120" s="168"/>
      <c r="Y120" s="168"/>
      <c r="Z120" s="168"/>
      <c r="AA120" s="168"/>
      <c r="AB120" s="168"/>
      <c r="AC120" s="168"/>
      <c r="AD120" s="168"/>
      <c r="AE120" s="168"/>
      <c r="AF120" s="168"/>
      <c r="AG120" s="168"/>
      <c r="AJ120" s="19"/>
      <c r="AQ120" s="83"/>
    </row>
    <row r="121" spans="1:43" ht="12.75">
      <c r="A121" s="155">
        <v>14</v>
      </c>
      <c r="B121" s="83" t="s">
        <v>42</v>
      </c>
      <c r="C121" s="178" t="s">
        <v>2</v>
      </c>
      <c r="D121" s="132" t="str">
        <f>HYPERLINK(AJ121,AI121)</f>
        <v>video</v>
      </c>
      <c r="E121" s="380">
        <v>10</v>
      </c>
      <c r="F121" s="380"/>
      <c r="G121" s="380"/>
      <c r="H121" s="380" t="s">
        <v>772</v>
      </c>
      <c r="I121" s="380"/>
      <c r="J121" s="380"/>
      <c r="K121" s="380">
        <v>3</v>
      </c>
      <c r="L121" s="380"/>
      <c r="M121" s="380"/>
      <c r="N121" s="380">
        <v>0</v>
      </c>
      <c r="O121" s="380"/>
      <c r="P121" s="380"/>
      <c r="Q121" s="168"/>
      <c r="R121" s="168"/>
      <c r="S121" s="168"/>
      <c r="T121" s="168"/>
      <c r="U121" s="168"/>
      <c r="V121" s="168"/>
      <c r="W121" s="168"/>
      <c r="X121" s="168"/>
      <c r="Y121" s="168"/>
      <c r="Z121" s="168"/>
      <c r="AA121" s="168"/>
      <c r="AB121" s="168"/>
      <c r="AC121" s="168"/>
      <c r="AD121" s="168"/>
      <c r="AE121" s="168"/>
      <c r="AF121" s="168"/>
      <c r="AG121" s="168"/>
      <c r="AI121" s="87" t="s">
        <v>738</v>
      </c>
      <c r="AJ121" s="19" t="str">
        <f>VLOOKUP(C121,EJE!C$1:D1402,2,FALSE)</f>
        <v>https://youtu.be/bgO3bI1ts_E?si=cgFOBOfo4lT9WI1k</v>
      </c>
      <c r="AQ121" s="83"/>
    </row>
    <row r="122" spans="1:43" ht="25.5">
      <c r="A122" s="155">
        <v>15</v>
      </c>
      <c r="B122" s="83" t="s">
        <v>39</v>
      </c>
      <c r="C122" s="178" t="s">
        <v>149</v>
      </c>
      <c r="D122" s="132" t="str">
        <f>HYPERLINK(AJ122,AI122)</f>
        <v>video</v>
      </c>
      <c r="E122" s="380">
        <v>10</v>
      </c>
      <c r="F122" s="380"/>
      <c r="G122" s="380"/>
      <c r="H122" s="380" t="s">
        <v>772</v>
      </c>
      <c r="I122" s="380"/>
      <c r="J122" s="380"/>
      <c r="K122" s="380">
        <v>3</v>
      </c>
      <c r="L122" s="380"/>
      <c r="M122" s="380"/>
      <c r="N122" s="380">
        <v>0</v>
      </c>
      <c r="O122" s="380"/>
      <c r="P122" s="380"/>
      <c r="Q122" s="168"/>
      <c r="R122" s="168"/>
      <c r="S122" s="168"/>
      <c r="T122" s="168"/>
      <c r="U122" s="168"/>
      <c r="V122" s="168"/>
      <c r="W122" s="168"/>
      <c r="X122" s="168"/>
      <c r="Y122" s="168"/>
      <c r="Z122" s="168"/>
      <c r="AA122" s="168"/>
      <c r="AB122" s="168"/>
      <c r="AC122" s="168"/>
      <c r="AD122" s="168"/>
      <c r="AE122" s="168"/>
      <c r="AF122" s="168"/>
      <c r="AG122" s="168"/>
      <c r="AI122" s="87" t="s">
        <v>738</v>
      </c>
      <c r="AJ122" s="19">
        <f>VLOOKUP(C122,EJE!C$1:D1403,2,FALSE)</f>
        <v>0</v>
      </c>
      <c r="AQ122" s="83"/>
    </row>
    <row r="123" spans="1:43" ht="12.75">
      <c r="A123" s="155">
        <v>16</v>
      </c>
      <c r="B123" s="83" t="s">
        <v>685</v>
      </c>
      <c r="C123" s="178" t="s">
        <v>4</v>
      </c>
      <c r="D123" s="132" t="str">
        <f>HYPERLINK(AJ123,AI123)</f>
        <v>video</v>
      </c>
      <c r="E123" s="380"/>
      <c r="F123" s="380"/>
      <c r="G123" s="380"/>
      <c r="H123" s="380" t="s">
        <v>779</v>
      </c>
      <c r="I123" s="380"/>
      <c r="J123" s="380"/>
      <c r="K123" s="380">
        <v>3</v>
      </c>
      <c r="L123" s="380"/>
      <c r="M123" s="380"/>
      <c r="N123" s="380">
        <v>0</v>
      </c>
      <c r="O123" s="380"/>
      <c r="P123" s="380"/>
      <c r="Q123" s="168"/>
      <c r="R123" s="168"/>
      <c r="S123" s="168"/>
      <c r="T123" s="168"/>
      <c r="U123" s="168"/>
      <c r="V123" s="168"/>
      <c r="W123" s="168"/>
      <c r="X123" s="168"/>
      <c r="Y123" s="168"/>
      <c r="Z123" s="168"/>
      <c r="AA123" s="168"/>
      <c r="AB123" s="168"/>
      <c r="AC123" s="168"/>
      <c r="AD123" s="168"/>
      <c r="AE123" s="168"/>
      <c r="AF123" s="168"/>
      <c r="AG123" s="168"/>
      <c r="AI123" s="87" t="s">
        <v>738</v>
      </c>
      <c r="AJ123" s="19" t="str">
        <f>VLOOKUP(C123,EJE!C$1:D1404,2,FALSE)</f>
        <v>https://youtu.be/SvFPSj9WcEk?si=iMWBcf8EZLcp5zy2</v>
      </c>
      <c r="AQ123" s="83"/>
    </row>
    <row r="124" spans="1:43" ht="12.75">
      <c r="A124" s="155">
        <v>17</v>
      </c>
      <c r="B124" s="83" t="s">
        <v>1</v>
      </c>
      <c r="C124" s="178" t="s">
        <v>746</v>
      </c>
      <c r="D124" s="132" t="str">
        <f>HYPERLINK(AJ124,AI124)</f>
        <v>video</v>
      </c>
      <c r="E124" s="380"/>
      <c r="F124" s="380"/>
      <c r="G124" s="380"/>
      <c r="H124" s="380"/>
      <c r="I124" s="380"/>
      <c r="J124" s="380"/>
      <c r="K124" s="380"/>
      <c r="L124" s="380"/>
      <c r="M124" s="380"/>
      <c r="N124" s="380"/>
      <c r="O124" s="380"/>
      <c r="P124" s="380"/>
      <c r="Q124" s="168"/>
      <c r="R124" s="168"/>
      <c r="S124" s="168"/>
      <c r="T124" s="168"/>
      <c r="U124" s="168"/>
      <c r="V124" s="168"/>
      <c r="W124" s="168"/>
      <c r="X124" s="168"/>
      <c r="Y124" s="168"/>
      <c r="Z124" s="168"/>
      <c r="AA124" s="168"/>
      <c r="AB124" s="168"/>
      <c r="AC124" s="168"/>
      <c r="AD124" s="168"/>
      <c r="AE124" s="168"/>
      <c r="AF124" s="168"/>
      <c r="AG124" s="168"/>
      <c r="AI124" s="87" t="s">
        <v>738</v>
      </c>
      <c r="AJ124" s="19">
        <f>VLOOKUP(C124,EJE!C$1:D1405,2,FALSE)</f>
        <v>0</v>
      </c>
      <c r="AQ124" s="83"/>
    </row>
    <row r="125" spans="1:43" ht="12.75">
      <c r="A125" s="155">
        <v>18</v>
      </c>
      <c r="B125" s="83" t="s">
        <v>1</v>
      </c>
      <c r="C125" s="178" t="s">
        <v>746</v>
      </c>
      <c r="D125" s="132" t="str">
        <f t="shared" ref="D125:D127" si="110">HYPERLINK(AJ125,AI125)</f>
        <v>video</v>
      </c>
      <c r="E125" s="380"/>
      <c r="F125" s="380"/>
      <c r="G125" s="380"/>
      <c r="H125" s="380"/>
      <c r="I125" s="380"/>
      <c r="J125" s="380"/>
      <c r="K125" s="380"/>
      <c r="L125" s="380"/>
      <c r="M125" s="380"/>
      <c r="N125" s="380"/>
      <c r="O125" s="380"/>
      <c r="P125" s="380"/>
      <c r="Q125" s="168"/>
      <c r="R125" s="168"/>
      <c r="S125" s="168"/>
      <c r="T125" s="168"/>
      <c r="U125" s="168"/>
      <c r="V125" s="168"/>
      <c r="W125" s="168"/>
      <c r="X125" s="168"/>
      <c r="Y125" s="168"/>
      <c r="Z125" s="168"/>
      <c r="AA125" s="168"/>
      <c r="AB125" s="168"/>
      <c r="AC125" s="168"/>
      <c r="AD125" s="168"/>
      <c r="AE125" s="168"/>
      <c r="AF125" s="168"/>
      <c r="AG125" s="168"/>
      <c r="AI125" s="87" t="s">
        <v>738</v>
      </c>
      <c r="AJ125" s="19">
        <f>VLOOKUP(C125,EJE!C$1:D1406,2,FALSE)</f>
        <v>0</v>
      </c>
      <c r="AQ125" s="83"/>
    </row>
    <row r="126" spans="1:43" ht="12.75">
      <c r="A126" s="155">
        <v>19</v>
      </c>
      <c r="B126" s="83" t="s">
        <v>1</v>
      </c>
      <c r="C126" s="178" t="s">
        <v>746</v>
      </c>
      <c r="D126" s="132" t="str">
        <f t="shared" si="110"/>
        <v>video</v>
      </c>
      <c r="E126" s="380"/>
      <c r="F126" s="380"/>
      <c r="G126" s="380"/>
      <c r="H126" s="380"/>
      <c r="I126" s="380"/>
      <c r="J126" s="380"/>
      <c r="K126" s="380"/>
      <c r="L126" s="380"/>
      <c r="M126" s="380"/>
      <c r="N126" s="380"/>
      <c r="O126" s="380"/>
      <c r="P126" s="380"/>
      <c r="Q126" s="168"/>
      <c r="R126" s="168"/>
      <c r="S126" s="168"/>
      <c r="T126" s="168"/>
      <c r="U126" s="168"/>
      <c r="V126" s="168"/>
      <c r="W126" s="168"/>
      <c r="X126" s="168"/>
      <c r="Y126" s="168"/>
      <c r="Z126" s="168"/>
      <c r="AA126" s="168"/>
      <c r="AB126" s="168"/>
      <c r="AC126" s="168"/>
      <c r="AD126" s="168"/>
      <c r="AE126" s="168"/>
      <c r="AF126" s="168"/>
      <c r="AG126" s="168"/>
      <c r="AI126" s="87" t="s">
        <v>738</v>
      </c>
      <c r="AJ126" s="19">
        <f>VLOOKUP(C126,EJE!C$1:D1407,2,FALSE)</f>
        <v>0</v>
      </c>
      <c r="AQ126" s="83"/>
    </row>
    <row r="127" spans="1:43" ht="12.75">
      <c r="A127" s="155">
        <v>20</v>
      </c>
      <c r="B127" s="83" t="s">
        <v>1</v>
      </c>
      <c r="C127" s="178" t="s">
        <v>746</v>
      </c>
      <c r="D127" s="132" t="str">
        <f t="shared" si="110"/>
        <v>video</v>
      </c>
      <c r="E127" s="380"/>
      <c r="F127" s="380"/>
      <c r="G127" s="380"/>
      <c r="H127" s="380"/>
      <c r="I127" s="380"/>
      <c r="J127" s="380"/>
      <c r="K127" s="380"/>
      <c r="L127" s="380"/>
      <c r="M127" s="380"/>
      <c r="N127" s="380"/>
      <c r="O127" s="380"/>
      <c r="P127" s="380"/>
      <c r="Q127" s="168"/>
      <c r="R127" s="168"/>
      <c r="S127" s="168"/>
      <c r="T127" s="168"/>
      <c r="U127" s="168"/>
      <c r="V127" s="168"/>
      <c r="W127" s="168"/>
      <c r="X127" s="168"/>
      <c r="Y127" s="168"/>
      <c r="Z127" s="168"/>
      <c r="AA127" s="168"/>
      <c r="AB127" s="168"/>
      <c r="AC127" s="168"/>
      <c r="AD127" s="168"/>
      <c r="AE127" s="168"/>
      <c r="AF127" s="168"/>
      <c r="AG127" s="168"/>
      <c r="AI127" s="87" t="s">
        <v>738</v>
      </c>
      <c r="AJ127" s="19">
        <f>VLOOKUP(C127,EJE!C$1:D1408,2,FALSE)</f>
        <v>0</v>
      </c>
      <c r="AQ127" s="83"/>
    </row>
    <row r="128" spans="1:43">
      <c r="A128" s="155">
        <v>21</v>
      </c>
      <c r="B128" s="83"/>
      <c r="C128" s="130"/>
      <c r="D128" s="148"/>
      <c r="E128" s="130"/>
      <c r="F128" s="130"/>
      <c r="G128" s="130"/>
      <c r="H128" s="130"/>
      <c r="I128" s="130"/>
      <c r="J128" s="130"/>
      <c r="K128" s="130"/>
      <c r="L128" s="130"/>
      <c r="M128" s="130"/>
      <c r="N128" s="130"/>
      <c r="O128" s="130"/>
      <c r="P128" s="130"/>
      <c r="Q128" s="130"/>
      <c r="R128" s="130"/>
      <c r="S128" s="130"/>
      <c r="T128" s="130"/>
      <c r="U128" s="130"/>
      <c r="V128" s="130"/>
      <c r="AQ128" s="83"/>
    </row>
    <row r="129" spans="1:43">
      <c r="A129" s="155">
        <v>22</v>
      </c>
      <c r="B129" s="83"/>
      <c r="C129" s="130"/>
      <c r="D129" s="148"/>
      <c r="E129" s="130"/>
      <c r="F129" s="130"/>
      <c r="G129" s="130"/>
      <c r="H129" s="130"/>
      <c r="I129" s="130"/>
      <c r="J129" s="130"/>
      <c r="K129" s="130"/>
      <c r="L129" s="130"/>
      <c r="M129" s="130"/>
      <c r="N129" s="130"/>
      <c r="O129" s="130"/>
      <c r="P129" s="130"/>
      <c r="Q129" s="130"/>
      <c r="R129" s="130"/>
      <c r="S129" s="130"/>
      <c r="T129" s="130"/>
      <c r="U129" s="130"/>
      <c r="V129" s="130"/>
      <c r="AQ129" s="83"/>
    </row>
    <row r="130" spans="1:43">
      <c r="A130" s="155">
        <v>23</v>
      </c>
      <c r="B130" s="83"/>
      <c r="C130" s="18"/>
      <c r="F130" s="18"/>
      <c r="I130" s="18"/>
      <c r="L130" s="18"/>
      <c r="O130" s="18"/>
      <c r="AQ130" s="83"/>
    </row>
    <row r="131" spans="1:43">
      <c r="A131" s="155"/>
      <c r="C131" s="77" t="s">
        <v>927</v>
      </c>
      <c r="D131" s="192"/>
      <c r="F131" s="18"/>
      <c r="G131" s="23"/>
      <c r="I131" s="18"/>
      <c r="J131" s="23"/>
      <c r="L131" s="18"/>
      <c r="M131" s="23"/>
      <c r="O131" s="18"/>
      <c r="P131" s="23"/>
      <c r="S131" s="23"/>
      <c r="V131" s="23"/>
      <c r="Y131" s="23"/>
      <c r="AB131" s="23"/>
      <c r="AE131" s="23"/>
    </row>
    <row r="132" spans="1:43" customFormat="1" ht="21" thickBot="1">
      <c r="A132" s="162">
        <v>6</v>
      </c>
      <c r="B132" s="162"/>
      <c r="C132" s="162" t="s">
        <v>937</v>
      </c>
      <c r="D132" s="191"/>
      <c r="E132" s="381" t="s">
        <v>688</v>
      </c>
      <c r="F132" s="381"/>
      <c r="G132" s="381"/>
      <c r="H132" s="381" t="s">
        <v>38</v>
      </c>
      <c r="I132" s="381"/>
      <c r="J132" s="381"/>
      <c r="K132" s="381" t="s">
        <v>687</v>
      </c>
      <c r="L132" s="381"/>
      <c r="M132" s="381"/>
      <c r="N132" s="381" t="s">
        <v>686</v>
      </c>
      <c r="O132" s="381"/>
      <c r="P132" s="381"/>
      <c r="AH132" s="18"/>
      <c r="AI132" s="87"/>
    </row>
    <row r="133" spans="1:43" ht="12.75">
      <c r="A133" s="155">
        <v>1</v>
      </c>
      <c r="B133" s="80" t="s">
        <v>175</v>
      </c>
      <c r="C133" s="188" t="s">
        <v>210</v>
      </c>
      <c r="D133" s="59" t="str">
        <f t="shared" ref="D133:D138" si="111">HYPERLINK(AJ133,AI133)</f>
        <v>video</v>
      </c>
      <c r="E133" s="384">
        <v>8</v>
      </c>
      <c r="F133" s="384"/>
      <c r="G133" s="384"/>
      <c r="H133" s="384"/>
      <c r="I133" s="384"/>
      <c r="J133" s="384"/>
      <c r="K133" s="384"/>
      <c r="L133" s="384"/>
      <c r="M133" s="384"/>
      <c r="N133" s="380"/>
      <c r="O133" s="380"/>
      <c r="P133" s="385"/>
      <c r="AG133" s="169"/>
      <c r="AI133" s="87" t="s">
        <v>738</v>
      </c>
      <c r="AJ133" s="19">
        <f>VLOOKUP(C133,EJE!C$1:D1472,2,FALSE)</f>
        <v>0</v>
      </c>
    </row>
    <row r="134" spans="1:43" ht="12.75">
      <c r="A134" s="155">
        <v>2</v>
      </c>
      <c r="B134" s="81" t="s">
        <v>395</v>
      </c>
      <c r="C134" s="188" t="s">
        <v>389</v>
      </c>
      <c r="D134" s="59" t="str">
        <f t="shared" si="111"/>
        <v>video</v>
      </c>
      <c r="E134" s="384"/>
      <c r="F134" s="384"/>
      <c r="G134" s="384"/>
      <c r="H134" s="384" t="s">
        <v>776</v>
      </c>
      <c r="I134" s="384"/>
      <c r="J134" s="384"/>
      <c r="K134" s="384">
        <v>3</v>
      </c>
      <c r="L134" s="384"/>
      <c r="M134" s="384"/>
      <c r="N134" s="380"/>
      <c r="O134" s="380"/>
      <c r="P134" s="385"/>
      <c r="AG134" s="169"/>
      <c r="AI134" s="87" t="s">
        <v>738</v>
      </c>
      <c r="AJ134" s="19" t="str">
        <f>VLOOKUP(C134,EJE!C$1:D1473,2,FALSE)</f>
        <v>https://youtu.be/B4AxYIlorgw?si=E6uIHQ3akwy8aj-m</v>
      </c>
    </row>
    <row r="135" spans="1:43" ht="17.25" thickBot="1">
      <c r="A135" s="155">
        <v>3</v>
      </c>
      <c r="B135" s="82" t="s">
        <v>392</v>
      </c>
      <c r="C135" s="214" t="s">
        <v>176</v>
      </c>
      <c r="D135" s="61" t="str">
        <f t="shared" si="111"/>
        <v>video</v>
      </c>
      <c r="E135" s="386"/>
      <c r="F135" s="386"/>
      <c r="G135" s="386"/>
      <c r="H135" s="386" t="s">
        <v>776</v>
      </c>
      <c r="I135" s="386"/>
      <c r="J135" s="386"/>
      <c r="K135" s="386">
        <v>3</v>
      </c>
      <c r="L135" s="386"/>
      <c r="M135" s="386"/>
      <c r="N135" s="387"/>
      <c r="O135" s="387"/>
      <c r="P135" s="388"/>
      <c r="AG135" s="169"/>
      <c r="AI135" s="87" t="s">
        <v>738</v>
      </c>
      <c r="AJ135" s="19" t="str">
        <f>VLOOKUP(C135,EJE!C$1:D1474,2,FALSE)</f>
        <v>https://drive.google.com/file/d/1Q1An8Nigul245WUqUDS52fCJOsCBmEqf/view?usp=drive_link</v>
      </c>
    </row>
    <row r="136" spans="1:43" ht="16.5">
      <c r="A136" s="155">
        <v>4</v>
      </c>
      <c r="B136" s="80" t="s">
        <v>739</v>
      </c>
      <c r="C136" s="215" t="s">
        <v>66</v>
      </c>
      <c r="D136" s="74" t="str">
        <f t="shared" si="111"/>
        <v>video</v>
      </c>
      <c r="E136" s="389"/>
      <c r="F136" s="389"/>
      <c r="G136" s="389"/>
      <c r="H136" s="389" t="s">
        <v>776</v>
      </c>
      <c r="I136" s="389"/>
      <c r="J136" s="389"/>
      <c r="K136" s="389">
        <v>3</v>
      </c>
      <c r="L136" s="389"/>
      <c r="M136" s="389"/>
      <c r="N136" s="390"/>
      <c r="O136" s="390"/>
      <c r="P136" s="391"/>
      <c r="AG136" s="169"/>
      <c r="AI136" s="87" t="s">
        <v>738</v>
      </c>
      <c r="AJ136" s="19" t="str">
        <f>VLOOKUP(C136,EJE!C$1:D1475,2,FALSE)</f>
        <v>https://youtu.be/YNAwRWgPwNk?si=tRGZb459mOPBCCZB</v>
      </c>
    </row>
    <row r="137" spans="1:43" ht="12.75">
      <c r="A137" s="155">
        <v>5</v>
      </c>
      <c r="B137" s="81" t="s">
        <v>739</v>
      </c>
      <c r="C137" s="188" t="s">
        <v>622</v>
      </c>
      <c r="D137" s="59" t="e">
        <f t="shared" si="111"/>
        <v>#N/A</v>
      </c>
      <c r="E137" s="384"/>
      <c r="F137" s="384"/>
      <c r="G137" s="384"/>
      <c r="H137" s="384" t="s">
        <v>776</v>
      </c>
      <c r="I137" s="384"/>
      <c r="J137" s="384"/>
      <c r="K137" s="384">
        <v>3</v>
      </c>
      <c r="L137" s="384"/>
      <c r="M137" s="384"/>
      <c r="N137" s="380"/>
      <c r="O137" s="380"/>
      <c r="P137" s="385"/>
      <c r="AG137" s="169"/>
      <c r="AI137" s="87" t="s">
        <v>738</v>
      </c>
      <c r="AJ137" s="19" t="e">
        <f>VLOOKUP(C137,EJE!C$1:D1476,2,FALSE)</f>
        <v>#N/A</v>
      </c>
    </row>
    <row r="138" spans="1:43" ht="13.5" thickBot="1">
      <c r="A138" s="155">
        <v>6</v>
      </c>
      <c r="B138" s="81" t="s">
        <v>0</v>
      </c>
      <c r="C138" s="188" t="s">
        <v>627</v>
      </c>
      <c r="D138" s="59" t="str">
        <f t="shared" si="111"/>
        <v>video</v>
      </c>
      <c r="E138" s="384"/>
      <c r="F138" s="384"/>
      <c r="G138" s="384"/>
      <c r="H138" s="384" t="s">
        <v>776</v>
      </c>
      <c r="I138" s="384"/>
      <c r="J138" s="384"/>
      <c r="K138" s="384">
        <v>3</v>
      </c>
      <c r="L138" s="384"/>
      <c r="M138" s="384"/>
      <c r="N138" s="380"/>
      <c r="O138" s="380"/>
      <c r="P138" s="385"/>
      <c r="AG138" s="169"/>
      <c r="AI138" s="87" t="s">
        <v>738</v>
      </c>
      <c r="AJ138" s="19" t="str">
        <f>VLOOKUP(C138,EJE!C$1:D1477,2,FALSE)</f>
        <v>https://youtu.be/21c_yxmd5lQ?si=PIVwUqgcfAsyu5jn</v>
      </c>
    </row>
    <row r="139" spans="1:43" ht="12.75">
      <c r="A139" s="155">
        <v>7</v>
      </c>
      <c r="B139" s="129" t="s">
        <v>835</v>
      </c>
      <c r="C139" s="176" t="str">
        <f>+VLOOKUP($B139,PERIODIZACION!$A$3:$AN$528,2,FALSE)</f>
        <v>HIP TRUST</v>
      </c>
      <c r="D139" s="222">
        <f>IF(VLOOKUP($B139,PERIODIZACION!$A$3:$AN$528,3,FALSE)=0,"",VLOOKUP($B139,PERIODIZACION!$A$3:$AN$528,3,FALSE))</f>
        <v>40</v>
      </c>
      <c r="E139" s="176" t="str">
        <f t="shared" ref="E139" si="112">IF(D139 &lt;&gt; "","/","")</f>
        <v>/</v>
      </c>
      <c r="F139" s="176">
        <f>IF(VLOOKUP($B139,PERIODIZACION!$A$3:$AN$528,4,FALSE)=0,"",VLOOKUP($B139,PERIODIZACION!$A$3:$AN$528,4,FALSE))</f>
        <v>4</v>
      </c>
      <c r="G139" s="176">
        <f>IF(VLOOKUP($B139,PERIODIZACION!$A$3:$AN$528,5,FALSE)=0,"",VLOOKUP($B139,PERIODIZACION!$A$3:$AN$528,5,FALSE))</f>
        <v>60</v>
      </c>
      <c r="H139" s="176" t="str">
        <f t="shared" ref="H139" si="113">IF(G139 &lt;&gt; "","/","")</f>
        <v>/</v>
      </c>
      <c r="I139" s="176">
        <f>IF(VLOOKUP($B139,PERIODIZACION!$A$3:$AN$528,6,FALSE)=0,"",VLOOKUP($B139,PERIODIZACION!$A$3:$AN$528,6,FALSE))</f>
        <v>4</v>
      </c>
      <c r="J139" s="176">
        <f>IF(VLOOKUP($B139,PERIODIZACION!$A$3:$AN$528,7,FALSE)=0,"",VLOOKUP($B139,PERIODIZACION!$A$3:$AN$528,7,FALSE))</f>
        <v>70</v>
      </c>
      <c r="K139" s="176" t="str">
        <f t="shared" ref="K139" si="114">IF(J139 &lt;&gt; "","/","")</f>
        <v>/</v>
      </c>
      <c r="L139" s="176">
        <f>IF(VLOOKUP($B139,PERIODIZACION!$A$3:$AN$528,8,FALSE)=0,"",VLOOKUP($B139,PERIODIZACION!$A$3:$AN$528,8,FALSE))</f>
        <v>4</v>
      </c>
      <c r="M139" s="176">
        <f>IF(VLOOKUP($B139,PERIODIZACION!$A$3:$AN$528,9,FALSE)=0,"",VLOOKUP($B139,PERIODIZACION!$A$3:$AN$528,9,FALSE))</f>
        <v>80</v>
      </c>
      <c r="N139" s="176" t="str">
        <f t="shared" ref="N139" si="115">IF(M139 &lt;&gt; "","/","")</f>
        <v>/</v>
      </c>
      <c r="O139" s="176">
        <f>IF(VLOOKUP($B139,PERIODIZACION!$A$3:$AN$528,10,FALSE)=0,"",VLOOKUP($B139,PERIODIZACION!$A$3:$AN$528,10,FALSE))</f>
        <v>2</v>
      </c>
      <c r="P139" s="176">
        <f>IF(VLOOKUP($B139,PERIODIZACION!$A$3:$AN$528,11,FALSE)=0,"",VLOOKUP($B139,PERIODIZACION!$A$3:$AN$528,11,FALSE))</f>
        <v>80</v>
      </c>
      <c r="Q139" s="176" t="str">
        <f t="shared" ref="Q139" si="116">IF(P139 &lt;&gt; "","/","")</f>
        <v>/</v>
      </c>
      <c r="R139" s="176">
        <f>IF(VLOOKUP($B139,PERIODIZACION!$A$3:$AN$528,12,FALSE)=0,"",VLOOKUP($B139,PERIODIZACION!$A$3:$AN$528,12,FALSE))</f>
        <v>2</v>
      </c>
      <c r="S139" s="176">
        <f>IF(VLOOKUP($B139,PERIODIZACION!$A$3:$AN$528,13,FALSE)=0,"",VLOOKUP($B139,PERIODIZACION!$A$3:$AN$528,13,FALSE))</f>
        <v>80</v>
      </c>
      <c r="T139" s="176" t="str">
        <f t="shared" ref="T139" si="117">IF(S139 &lt;&gt; "","/","")</f>
        <v>/</v>
      </c>
      <c r="U139" s="176">
        <f>IF(VLOOKUP($B139,PERIODIZACION!$A$3:$AN$528,14,FALSE)=0,"",VLOOKUP($B139,PERIODIZACION!$A$3:$AN$528,14,FALSE))</f>
        <v>2</v>
      </c>
      <c r="V139" s="176">
        <f>IF(VLOOKUP($B139,PERIODIZACION!$A$3:$AN$528,15,FALSE)=0,"",VLOOKUP($B139,PERIODIZACION!$A$3:$AN$528,15,FALSE))</f>
        <v>80</v>
      </c>
      <c r="W139" s="176" t="str">
        <f t="shared" ref="W139" si="118">IF(V139 &lt;&gt; "","/","")</f>
        <v>/</v>
      </c>
      <c r="X139" s="176">
        <f>IF(VLOOKUP($B139,PERIODIZACION!$A$3:$AN$528,16,FALSE)=0,"",VLOOKUP($B139,PERIODIZACION!$A$3:$AN$528,16,FALSE))</f>
        <v>2</v>
      </c>
      <c r="Y139" s="176">
        <f>IF(VLOOKUP($B139,PERIODIZACION!$A$3:$AN$528,17,FALSE)=0,"",VLOOKUP($B139,PERIODIZACION!$A$3:$AN$528,17,FALSE))</f>
        <v>80</v>
      </c>
      <c r="Z139" s="176" t="str">
        <f t="shared" ref="Z139" si="119">IF(Y139 &lt;&gt; "","/","")</f>
        <v>/</v>
      </c>
      <c r="AA139" s="176">
        <f>IF(VLOOKUP($B139,PERIODIZACION!$A$3:$AN$528,18,FALSE)=0,"",VLOOKUP($B139,PERIODIZACION!$A$3:$AN$528,18,FALSE))</f>
        <v>2</v>
      </c>
      <c r="AB139" s="176">
        <f>IF(VLOOKUP($B139,PERIODIZACION!$A$3:$AN$528,19,FALSE)=0,"",VLOOKUP($B139,PERIODIZACION!$A$3:$AN$528,19,FALSE))</f>
        <v>80</v>
      </c>
      <c r="AC139" s="176" t="str">
        <f t="shared" ref="AC139" si="120">IF(AB139 &lt;&gt; "","/","")</f>
        <v>/</v>
      </c>
      <c r="AD139" s="176">
        <f>IF(VLOOKUP($B139,PERIODIZACION!$A$3:$AN$528,20,FALSE)=0,"",VLOOKUP($B139,PERIODIZACION!$A$3:$AN$528,20,FALSE))</f>
        <v>2</v>
      </c>
      <c r="AE139" s="176" t="str">
        <f>IF(VLOOKUP($B139,PERIODIZACION!$A$3:$AN$528,21,FALSE)=0,"",VLOOKUP($B139,PERIODIZACION!$A$3:$AN$528,21,FALSE))</f>
        <v/>
      </c>
      <c r="AF139" s="176" t="str">
        <f t="shared" ref="AF139" si="121">IF(AE139 &lt;&gt; "","/","")</f>
        <v/>
      </c>
      <c r="AG139" s="182" t="str">
        <f>IF(VLOOKUP($B139,PERIODIZACION!$A$3:$AN$528,22,FALSE)=0,"",VLOOKUP($B139,PERIODIZACION!$A$3:$AN$528,22,FALSE))</f>
        <v/>
      </c>
      <c r="AJ139" s="19" t="e">
        <f>VLOOKUP(C139,EJE!C$1:D1478,2,FALSE)</f>
        <v>#N/A</v>
      </c>
    </row>
    <row r="140" spans="1:43" ht="12.75">
      <c r="A140" s="155">
        <v>8</v>
      </c>
      <c r="B140" s="81" t="s">
        <v>685</v>
      </c>
      <c r="C140" s="188" t="s">
        <v>114</v>
      </c>
      <c r="D140" s="59" t="str">
        <f>HYPERLINK(AJ140,AI140)</f>
        <v>video</v>
      </c>
      <c r="E140" s="382"/>
      <c r="F140" s="382"/>
      <c r="G140" s="382"/>
      <c r="H140" s="382" t="s">
        <v>776</v>
      </c>
      <c r="I140" s="382"/>
      <c r="J140" s="382"/>
      <c r="K140" s="382"/>
      <c r="L140" s="382"/>
      <c r="M140" s="382"/>
      <c r="N140" s="382"/>
      <c r="O140" s="382"/>
      <c r="P140" s="382"/>
      <c r="Q140" s="169"/>
      <c r="R140" s="169"/>
      <c r="S140" s="169"/>
      <c r="T140" s="169"/>
      <c r="U140" s="169"/>
      <c r="V140" s="169"/>
      <c r="W140" s="169"/>
      <c r="X140" s="169"/>
      <c r="Y140" s="169"/>
      <c r="Z140" s="169"/>
      <c r="AA140" s="169"/>
      <c r="AB140" s="169"/>
      <c r="AC140" s="169"/>
      <c r="AD140" s="169"/>
      <c r="AE140" s="169"/>
      <c r="AF140" s="169"/>
      <c r="AG140" s="60"/>
      <c r="AI140" s="87" t="s">
        <v>738</v>
      </c>
      <c r="AJ140" s="19" t="str">
        <f>VLOOKUP(C140,EJE!C$1:D1479,2,FALSE)</f>
        <v>https://youtu.be/p2i_0eL_ztg?si=rwMzBD9p-1bf_avu</v>
      </c>
    </row>
    <row r="141" spans="1:43" ht="13.5" thickBot="1">
      <c r="A141" s="155">
        <v>9</v>
      </c>
      <c r="B141" s="82" t="s">
        <v>264</v>
      </c>
      <c r="C141" s="214" t="s">
        <v>219</v>
      </c>
      <c r="D141" s="61" t="str">
        <f>HYPERLINK(AJ141,AI141)</f>
        <v>video</v>
      </c>
      <c r="E141" s="383"/>
      <c r="F141" s="383"/>
      <c r="G141" s="383"/>
      <c r="H141" s="383" t="s">
        <v>776</v>
      </c>
      <c r="I141" s="383"/>
      <c r="J141" s="383"/>
      <c r="K141" s="383"/>
      <c r="L141" s="383"/>
      <c r="M141" s="383"/>
      <c r="N141" s="383"/>
      <c r="O141" s="383"/>
      <c r="P141" s="383"/>
      <c r="Q141" s="170"/>
      <c r="R141" s="170"/>
      <c r="S141" s="170"/>
      <c r="T141" s="170"/>
      <c r="U141" s="170"/>
      <c r="V141" s="170"/>
      <c r="W141" s="170"/>
      <c r="X141" s="170"/>
      <c r="Y141" s="170"/>
      <c r="Z141" s="170"/>
      <c r="AA141" s="170"/>
      <c r="AB141" s="170"/>
      <c r="AC141" s="170"/>
      <c r="AD141" s="170"/>
      <c r="AE141" s="170"/>
      <c r="AF141" s="170"/>
      <c r="AG141" s="62"/>
      <c r="AI141" s="87" t="s">
        <v>738</v>
      </c>
      <c r="AJ141" s="19">
        <f>VLOOKUP(C141,EJE!C$1:D1480,2,FALSE)</f>
        <v>0</v>
      </c>
    </row>
    <row r="142" spans="1:43" ht="12.75">
      <c r="A142" s="155">
        <v>10</v>
      </c>
      <c r="B142" s="84" t="s">
        <v>797</v>
      </c>
      <c r="C142" s="176" t="str">
        <f>+VLOOKUP($B142,PERIODIZACION!$A$3:$AN$528,2,FALSE)</f>
        <v>PECHO</v>
      </c>
      <c r="D142" s="222">
        <f>IF(VLOOKUP($B142,PERIODIZACION!$A$3:$AN$528,3,FALSE)=0,"",VLOOKUP($B142,PERIODIZACION!$A$3:$AN$528,3,FALSE))</f>
        <v>40</v>
      </c>
      <c r="E142" s="176" t="str">
        <f t="shared" ref="E142" si="122">IF(D142 &lt;&gt; "","/","")</f>
        <v>/</v>
      </c>
      <c r="F142" s="176">
        <f>IF(VLOOKUP($B142,PERIODIZACION!$A$3:$AN$528,4,FALSE)=0,"",VLOOKUP($B142,PERIODIZACION!$A$3:$AN$528,4,FALSE))</f>
        <v>4</v>
      </c>
      <c r="G142" s="176">
        <f>IF(VLOOKUP($B142,PERIODIZACION!$A$3:$AN$528,5,FALSE)=0,"",VLOOKUP($B142,PERIODIZACION!$A$3:$AN$528,5,FALSE))</f>
        <v>60</v>
      </c>
      <c r="H142" s="176" t="str">
        <f t="shared" ref="H142" si="123">IF(G142 &lt;&gt; "","/","")</f>
        <v>/</v>
      </c>
      <c r="I142" s="176">
        <f>IF(VLOOKUP($B142,PERIODIZACION!$A$3:$AN$528,6,FALSE)=0,"",VLOOKUP($B142,PERIODIZACION!$A$3:$AN$528,6,FALSE))</f>
        <v>4</v>
      </c>
      <c r="J142" s="176">
        <f>IF(VLOOKUP($B142,PERIODIZACION!$A$3:$AN$528,7,FALSE)=0,"",VLOOKUP($B142,PERIODIZACION!$A$3:$AN$528,7,FALSE))</f>
        <v>70</v>
      </c>
      <c r="K142" s="176" t="str">
        <f t="shared" ref="K142" si="124">IF(J142 &lt;&gt; "","/","")</f>
        <v>/</v>
      </c>
      <c r="L142" s="176">
        <f>IF(VLOOKUP($B142,PERIODIZACION!$A$3:$AN$528,8,FALSE)=0,"",VLOOKUP($B142,PERIODIZACION!$A$3:$AN$528,8,FALSE))</f>
        <v>4</v>
      </c>
      <c r="M142" s="176">
        <f>IF(VLOOKUP($B142,PERIODIZACION!$A$3:$AN$528,9,FALSE)=0,"",VLOOKUP($B142,PERIODIZACION!$A$3:$AN$528,9,FALSE))</f>
        <v>80</v>
      </c>
      <c r="N142" s="176" t="str">
        <f t="shared" ref="N142" si="125">IF(M142 &lt;&gt; "","/","")</f>
        <v>/</v>
      </c>
      <c r="O142" s="176">
        <f>IF(VLOOKUP($B142,PERIODIZACION!$A$3:$AN$528,10,FALSE)=0,"",VLOOKUP($B142,PERIODIZACION!$A$3:$AN$528,10,FALSE))</f>
        <v>2</v>
      </c>
      <c r="P142" s="176">
        <f>IF(VLOOKUP($B142,PERIODIZACION!$A$3:$AN$528,11,FALSE)=0,"",VLOOKUP($B142,PERIODIZACION!$A$3:$AN$528,11,FALSE))</f>
        <v>80</v>
      </c>
      <c r="Q142" s="176" t="str">
        <f t="shared" ref="Q142" si="126">IF(P142 &lt;&gt; "","/","")</f>
        <v>/</v>
      </c>
      <c r="R142" s="176">
        <f>IF(VLOOKUP($B142,PERIODIZACION!$A$3:$AN$528,12,FALSE)=0,"",VLOOKUP($B142,PERIODIZACION!$A$3:$AN$528,12,FALSE))</f>
        <v>2</v>
      </c>
      <c r="S142" s="176">
        <f>IF(VLOOKUP($B142,PERIODIZACION!$A$3:$AN$528,13,FALSE)=0,"",VLOOKUP($B142,PERIODIZACION!$A$3:$AN$528,13,FALSE))</f>
        <v>80</v>
      </c>
      <c r="T142" s="176" t="str">
        <f t="shared" ref="T142" si="127">IF(S142 &lt;&gt; "","/","")</f>
        <v>/</v>
      </c>
      <c r="U142" s="176">
        <f>IF(VLOOKUP($B142,PERIODIZACION!$A$3:$AN$528,14,FALSE)=0,"",VLOOKUP($B142,PERIODIZACION!$A$3:$AN$528,14,FALSE))</f>
        <v>2</v>
      </c>
      <c r="V142" s="176">
        <f>IF(VLOOKUP($B142,PERIODIZACION!$A$3:$AN$528,15,FALSE)=0,"",VLOOKUP($B142,PERIODIZACION!$A$3:$AN$528,15,FALSE))</f>
        <v>80</v>
      </c>
      <c r="W142" s="176" t="str">
        <f t="shared" ref="W142" si="128">IF(V142 &lt;&gt; "","/","")</f>
        <v>/</v>
      </c>
      <c r="X142" s="176">
        <f>IF(VLOOKUP($B142,PERIODIZACION!$A$3:$AN$528,16,FALSE)=0,"",VLOOKUP($B142,PERIODIZACION!$A$3:$AN$528,16,FALSE))</f>
        <v>2</v>
      </c>
      <c r="Y142" s="176">
        <f>IF(VLOOKUP($B142,PERIODIZACION!$A$3:$AN$528,17,FALSE)=0,"",VLOOKUP($B142,PERIODIZACION!$A$3:$AN$528,17,FALSE))</f>
        <v>80</v>
      </c>
      <c r="Z142" s="176" t="str">
        <f t="shared" ref="Z142" si="129">IF(Y142 &lt;&gt; "","/","")</f>
        <v>/</v>
      </c>
      <c r="AA142" s="176">
        <f>IF(VLOOKUP($B142,PERIODIZACION!$A$3:$AN$528,18,FALSE)=0,"",VLOOKUP($B142,PERIODIZACION!$A$3:$AN$528,18,FALSE))</f>
        <v>2</v>
      </c>
      <c r="AB142" s="176">
        <f>IF(VLOOKUP($B142,PERIODIZACION!$A$3:$AN$528,19,FALSE)=0,"",VLOOKUP($B142,PERIODIZACION!$A$3:$AN$528,19,FALSE))</f>
        <v>80</v>
      </c>
      <c r="AC142" s="176" t="str">
        <f t="shared" ref="AC142" si="130">IF(AB142 &lt;&gt; "","/","")</f>
        <v>/</v>
      </c>
      <c r="AD142" s="176">
        <f>IF(VLOOKUP($B142,PERIODIZACION!$A$3:$AN$528,20,FALSE)=0,"",VLOOKUP($B142,PERIODIZACION!$A$3:$AN$528,20,FALSE))</f>
        <v>2</v>
      </c>
      <c r="AE142" s="176" t="str">
        <f>IF(VLOOKUP($B142,PERIODIZACION!$A$3:$AN$528,21,FALSE)=0,"",VLOOKUP($B142,PERIODIZACION!$A$3:$AN$528,21,FALSE))</f>
        <v/>
      </c>
      <c r="AF142" s="176" t="str">
        <f t="shared" ref="AF142" si="131">IF(AE142 &lt;&gt; "","/","")</f>
        <v/>
      </c>
      <c r="AG142" s="182" t="str">
        <f>IF(VLOOKUP($B142,PERIODIZACION!$A$3:$AN$528,22,FALSE)=0,"",VLOOKUP($B142,PERIODIZACION!$A$3:$AN$528,22,FALSE))</f>
        <v/>
      </c>
      <c r="AJ142" s="19" t="e">
        <f>VLOOKUP(C142,EJE!C$1:D1481,2,FALSE)</f>
        <v>#N/A</v>
      </c>
    </row>
    <row r="143" spans="1:43" ht="16.5">
      <c r="A143" s="155">
        <v>11</v>
      </c>
      <c r="B143" s="81" t="s">
        <v>685</v>
      </c>
      <c r="C143" s="188" t="s">
        <v>3</v>
      </c>
      <c r="D143" s="59" t="str">
        <f>HYPERLINK(AJ143,AI143)</f>
        <v>video</v>
      </c>
      <c r="E143" s="384"/>
      <c r="F143" s="384"/>
      <c r="G143" s="384"/>
      <c r="H143" s="384" t="s">
        <v>776</v>
      </c>
      <c r="I143" s="384"/>
      <c r="J143" s="384"/>
      <c r="K143" s="384"/>
      <c r="L143" s="384"/>
      <c r="M143" s="384"/>
      <c r="N143" s="384"/>
      <c r="O143" s="384"/>
      <c r="P143" s="384"/>
      <c r="Q143" s="186"/>
      <c r="R143" s="186"/>
      <c r="S143" s="186"/>
      <c r="T143" s="186"/>
      <c r="U143" s="186"/>
      <c r="V143" s="186"/>
      <c r="W143" s="186"/>
      <c r="X143" s="186"/>
      <c r="Y143" s="186"/>
      <c r="Z143" s="186"/>
      <c r="AA143" s="186"/>
      <c r="AB143" s="186"/>
      <c r="AC143" s="186"/>
      <c r="AD143" s="186"/>
      <c r="AE143" s="186"/>
      <c r="AF143" s="186"/>
      <c r="AG143" s="216"/>
      <c r="AI143" s="87" t="s">
        <v>738</v>
      </c>
      <c r="AJ143" s="19" t="str">
        <f>VLOOKUP(C143,EJE!C$1:D1482,2,FALSE)</f>
        <v>https://youtu.be/JwwQxitUCsY?si=-0IR-GRHn2uOUwX0</v>
      </c>
    </row>
    <row r="144" spans="1:43" ht="17.25" thickBot="1">
      <c r="A144" s="155">
        <v>12</v>
      </c>
      <c r="B144" s="82" t="s">
        <v>942</v>
      </c>
      <c r="C144" s="214" t="s">
        <v>661</v>
      </c>
      <c r="D144" s="61" t="str">
        <f>HYPERLINK(AJ144,AI144)</f>
        <v>video</v>
      </c>
      <c r="E144" s="386"/>
      <c r="F144" s="386"/>
      <c r="G144" s="386"/>
      <c r="H144" s="386" t="s">
        <v>776</v>
      </c>
      <c r="I144" s="386"/>
      <c r="J144" s="386"/>
      <c r="K144" s="386"/>
      <c r="L144" s="386"/>
      <c r="M144" s="386"/>
      <c r="N144" s="386"/>
      <c r="O144" s="386"/>
      <c r="P144" s="386"/>
      <c r="Q144" s="217"/>
      <c r="R144" s="217"/>
      <c r="S144" s="217"/>
      <c r="T144" s="217"/>
      <c r="U144" s="217"/>
      <c r="V144" s="217"/>
      <c r="W144" s="217"/>
      <c r="X144" s="217"/>
      <c r="Y144" s="217"/>
      <c r="Z144" s="217"/>
      <c r="AA144" s="217"/>
      <c r="AB144" s="217"/>
      <c r="AC144" s="217"/>
      <c r="AD144" s="217"/>
      <c r="AE144" s="217"/>
      <c r="AF144" s="217"/>
      <c r="AG144" s="218"/>
      <c r="AI144" s="87" t="s">
        <v>738</v>
      </c>
      <c r="AJ144" s="19" t="str">
        <f>VLOOKUP(C144,EJE!C$1:D1483,2,FALSE)</f>
        <v>https://drive.google.com/file/d/1VSznd0Pd842fm_2ygqVwDGID2Qpk-swW/view?usp=sharing</v>
      </c>
    </row>
    <row r="145" spans="1:36">
      <c r="A145" s="155">
        <v>13</v>
      </c>
      <c r="B145" s="381"/>
      <c r="C145" s="381"/>
      <c r="D145" s="381"/>
      <c r="E145" s="381" t="s">
        <v>688</v>
      </c>
      <c r="F145" s="381"/>
      <c r="G145" s="381"/>
      <c r="H145" s="381" t="s">
        <v>38</v>
      </c>
      <c r="I145" s="381"/>
      <c r="J145" s="381"/>
      <c r="K145" s="381" t="s">
        <v>687</v>
      </c>
      <c r="L145" s="381"/>
      <c r="M145" s="381"/>
      <c r="N145" s="381" t="s">
        <v>686</v>
      </c>
      <c r="O145" s="381"/>
      <c r="P145" s="381"/>
      <c r="AG145" s="169"/>
      <c r="AJ145" s="19" t="e">
        <f>VLOOKUP(C145,EJE!C$1:D1484,2,FALSE)</f>
        <v>#N/A</v>
      </c>
    </row>
    <row r="146" spans="1:36" ht="12.75">
      <c r="A146" s="155">
        <v>14</v>
      </c>
      <c r="B146" s="83" t="s">
        <v>42</v>
      </c>
      <c r="C146" s="178" t="s">
        <v>2</v>
      </c>
      <c r="D146" s="132" t="str">
        <f>HYPERLINK(AJ146,AI146)</f>
        <v>video</v>
      </c>
      <c r="E146" s="380">
        <v>10</v>
      </c>
      <c r="F146" s="380"/>
      <c r="G146" s="380"/>
      <c r="H146" s="380" t="s">
        <v>772</v>
      </c>
      <c r="I146" s="380"/>
      <c r="J146" s="380"/>
      <c r="K146" s="380">
        <v>3</v>
      </c>
      <c r="L146" s="380"/>
      <c r="M146" s="380"/>
      <c r="N146" s="380"/>
      <c r="O146" s="380"/>
      <c r="P146" s="380"/>
      <c r="Q146" s="168"/>
      <c r="R146" s="168"/>
      <c r="S146" s="168"/>
      <c r="T146" s="168"/>
      <c r="U146" s="168"/>
      <c r="V146" s="168"/>
      <c r="W146" s="168"/>
      <c r="X146" s="168"/>
      <c r="Y146" s="168"/>
      <c r="Z146" s="168"/>
      <c r="AA146" s="168"/>
      <c r="AB146" s="168"/>
      <c r="AG146" s="169"/>
      <c r="AI146" s="87" t="s">
        <v>738</v>
      </c>
      <c r="AJ146" s="19" t="str">
        <f>VLOOKUP(C146,EJE!C$1:D1485,2,FALSE)</f>
        <v>https://youtu.be/bgO3bI1ts_E?si=cgFOBOfo4lT9WI1k</v>
      </c>
    </row>
    <row r="147" spans="1:36" ht="12.75">
      <c r="A147" s="155">
        <v>15</v>
      </c>
      <c r="B147" s="83" t="s">
        <v>39</v>
      </c>
      <c r="C147" s="178" t="s">
        <v>30</v>
      </c>
      <c r="D147" s="132" t="str">
        <f>HYPERLINK(AJ147,AI147)</f>
        <v>video</v>
      </c>
      <c r="E147" s="380">
        <v>10</v>
      </c>
      <c r="F147" s="380"/>
      <c r="G147" s="380"/>
      <c r="H147" s="380" t="s">
        <v>772</v>
      </c>
      <c r="I147" s="380"/>
      <c r="J147" s="380"/>
      <c r="K147" s="380">
        <v>3</v>
      </c>
      <c r="L147" s="380"/>
      <c r="M147" s="380"/>
      <c r="N147" s="380"/>
      <c r="O147" s="380"/>
      <c r="P147" s="380"/>
      <c r="Q147" s="168"/>
      <c r="R147" s="168"/>
      <c r="S147" s="168"/>
      <c r="T147" s="168"/>
      <c r="U147" s="168"/>
      <c r="V147" s="168"/>
      <c r="W147" s="168"/>
      <c r="X147" s="168"/>
      <c r="Y147" s="168"/>
      <c r="Z147" s="168"/>
      <c r="AA147" s="168"/>
      <c r="AB147" s="168"/>
      <c r="AG147" s="169"/>
      <c r="AI147" s="87" t="s">
        <v>738</v>
      </c>
      <c r="AJ147" s="19">
        <f>VLOOKUP(C147,EJE!C$1:D1486,2,FALSE)</f>
        <v>0</v>
      </c>
    </row>
    <row r="148" spans="1:36" ht="12.75">
      <c r="A148" s="155">
        <v>16</v>
      </c>
      <c r="B148" s="83" t="s">
        <v>685</v>
      </c>
      <c r="C148" s="178" t="s">
        <v>4</v>
      </c>
      <c r="D148" s="132" t="str">
        <f>HYPERLINK(AJ148,AI148)</f>
        <v>video</v>
      </c>
      <c r="E148" s="380"/>
      <c r="F148" s="380"/>
      <c r="G148" s="380"/>
      <c r="H148" s="380" t="s">
        <v>779</v>
      </c>
      <c r="I148" s="380"/>
      <c r="J148" s="380"/>
      <c r="K148" s="380">
        <v>3</v>
      </c>
      <c r="L148" s="380"/>
      <c r="M148" s="380"/>
      <c r="N148" s="380"/>
      <c r="O148" s="380"/>
      <c r="P148" s="380"/>
      <c r="Q148" s="168"/>
      <c r="R148" s="168"/>
      <c r="S148" s="168"/>
      <c r="T148" s="168"/>
      <c r="U148" s="168"/>
      <c r="V148" s="168"/>
      <c r="W148" s="168"/>
      <c r="X148" s="168"/>
      <c r="Y148" s="168"/>
      <c r="Z148" s="168"/>
      <c r="AA148" s="168"/>
      <c r="AB148" s="168"/>
      <c r="AG148" s="169"/>
      <c r="AI148" s="87" t="s">
        <v>738</v>
      </c>
      <c r="AJ148" s="19" t="str">
        <f>VLOOKUP(C148,EJE!C$1:D1487,2,FALSE)</f>
        <v>https://youtu.be/SvFPSj9WcEk?si=iMWBcf8EZLcp5zy2</v>
      </c>
    </row>
    <row r="149" spans="1:36" ht="16.5">
      <c r="A149" s="155">
        <v>17</v>
      </c>
      <c r="B149" s="83" t="s">
        <v>1</v>
      </c>
      <c r="C149" s="178" t="s">
        <v>745</v>
      </c>
      <c r="D149" s="132" t="str">
        <f t="shared" ref="D149:D152" si="132">HYPERLINK(AJ149,AI149)</f>
        <v>video</v>
      </c>
      <c r="E149" s="380"/>
      <c r="F149" s="380"/>
      <c r="G149" s="380"/>
      <c r="H149" s="380" t="s">
        <v>779</v>
      </c>
      <c r="I149" s="380"/>
      <c r="J149" s="380"/>
      <c r="K149" s="380">
        <v>3</v>
      </c>
      <c r="L149" s="380"/>
      <c r="M149" s="380"/>
      <c r="N149" s="380"/>
      <c r="O149" s="380"/>
      <c r="P149" s="380"/>
      <c r="Q149" s="168"/>
      <c r="R149" s="168"/>
      <c r="S149" s="168"/>
      <c r="T149" s="168"/>
      <c r="U149" s="168"/>
      <c r="V149" s="168"/>
      <c r="W149" s="168"/>
      <c r="X149" s="168"/>
      <c r="Y149" s="168"/>
      <c r="Z149" s="168"/>
      <c r="AA149" s="168"/>
      <c r="AB149" s="168"/>
      <c r="AG149" s="169"/>
      <c r="AI149" s="87" t="s">
        <v>738</v>
      </c>
      <c r="AJ149" s="19" t="str">
        <f>VLOOKUP(C149,EJE!C$1:D1488,2,FALSE)</f>
        <v>https://drive.google.com/file/d/1d10kKB4X2rApjiYtDlKjBbuy7zvRY_rz/view?usp=sharing</v>
      </c>
    </row>
    <row r="150" spans="1:36" ht="16.5">
      <c r="A150" s="155">
        <v>18</v>
      </c>
      <c r="B150" s="83" t="s">
        <v>1</v>
      </c>
      <c r="C150" s="178" t="s">
        <v>745</v>
      </c>
      <c r="D150" s="132" t="str">
        <f t="shared" si="132"/>
        <v>video</v>
      </c>
      <c r="E150" s="380"/>
      <c r="F150" s="380"/>
      <c r="G150" s="380"/>
      <c r="H150" s="380" t="s">
        <v>779</v>
      </c>
      <c r="I150" s="380"/>
      <c r="J150" s="380"/>
      <c r="K150" s="380">
        <v>3</v>
      </c>
      <c r="L150" s="380"/>
      <c r="M150" s="380"/>
      <c r="N150" s="380"/>
      <c r="O150" s="380"/>
      <c r="P150" s="380"/>
      <c r="Q150" s="168"/>
      <c r="R150" s="168"/>
      <c r="S150" s="168"/>
      <c r="T150" s="168"/>
      <c r="U150" s="168"/>
      <c r="V150" s="168"/>
      <c r="W150" s="168"/>
      <c r="X150" s="168"/>
      <c r="Y150" s="168"/>
      <c r="Z150" s="168"/>
      <c r="AA150" s="168"/>
      <c r="AB150" s="168"/>
      <c r="AE150" s="23"/>
      <c r="AI150" s="87" t="s">
        <v>738</v>
      </c>
      <c r="AJ150" s="19" t="str">
        <f>VLOOKUP(C150,EJE!C$1:D1489,2,FALSE)</f>
        <v>https://drive.google.com/file/d/1d10kKB4X2rApjiYtDlKjBbuy7zvRY_rz/view?usp=sharing</v>
      </c>
    </row>
    <row r="151" spans="1:36" ht="16.5">
      <c r="A151" s="155">
        <v>19</v>
      </c>
      <c r="B151" s="83" t="s">
        <v>1</v>
      </c>
      <c r="C151" s="178" t="s">
        <v>745</v>
      </c>
      <c r="D151" s="132" t="str">
        <f t="shared" si="132"/>
        <v>video</v>
      </c>
      <c r="E151" s="380"/>
      <c r="F151" s="380"/>
      <c r="G151" s="380"/>
      <c r="H151" s="380" t="s">
        <v>779</v>
      </c>
      <c r="I151" s="380"/>
      <c r="J151" s="380"/>
      <c r="K151" s="380">
        <v>3</v>
      </c>
      <c r="L151" s="380"/>
      <c r="M151" s="380"/>
      <c r="N151" s="380"/>
      <c r="O151" s="380"/>
      <c r="P151" s="380"/>
      <c r="Q151" s="168"/>
      <c r="R151" s="168"/>
      <c r="S151" s="168"/>
      <c r="T151" s="168"/>
      <c r="U151" s="168"/>
      <c r="V151" s="168"/>
      <c r="W151" s="168"/>
      <c r="X151" s="168"/>
      <c r="Y151" s="168"/>
      <c r="Z151" s="168"/>
      <c r="AA151" s="168"/>
      <c r="AB151" s="168"/>
      <c r="AE151" s="23"/>
      <c r="AI151" s="87" t="s">
        <v>738</v>
      </c>
      <c r="AJ151" s="19" t="str">
        <f>VLOOKUP(C151,EJE!C$1:D1490,2,FALSE)</f>
        <v>https://drive.google.com/file/d/1d10kKB4X2rApjiYtDlKjBbuy7zvRY_rz/view?usp=sharing</v>
      </c>
    </row>
    <row r="152" spans="1:36" ht="16.5">
      <c r="A152" s="155">
        <v>20</v>
      </c>
      <c r="B152" s="83" t="s">
        <v>1</v>
      </c>
      <c r="C152" s="178" t="s">
        <v>745</v>
      </c>
      <c r="D152" s="132" t="str">
        <f t="shared" si="132"/>
        <v>video</v>
      </c>
      <c r="E152" s="380"/>
      <c r="F152" s="380"/>
      <c r="G152" s="380"/>
      <c r="H152" s="380" t="s">
        <v>779</v>
      </c>
      <c r="I152" s="380"/>
      <c r="J152" s="380"/>
      <c r="K152" s="380">
        <v>3</v>
      </c>
      <c r="L152" s="380"/>
      <c r="M152" s="380"/>
      <c r="N152" s="380"/>
      <c r="O152" s="380"/>
      <c r="P152" s="380"/>
      <c r="Q152" s="168"/>
      <c r="R152" s="168"/>
      <c r="S152" s="168"/>
      <c r="T152" s="168"/>
      <c r="U152" s="168"/>
      <c r="V152" s="168"/>
      <c r="W152" s="168"/>
      <c r="X152" s="168"/>
      <c r="Y152" s="168"/>
      <c r="Z152" s="168"/>
      <c r="AA152" s="168"/>
      <c r="AB152" s="168"/>
      <c r="AE152" s="23"/>
      <c r="AI152" s="87" t="s">
        <v>738</v>
      </c>
      <c r="AJ152" s="19" t="str">
        <f>VLOOKUP(C152,EJE!C$1:D1491,2,FALSE)</f>
        <v>https://drive.google.com/file/d/1d10kKB4X2rApjiYtDlKjBbuy7zvRY_rz/view?usp=sharing</v>
      </c>
    </row>
    <row r="153" spans="1:36">
      <c r="A153" s="155">
        <v>21</v>
      </c>
      <c r="B153" s="83"/>
      <c r="C153" s="18"/>
      <c r="D153" s="192"/>
      <c r="E153" s="22"/>
      <c r="F153" s="22"/>
      <c r="G153" s="22"/>
      <c r="I153" s="18"/>
      <c r="J153" s="23"/>
      <c r="L153" s="18"/>
      <c r="M153" s="23"/>
      <c r="O153" s="18"/>
      <c r="P153" s="23"/>
      <c r="S153" s="23"/>
      <c r="U153" s="24"/>
      <c r="V153" s="24"/>
      <c r="W153" s="24"/>
      <c r="X153" s="24"/>
      <c r="Y153" s="24"/>
      <c r="AB153" s="23"/>
      <c r="AE153" s="23"/>
    </row>
    <row r="154" spans="1:36">
      <c r="A154" s="155">
        <v>22</v>
      </c>
      <c r="B154" s="83"/>
      <c r="C154" s="18"/>
      <c r="D154" s="192"/>
      <c r="E154" s="22"/>
      <c r="F154" s="22"/>
      <c r="G154" s="22"/>
      <c r="I154" s="18"/>
      <c r="J154" s="23"/>
      <c r="L154" s="18"/>
      <c r="M154" s="23"/>
      <c r="O154" s="18"/>
      <c r="P154" s="23"/>
      <c r="S154" s="23"/>
      <c r="U154" s="24"/>
      <c r="V154" s="24"/>
      <c r="W154" s="24"/>
      <c r="X154" s="24"/>
      <c r="Y154" s="24"/>
      <c r="AB154" s="23"/>
      <c r="AE154" s="23"/>
    </row>
    <row r="155" spans="1:36">
      <c r="A155" s="155">
        <v>23</v>
      </c>
      <c r="B155" s="83"/>
      <c r="C155" s="77"/>
      <c r="D155" s="192"/>
      <c r="F155" s="18"/>
      <c r="G155" s="23"/>
      <c r="I155" s="18"/>
      <c r="J155" s="23"/>
      <c r="L155" s="18"/>
      <c r="M155" s="23"/>
      <c r="O155" s="18"/>
      <c r="P155" s="23"/>
      <c r="S155" s="23"/>
      <c r="V155" s="23"/>
      <c r="Y155" s="23"/>
      <c r="AB155" s="23"/>
      <c r="AE155" s="23"/>
    </row>
    <row r="156" spans="1:36">
      <c r="A156" s="155">
        <v>24</v>
      </c>
      <c r="B156" s="83"/>
      <c r="C156" s="77"/>
      <c r="D156" s="192"/>
      <c r="F156" s="18"/>
      <c r="G156" s="23"/>
      <c r="I156" s="18"/>
      <c r="J156" s="23"/>
      <c r="L156" s="18"/>
      <c r="M156" s="23"/>
      <c r="O156" s="18"/>
      <c r="P156" s="23"/>
      <c r="S156" s="23"/>
      <c r="V156" s="23"/>
      <c r="Y156" s="23"/>
      <c r="AB156" s="23"/>
      <c r="AE156" s="23"/>
    </row>
    <row r="157" spans="1:36">
      <c r="B157" s="161"/>
      <c r="C157" s="77" t="s">
        <v>927</v>
      </c>
      <c r="D157" s="59"/>
      <c r="E157" s="109"/>
      <c r="F157" s="109"/>
      <c r="G157" s="109"/>
      <c r="H157" s="109"/>
      <c r="I157" s="109"/>
      <c r="J157" s="109"/>
      <c r="K157" s="109"/>
      <c r="L157" s="109"/>
      <c r="M157" s="109"/>
      <c r="N157" s="110"/>
      <c r="O157" s="110"/>
      <c r="P157" s="110"/>
      <c r="Q157" s="109"/>
      <c r="R157" s="109"/>
      <c r="S157" s="109"/>
      <c r="T157" s="109"/>
      <c r="U157" s="109"/>
      <c r="V157" s="109"/>
      <c r="W157" s="109"/>
      <c r="X157" s="109"/>
      <c r="Y157" s="109"/>
      <c r="Z157" s="109"/>
      <c r="AA157" s="109"/>
      <c r="AB157" s="109"/>
      <c r="AC157" s="109"/>
      <c r="AD157" s="109"/>
      <c r="AE157" s="109"/>
      <c r="AG157" s="109"/>
      <c r="AJ157" s="75"/>
    </row>
    <row r="158" spans="1:36" customFormat="1" ht="21" thickBot="1">
      <c r="A158" s="160">
        <v>7</v>
      </c>
      <c r="B158" s="160"/>
      <c r="C158" s="160" t="s">
        <v>938</v>
      </c>
      <c r="D158" s="190"/>
      <c r="E158" s="379" t="s">
        <v>688</v>
      </c>
      <c r="F158" s="379"/>
      <c r="G158" s="379"/>
      <c r="H158" s="379" t="s">
        <v>38</v>
      </c>
      <c r="I158" s="379"/>
      <c r="J158" s="379"/>
      <c r="K158" s="379" t="s">
        <v>687</v>
      </c>
      <c r="L158" s="379"/>
      <c r="M158" s="379"/>
      <c r="N158" s="379" t="s">
        <v>686</v>
      </c>
      <c r="O158" s="379"/>
      <c r="P158" s="379"/>
      <c r="Q158" s="77"/>
      <c r="R158" s="77"/>
      <c r="S158" s="77"/>
      <c r="T158" s="77"/>
      <c r="U158" s="77"/>
      <c r="V158" s="77"/>
      <c r="W158" s="77"/>
      <c r="X158" s="77"/>
      <c r="Y158" s="77"/>
      <c r="Z158" s="77"/>
      <c r="AA158" s="77"/>
      <c r="AB158" s="77"/>
      <c r="AC158" s="77"/>
      <c r="AD158" s="77"/>
      <c r="AE158" s="77"/>
      <c r="AF158" s="77"/>
      <c r="AG158" s="78"/>
      <c r="AH158" s="18"/>
      <c r="AI158" s="87"/>
      <c r="AJ158" s="76"/>
    </row>
    <row r="159" spans="1:36" ht="25.5">
      <c r="A159" s="155">
        <v>1</v>
      </c>
      <c r="B159" s="80" t="s">
        <v>942</v>
      </c>
      <c r="C159" s="176" t="s">
        <v>720</v>
      </c>
      <c r="D159" s="131" t="str">
        <f t="shared" ref="D159:D164" si="133">HYPERLINK(AJ159,AI159)</f>
        <v>video</v>
      </c>
      <c r="E159" s="390">
        <v>8</v>
      </c>
      <c r="F159" s="390"/>
      <c r="G159" s="390"/>
      <c r="H159" s="390"/>
      <c r="I159" s="390"/>
      <c r="J159" s="390"/>
      <c r="K159" s="390"/>
      <c r="L159" s="390"/>
      <c r="M159" s="390"/>
      <c r="N159" s="390"/>
      <c r="O159" s="390"/>
      <c r="P159" s="391"/>
      <c r="Q159" s="159"/>
      <c r="R159" s="159"/>
      <c r="S159" s="159"/>
      <c r="T159" s="159"/>
      <c r="U159" s="159"/>
      <c r="V159" s="159"/>
      <c r="W159" s="159"/>
      <c r="X159" s="159"/>
      <c r="Y159" s="159"/>
      <c r="Z159" s="159"/>
      <c r="AA159" s="159"/>
      <c r="AB159" s="159"/>
      <c r="AC159" s="159"/>
      <c r="AD159" s="159"/>
      <c r="AE159" s="159"/>
      <c r="AF159" s="159"/>
      <c r="AG159" s="178"/>
      <c r="AI159" s="87" t="s">
        <v>738</v>
      </c>
      <c r="AJ159" s="19" t="str">
        <f>VLOOKUP(C159,EJE!C$1:D1491,2,FALSE)</f>
        <v>https://youtu.be/3cqkbGUWro4?si=jJC6Mfg8OeypjUji</v>
      </c>
    </row>
    <row r="160" spans="1:36" ht="12.75">
      <c r="A160" s="155">
        <v>2</v>
      </c>
      <c r="B160" s="81" t="s">
        <v>264</v>
      </c>
      <c r="C160" s="178" t="s">
        <v>692</v>
      </c>
      <c r="D160" s="132" t="str">
        <f t="shared" si="133"/>
        <v>video</v>
      </c>
      <c r="E160" s="380"/>
      <c r="F160" s="380"/>
      <c r="G160" s="380"/>
      <c r="H160" s="380" t="s">
        <v>776</v>
      </c>
      <c r="I160" s="380"/>
      <c r="J160" s="380"/>
      <c r="K160" s="380">
        <v>3</v>
      </c>
      <c r="L160" s="380"/>
      <c r="M160" s="380"/>
      <c r="N160" s="380"/>
      <c r="O160" s="380"/>
      <c r="P160" s="385"/>
      <c r="Q160" s="159"/>
      <c r="R160" s="159"/>
      <c r="S160" s="159"/>
      <c r="T160" s="159"/>
      <c r="U160" s="159"/>
      <c r="V160" s="159"/>
      <c r="W160" s="159"/>
      <c r="X160" s="159"/>
      <c r="Y160" s="159"/>
      <c r="Z160" s="159"/>
      <c r="AA160" s="159"/>
      <c r="AB160" s="159"/>
      <c r="AC160" s="159"/>
      <c r="AD160" s="159"/>
      <c r="AE160" s="159"/>
      <c r="AF160" s="159"/>
      <c r="AG160" s="178"/>
      <c r="AI160" s="87" t="s">
        <v>738</v>
      </c>
      <c r="AJ160" s="19" t="str">
        <f>VLOOKUP(C160,EJE!C$1:D1492,2,FALSE)</f>
        <v>https://youtu.be/c6a4n-uxNy0?si=wxXF20Dhm3IYMqto</v>
      </c>
    </row>
    <row r="161" spans="1:36" ht="17.25" thickBot="1">
      <c r="A161" s="155">
        <v>3</v>
      </c>
      <c r="B161" s="82" t="s">
        <v>942</v>
      </c>
      <c r="C161" s="180" t="s">
        <v>176</v>
      </c>
      <c r="D161" s="133" t="str">
        <f t="shared" si="133"/>
        <v>video</v>
      </c>
      <c r="E161" s="387"/>
      <c r="F161" s="387"/>
      <c r="G161" s="387"/>
      <c r="H161" s="387" t="s">
        <v>776</v>
      </c>
      <c r="I161" s="387"/>
      <c r="J161" s="387"/>
      <c r="K161" s="387">
        <v>3</v>
      </c>
      <c r="L161" s="387"/>
      <c r="M161" s="387"/>
      <c r="N161" s="387"/>
      <c r="O161" s="387"/>
      <c r="P161" s="388"/>
      <c r="Q161" s="159"/>
      <c r="R161" s="159"/>
      <c r="S161" s="159"/>
      <c r="T161" s="159"/>
      <c r="U161" s="159"/>
      <c r="V161" s="159"/>
      <c r="W161" s="159"/>
      <c r="X161" s="159"/>
      <c r="Y161" s="159"/>
      <c r="Z161" s="159"/>
      <c r="AA161" s="159"/>
      <c r="AB161" s="159"/>
      <c r="AC161" s="159"/>
      <c r="AD161" s="159"/>
      <c r="AE161" s="159"/>
      <c r="AF161" s="159"/>
      <c r="AG161" s="178"/>
      <c r="AI161" s="87" t="s">
        <v>738</v>
      </c>
      <c r="AJ161" s="19" t="str">
        <f>VLOOKUP(C161,EJE!C$1:D1493,2,FALSE)</f>
        <v>https://drive.google.com/file/d/1Q1An8Nigul245WUqUDS52fCJOsCBmEqf/view?usp=drive_link</v>
      </c>
    </row>
    <row r="162" spans="1:36" ht="16.5">
      <c r="A162" s="155">
        <v>4</v>
      </c>
      <c r="B162" s="81" t="s">
        <v>739</v>
      </c>
      <c r="C162" s="178" t="s">
        <v>66</v>
      </c>
      <c r="D162" s="132" t="str">
        <f t="shared" si="133"/>
        <v>video</v>
      </c>
      <c r="E162" s="380"/>
      <c r="F162" s="380"/>
      <c r="G162" s="380"/>
      <c r="H162" s="380" t="s">
        <v>776</v>
      </c>
      <c r="I162" s="380"/>
      <c r="J162" s="380"/>
      <c r="K162" s="380">
        <v>3</v>
      </c>
      <c r="L162" s="380"/>
      <c r="M162" s="380"/>
      <c r="N162" s="380"/>
      <c r="O162" s="380"/>
      <c r="P162" s="385"/>
      <c r="Q162" s="159"/>
      <c r="R162" s="159"/>
      <c r="S162" s="159"/>
      <c r="T162" s="159"/>
      <c r="U162" s="159"/>
      <c r="V162" s="159"/>
      <c r="W162" s="159"/>
      <c r="X162" s="159"/>
      <c r="Y162" s="159"/>
      <c r="Z162" s="159"/>
      <c r="AA162" s="159"/>
      <c r="AB162" s="159"/>
      <c r="AC162" s="159"/>
      <c r="AD162" s="159"/>
      <c r="AE162" s="159"/>
      <c r="AF162" s="159"/>
      <c r="AG162" s="178"/>
      <c r="AI162" s="87" t="s">
        <v>738</v>
      </c>
      <c r="AJ162" s="19" t="str">
        <f>VLOOKUP(C162,EJE!C$1:D1494,2,FALSE)</f>
        <v>https://youtu.be/YNAwRWgPwNk?si=tRGZb459mOPBCCZB</v>
      </c>
    </row>
    <row r="163" spans="1:36" ht="12.75">
      <c r="A163" s="155">
        <v>5</v>
      </c>
      <c r="B163" s="81" t="s">
        <v>739</v>
      </c>
      <c r="C163" s="178" t="s">
        <v>622</v>
      </c>
      <c r="D163" s="132" t="e">
        <f t="shared" si="133"/>
        <v>#N/A</v>
      </c>
      <c r="E163" s="380"/>
      <c r="F163" s="380"/>
      <c r="G163" s="380"/>
      <c r="H163" s="380" t="s">
        <v>776</v>
      </c>
      <c r="I163" s="380"/>
      <c r="J163" s="380"/>
      <c r="K163" s="380">
        <v>3</v>
      </c>
      <c r="L163" s="380"/>
      <c r="M163" s="380"/>
      <c r="N163" s="380"/>
      <c r="O163" s="380"/>
      <c r="P163" s="385"/>
      <c r="Q163" s="159"/>
      <c r="R163" s="159"/>
      <c r="S163" s="159"/>
      <c r="T163" s="159"/>
      <c r="U163" s="159"/>
      <c r="V163" s="159"/>
      <c r="W163" s="159"/>
      <c r="X163" s="159"/>
      <c r="Y163" s="159"/>
      <c r="Z163" s="159"/>
      <c r="AA163" s="159"/>
      <c r="AB163" s="159"/>
      <c r="AC163" s="159"/>
      <c r="AD163" s="159"/>
      <c r="AE163" s="159"/>
      <c r="AF163" s="159"/>
      <c r="AG163" s="178"/>
      <c r="AI163" s="87" t="s">
        <v>738</v>
      </c>
      <c r="AJ163" s="19" t="e">
        <f>VLOOKUP(C163,EJE!C$1:D1495,2,FALSE)</f>
        <v>#N/A</v>
      </c>
    </row>
    <row r="164" spans="1:36" ht="13.5" thickBot="1">
      <c r="A164" s="155">
        <v>6</v>
      </c>
      <c r="B164" s="81" t="s">
        <v>0</v>
      </c>
      <c r="C164" s="178" t="s">
        <v>627</v>
      </c>
      <c r="D164" s="132" t="str">
        <f t="shared" si="133"/>
        <v>video</v>
      </c>
      <c r="E164" s="380"/>
      <c r="F164" s="380"/>
      <c r="G164" s="380"/>
      <c r="H164" s="380" t="s">
        <v>776</v>
      </c>
      <c r="I164" s="380"/>
      <c r="J164" s="380"/>
      <c r="K164" s="380">
        <v>3</v>
      </c>
      <c r="L164" s="380"/>
      <c r="M164" s="380"/>
      <c r="N164" s="380"/>
      <c r="O164" s="380"/>
      <c r="P164" s="385"/>
      <c r="Q164" s="159"/>
      <c r="R164" s="159"/>
      <c r="S164" s="159"/>
      <c r="T164" s="159"/>
      <c r="U164" s="159"/>
      <c r="V164" s="159"/>
      <c r="W164" s="159"/>
      <c r="X164" s="159"/>
      <c r="Y164" s="159"/>
      <c r="Z164" s="159"/>
      <c r="AA164" s="159"/>
      <c r="AB164" s="159"/>
      <c r="AC164" s="159"/>
      <c r="AD164" s="159"/>
      <c r="AE164" s="159"/>
      <c r="AF164" s="159"/>
      <c r="AG164" s="178"/>
      <c r="AI164" s="87" t="s">
        <v>738</v>
      </c>
      <c r="AJ164" s="19" t="str">
        <f>VLOOKUP(C164,EJE!C$1:D1496,2,FALSE)</f>
        <v>https://youtu.be/21c_yxmd5lQ?si=PIVwUqgcfAsyu5jn</v>
      </c>
    </row>
    <row r="165" spans="1:36" ht="12.75">
      <c r="A165" s="155">
        <v>7</v>
      </c>
      <c r="B165" s="129" t="s">
        <v>752</v>
      </c>
      <c r="C165" s="176" t="str">
        <f>+VLOOKUP($B165,PERIODIZACION!$A$3:$AN$528,2,FALSE)</f>
        <v>SENTADILLA</v>
      </c>
      <c r="D165" s="176">
        <f>IF(VLOOKUP($B165,PERIODIZACION!$A$3:$AN$528,3,FALSE)=0,"",VLOOKUP($B165,PERIODIZACION!$A$3:$AN$528,3,FALSE))</f>
        <v>40</v>
      </c>
      <c r="E165" s="176" t="str">
        <f t="shared" ref="E165" si="134">IF(D165 &lt;&gt; "","/","")</f>
        <v>/</v>
      </c>
      <c r="F165" s="176">
        <f>IF(VLOOKUP($B165,PERIODIZACION!$A$3:$AN$528,4,FALSE)=0,"",VLOOKUP($B165,PERIODIZACION!$A$3:$AN$528,4,FALSE))</f>
        <v>4</v>
      </c>
      <c r="G165" s="176">
        <f>IF(VLOOKUP($B165,PERIODIZACION!$A$3:$AN$528,5,FALSE)=0,"",VLOOKUP($B165,PERIODIZACION!$A$3:$AN$528,5,FALSE))</f>
        <v>60</v>
      </c>
      <c r="H165" s="176" t="str">
        <f t="shared" ref="H165" si="135">IF(G165 &lt;&gt; "","/","")</f>
        <v>/</v>
      </c>
      <c r="I165" s="176">
        <f>IF(VLOOKUP($B165,PERIODIZACION!$A$3:$AN$528,6,FALSE)=0,"",VLOOKUP($B165,PERIODIZACION!$A$3:$AN$528,6,FALSE))</f>
        <v>4</v>
      </c>
      <c r="J165" s="176">
        <f>IF(VLOOKUP($B165,PERIODIZACION!$A$3:$AN$528,7,FALSE)=0,"",VLOOKUP($B165,PERIODIZACION!$A$3:$AN$528,7,FALSE))</f>
        <v>70</v>
      </c>
      <c r="K165" s="176" t="str">
        <f t="shared" ref="K165" si="136">IF(J165 &lt;&gt; "","/","")</f>
        <v>/</v>
      </c>
      <c r="L165" s="176">
        <f>IF(VLOOKUP($B165,PERIODIZACION!$A$3:$AN$528,8,FALSE)=0,"",VLOOKUP($B165,PERIODIZACION!$A$3:$AN$528,8,FALSE))</f>
        <v>4</v>
      </c>
      <c r="M165" s="176">
        <f>IF(VLOOKUP($B165,PERIODIZACION!$A$3:$AN$528,9,FALSE)=0,"",VLOOKUP($B165,PERIODIZACION!$A$3:$AN$528,9,FALSE))</f>
        <v>80</v>
      </c>
      <c r="N165" s="176" t="str">
        <f t="shared" ref="N165" si="137">IF(M165 &lt;&gt; "","/","")</f>
        <v>/</v>
      </c>
      <c r="O165" s="176">
        <f>IF(VLOOKUP($B165,PERIODIZACION!$A$3:$AN$528,10,FALSE)=0,"",VLOOKUP($B165,PERIODIZACION!$A$3:$AN$528,10,FALSE))</f>
        <v>4</v>
      </c>
      <c r="P165" s="176">
        <f>IF(VLOOKUP($B165,PERIODIZACION!$A$3:$AN$528,11,FALSE)=0,"",VLOOKUP($B165,PERIODIZACION!$A$3:$AN$528,11,FALSE))</f>
        <v>80</v>
      </c>
      <c r="Q165" s="176" t="str">
        <f t="shared" ref="Q165" si="138">IF(P165 &lt;&gt; "","/","")</f>
        <v>/</v>
      </c>
      <c r="R165" s="176">
        <f>IF(VLOOKUP($B165,PERIODIZACION!$A$3:$AN$528,12,FALSE)=0,"",VLOOKUP($B165,PERIODIZACION!$A$3:$AN$528,12,FALSE))</f>
        <v>4</v>
      </c>
      <c r="S165" s="176">
        <f>IF(VLOOKUP($B165,PERIODIZACION!$A$3:$AN$528,13,FALSE)=0,"",VLOOKUP($B165,PERIODIZACION!$A$3:$AN$528,13,FALSE))</f>
        <v>80</v>
      </c>
      <c r="T165" s="176" t="str">
        <f t="shared" ref="T165" si="139">IF(S165 &lt;&gt; "","/","")</f>
        <v>/</v>
      </c>
      <c r="U165" s="176">
        <f>IF(VLOOKUP($B165,PERIODIZACION!$A$3:$AN$528,14,FALSE)=0,"",VLOOKUP($B165,PERIODIZACION!$A$3:$AN$528,14,FALSE))</f>
        <v>4</v>
      </c>
      <c r="V165" s="176">
        <f>IF(VLOOKUP($B165,PERIODIZACION!$A$3:$AN$528,15,FALSE)=0,"",VLOOKUP($B165,PERIODIZACION!$A$3:$AN$528,15,FALSE))</f>
        <v>80</v>
      </c>
      <c r="W165" s="176" t="str">
        <f t="shared" ref="W165" si="140">IF(V165 &lt;&gt; "","/","")</f>
        <v>/</v>
      </c>
      <c r="X165" s="176">
        <f>IF(VLOOKUP($B165,PERIODIZACION!$A$3:$AN$528,16,FALSE)=0,"",VLOOKUP($B165,PERIODIZACION!$A$3:$AN$528,16,FALSE))</f>
        <v>4</v>
      </c>
      <c r="Y165" s="176">
        <f>IF(VLOOKUP($B165,PERIODIZACION!$A$3:$AN$528,17,FALSE)=0,"",VLOOKUP($B165,PERIODIZACION!$A$3:$AN$528,17,FALSE))</f>
        <v>80</v>
      </c>
      <c r="Z165" s="176" t="str">
        <f t="shared" ref="Z165" si="141">IF(Y165 &lt;&gt; "","/","")</f>
        <v>/</v>
      </c>
      <c r="AA165" s="176">
        <f>IF(VLOOKUP($B165,PERIODIZACION!$A$3:$AN$528,18,FALSE)=0,"",VLOOKUP($B165,PERIODIZACION!$A$3:$AN$528,18,FALSE))</f>
        <v>4</v>
      </c>
      <c r="AB165" s="176">
        <f>IF(VLOOKUP($B165,PERIODIZACION!$A$3:$AN$528,19,FALSE)=0,"",VLOOKUP($B165,PERIODIZACION!$A$3:$AN$528,19,FALSE))</f>
        <v>80</v>
      </c>
      <c r="AC165" s="176" t="str">
        <f t="shared" ref="AC165" si="142">IF(AB165 &lt;&gt; "","/","")</f>
        <v>/</v>
      </c>
      <c r="AD165" s="176">
        <f>IF(VLOOKUP($B165,PERIODIZACION!$A$3:$AN$528,20,FALSE)=0,"",VLOOKUP($B165,PERIODIZACION!$A$3:$AN$528,20,FALSE))</f>
        <v>4</v>
      </c>
      <c r="AE165" s="176" t="str">
        <f>IF(VLOOKUP($B165,PERIODIZACION!$A$3:$AN$528,21,FALSE)=0,"",VLOOKUP($B165,PERIODIZACION!$A$3:$AN$528,21,FALSE))</f>
        <v/>
      </c>
      <c r="AF165" s="176" t="str">
        <f t="shared" ref="AF165" si="143">IF(AE165 &lt;&gt; "","/","")</f>
        <v/>
      </c>
      <c r="AG165" s="182" t="str">
        <f>IF(VLOOKUP($B165,PERIODIZACION!$A$3:$AN$528,22,FALSE)=0,"",VLOOKUP($B165,PERIODIZACION!$A$3:$AN$528,22,FALSE))</f>
        <v/>
      </c>
      <c r="AJ165" s="19" t="e">
        <f>VLOOKUP(C165,EJE!C$1:D1498,2,FALSE)</f>
        <v>#N/A</v>
      </c>
    </row>
    <row r="166" spans="1:36" ht="16.5">
      <c r="A166" s="155">
        <v>8</v>
      </c>
      <c r="B166" s="81" t="s">
        <v>685</v>
      </c>
      <c r="C166" s="178" t="s">
        <v>3</v>
      </c>
      <c r="D166" s="132" t="str">
        <f>HYPERLINK(AJ166,AI166)</f>
        <v>video</v>
      </c>
      <c r="E166" s="380"/>
      <c r="F166" s="380"/>
      <c r="G166" s="380"/>
      <c r="H166" s="380" t="s">
        <v>776</v>
      </c>
      <c r="I166" s="380"/>
      <c r="J166" s="380"/>
      <c r="K166" s="380"/>
      <c r="L166" s="380"/>
      <c r="M166" s="380"/>
      <c r="N166" s="380"/>
      <c r="O166" s="380"/>
      <c r="P166" s="380"/>
      <c r="Q166" s="178"/>
      <c r="R166" s="178"/>
      <c r="S166" s="178"/>
      <c r="T166" s="178"/>
      <c r="U166" s="178"/>
      <c r="V166" s="178"/>
      <c r="W166" s="178"/>
      <c r="X166" s="178"/>
      <c r="Y166" s="178"/>
      <c r="Z166" s="178"/>
      <c r="AA166" s="178"/>
      <c r="AB166" s="178"/>
      <c r="AC166" s="178"/>
      <c r="AD166" s="178"/>
      <c r="AE166" s="178"/>
      <c r="AF166" s="178"/>
      <c r="AG166" s="183"/>
      <c r="AI166" s="87" t="s">
        <v>738</v>
      </c>
      <c r="AJ166" s="19" t="str">
        <f>VLOOKUP(C166,EJE!C$1:D1499,2,FALSE)</f>
        <v>https://youtu.be/JwwQxitUCsY?si=-0IR-GRHn2uOUwX0</v>
      </c>
    </row>
    <row r="167" spans="1:36" ht="13.5" thickBot="1">
      <c r="A167" s="155">
        <v>9</v>
      </c>
      <c r="B167" s="82" t="s">
        <v>264</v>
      </c>
      <c r="C167" s="180" t="s">
        <v>219</v>
      </c>
      <c r="D167" s="133" t="str">
        <f>HYPERLINK(AJ167,AI167)</f>
        <v>video</v>
      </c>
      <c r="E167" s="387"/>
      <c r="F167" s="387"/>
      <c r="G167" s="387"/>
      <c r="H167" s="387" t="s">
        <v>776</v>
      </c>
      <c r="I167" s="387"/>
      <c r="J167" s="387"/>
      <c r="K167" s="387"/>
      <c r="L167" s="387"/>
      <c r="M167" s="387"/>
      <c r="N167" s="387"/>
      <c r="O167" s="387"/>
      <c r="P167" s="387"/>
      <c r="Q167" s="180"/>
      <c r="R167" s="180"/>
      <c r="S167" s="180"/>
      <c r="T167" s="180"/>
      <c r="U167" s="180"/>
      <c r="V167" s="180"/>
      <c r="W167" s="180"/>
      <c r="X167" s="180"/>
      <c r="Y167" s="180"/>
      <c r="Z167" s="180"/>
      <c r="AA167" s="180"/>
      <c r="AB167" s="180"/>
      <c r="AC167" s="180"/>
      <c r="AD167" s="180"/>
      <c r="AE167" s="180"/>
      <c r="AF167" s="180"/>
      <c r="AG167" s="184"/>
      <c r="AI167" s="87" t="s">
        <v>738</v>
      </c>
      <c r="AJ167" s="19">
        <f>VLOOKUP(C167,EJE!C$1:D1500,2,FALSE)</f>
        <v>0</v>
      </c>
    </row>
    <row r="168" spans="1:36" ht="12.75">
      <c r="A168" s="155">
        <v>10</v>
      </c>
      <c r="B168" s="129" t="s">
        <v>1164</v>
      </c>
      <c r="C168" s="176" t="str">
        <f>+VLOOKUP($B168,PERIODIZACION!$A$3:$AN$528,2,FALSE)</f>
        <v>SEAL ROW</v>
      </c>
      <c r="D168" s="176">
        <f>IF(VLOOKUP($B168,PERIODIZACION!$A$3:$AN$528,3,FALSE)=0,"",VLOOKUP($B168,PERIODIZACION!$A$3:$AN$528,3,FALSE))</f>
        <v>40</v>
      </c>
      <c r="E168" s="176" t="str">
        <f t="shared" ref="E168" si="144">IF(D168 &lt;&gt; "","/","")</f>
        <v>/</v>
      </c>
      <c r="F168" s="176">
        <f>IF(VLOOKUP($B168,PERIODIZACION!$A$3:$AN$528,4,FALSE)=0,"",VLOOKUP($B168,PERIODIZACION!$A$3:$AN$528,4,FALSE))</f>
        <v>4</v>
      </c>
      <c r="G168" s="176">
        <f>IF(VLOOKUP($B168,PERIODIZACION!$A$3:$AN$528,5,FALSE)=0,"",VLOOKUP($B168,PERIODIZACION!$A$3:$AN$528,5,FALSE))</f>
        <v>60</v>
      </c>
      <c r="H168" s="176" t="str">
        <f t="shared" ref="H168" si="145">IF(G168 &lt;&gt; "","/","")</f>
        <v>/</v>
      </c>
      <c r="I168" s="176">
        <f>IF(VLOOKUP($B168,PERIODIZACION!$A$3:$AN$528,6,FALSE)=0,"",VLOOKUP($B168,PERIODIZACION!$A$3:$AN$528,6,FALSE))</f>
        <v>4</v>
      </c>
      <c r="J168" s="176">
        <f>IF(VLOOKUP($B168,PERIODIZACION!$A$3:$AN$528,7,FALSE)=0,"",VLOOKUP($B168,PERIODIZACION!$A$3:$AN$528,7,FALSE))</f>
        <v>70</v>
      </c>
      <c r="K168" s="176" t="str">
        <f t="shared" ref="K168" si="146">IF(J168 &lt;&gt; "","/","")</f>
        <v>/</v>
      </c>
      <c r="L168" s="176">
        <f>IF(VLOOKUP($B168,PERIODIZACION!$A$3:$AN$528,8,FALSE)=0,"",VLOOKUP($B168,PERIODIZACION!$A$3:$AN$528,8,FALSE))</f>
        <v>4</v>
      </c>
      <c r="M168" s="176">
        <f>IF(VLOOKUP($B168,PERIODIZACION!$A$3:$AN$528,9,FALSE)=0,"",VLOOKUP($B168,PERIODIZACION!$A$3:$AN$528,9,FALSE))</f>
        <v>80</v>
      </c>
      <c r="N168" s="176" t="str">
        <f t="shared" ref="N168" si="147">IF(M168 &lt;&gt; "","/","")</f>
        <v>/</v>
      </c>
      <c r="O168" s="176">
        <f>IF(VLOOKUP($B168,PERIODIZACION!$A$3:$AN$528,10,FALSE)=0,"",VLOOKUP($B168,PERIODIZACION!$A$3:$AN$528,10,FALSE))</f>
        <v>4</v>
      </c>
      <c r="P168" s="176">
        <f>IF(VLOOKUP($B168,PERIODIZACION!$A$3:$AN$528,11,FALSE)=0,"",VLOOKUP($B168,PERIODIZACION!$A$3:$AN$528,11,FALSE))</f>
        <v>80</v>
      </c>
      <c r="Q168" s="176" t="str">
        <f t="shared" ref="Q168" si="148">IF(P168 &lt;&gt; "","/","")</f>
        <v>/</v>
      </c>
      <c r="R168" s="176">
        <f>IF(VLOOKUP($B168,PERIODIZACION!$A$3:$AN$528,12,FALSE)=0,"",VLOOKUP($B168,PERIODIZACION!$A$3:$AN$528,12,FALSE))</f>
        <v>4</v>
      </c>
      <c r="S168" s="176">
        <f>IF(VLOOKUP($B168,PERIODIZACION!$A$3:$AN$528,13,FALSE)=0,"",VLOOKUP($B168,PERIODIZACION!$A$3:$AN$528,13,FALSE))</f>
        <v>80</v>
      </c>
      <c r="T168" s="176" t="str">
        <f t="shared" ref="T168" si="149">IF(S168 &lt;&gt; "","/","")</f>
        <v>/</v>
      </c>
      <c r="U168" s="176">
        <f>IF(VLOOKUP($B168,PERIODIZACION!$A$3:$AN$528,14,FALSE)=0,"",VLOOKUP($B168,PERIODIZACION!$A$3:$AN$528,14,FALSE))</f>
        <v>4</v>
      </c>
      <c r="V168" s="176">
        <f>IF(VLOOKUP($B168,PERIODIZACION!$A$3:$AN$528,15,FALSE)=0,"",VLOOKUP($B168,PERIODIZACION!$A$3:$AN$528,15,FALSE))</f>
        <v>80</v>
      </c>
      <c r="W168" s="176" t="str">
        <f t="shared" ref="W168" si="150">IF(V168 &lt;&gt; "","/","")</f>
        <v>/</v>
      </c>
      <c r="X168" s="176">
        <f>IF(VLOOKUP($B168,PERIODIZACION!$A$3:$AN$528,16,FALSE)=0,"",VLOOKUP($B168,PERIODIZACION!$A$3:$AN$528,16,FALSE))</f>
        <v>4</v>
      </c>
      <c r="Y168" s="176">
        <f>IF(VLOOKUP($B168,PERIODIZACION!$A$3:$AN$528,17,FALSE)=0,"",VLOOKUP($B168,PERIODIZACION!$A$3:$AN$528,17,FALSE))</f>
        <v>80</v>
      </c>
      <c r="Z168" s="176" t="str">
        <f t="shared" ref="Z168" si="151">IF(Y168 &lt;&gt; "","/","")</f>
        <v>/</v>
      </c>
      <c r="AA168" s="176">
        <f>IF(VLOOKUP($B168,PERIODIZACION!$A$3:$AN$528,18,FALSE)=0,"",VLOOKUP($B168,PERIODIZACION!$A$3:$AN$528,18,FALSE))</f>
        <v>4</v>
      </c>
      <c r="AB168" s="176">
        <f>IF(VLOOKUP($B168,PERIODIZACION!$A$3:$AN$528,19,FALSE)=0,"",VLOOKUP($B168,PERIODIZACION!$A$3:$AN$528,19,FALSE))</f>
        <v>80</v>
      </c>
      <c r="AC168" s="176" t="str">
        <f t="shared" ref="AC168" si="152">IF(AB168 &lt;&gt; "","/","")</f>
        <v>/</v>
      </c>
      <c r="AD168" s="176">
        <f>IF(VLOOKUP($B168,PERIODIZACION!$A$3:$AN$528,20,FALSE)=0,"",VLOOKUP($B168,PERIODIZACION!$A$3:$AN$528,20,FALSE))</f>
        <v>4</v>
      </c>
      <c r="AE168" s="176" t="str">
        <f>IF(VLOOKUP($B168,PERIODIZACION!$A$3:$AN$528,21,FALSE)=0,"",VLOOKUP($B168,PERIODIZACION!$A$3:$AN$528,21,FALSE))</f>
        <v/>
      </c>
      <c r="AF168" s="176" t="str">
        <f t="shared" ref="AF168" si="153">IF(AE168 &lt;&gt; "","/","")</f>
        <v/>
      </c>
      <c r="AG168" s="182" t="str">
        <f>IF(VLOOKUP($B168,PERIODIZACION!$A$3:$AN$528,22,FALSE)=0,"",VLOOKUP($B168,PERIODIZACION!$A$3:$AN$528,22,FALSE))</f>
        <v/>
      </c>
      <c r="AJ168" s="19" t="e">
        <f>VLOOKUP(C168,EJE!C$1:D1501,2,FALSE)</f>
        <v>#N/A</v>
      </c>
    </row>
    <row r="169" spans="1:36" ht="16.5">
      <c r="A169" s="155">
        <v>11</v>
      </c>
      <c r="B169" s="81" t="s">
        <v>685</v>
      </c>
      <c r="C169" s="178" t="s">
        <v>3</v>
      </c>
      <c r="D169" s="132" t="str">
        <f>HYPERLINK(AJ169,AI169)</f>
        <v>video</v>
      </c>
      <c r="E169" s="380"/>
      <c r="F169" s="380"/>
      <c r="G169" s="380"/>
      <c r="H169" s="380" t="s">
        <v>776</v>
      </c>
      <c r="I169" s="380"/>
      <c r="J169" s="380"/>
      <c r="K169" s="380"/>
      <c r="L169" s="380"/>
      <c r="M169" s="380"/>
      <c r="N169" s="380"/>
      <c r="O169" s="380"/>
      <c r="P169" s="380"/>
      <c r="Q169" s="178"/>
      <c r="R169" s="178"/>
      <c r="S169" s="178"/>
      <c r="T169" s="178"/>
      <c r="U169" s="178"/>
      <c r="V169" s="178"/>
      <c r="W169" s="178"/>
      <c r="X169" s="178"/>
      <c r="Y169" s="178"/>
      <c r="Z169" s="178"/>
      <c r="AA169" s="178"/>
      <c r="AB169" s="178"/>
      <c r="AC169" s="178"/>
      <c r="AD169" s="178"/>
      <c r="AE169" s="178"/>
      <c r="AF169" s="178"/>
      <c r="AG169" s="183"/>
      <c r="AI169" s="87" t="s">
        <v>738</v>
      </c>
      <c r="AJ169" s="19" t="str">
        <f>VLOOKUP(C169,EJE!C$1:D1502,2,FALSE)</f>
        <v>https://youtu.be/JwwQxitUCsY?si=-0IR-GRHn2uOUwX0</v>
      </c>
    </row>
    <row r="170" spans="1:36" ht="17.25" thickBot="1">
      <c r="A170" s="155">
        <v>12</v>
      </c>
      <c r="B170" s="82" t="s">
        <v>942</v>
      </c>
      <c r="C170" s="180" t="s">
        <v>661</v>
      </c>
      <c r="D170" s="133" t="str">
        <f>HYPERLINK(AJ170,AI170)</f>
        <v>video</v>
      </c>
      <c r="E170" s="387"/>
      <c r="F170" s="387"/>
      <c r="G170" s="387"/>
      <c r="H170" s="387" t="s">
        <v>776</v>
      </c>
      <c r="I170" s="387"/>
      <c r="J170" s="387"/>
      <c r="K170" s="387"/>
      <c r="L170" s="387"/>
      <c r="M170" s="387"/>
      <c r="N170" s="387"/>
      <c r="O170" s="387"/>
      <c r="P170" s="387"/>
      <c r="Q170" s="180"/>
      <c r="R170" s="180"/>
      <c r="S170" s="180"/>
      <c r="T170" s="180"/>
      <c r="U170" s="180"/>
      <c r="V170" s="180"/>
      <c r="W170" s="180"/>
      <c r="X170" s="180"/>
      <c r="Y170" s="180"/>
      <c r="Z170" s="180"/>
      <c r="AA170" s="180"/>
      <c r="AB170" s="180"/>
      <c r="AC170" s="180"/>
      <c r="AD170" s="180"/>
      <c r="AE170" s="180"/>
      <c r="AF170" s="180"/>
      <c r="AG170" s="184"/>
      <c r="AI170" s="87" t="s">
        <v>738</v>
      </c>
      <c r="AJ170" s="19" t="str">
        <f>VLOOKUP(C170,EJE!C$1:D1503,2,FALSE)</f>
        <v>https://drive.google.com/file/d/1VSznd0Pd842fm_2ygqVwDGID2Qpk-swW/view?usp=sharing</v>
      </c>
    </row>
    <row r="171" spans="1:36">
      <c r="A171" s="155">
        <v>13</v>
      </c>
      <c r="B171" s="379"/>
      <c r="C171" s="379"/>
      <c r="D171" s="379"/>
      <c r="E171" s="379" t="s">
        <v>688</v>
      </c>
      <c r="F171" s="379"/>
      <c r="G171" s="379"/>
      <c r="H171" s="379" t="s">
        <v>38</v>
      </c>
      <c r="I171" s="379"/>
      <c r="J171" s="379"/>
      <c r="K171" s="379" t="s">
        <v>687</v>
      </c>
      <c r="L171" s="379"/>
      <c r="M171" s="379"/>
      <c r="N171" s="379" t="s">
        <v>686</v>
      </c>
      <c r="O171" s="379"/>
      <c r="P171" s="379"/>
      <c r="Q171" s="168"/>
      <c r="R171" s="168"/>
      <c r="S171" s="168"/>
      <c r="T171" s="168"/>
      <c r="U171" s="168"/>
      <c r="V171" s="168"/>
      <c r="W171" s="168"/>
      <c r="X171" s="168"/>
      <c r="Y171" s="168"/>
      <c r="Z171" s="168"/>
      <c r="AA171" s="168"/>
      <c r="AB171" s="168"/>
      <c r="AC171" s="168"/>
      <c r="AD171" s="168"/>
      <c r="AE171" s="168"/>
      <c r="AF171" s="168"/>
      <c r="AG171" s="168"/>
      <c r="AJ171" s="19"/>
    </row>
    <row r="172" spans="1:36" ht="12.75">
      <c r="A172" s="155">
        <v>14</v>
      </c>
      <c r="B172" s="83" t="s">
        <v>42</v>
      </c>
      <c r="C172" s="178" t="s">
        <v>2</v>
      </c>
      <c r="D172" s="132" t="str">
        <f>HYPERLINK(AJ172,AI172)</f>
        <v>video</v>
      </c>
      <c r="E172" s="380">
        <v>10</v>
      </c>
      <c r="F172" s="380"/>
      <c r="G172" s="380"/>
      <c r="H172" s="380" t="s">
        <v>772</v>
      </c>
      <c r="I172" s="380"/>
      <c r="J172" s="380"/>
      <c r="K172" s="380">
        <v>3</v>
      </c>
      <c r="L172" s="380"/>
      <c r="M172" s="380"/>
      <c r="N172" s="380">
        <v>0</v>
      </c>
      <c r="O172" s="380"/>
      <c r="P172" s="380"/>
      <c r="Q172" s="168"/>
      <c r="R172" s="168"/>
      <c r="S172" s="168"/>
      <c r="T172" s="168"/>
      <c r="U172" s="168"/>
      <c r="V172" s="168"/>
      <c r="W172" s="168"/>
      <c r="X172" s="168"/>
      <c r="Y172" s="168"/>
      <c r="Z172" s="168"/>
      <c r="AA172" s="168"/>
      <c r="AB172" s="168"/>
      <c r="AC172" s="168"/>
      <c r="AD172" s="168"/>
      <c r="AE172" s="168"/>
      <c r="AF172" s="168"/>
      <c r="AG172" s="168"/>
      <c r="AI172" s="87" t="s">
        <v>738</v>
      </c>
      <c r="AJ172" s="19" t="str">
        <f>VLOOKUP(C172,EJE!C$1:D1505,2,FALSE)</f>
        <v>https://youtu.be/bgO3bI1ts_E?si=cgFOBOfo4lT9WI1k</v>
      </c>
    </row>
    <row r="173" spans="1:36" ht="25.5">
      <c r="A173" s="155">
        <v>15</v>
      </c>
      <c r="B173" s="83" t="s">
        <v>39</v>
      </c>
      <c r="C173" s="178" t="s">
        <v>149</v>
      </c>
      <c r="D173" s="132" t="str">
        <f>HYPERLINK(AJ173,AI173)</f>
        <v>video</v>
      </c>
      <c r="E173" s="380">
        <v>10</v>
      </c>
      <c r="F173" s="380"/>
      <c r="G173" s="380"/>
      <c r="H173" s="380" t="s">
        <v>772</v>
      </c>
      <c r="I173" s="380"/>
      <c r="J173" s="380"/>
      <c r="K173" s="380">
        <v>3</v>
      </c>
      <c r="L173" s="380"/>
      <c r="M173" s="380"/>
      <c r="N173" s="380">
        <v>0</v>
      </c>
      <c r="O173" s="380"/>
      <c r="P173" s="380"/>
      <c r="Q173" s="168"/>
      <c r="R173" s="168"/>
      <c r="S173" s="168"/>
      <c r="T173" s="168"/>
      <c r="U173" s="168"/>
      <c r="V173" s="168"/>
      <c r="W173" s="168"/>
      <c r="X173" s="168"/>
      <c r="Y173" s="168"/>
      <c r="Z173" s="168"/>
      <c r="AA173" s="168"/>
      <c r="AB173" s="168"/>
      <c r="AC173" s="168"/>
      <c r="AD173" s="168"/>
      <c r="AE173" s="168"/>
      <c r="AF173" s="168"/>
      <c r="AG173" s="168"/>
      <c r="AI173" s="87" t="s">
        <v>738</v>
      </c>
      <c r="AJ173" s="19">
        <f>VLOOKUP(C173,EJE!C$1:D1506,2,FALSE)</f>
        <v>0</v>
      </c>
    </row>
    <row r="174" spans="1:36" ht="12.75">
      <c r="A174" s="155">
        <v>16</v>
      </c>
      <c r="B174" s="83" t="s">
        <v>685</v>
      </c>
      <c r="C174" s="178" t="s">
        <v>4</v>
      </c>
      <c r="D174" s="132" t="str">
        <f>HYPERLINK(AJ174,AI174)</f>
        <v>video</v>
      </c>
      <c r="E174" s="380"/>
      <c r="F174" s="380"/>
      <c r="G174" s="380"/>
      <c r="H174" s="380" t="s">
        <v>779</v>
      </c>
      <c r="I174" s="380"/>
      <c r="J174" s="380"/>
      <c r="K174" s="380">
        <v>3</v>
      </c>
      <c r="L174" s="380"/>
      <c r="M174" s="380"/>
      <c r="N174" s="380">
        <v>0</v>
      </c>
      <c r="O174" s="380"/>
      <c r="P174" s="380"/>
      <c r="Q174" s="168"/>
      <c r="R174" s="168"/>
      <c r="S174" s="168"/>
      <c r="T174" s="168"/>
      <c r="U174" s="168"/>
      <c r="V174" s="168"/>
      <c r="W174" s="168"/>
      <c r="X174" s="168"/>
      <c r="Y174" s="168"/>
      <c r="Z174" s="168"/>
      <c r="AA174" s="168"/>
      <c r="AB174" s="168"/>
      <c r="AC174" s="168"/>
      <c r="AD174" s="168"/>
      <c r="AE174" s="168"/>
      <c r="AF174" s="168"/>
      <c r="AG174" s="168"/>
      <c r="AI174" s="87" t="s">
        <v>738</v>
      </c>
      <c r="AJ174" s="19" t="str">
        <f>VLOOKUP(C174,EJE!C$1:D1507,2,FALSE)</f>
        <v>https://youtu.be/SvFPSj9WcEk?si=iMWBcf8EZLcp5zy2</v>
      </c>
    </row>
    <row r="175" spans="1:36" ht="12.75">
      <c r="A175" s="155">
        <v>17</v>
      </c>
      <c r="B175" s="83" t="s">
        <v>1</v>
      </c>
      <c r="C175" s="178" t="s">
        <v>746</v>
      </c>
      <c r="D175" s="132" t="str">
        <f>HYPERLINK(AJ175,AI175)</f>
        <v>video</v>
      </c>
      <c r="E175" s="380"/>
      <c r="F175" s="380"/>
      <c r="G175" s="380"/>
      <c r="H175" s="380"/>
      <c r="I175" s="380"/>
      <c r="J175" s="380"/>
      <c r="K175" s="380"/>
      <c r="L175" s="380"/>
      <c r="M175" s="380"/>
      <c r="N175" s="380"/>
      <c r="O175" s="380"/>
      <c r="P175" s="380"/>
      <c r="Q175" s="168"/>
      <c r="R175" s="168"/>
      <c r="S175" s="168"/>
      <c r="T175" s="168"/>
      <c r="U175" s="168"/>
      <c r="V175" s="168"/>
      <c r="W175" s="168"/>
      <c r="X175" s="168"/>
      <c r="Y175" s="168"/>
      <c r="Z175" s="168"/>
      <c r="AA175" s="168"/>
      <c r="AB175" s="168"/>
      <c r="AC175" s="168"/>
      <c r="AD175" s="168"/>
      <c r="AE175" s="168"/>
      <c r="AF175" s="168"/>
      <c r="AG175" s="168"/>
      <c r="AI175" s="87" t="s">
        <v>738</v>
      </c>
      <c r="AJ175" s="19">
        <f>VLOOKUP(C175,EJE!C$1:D1508,2,FALSE)</f>
        <v>0</v>
      </c>
    </row>
    <row r="176" spans="1:36" ht="12.75">
      <c r="A176" s="155">
        <v>18</v>
      </c>
      <c r="B176" s="83" t="s">
        <v>1</v>
      </c>
      <c r="C176" s="178" t="s">
        <v>746</v>
      </c>
      <c r="D176" s="132" t="str">
        <f t="shared" ref="D176:D178" si="154">HYPERLINK(AJ176,AI176)</f>
        <v>video</v>
      </c>
      <c r="E176" s="380"/>
      <c r="F176" s="380"/>
      <c r="G176" s="380"/>
      <c r="H176" s="380"/>
      <c r="I176" s="380"/>
      <c r="J176" s="380"/>
      <c r="K176" s="380"/>
      <c r="L176" s="380"/>
      <c r="M176" s="380"/>
      <c r="N176" s="380"/>
      <c r="O176" s="380"/>
      <c r="P176" s="380"/>
      <c r="Q176" s="168"/>
      <c r="R176" s="168"/>
      <c r="S176" s="168"/>
      <c r="T176" s="168"/>
      <c r="U176" s="168"/>
      <c r="V176" s="168"/>
      <c r="W176" s="168"/>
      <c r="X176" s="168"/>
      <c r="Y176" s="168"/>
      <c r="Z176" s="168"/>
      <c r="AA176" s="168"/>
      <c r="AB176" s="168"/>
      <c r="AC176" s="168"/>
      <c r="AD176" s="168"/>
      <c r="AE176" s="168"/>
      <c r="AF176" s="168"/>
      <c r="AG176" s="168"/>
      <c r="AI176" s="87" t="s">
        <v>738</v>
      </c>
      <c r="AJ176" s="19">
        <f>VLOOKUP(C176,EJE!C$1:D1509,2,FALSE)</f>
        <v>0</v>
      </c>
    </row>
    <row r="177" spans="1:36" ht="12.75">
      <c r="A177" s="155">
        <v>19</v>
      </c>
      <c r="B177" s="83" t="s">
        <v>1</v>
      </c>
      <c r="C177" s="178" t="s">
        <v>746</v>
      </c>
      <c r="D177" s="132" t="str">
        <f t="shared" si="154"/>
        <v>video</v>
      </c>
      <c r="E177" s="380"/>
      <c r="F177" s="380"/>
      <c r="G177" s="380"/>
      <c r="H177" s="380"/>
      <c r="I177" s="380"/>
      <c r="J177" s="380"/>
      <c r="K177" s="380"/>
      <c r="L177" s="380"/>
      <c r="M177" s="380"/>
      <c r="N177" s="380"/>
      <c r="O177" s="380"/>
      <c r="P177" s="380"/>
      <c r="Q177" s="168"/>
      <c r="R177" s="168"/>
      <c r="S177" s="168"/>
      <c r="T177" s="168"/>
      <c r="U177" s="168"/>
      <c r="V177" s="168"/>
      <c r="W177" s="168"/>
      <c r="X177" s="168"/>
      <c r="Y177" s="168"/>
      <c r="Z177" s="168"/>
      <c r="AA177" s="168"/>
      <c r="AB177" s="168"/>
      <c r="AC177" s="168"/>
      <c r="AD177" s="168"/>
      <c r="AE177" s="168"/>
      <c r="AF177" s="168"/>
      <c r="AG177" s="168"/>
      <c r="AI177" s="87" t="s">
        <v>738</v>
      </c>
      <c r="AJ177" s="19">
        <f>VLOOKUP(C177,EJE!C$1:D1510,2,FALSE)</f>
        <v>0</v>
      </c>
    </row>
    <row r="178" spans="1:36" ht="12.75">
      <c r="A178" s="155">
        <v>20</v>
      </c>
      <c r="B178" s="83" t="s">
        <v>1</v>
      </c>
      <c r="C178" s="178" t="s">
        <v>746</v>
      </c>
      <c r="D178" s="132" t="str">
        <f t="shared" si="154"/>
        <v>video</v>
      </c>
      <c r="E178" s="380"/>
      <c r="F178" s="380"/>
      <c r="G178" s="380"/>
      <c r="H178" s="380"/>
      <c r="I178" s="380"/>
      <c r="J178" s="380"/>
      <c r="K178" s="380"/>
      <c r="L178" s="380"/>
      <c r="M178" s="380"/>
      <c r="N178" s="380"/>
      <c r="O178" s="380"/>
      <c r="P178" s="380"/>
      <c r="Q178" s="168"/>
      <c r="R178" s="168"/>
      <c r="S178" s="168"/>
      <c r="T178" s="168"/>
      <c r="U178" s="168"/>
      <c r="V178" s="168"/>
      <c r="W178" s="168"/>
      <c r="X178" s="168"/>
      <c r="Y178" s="168"/>
      <c r="Z178" s="168"/>
      <c r="AA178" s="168"/>
      <c r="AB178" s="168"/>
      <c r="AC178" s="168"/>
      <c r="AD178" s="168"/>
      <c r="AE178" s="168"/>
      <c r="AF178" s="168"/>
      <c r="AG178" s="168"/>
      <c r="AI178" s="87" t="s">
        <v>738</v>
      </c>
      <c r="AJ178" s="19">
        <f>VLOOKUP(C178,EJE!C$1:D1511,2,FALSE)</f>
        <v>0</v>
      </c>
    </row>
    <row r="179" spans="1:36">
      <c r="A179" s="155">
        <v>21</v>
      </c>
      <c r="B179" s="83"/>
      <c r="C179" s="18"/>
      <c r="D179" s="192"/>
      <c r="E179" s="22"/>
      <c r="F179" s="22"/>
      <c r="G179" s="22"/>
      <c r="I179" s="18"/>
      <c r="J179" s="23"/>
      <c r="L179" s="18"/>
      <c r="M179" s="23"/>
      <c r="O179" s="18"/>
      <c r="P179" s="23"/>
      <c r="S179" s="23"/>
      <c r="U179" s="24"/>
      <c r="V179" s="24"/>
      <c r="W179" s="24"/>
      <c r="X179" s="24"/>
      <c r="Y179" s="24"/>
      <c r="AB179" s="23"/>
      <c r="AE179" s="23"/>
    </row>
    <row r="180" spans="1:36">
      <c r="A180" s="155">
        <v>22</v>
      </c>
      <c r="B180" s="83"/>
      <c r="C180" s="18"/>
      <c r="D180" s="192"/>
      <c r="E180" s="22"/>
      <c r="F180" s="22"/>
      <c r="G180" s="22"/>
      <c r="I180" s="18"/>
      <c r="J180" s="23"/>
      <c r="L180" s="18"/>
      <c r="M180" s="23"/>
      <c r="O180" s="18"/>
      <c r="P180" s="23"/>
      <c r="S180" s="23"/>
      <c r="U180" s="24"/>
      <c r="V180" s="24"/>
      <c r="W180" s="24"/>
      <c r="X180" s="24"/>
      <c r="Y180" s="24"/>
      <c r="AB180" s="23"/>
      <c r="AE180" s="23"/>
    </row>
    <row r="181" spans="1:36">
      <c r="A181" s="155">
        <v>23</v>
      </c>
      <c r="B181" s="83"/>
      <c r="C181" s="18"/>
      <c r="D181" s="192"/>
      <c r="E181" s="22"/>
      <c r="F181" s="22"/>
      <c r="G181" s="22"/>
      <c r="I181" s="18"/>
      <c r="J181" s="23"/>
      <c r="L181" s="18"/>
      <c r="M181" s="23"/>
      <c r="O181" s="18"/>
      <c r="P181" s="23"/>
      <c r="S181" s="23"/>
      <c r="U181" s="24"/>
      <c r="V181" s="24"/>
      <c r="W181" s="24"/>
      <c r="X181" s="24"/>
      <c r="Y181" s="24"/>
      <c r="AB181" s="23"/>
      <c r="AE181" s="23"/>
    </row>
    <row r="182" spans="1:36">
      <c r="A182" s="155">
        <v>24</v>
      </c>
      <c r="B182" s="83"/>
      <c r="C182" s="18"/>
      <c r="D182" s="192"/>
      <c r="E182" s="22"/>
      <c r="F182" s="22"/>
      <c r="G182" s="22"/>
      <c r="I182" s="18"/>
      <c r="J182" s="23"/>
      <c r="L182" s="18"/>
      <c r="M182" s="23"/>
      <c r="O182" s="18"/>
      <c r="P182" s="23"/>
      <c r="S182" s="23"/>
      <c r="U182" s="24"/>
      <c r="V182" s="24"/>
      <c r="W182" s="24"/>
      <c r="X182" s="24"/>
      <c r="Y182" s="24"/>
      <c r="AB182" s="23"/>
      <c r="AE182" s="23"/>
    </row>
    <row r="183" spans="1:36">
      <c r="C183" s="77" t="s">
        <v>927</v>
      </c>
      <c r="D183" s="192"/>
      <c r="E183" s="22"/>
      <c r="F183" s="22"/>
      <c r="G183" s="22"/>
      <c r="I183" s="18"/>
      <c r="J183" s="23"/>
      <c r="L183" s="18"/>
      <c r="M183" s="23"/>
      <c r="O183" s="18"/>
      <c r="P183" s="23"/>
      <c r="S183" s="23"/>
      <c r="U183" s="24"/>
      <c r="V183" s="24"/>
      <c r="W183" s="24"/>
      <c r="X183" s="24"/>
      <c r="Y183" s="24"/>
      <c r="AB183" s="23"/>
      <c r="AE183" s="23"/>
    </row>
    <row r="184" spans="1:36" customFormat="1" ht="21" thickBot="1">
      <c r="A184" s="162">
        <v>8</v>
      </c>
      <c r="B184" s="162"/>
      <c r="C184" s="162" t="s">
        <v>929</v>
      </c>
      <c r="D184" s="191"/>
      <c r="E184" s="381" t="s">
        <v>688</v>
      </c>
      <c r="F184" s="381"/>
      <c r="G184" s="381"/>
      <c r="H184" s="381" t="s">
        <v>38</v>
      </c>
      <c r="I184" s="381"/>
      <c r="J184" s="381"/>
      <c r="K184" s="381" t="s">
        <v>687</v>
      </c>
      <c r="L184" s="381"/>
      <c r="M184" s="381"/>
      <c r="N184" s="381" t="s">
        <v>686</v>
      </c>
      <c r="O184" s="381"/>
      <c r="P184" s="381"/>
      <c r="AH184" s="18"/>
      <c r="AI184" s="87"/>
    </row>
    <row r="185" spans="1:36" ht="12.75">
      <c r="A185" s="155">
        <v>1</v>
      </c>
      <c r="B185" s="80" t="s">
        <v>175</v>
      </c>
      <c r="C185" s="188" t="s">
        <v>210</v>
      </c>
      <c r="D185" s="59" t="str">
        <f t="shared" ref="D185:D190" si="155">HYPERLINK(AJ185,AI185)</f>
        <v>video</v>
      </c>
      <c r="E185" s="384">
        <v>8</v>
      </c>
      <c r="F185" s="384"/>
      <c r="G185" s="384"/>
      <c r="H185" s="384"/>
      <c r="I185" s="384"/>
      <c r="J185" s="384"/>
      <c r="K185" s="384"/>
      <c r="L185" s="384"/>
      <c r="M185" s="384"/>
      <c r="N185" s="380"/>
      <c r="O185" s="380"/>
      <c r="P185" s="385"/>
      <c r="AG185" s="169"/>
      <c r="AI185" s="87" t="s">
        <v>738</v>
      </c>
      <c r="AJ185" s="19">
        <f>VLOOKUP(C185,EJE!C$1:D1524,2,FALSE)</f>
        <v>0</v>
      </c>
    </row>
    <row r="186" spans="1:36" ht="12.75">
      <c r="A186" s="155">
        <v>2</v>
      </c>
      <c r="B186" s="81" t="s">
        <v>395</v>
      </c>
      <c r="C186" s="188" t="s">
        <v>389</v>
      </c>
      <c r="D186" s="59" t="str">
        <f t="shared" si="155"/>
        <v>video</v>
      </c>
      <c r="E186" s="384"/>
      <c r="F186" s="384"/>
      <c r="G186" s="384"/>
      <c r="H186" s="384" t="s">
        <v>776</v>
      </c>
      <c r="I186" s="384"/>
      <c r="J186" s="384"/>
      <c r="K186" s="384">
        <v>3</v>
      </c>
      <c r="L186" s="384"/>
      <c r="M186" s="384"/>
      <c r="N186" s="380"/>
      <c r="O186" s="380"/>
      <c r="P186" s="385"/>
      <c r="AG186" s="169"/>
      <c r="AI186" s="87" t="s">
        <v>738</v>
      </c>
      <c r="AJ186" s="19" t="str">
        <f>VLOOKUP(C186,EJE!C$1:D1525,2,FALSE)</f>
        <v>https://youtu.be/B4AxYIlorgw?si=E6uIHQ3akwy8aj-m</v>
      </c>
    </row>
    <row r="187" spans="1:36" ht="17.25" thickBot="1">
      <c r="A187" s="155">
        <v>3</v>
      </c>
      <c r="B187" s="82" t="s">
        <v>392</v>
      </c>
      <c r="C187" s="214" t="s">
        <v>176</v>
      </c>
      <c r="D187" s="61" t="str">
        <f t="shared" si="155"/>
        <v>video</v>
      </c>
      <c r="E187" s="386"/>
      <c r="F187" s="386"/>
      <c r="G187" s="386"/>
      <c r="H187" s="386" t="s">
        <v>776</v>
      </c>
      <c r="I187" s="386"/>
      <c r="J187" s="386"/>
      <c r="K187" s="386">
        <v>3</v>
      </c>
      <c r="L187" s="386"/>
      <c r="M187" s="386"/>
      <c r="N187" s="387"/>
      <c r="O187" s="387"/>
      <c r="P187" s="388"/>
      <c r="AG187" s="169"/>
      <c r="AI187" s="87" t="s">
        <v>738</v>
      </c>
      <c r="AJ187" s="19" t="str">
        <f>VLOOKUP(C187,EJE!C$1:D1526,2,FALSE)</f>
        <v>https://drive.google.com/file/d/1Q1An8Nigul245WUqUDS52fCJOsCBmEqf/view?usp=drive_link</v>
      </c>
    </row>
    <row r="188" spans="1:36" ht="16.5">
      <c r="A188" s="155">
        <v>4</v>
      </c>
      <c r="B188" s="80" t="s">
        <v>739</v>
      </c>
      <c r="C188" s="215" t="s">
        <v>66</v>
      </c>
      <c r="D188" s="74" t="str">
        <f t="shared" si="155"/>
        <v>video</v>
      </c>
      <c r="E188" s="389"/>
      <c r="F188" s="389"/>
      <c r="G188" s="389"/>
      <c r="H188" s="389" t="s">
        <v>776</v>
      </c>
      <c r="I188" s="389"/>
      <c r="J188" s="389"/>
      <c r="K188" s="389">
        <v>3</v>
      </c>
      <c r="L188" s="389"/>
      <c r="M188" s="389"/>
      <c r="N188" s="390"/>
      <c r="O188" s="390"/>
      <c r="P188" s="391"/>
      <c r="AG188" s="169"/>
      <c r="AI188" s="87" t="s">
        <v>738</v>
      </c>
      <c r="AJ188" s="19" t="str">
        <f>VLOOKUP(C188,EJE!C$1:D1527,2,FALSE)</f>
        <v>https://youtu.be/YNAwRWgPwNk?si=tRGZb459mOPBCCZB</v>
      </c>
    </row>
    <row r="189" spans="1:36" ht="12.75">
      <c r="A189" s="155">
        <v>5</v>
      </c>
      <c r="B189" s="81" t="s">
        <v>739</v>
      </c>
      <c r="C189" s="188" t="s">
        <v>622</v>
      </c>
      <c r="D189" s="59" t="e">
        <f t="shared" si="155"/>
        <v>#N/A</v>
      </c>
      <c r="E189" s="384"/>
      <c r="F189" s="384"/>
      <c r="G189" s="384"/>
      <c r="H189" s="384" t="s">
        <v>776</v>
      </c>
      <c r="I189" s="384"/>
      <c r="J189" s="384"/>
      <c r="K189" s="384">
        <v>3</v>
      </c>
      <c r="L189" s="384"/>
      <c r="M189" s="384"/>
      <c r="N189" s="380"/>
      <c r="O189" s="380"/>
      <c r="P189" s="385"/>
      <c r="AG189" s="169"/>
      <c r="AI189" s="87" t="s">
        <v>738</v>
      </c>
      <c r="AJ189" s="19" t="e">
        <f>VLOOKUP(C189,EJE!C$1:D1528,2,FALSE)</f>
        <v>#N/A</v>
      </c>
    </row>
    <row r="190" spans="1:36" ht="13.5" thickBot="1">
      <c r="A190" s="155">
        <v>6</v>
      </c>
      <c r="B190" s="81" t="s">
        <v>0</v>
      </c>
      <c r="C190" s="188" t="s">
        <v>627</v>
      </c>
      <c r="D190" s="59" t="str">
        <f t="shared" si="155"/>
        <v>video</v>
      </c>
      <c r="E190" s="384"/>
      <c r="F190" s="384"/>
      <c r="G190" s="384"/>
      <c r="H190" s="384" t="s">
        <v>776</v>
      </c>
      <c r="I190" s="384"/>
      <c r="J190" s="384"/>
      <c r="K190" s="384">
        <v>3</v>
      </c>
      <c r="L190" s="384"/>
      <c r="M190" s="384"/>
      <c r="N190" s="380"/>
      <c r="O190" s="380"/>
      <c r="P190" s="385"/>
      <c r="AG190" s="169"/>
      <c r="AI190" s="87" t="s">
        <v>738</v>
      </c>
      <c r="AJ190" s="19" t="str">
        <f>VLOOKUP(C190,EJE!C$1:D1529,2,FALSE)</f>
        <v>https://youtu.be/21c_yxmd5lQ?si=PIVwUqgcfAsyu5jn</v>
      </c>
    </row>
    <row r="191" spans="1:36" ht="12.75">
      <c r="A191" s="155">
        <v>7</v>
      </c>
      <c r="B191" s="129" t="s">
        <v>836</v>
      </c>
      <c r="C191" s="176" t="str">
        <f>+VLOOKUP($B191,PERIODIZACION!$A$3:$AN$528,2,FALSE)</f>
        <v>HIP TRUST</v>
      </c>
      <c r="D191" s="222">
        <f>IF(VLOOKUP($B191,PERIODIZACION!$A$3:$AN$528,3,FALSE)=0,"",VLOOKUP($B191,PERIODIZACION!$A$3:$AN$528,3,FALSE))</f>
        <v>40</v>
      </c>
      <c r="E191" s="176" t="str">
        <f t="shared" ref="E191" si="156">IF(D191 &lt;&gt; "","/","")</f>
        <v>/</v>
      </c>
      <c r="F191" s="176">
        <f>IF(VLOOKUP($B191,PERIODIZACION!$A$3:$AN$528,4,FALSE)=0,"",VLOOKUP($B191,PERIODIZACION!$A$3:$AN$528,4,FALSE))</f>
        <v>4</v>
      </c>
      <c r="G191" s="176">
        <f>IF(VLOOKUP($B191,PERIODIZACION!$A$3:$AN$528,5,FALSE)=0,"",VLOOKUP($B191,PERIODIZACION!$A$3:$AN$528,5,FALSE))</f>
        <v>60</v>
      </c>
      <c r="H191" s="176" t="str">
        <f t="shared" ref="H191" si="157">IF(G191 &lt;&gt; "","/","")</f>
        <v>/</v>
      </c>
      <c r="I191" s="176">
        <f>IF(VLOOKUP($B191,PERIODIZACION!$A$3:$AN$528,6,FALSE)=0,"",VLOOKUP($B191,PERIODIZACION!$A$3:$AN$528,6,FALSE))</f>
        <v>4</v>
      </c>
      <c r="J191" s="176">
        <f>IF(VLOOKUP($B191,PERIODIZACION!$A$3:$AN$528,7,FALSE)=0,"",VLOOKUP($B191,PERIODIZACION!$A$3:$AN$528,7,FALSE))</f>
        <v>70</v>
      </c>
      <c r="K191" s="176" t="str">
        <f t="shared" ref="K191" si="158">IF(J191 &lt;&gt; "","/","")</f>
        <v>/</v>
      </c>
      <c r="L191" s="176">
        <f>IF(VLOOKUP($B191,PERIODIZACION!$A$3:$AN$528,8,FALSE)=0,"",VLOOKUP($B191,PERIODIZACION!$A$3:$AN$528,8,FALSE))</f>
        <v>4</v>
      </c>
      <c r="M191" s="176">
        <f>IF(VLOOKUP($B191,PERIODIZACION!$A$3:$AN$528,9,FALSE)=0,"",VLOOKUP($B191,PERIODIZACION!$A$3:$AN$528,9,FALSE))</f>
        <v>80</v>
      </c>
      <c r="N191" s="176" t="str">
        <f t="shared" ref="N191" si="159">IF(M191 &lt;&gt; "","/","")</f>
        <v>/</v>
      </c>
      <c r="O191" s="176">
        <f>IF(VLOOKUP($B191,PERIODIZACION!$A$3:$AN$528,10,FALSE)=0,"",VLOOKUP($B191,PERIODIZACION!$A$3:$AN$528,10,FALSE))</f>
        <v>4</v>
      </c>
      <c r="P191" s="176">
        <f>IF(VLOOKUP($B191,PERIODIZACION!$A$3:$AN$528,11,FALSE)=0,"",VLOOKUP($B191,PERIODIZACION!$A$3:$AN$528,11,FALSE))</f>
        <v>80</v>
      </c>
      <c r="Q191" s="176" t="str">
        <f t="shared" ref="Q191" si="160">IF(P191 &lt;&gt; "","/","")</f>
        <v>/</v>
      </c>
      <c r="R191" s="176">
        <f>IF(VLOOKUP($B191,PERIODIZACION!$A$3:$AN$528,12,FALSE)=0,"",VLOOKUP($B191,PERIODIZACION!$A$3:$AN$528,12,FALSE))</f>
        <v>4</v>
      </c>
      <c r="S191" s="176">
        <f>IF(VLOOKUP($B191,PERIODIZACION!$A$3:$AN$528,13,FALSE)=0,"",VLOOKUP($B191,PERIODIZACION!$A$3:$AN$528,13,FALSE))</f>
        <v>80</v>
      </c>
      <c r="T191" s="176" t="str">
        <f t="shared" ref="T191" si="161">IF(S191 &lt;&gt; "","/","")</f>
        <v>/</v>
      </c>
      <c r="U191" s="176">
        <f>IF(VLOOKUP($B191,PERIODIZACION!$A$3:$AN$528,14,FALSE)=0,"",VLOOKUP($B191,PERIODIZACION!$A$3:$AN$528,14,FALSE))</f>
        <v>4</v>
      </c>
      <c r="V191" s="176">
        <f>IF(VLOOKUP($B191,PERIODIZACION!$A$3:$AN$528,15,FALSE)=0,"",VLOOKUP($B191,PERIODIZACION!$A$3:$AN$528,15,FALSE))</f>
        <v>80</v>
      </c>
      <c r="W191" s="176" t="str">
        <f t="shared" ref="W191" si="162">IF(V191 &lt;&gt; "","/","")</f>
        <v>/</v>
      </c>
      <c r="X191" s="176">
        <f>IF(VLOOKUP($B191,PERIODIZACION!$A$3:$AN$528,16,FALSE)=0,"",VLOOKUP($B191,PERIODIZACION!$A$3:$AN$528,16,FALSE))</f>
        <v>4</v>
      </c>
      <c r="Y191" s="176">
        <f>IF(VLOOKUP($B191,PERIODIZACION!$A$3:$AN$528,17,FALSE)=0,"",VLOOKUP($B191,PERIODIZACION!$A$3:$AN$528,17,FALSE))</f>
        <v>80</v>
      </c>
      <c r="Z191" s="176" t="str">
        <f t="shared" ref="Z191" si="163">IF(Y191 &lt;&gt; "","/","")</f>
        <v>/</v>
      </c>
      <c r="AA191" s="176">
        <f>IF(VLOOKUP($B191,PERIODIZACION!$A$3:$AN$528,18,FALSE)=0,"",VLOOKUP($B191,PERIODIZACION!$A$3:$AN$528,18,FALSE))</f>
        <v>4</v>
      </c>
      <c r="AB191" s="176">
        <f>IF(VLOOKUP($B191,PERIODIZACION!$A$3:$AN$528,19,FALSE)=0,"",VLOOKUP($B191,PERIODIZACION!$A$3:$AN$528,19,FALSE))</f>
        <v>80</v>
      </c>
      <c r="AC191" s="176" t="str">
        <f t="shared" ref="AC191" si="164">IF(AB191 &lt;&gt; "","/","")</f>
        <v>/</v>
      </c>
      <c r="AD191" s="176">
        <f>IF(VLOOKUP($B191,PERIODIZACION!$A$3:$AN$528,20,FALSE)=0,"",VLOOKUP($B191,PERIODIZACION!$A$3:$AN$528,20,FALSE))</f>
        <v>4</v>
      </c>
      <c r="AE191" s="176" t="str">
        <f>IF(VLOOKUP($B191,PERIODIZACION!$A$3:$AN$528,21,FALSE)=0,"",VLOOKUP($B191,PERIODIZACION!$A$3:$AN$528,21,FALSE))</f>
        <v/>
      </c>
      <c r="AF191" s="176" t="str">
        <f t="shared" ref="AF191" si="165">IF(AE191 &lt;&gt; "","/","")</f>
        <v/>
      </c>
      <c r="AG191" s="182" t="str">
        <f>IF(VLOOKUP($B191,PERIODIZACION!$A$3:$AN$528,22,FALSE)=0,"",VLOOKUP($B191,PERIODIZACION!$A$3:$AN$528,22,FALSE))</f>
        <v/>
      </c>
      <c r="AJ191" s="19" t="e">
        <f>VLOOKUP(C191,EJE!C$1:D1530,2,FALSE)</f>
        <v>#N/A</v>
      </c>
    </row>
    <row r="192" spans="1:36" ht="12.75">
      <c r="A192" s="155">
        <v>8</v>
      </c>
      <c r="B192" s="81" t="s">
        <v>685</v>
      </c>
      <c r="C192" s="188" t="s">
        <v>114</v>
      </c>
      <c r="D192" s="59" t="str">
        <f>HYPERLINK(AJ192,AI192)</f>
        <v>video</v>
      </c>
      <c r="E192" s="382"/>
      <c r="F192" s="382"/>
      <c r="G192" s="382"/>
      <c r="H192" s="382" t="s">
        <v>776</v>
      </c>
      <c r="I192" s="382"/>
      <c r="J192" s="382"/>
      <c r="K192" s="382"/>
      <c r="L192" s="382"/>
      <c r="M192" s="382"/>
      <c r="N192" s="382"/>
      <c r="O192" s="382"/>
      <c r="P192" s="382"/>
      <c r="Q192" s="169"/>
      <c r="R192" s="169"/>
      <c r="S192" s="169"/>
      <c r="T192" s="169"/>
      <c r="U192" s="169"/>
      <c r="V192" s="169"/>
      <c r="W192" s="169"/>
      <c r="X192" s="169"/>
      <c r="Y192" s="169"/>
      <c r="Z192" s="169"/>
      <c r="AA192" s="169"/>
      <c r="AB192" s="169"/>
      <c r="AC192" s="169"/>
      <c r="AD192" s="169"/>
      <c r="AE192" s="169"/>
      <c r="AF192" s="169"/>
      <c r="AG192" s="60"/>
      <c r="AI192" s="87" t="s">
        <v>738</v>
      </c>
      <c r="AJ192" s="19" t="str">
        <f>VLOOKUP(C192,EJE!C$1:D1531,2,FALSE)</f>
        <v>https://youtu.be/p2i_0eL_ztg?si=rwMzBD9p-1bf_avu</v>
      </c>
    </row>
    <row r="193" spans="1:36" ht="13.5" thickBot="1">
      <c r="A193" s="155">
        <v>9</v>
      </c>
      <c r="B193" s="82" t="s">
        <v>264</v>
      </c>
      <c r="C193" s="214" t="s">
        <v>219</v>
      </c>
      <c r="D193" s="61" t="str">
        <f>HYPERLINK(AJ193,AI193)</f>
        <v>video</v>
      </c>
      <c r="E193" s="383"/>
      <c r="F193" s="383"/>
      <c r="G193" s="383"/>
      <c r="H193" s="383" t="s">
        <v>776</v>
      </c>
      <c r="I193" s="383"/>
      <c r="J193" s="383"/>
      <c r="K193" s="383"/>
      <c r="L193" s="383"/>
      <c r="M193" s="383"/>
      <c r="N193" s="383"/>
      <c r="O193" s="383"/>
      <c r="P193" s="383"/>
      <c r="Q193" s="170"/>
      <c r="R193" s="170"/>
      <c r="S193" s="170"/>
      <c r="T193" s="170"/>
      <c r="U193" s="170"/>
      <c r="V193" s="170"/>
      <c r="W193" s="170"/>
      <c r="X193" s="170"/>
      <c r="Y193" s="170"/>
      <c r="Z193" s="170"/>
      <c r="AA193" s="170"/>
      <c r="AB193" s="170"/>
      <c r="AC193" s="170"/>
      <c r="AD193" s="170"/>
      <c r="AE193" s="170"/>
      <c r="AF193" s="170"/>
      <c r="AG193" s="62"/>
      <c r="AI193" s="87" t="s">
        <v>738</v>
      </c>
      <c r="AJ193" s="19">
        <f>VLOOKUP(C193,EJE!C$1:D1532,2,FALSE)</f>
        <v>0</v>
      </c>
    </row>
    <row r="194" spans="1:36" ht="12.75">
      <c r="A194" s="155">
        <v>10</v>
      </c>
      <c r="B194" s="84" t="s">
        <v>799</v>
      </c>
      <c r="C194" s="176" t="str">
        <f>+VLOOKUP($B194,PERIODIZACION!$A$3:$AN$528,2,FALSE)</f>
        <v>PECHO</v>
      </c>
      <c r="D194" s="222">
        <f>IF(VLOOKUP($B194,PERIODIZACION!$A$3:$AN$528,3,FALSE)=0,"",VLOOKUP($B194,PERIODIZACION!$A$3:$AN$528,3,FALSE))</f>
        <v>40</v>
      </c>
      <c r="E194" s="176" t="str">
        <f t="shared" ref="E194" si="166">IF(D194 &lt;&gt; "","/","")</f>
        <v>/</v>
      </c>
      <c r="F194" s="176">
        <f>IF(VLOOKUP($B194,PERIODIZACION!$A$3:$AN$528,4,FALSE)=0,"",VLOOKUP($B194,PERIODIZACION!$A$3:$AN$528,4,FALSE))</f>
        <v>4</v>
      </c>
      <c r="G194" s="176">
        <f>IF(VLOOKUP($B194,PERIODIZACION!$A$3:$AN$528,5,FALSE)=0,"",VLOOKUP($B194,PERIODIZACION!$A$3:$AN$528,5,FALSE))</f>
        <v>60</v>
      </c>
      <c r="H194" s="176" t="str">
        <f t="shared" ref="H194" si="167">IF(G194 &lt;&gt; "","/","")</f>
        <v>/</v>
      </c>
      <c r="I194" s="176">
        <f>IF(VLOOKUP($B194,PERIODIZACION!$A$3:$AN$528,6,FALSE)=0,"",VLOOKUP($B194,PERIODIZACION!$A$3:$AN$528,6,FALSE))</f>
        <v>4</v>
      </c>
      <c r="J194" s="176">
        <f>IF(VLOOKUP($B194,PERIODIZACION!$A$3:$AN$528,7,FALSE)=0,"",VLOOKUP($B194,PERIODIZACION!$A$3:$AN$528,7,FALSE))</f>
        <v>70</v>
      </c>
      <c r="K194" s="176" t="str">
        <f t="shared" ref="K194" si="168">IF(J194 &lt;&gt; "","/","")</f>
        <v>/</v>
      </c>
      <c r="L194" s="176">
        <f>IF(VLOOKUP($B194,PERIODIZACION!$A$3:$AN$528,8,FALSE)=0,"",VLOOKUP($B194,PERIODIZACION!$A$3:$AN$528,8,FALSE))</f>
        <v>4</v>
      </c>
      <c r="M194" s="176">
        <f>IF(VLOOKUP($B194,PERIODIZACION!$A$3:$AN$528,9,FALSE)=0,"",VLOOKUP($B194,PERIODIZACION!$A$3:$AN$528,9,FALSE))</f>
        <v>80</v>
      </c>
      <c r="N194" s="176" t="str">
        <f t="shared" ref="N194" si="169">IF(M194 &lt;&gt; "","/","")</f>
        <v>/</v>
      </c>
      <c r="O194" s="176">
        <f>IF(VLOOKUP($B194,PERIODIZACION!$A$3:$AN$528,10,FALSE)=0,"",VLOOKUP($B194,PERIODIZACION!$A$3:$AN$528,10,FALSE))</f>
        <v>4</v>
      </c>
      <c r="P194" s="176">
        <f>IF(VLOOKUP($B194,PERIODIZACION!$A$3:$AN$528,11,FALSE)=0,"",VLOOKUP($B194,PERIODIZACION!$A$3:$AN$528,11,FALSE))</f>
        <v>80</v>
      </c>
      <c r="Q194" s="176" t="str">
        <f t="shared" ref="Q194" si="170">IF(P194 &lt;&gt; "","/","")</f>
        <v>/</v>
      </c>
      <c r="R194" s="176">
        <f>IF(VLOOKUP($B194,PERIODIZACION!$A$3:$AN$528,12,FALSE)=0,"",VLOOKUP($B194,PERIODIZACION!$A$3:$AN$528,12,FALSE))</f>
        <v>4</v>
      </c>
      <c r="S194" s="176">
        <f>IF(VLOOKUP($B194,PERIODIZACION!$A$3:$AN$528,13,FALSE)=0,"",VLOOKUP($B194,PERIODIZACION!$A$3:$AN$528,13,FALSE))</f>
        <v>80</v>
      </c>
      <c r="T194" s="176" t="str">
        <f t="shared" ref="T194" si="171">IF(S194 &lt;&gt; "","/","")</f>
        <v>/</v>
      </c>
      <c r="U194" s="176">
        <f>IF(VLOOKUP($B194,PERIODIZACION!$A$3:$AN$528,14,FALSE)=0,"",VLOOKUP($B194,PERIODIZACION!$A$3:$AN$528,14,FALSE))</f>
        <v>4</v>
      </c>
      <c r="V194" s="176">
        <f>IF(VLOOKUP($B194,PERIODIZACION!$A$3:$AN$528,15,FALSE)=0,"",VLOOKUP($B194,PERIODIZACION!$A$3:$AN$528,15,FALSE))</f>
        <v>80</v>
      </c>
      <c r="W194" s="176" t="str">
        <f t="shared" ref="W194" si="172">IF(V194 &lt;&gt; "","/","")</f>
        <v>/</v>
      </c>
      <c r="X194" s="176">
        <f>IF(VLOOKUP($B194,PERIODIZACION!$A$3:$AN$528,16,FALSE)=0,"",VLOOKUP($B194,PERIODIZACION!$A$3:$AN$528,16,FALSE))</f>
        <v>4</v>
      </c>
      <c r="Y194" s="176">
        <f>IF(VLOOKUP($B194,PERIODIZACION!$A$3:$AN$528,17,FALSE)=0,"",VLOOKUP($B194,PERIODIZACION!$A$3:$AN$528,17,FALSE))</f>
        <v>80</v>
      </c>
      <c r="Z194" s="176" t="str">
        <f t="shared" ref="Z194" si="173">IF(Y194 &lt;&gt; "","/","")</f>
        <v>/</v>
      </c>
      <c r="AA194" s="176">
        <f>IF(VLOOKUP($B194,PERIODIZACION!$A$3:$AN$528,18,FALSE)=0,"",VLOOKUP($B194,PERIODIZACION!$A$3:$AN$528,18,FALSE))</f>
        <v>4</v>
      </c>
      <c r="AB194" s="176">
        <f>IF(VLOOKUP($B194,PERIODIZACION!$A$3:$AN$528,19,FALSE)=0,"",VLOOKUP($B194,PERIODIZACION!$A$3:$AN$528,19,FALSE))</f>
        <v>80</v>
      </c>
      <c r="AC194" s="176" t="str">
        <f t="shared" ref="AC194" si="174">IF(AB194 &lt;&gt; "","/","")</f>
        <v>/</v>
      </c>
      <c r="AD194" s="176">
        <f>IF(VLOOKUP($B194,PERIODIZACION!$A$3:$AN$528,20,FALSE)=0,"",VLOOKUP($B194,PERIODIZACION!$A$3:$AN$528,20,FALSE))</f>
        <v>4</v>
      </c>
      <c r="AE194" s="176" t="str">
        <f>IF(VLOOKUP($B194,PERIODIZACION!$A$3:$AN$528,21,FALSE)=0,"",VLOOKUP($B194,PERIODIZACION!$A$3:$AN$528,21,FALSE))</f>
        <v/>
      </c>
      <c r="AF194" s="176" t="str">
        <f t="shared" ref="AF194" si="175">IF(AE194 &lt;&gt; "","/","")</f>
        <v/>
      </c>
      <c r="AG194" s="182" t="str">
        <f>IF(VLOOKUP($B194,PERIODIZACION!$A$3:$AN$528,22,FALSE)=0,"",VLOOKUP($B194,PERIODIZACION!$A$3:$AN$528,22,FALSE))</f>
        <v/>
      </c>
      <c r="AJ194" s="19" t="e">
        <f>VLOOKUP(C194,EJE!C$1:D1533,2,FALSE)</f>
        <v>#N/A</v>
      </c>
    </row>
    <row r="195" spans="1:36" ht="16.5">
      <c r="A195" s="155">
        <v>11</v>
      </c>
      <c r="B195" s="81" t="s">
        <v>685</v>
      </c>
      <c r="C195" s="188" t="s">
        <v>3</v>
      </c>
      <c r="D195" s="59" t="str">
        <f>HYPERLINK(AJ195,AI195)</f>
        <v>video</v>
      </c>
      <c r="E195" s="384"/>
      <c r="F195" s="384"/>
      <c r="G195" s="384"/>
      <c r="H195" s="384" t="s">
        <v>776</v>
      </c>
      <c r="I195" s="384"/>
      <c r="J195" s="384"/>
      <c r="K195" s="384"/>
      <c r="L195" s="384"/>
      <c r="M195" s="384"/>
      <c r="N195" s="384"/>
      <c r="O195" s="384"/>
      <c r="P195" s="384"/>
      <c r="Q195" s="186"/>
      <c r="R195" s="186"/>
      <c r="S195" s="186"/>
      <c r="T195" s="186"/>
      <c r="U195" s="186"/>
      <c r="V195" s="186"/>
      <c r="W195" s="186"/>
      <c r="X195" s="186"/>
      <c r="Y195" s="186"/>
      <c r="Z195" s="186"/>
      <c r="AA195" s="186"/>
      <c r="AB195" s="186"/>
      <c r="AC195" s="186"/>
      <c r="AD195" s="186"/>
      <c r="AE195" s="186"/>
      <c r="AF195" s="186"/>
      <c r="AG195" s="216"/>
      <c r="AI195" s="87" t="s">
        <v>738</v>
      </c>
      <c r="AJ195" s="19" t="str">
        <f>VLOOKUP(C195,EJE!C$1:D1534,2,FALSE)</f>
        <v>https://youtu.be/JwwQxitUCsY?si=-0IR-GRHn2uOUwX0</v>
      </c>
    </row>
    <row r="196" spans="1:36" ht="17.25" thickBot="1">
      <c r="A196" s="155">
        <v>12</v>
      </c>
      <c r="B196" s="82" t="s">
        <v>942</v>
      </c>
      <c r="C196" s="214" t="s">
        <v>661</v>
      </c>
      <c r="D196" s="61" t="str">
        <f>HYPERLINK(AJ196,AI196)</f>
        <v>video</v>
      </c>
      <c r="E196" s="386"/>
      <c r="F196" s="386"/>
      <c r="G196" s="386"/>
      <c r="H196" s="386" t="s">
        <v>776</v>
      </c>
      <c r="I196" s="386"/>
      <c r="J196" s="386"/>
      <c r="K196" s="386"/>
      <c r="L196" s="386"/>
      <c r="M196" s="386"/>
      <c r="N196" s="386"/>
      <c r="O196" s="386"/>
      <c r="P196" s="386"/>
      <c r="Q196" s="217"/>
      <c r="R196" s="217"/>
      <c r="S196" s="217"/>
      <c r="T196" s="217"/>
      <c r="U196" s="217"/>
      <c r="V196" s="217"/>
      <c r="W196" s="217"/>
      <c r="X196" s="217"/>
      <c r="Y196" s="217"/>
      <c r="Z196" s="217"/>
      <c r="AA196" s="217"/>
      <c r="AB196" s="217"/>
      <c r="AC196" s="217"/>
      <c r="AD196" s="217"/>
      <c r="AE196" s="217"/>
      <c r="AF196" s="217"/>
      <c r="AG196" s="218"/>
      <c r="AI196" s="87" t="s">
        <v>738</v>
      </c>
      <c r="AJ196" s="19" t="str">
        <f>VLOOKUP(C196,EJE!C$1:D1535,2,FALSE)</f>
        <v>https://drive.google.com/file/d/1VSznd0Pd842fm_2ygqVwDGID2Qpk-swW/view?usp=sharing</v>
      </c>
    </row>
    <row r="197" spans="1:36">
      <c r="A197" s="155">
        <v>13</v>
      </c>
      <c r="B197" s="381"/>
      <c r="C197" s="381"/>
      <c r="D197" s="381"/>
      <c r="E197" s="381" t="s">
        <v>688</v>
      </c>
      <c r="F197" s="381"/>
      <c r="G197" s="381"/>
      <c r="H197" s="381" t="s">
        <v>38</v>
      </c>
      <c r="I197" s="381"/>
      <c r="J197" s="381"/>
      <c r="K197" s="381" t="s">
        <v>687</v>
      </c>
      <c r="L197" s="381"/>
      <c r="M197" s="381"/>
      <c r="N197" s="381" t="s">
        <v>686</v>
      </c>
      <c r="O197" s="381"/>
      <c r="P197" s="381"/>
      <c r="AG197" s="169"/>
      <c r="AJ197" s="19" t="e">
        <f>VLOOKUP(C197,EJE!C$1:D1536,2,FALSE)</f>
        <v>#N/A</v>
      </c>
    </row>
    <row r="198" spans="1:36" ht="12.75">
      <c r="A198" s="155">
        <v>14</v>
      </c>
      <c r="B198" s="83" t="s">
        <v>42</v>
      </c>
      <c r="C198" s="178" t="s">
        <v>2</v>
      </c>
      <c r="D198" s="132" t="str">
        <f>HYPERLINK(AJ198,AI198)</f>
        <v>video</v>
      </c>
      <c r="E198" s="380">
        <v>10</v>
      </c>
      <c r="F198" s="380"/>
      <c r="G198" s="380"/>
      <c r="H198" s="380" t="s">
        <v>772</v>
      </c>
      <c r="I198" s="380"/>
      <c r="J198" s="380"/>
      <c r="K198" s="380">
        <v>3</v>
      </c>
      <c r="L198" s="380"/>
      <c r="M198" s="380"/>
      <c r="N198" s="380"/>
      <c r="O198" s="380"/>
      <c r="P198" s="380"/>
      <c r="Q198" s="168"/>
      <c r="R198" s="168"/>
      <c r="S198" s="168"/>
      <c r="T198" s="168"/>
      <c r="U198" s="168"/>
      <c r="V198" s="168"/>
      <c r="W198" s="168"/>
      <c r="X198" s="168"/>
      <c r="Y198" s="168"/>
      <c r="Z198" s="168"/>
      <c r="AA198" s="168"/>
      <c r="AB198" s="168"/>
      <c r="AG198" s="169"/>
      <c r="AI198" s="87" t="s">
        <v>738</v>
      </c>
      <c r="AJ198" s="19" t="str">
        <f>VLOOKUP(C198,EJE!C$1:D1537,2,FALSE)</f>
        <v>https://youtu.be/bgO3bI1ts_E?si=cgFOBOfo4lT9WI1k</v>
      </c>
    </row>
    <row r="199" spans="1:36" ht="12.75">
      <c r="A199" s="155">
        <v>15</v>
      </c>
      <c r="B199" s="83" t="s">
        <v>39</v>
      </c>
      <c r="C199" s="178" t="s">
        <v>30</v>
      </c>
      <c r="D199" s="132" t="str">
        <f>HYPERLINK(AJ199,AI199)</f>
        <v>video</v>
      </c>
      <c r="E199" s="380">
        <v>10</v>
      </c>
      <c r="F199" s="380"/>
      <c r="G199" s="380"/>
      <c r="H199" s="380" t="s">
        <v>772</v>
      </c>
      <c r="I199" s="380"/>
      <c r="J199" s="380"/>
      <c r="K199" s="380">
        <v>3</v>
      </c>
      <c r="L199" s="380"/>
      <c r="M199" s="380"/>
      <c r="N199" s="380"/>
      <c r="O199" s="380"/>
      <c r="P199" s="380"/>
      <c r="Q199" s="168"/>
      <c r="R199" s="168"/>
      <c r="S199" s="168"/>
      <c r="T199" s="168"/>
      <c r="U199" s="168"/>
      <c r="V199" s="168"/>
      <c r="W199" s="168"/>
      <c r="X199" s="168"/>
      <c r="Y199" s="168"/>
      <c r="Z199" s="168"/>
      <c r="AA199" s="168"/>
      <c r="AB199" s="168"/>
      <c r="AG199" s="169"/>
      <c r="AI199" s="87" t="s">
        <v>738</v>
      </c>
      <c r="AJ199" s="19">
        <f>VLOOKUP(C199,EJE!C$1:D1538,2,FALSE)</f>
        <v>0</v>
      </c>
    </row>
    <row r="200" spans="1:36" ht="12.75">
      <c r="A200" s="155">
        <v>16</v>
      </c>
      <c r="B200" s="83" t="s">
        <v>685</v>
      </c>
      <c r="C200" s="178" t="s">
        <v>4</v>
      </c>
      <c r="D200" s="132" t="str">
        <f>HYPERLINK(AJ200,AI200)</f>
        <v>video</v>
      </c>
      <c r="E200" s="380"/>
      <c r="F200" s="380"/>
      <c r="G200" s="380"/>
      <c r="H200" s="380" t="s">
        <v>779</v>
      </c>
      <c r="I200" s="380"/>
      <c r="J200" s="380"/>
      <c r="K200" s="380">
        <v>3</v>
      </c>
      <c r="L200" s="380"/>
      <c r="M200" s="380"/>
      <c r="N200" s="380"/>
      <c r="O200" s="380"/>
      <c r="P200" s="380"/>
      <c r="Q200" s="168"/>
      <c r="R200" s="168"/>
      <c r="S200" s="168"/>
      <c r="T200" s="168"/>
      <c r="U200" s="168"/>
      <c r="V200" s="168"/>
      <c r="W200" s="168"/>
      <c r="X200" s="168"/>
      <c r="Y200" s="168"/>
      <c r="Z200" s="168"/>
      <c r="AA200" s="168"/>
      <c r="AB200" s="168"/>
      <c r="AG200" s="169"/>
      <c r="AI200" s="87" t="s">
        <v>738</v>
      </c>
      <c r="AJ200" s="19" t="str">
        <f>VLOOKUP(C200,EJE!C$1:D1539,2,FALSE)</f>
        <v>https://youtu.be/SvFPSj9WcEk?si=iMWBcf8EZLcp5zy2</v>
      </c>
    </row>
    <row r="201" spans="1:36" ht="16.5">
      <c r="A201" s="155">
        <v>17</v>
      </c>
      <c r="B201" s="83" t="s">
        <v>1</v>
      </c>
      <c r="C201" s="178" t="s">
        <v>745</v>
      </c>
      <c r="D201" s="132" t="str">
        <f t="shared" ref="D201:D204" si="176">HYPERLINK(AJ201,AI201)</f>
        <v>video</v>
      </c>
      <c r="E201" s="380"/>
      <c r="F201" s="380"/>
      <c r="G201" s="380"/>
      <c r="H201" s="380" t="s">
        <v>779</v>
      </c>
      <c r="I201" s="380"/>
      <c r="J201" s="380"/>
      <c r="K201" s="380">
        <v>3</v>
      </c>
      <c r="L201" s="380"/>
      <c r="M201" s="380"/>
      <c r="N201" s="380"/>
      <c r="O201" s="380"/>
      <c r="P201" s="380"/>
      <c r="Q201" s="168"/>
      <c r="R201" s="168"/>
      <c r="S201" s="168"/>
      <c r="T201" s="168"/>
      <c r="U201" s="168"/>
      <c r="V201" s="168"/>
      <c r="W201" s="168"/>
      <c r="X201" s="168"/>
      <c r="Y201" s="168"/>
      <c r="Z201" s="168"/>
      <c r="AA201" s="168"/>
      <c r="AB201" s="168"/>
      <c r="AG201" s="169"/>
      <c r="AI201" s="87" t="s">
        <v>738</v>
      </c>
      <c r="AJ201" s="19" t="str">
        <f>VLOOKUP(C201,EJE!C$1:D1540,2,FALSE)</f>
        <v>https://drive.google.com/file/d/1d10kKB4X2rApjiYtDlKjBbuy7zvRY_rz/view?usp=sharing</v>
      </c>
    </row>
    <row r="202" spans="1:36" ht="16.5">
      <c r="A202" s="155">
        <v>18</v>
      </c>
      <c r="B202" s="83" t="s">
        <v>1</v>
      </c>
      <c r="C202" s="178" t="s">
        <v>745</v>
      </c>
      <c r="D202" s="132" t="str">
        <f t="shared" si="176"/>
        <v>video</v>
      </c>
      <c r="E202" s="380"/>
      <c r="F202" s="380"/>
      <c r="G202" s="380"/>
      <c r="H202" s="380" t="s">
        <v>779</v>
      </c>
      <c r="I202" s="380"/>
      <c r="J202" s="380"/>
      <c r="K202" s="380">
        <v>3</v>
      </c>
      <c r="L202" s="380"/>
      <c r="M202" s="380"/>
      <c r="N202" s="380"/>
      <c r="O202" s="380"/>
      <c r="P202" s="380"/>
      <c r="Q202" s="168"/>
      <c r="R202" s="168"/>
      <c r="S202" s="168"/>
      <c r="T202" s="168"/>
      <c r="U202" s="168"/>
      <c r="V202" s="168"/>
      <c r="W202" s="168"/>
      <c r="X202" s="168"/>
      <c r="Y202" s="168"/>
      <c r="Z202" s="168"/>
      <c r="AA202" s="168"/>
      <c r="AB202" s="168"/>
      <c r="AE202" s="23"/>
      <c r="AI202" s="87" t="s">
        <v>738</v>
      </c>
      <c r="AJ202" s="19" t="str">
        <f>VLOOKUP(C202,EJE!C$1:D1541,2,FALSE)</f>
        <v>https://drive.google.com/file/d/1d10kKB4X2rApjiYtDlKjBbuy7zvRY_rz/view?usp=sharing</v>
      </c>
    </row>
    <row r="203" spans="1:36" ht="16.5">
      <c r="A203" s="155">
        <v>19</v>
      </c>
      <c r="B203" s="83" t="s">
        <v>1</v>
      </c>
      <c r="C203" s="178" t="s">
        <v>745</v>
      </c>
      <c r="D203" s="132" t="str">
        <f t="shared" si="176"/>
        <v>video</v>
      </c>
      <c r="E203" s="380"/>
      <c r="F203" s="380"/>
      <c r="G203" s="380"/>
      <c r="H203" s="380" t="s">
        <v>779</v>
      </c>
      <c r="I203" s="380"/>
      <c r="J203" s="380"/>
      <c r="K203" s="380">
        <v>3</v>
      </c>
      <c r="L203" s="380"/>
      <c r="M203" s="380"/>
      <c r="N203" s="380"/>
      <c r="O203" s="380"/>
      <c r="P203" s="380"/>
      <c r="Q203" s="168"/>
      <c r="R203" s="168"/>
      <c r="S203" s="168"/>
      <c r="T203" s="168"/>
      <c r="U203" s="168"/>
      <c r="V203" s="168"/>
      <c r="W203" s="168"/>
      <c r="X203" s="168"/>
      <c r="Y203" s="168"/>
      <c r="Z203" s="168"/>
      <c r="AA203" s="168"/>
      <c r="AB203" s="168"/>
      <c r="AE203" s="23"/>
      <c r="AI203" s="87" t="s">
        <v>738</v>
      </c>
      <c r="AJ203" s="19" t="str">
        <f>VLOOKUP(C203,EJE!C$1:D1542,2,FALSE)</f>
        <v>https://drive.google.com/file/d/1d10kKB4X2rApjiYtDlKjBbuy7zvRY_rz/view?usp=sharing</v>
      </c>
    </row>
    <row r="204" spans="1:36" ht="16.5">
      <c r="A204" s="155">
        <v>20</v>
      </c>
      <c r="B204" s="83" t="s">
        <v>1</v>
      </c>
      <c r="C204" s="178" t="s">
        <v>745</v>
      </c>
      <c r="D204" s="132" t="str">
        <f t="shared" si="176"/>
        <v>video</v>
      </c>
      <c r="E204" s="380"/>
      <c r="F204" s="380"/>
      <c r="G204" s="380"/>
      <c r="H204" s="380" t="s">
        <v>779</v>
      </c>
      <c r="I204" s="380"/>
      <c r="J204" s="380"/>
      <c r="K204" s="380">
        <v>3</v>
      </c>
      <c r="L204" s="380"/>
      <c r="M204" s="380"/>
      <c r="N204" s="380"/>
      <c r="O204" s="380"/>
      <c r="P204" s="380"/>
      <c r="Q204" s="168"/>
      <c r="R204" s="168"/>
      <c r="S204" s="168"/>
      <c r="T204" s="168"/>
      <c r="U204" s="168"/>
      <c r="V204" s="168"/>
      <c r="W204" s="168"/>
      <c r="X204" s="168"/>
      <c r="Y204" s="168"/>
      <c r="Z204" s="168"/>
      <c r="AA204" s="168"/>
      <c r="AB204" s="168"/>
      <c r="AE204" s="23"/>
      <c r="AI204" s="87" t="s">
        <v>738</v>
      </c>
      <c r="AJ204" s="19" t="str">
        <f>VLOOKUP(C204,EJE!C$1:D1543,2,FALSE)</f>
        <v>https://drive.google.com/file/d/1d10kKB4X2rApjiYtDlKjBbuy7zvRY_rz/view?usp=sharing</v>
      </c>
    </row>
    <row r="205" spans="1:36">
      <c r="A205" s="155">
        <v>21</v>
      </c>
      <c r="B205" s="161"/>
      <c r="C205" s="18"/>
      <c r="D205" s="192"/>
      <c r="E205" s="22"/>
      <c r="F205" s="22"/>
      <c r="G205" s="22"/>
      <c r="I205" s="18"/>
      <c r="J205" s="23"/>
      <c r="L205" s="18"/>
      <c r="M205" s="23"/>
      <c r="O205" s="18"/>
      <c r="P205" s="23"/>
      <c r="S205" s="23"/>
      <c r="U205" s="24"/>
      <c r="V205" s="24"/>
      <c r="W205" s="24"/>
      <c r="X205" s="24"/>
      <c r="Y205" s="24"/>
      <c r="AB205" s="23"/>
      <c r="AE205" s="23"/>
      <c r="AJ205" s="75"/>
    </row>
    <row r="206" spans="1:36">
      <c r="A206" s="155">
        <v>22</v>
      </c>
      <c r="B206" s="161"/>
      <c r="C206" s="18"/>
      <c r="D206" s="192"/>
      <c r="E206" s="22"/>
      <c r="F206" s="22"/>
      <c r="G206" s="22"/>
      <c r="I206" s="18"/>
      <c r="J206" s="23"/>
      <c r="L206" s="18"/>
      <c r="M206" s="23"/>
      <c r="O206" s="18"/>
      <c r="P206" s="23"/>
      <c r="S206" s="23"/>
      <c r="U206" s="24"/>
      <c r="V206" s="24"/>
      <c r="W206" s="24"/>
      <c r="X206" s="24"/>
      <c r="Y206" s="24"/>
      <c r="AB206" s="23"/>
      <c r="AE206" s="23"/>
      <c r="AJ206" s="75"/>
    </row>
    <row r="207" spans="1:36">
      <c r="A207" s="155">
        <v>23</v>
      </c>
      <c r="B207" s="83"/>
      <c r="C207" s="128"/>
      <c r="D207" s="59"/>
      <c r="E207" s="109"/>
      <c r="F207" s="109"/>
      <c r="G207" s="109"/>
      <c r="H207" s="109"/>
      <c r="I207" s="109"/>
      <c r="J207" s="109"/>
      <c r="K207" s="109"/>
      <c r="L207" s="109"/>
      <c r="M207" s="109"/>
      <c r="N207" s="109"/>
      <c r="O207" s="109"/>
      <c r="P207" s="109"/>
      <c r="AG207" s="109"/>
      <c r="AJ207" s="75"/>
    </row>
    <row r="208" spans="1:36">
      <c r="A208" s="155">
        <v>24</v>
      </c>
      <c r="B208" s="83"/>
      <c r="C208" s="128"/>
      <c r="D208" s="59"/>
      <c r="E208" s="109"/>
      <c r="F208" s="109"/>
      <c r="G208" s="109"/>
      <c r="H208" s="109"/>
      <c r="I208" s="109"/>
      <c r="J208" s="109"/>
      <c r="K208" s="109"/>
      <c r="L208" s="109"/>
      <c r="M208" s="109"/>
      <c r="N208" s="109"/>
      <c r="O208" s="109"/>
      <c r="P208" s="109"/>
      <c r="AG208" s="109"/>
      <c r="AJ208" s="75"/>
    </row>
    <row r="209" spans="1:36">
      <c r="B209" s="154"/>
      <c r="C209" s="77" t="s">
        <v>932</v>
      </c>
      <c r="D209" s="150"/>
      <c r="E209" s="109"/>
      <c r="F209" s="109"/>
      <c r="G209" s="109"/>
      <c r="H209" s="109"/>
      <c r="I209" s="109"/>
      <c r="J209" s="109"/>
      <c r="K209" s="109"/>
      <c r="L209" s="109"/>
      <c r="M209" s="109"/>
      <c r="N209" s="110"/>
      <c r="O209" s="110"/>
      <c r="P209" s="110"/>
      <c r="Q209" s="109"/>
      <c r="R209" s="109"/>
      <c r="S209" s="109"/>
      <c r="T209" s="109"/>
      <c r="U209" s="109"/>
      <c r="V209" s="109"/>
      <c r="W209" s="109"/>
      <c r="X209" s="109"/>
      <c r="Y209" s="109"/>
      <c r="Z209" s="109"/>
      <c r="AA209" s="109"/>
      <c r="AB209" s="109"/>
      <c r="AC209" s="109"/>
      <c r="AD209" s="109"/>
      <c r="AE209" s="109"/>
      <c r="AG209" s="109"/>
      <c r="AJ209" s="75"/>
    </row>
    <row r="210" spans="1:36" customFormat="1" ht="21" thickBot="1">
      <c r="A210" s="160">
        <v>9</v>
      </c>
      <c r="B210" s="160"/>
      <c r="C210" s="160" t="s">
        <v>930</v>
      </c>
      <c r="D210" s="190"/>
      <c r="E210" s="379" t="s">
        <v>688</v>
      </c>
      <c r="F210" s="379"/>
      <c r="G210" s="379"/>
      <c r="H210" s="379" t="s">
        <v>38</v>
      </c>
      <c r="I210" s="379"/>
      <c r="J210" s="379"/>
      <c r="K210" s="379" t="s">
        <v>687</v>
      </c>
      <c r="L210" s="379"/>
      <c r="M210" s="379"/>
      <c r="N210" s="379" t="s">
        <v>686</v>
      </c>
      <c r="O210" s="379"/>
      <c r="P210" s="379"/>
      <c r="Q210" s="77"/>
      <c r="R210" s="77"/>
      <c r="S210" s="77"/>
      <c r="T210" s="77"/>
      <c r="U210" s="77"/>
      <c r="V210" s="77"/>
      <c r="W210" s="77"/>
      <c r="X210" s="77"/>
      <c r="Y210" s="77"/>
      <c r="Z210" s="77"/>
      <c r="AA210" s="77"/>
      <c r="AB210" s="77"/>
      <c r="AC210" s="77"/>
      <c r="AD210" s="77"/>
      <c r="AE210" s="77"/>
      <c r="AF210" s="77"/>
      <c r="AG210" s="78"/>
      <c r="AH210" s="18"/>
      <c r="AI210" s="87"/>
      <c r="AJ210" s="76"/>
    </row>
    <row r="211" spans="1:36" ht="25.5">
      <c r="A211" s="155">
        <v>1</v>
      </c>
      <c r="B211" s="80" t="s">
        <v>942</v>
      </c>
      <c r="C211" s="176" t="s">
        <v>720</v>
      </c>
      <c r="D211" s="131" t="str">
        <f t="shared" ref="D211:D216" si="177">HYPERLINK(AJ211,AI211)</f>
        <v>video</v>
      </c>
      <c r="E211" s="390">
        <v>8</v>
      </c>
      <c r="F211" s="390"/>
      <c r="G211" s="390"/>
      <c r="H211" s="390"/>
      <c r="I211" s="390"/>
      <c r="J211" s="390"/>
      <c r="K211" s="390"/>
      <c r="L211" s="390"/>
      <c r="M211" s="390"/>
      <c r="N211" s="390"/>
      <c r="O211" s="390"/>
      <c r="P211" s="391"/>
      <c r="Q211" s="159"/>
      <c r="R211" s="159"/>
      <c r="S211" s="159"/>
      <c r="T211" s="159"/>
      <c r="U211" s="159"/>
      <c r="V211" s="159"/>
      <c r="W211" s="159"/>
      <c r="X211" s="159"/>
      <c r="Y211" s="159"/>
      <c r="Z211" s="159"/>
      <c r="AA211" s="159"/>
      <c r="AB211" s="159"/>
      <c r="AC211" s="159"/>
      <c r="AD211" s="159"/>
      <c r="AE211" s="159"/>
      <c r="AF211" s="159"/>
      <c r="AG211" s="178"/>
      <c r="AI211" s="87" t="s">
        <v>738</v>
      </c>
      <c r="AJ211" s="19" t="str">
        <f>VLOOKUP(C211,EJE!C$1:D1543,2,FALSE)</f>
        <v>https://youtu.be/3cqkbGUWro4?si=jJC6Mfg8OeypjUji</v>
      </c>
    </row>
    <row r="212" spans="1:36" ht="12.75">
      <c r="A212" s="155">
        <v>2</v>
      </c>
      <c r="B212" s="81" t="s">
        <v>264</v>
      </c>
      <c r="C212" s="178" t="s">
        <v>692</v>
      </c>
      <c r="D212" s="132" t="str">
        <f t="shared" si="177"/>
        <v>video</v>
      </c>
      <c r="E212" s="380"/>
      <c r="F212" s="380"/>
      <c r="G212" s="380"/>
      <c r="H212" s="380" t="s">
        <v>776</v>
      </c>
      <c r="I212" s="380"/>
      <c r="J212" s="380"/>
      <c r="K212" s="380">
        <v>3</v>
      </c>
      <c r="L212" s="380"/>
      <c r="M212" s="380"/>
      <c r="N212" s="380"/>
      <c r="O212" s="380"/>
      <c r="P212" s="385"/>
      <c r="Q212" s="159"/>
      <c r="R212" s="159"/>
      <c r="S212" s="159"/>
      <c r="T212" s="159"/>
      <c r="U212" s="159"/>
      <c r="V212" s="159"/>
      <c r="W212" s="159"/>
      <c r="X212" s="159"/>
      <c r="Y212" s="159"/>
      <c r="Z212" s="159"/>
      <c r="AA212" s="159"/>
      <c r="AB212" s="159"/>
      <c r="AC212" s="159"/>
      <c r="AD212" s="159"/>
      <c r="AE212" s="159"/>
      <c r="AF212" s="159"/>
      <c r="AG212" s="178"/>
      <c r="AI212" s="87" t="s">
        <v>738</v>
      </c>
      <c r="AJ212" s="19" t="str">
        <f>VLOOKUP(C212,EJE!C$1:D1544,2,FALSE)</f>
        <v>https://youtu.be/c6a4n-uxNy0?si=wxXF20Dhm3IYMqto</v>
      </c>
    </row>
    <row r="213" spans="1:36" ht="17.25" thickBot="1">
      <c r="A213" s="155">
        <v>3</v>
      </c>
      <c r="B213" s="82" t="s">
        <v>942</v>
      </c>
      <c r="C213" s="180" t="s">
        <v>176</v>
      </c>
      <c r="D213" s="133" t="str">
        <f t="shared" si="177"/>
        <v>video</v>
      </c>
      <c r="E213" s="387"/>
      <c r="F213" s="387"/>
      <c r="G213" s="387"/>
      <c r="H213" s="387" t="s">
        <v>776</v>
      </c>
      <c r="I213" s="387"/>
      <c r="J213" s="387"/>
      <c r="K213" s="387">
        <v>3</v>
      </c>
      <c r="L213" s="387"/>
      <c r="M213" s="387"/>
      <c r="N213" s="387"/>
      <c r="O213" s="387"/>
      <c r="P213" s="388"/>
      <c r="Q213" s="159"/>
      <c r="R213" s="159"/>
      <c r="S213" s="159"/>
      <c r="T213" s="159"/>
      <c r="U213" s="159"/>
      <c r="V213" s="159"/>
      <c r="W213" s="159"/>
      <c r="X213" s="159"/>
      <c r="Y213" s="159"/>
      <c r="Z213" s="159"/>
      <c r="AA213" s="159"/>
      <c r="AB213" s="159"/>
      <c r="AC213" s="159"/>
      <c r="AD213" s="159"/>
      <c r="AE213" s="159"/>
      <c r="AF213" s="159"/>
      <c r="AG213" s="178"/>
      <c r="AI213" s="87" t="s">
        <v>738</v>
      </c>
      <c r="AJ213" s="19" t="str">
        <f>VLOOKUP(C213,EJE!C$1:D1545,2,FALSE)</f>
        <v>https://drive.google.com/file/d/1Q1An8Nigul245WUqUDS52fCJOsCBmEqf/view?usp=drive_link</v>
      </c>
    </row>
    <row r="214" spans="1:36" ht="16.5">
      <c r="A214" s="155">
        <v>4</v>
      </c>
      <c r="B214" s="81" t="s">
        <v>739</v>
      </c>
      <c r="C214" s="178" t="s">
        <v>66</v>
      </c>
      <c r="D214" s="132" t="str">
        <f t="shared" si="177"/>
        <v>video</v>
      </c>
      <c r="E214" s="380"/>
      <c r="F214" s="380"/>
      <c r="G214" s="380"/>
      <c r="H214" s="380" t="s">
        <v>776</v>
      </c>
      <c r="I214" s="380"/>
      <c r="J214" s="380"/>
      <c r="K214" s="380">
        <v>3</v>
      </c>
      <c r="L214" s="380"/>
      <c r="M214" s="380"/>
      <c r="N214" s="380"/>
      <c r="O214" s="380"/>
      <c r="P214" s="385"/>
      <c r="Q214" s="159"/>
      <c r="R214" s="159"/>
      <c r="S214" s="159"/>
      <c r="T214" s="159"/>
      <c r="U214" s="159"/>
      <c r="V214" s="159"/>
      <c r="W214" s="159"/>
      <c r="X214" s="159"/>
      <c r="Y214" s="159"/>
      <c r="Z214" s="159"/>
      <c r="AA214" s="159"/>
      <c r="AB214" s="159"/>
      <c r="AC214" s="159"/>
      <c r="AD214" s="159"/>
      <c r="AE214" s="159"/>
      <c r="AF214" s="159"/>
      <c r="AG214" s="178"/>
      <c r="AI214" s="87" t="s">
        <v>738</v>
      </c>
      <c r="AJ214" s="19" t="str">
        <f>VLOOKUP(C214,EJE!C$1:D1546,2,FALSE)</f>
        <v>https://youtu.be/YNAwRWgPwNk?si=tRGZb459mOPBCCZB</v>
      </c>
    </row>
    <row r="215" spans="1:36" ht="12.75">
      <c r="A215" s="155">
        <v>5</v>
      </c>
      <c r="B215" s="81" t="s">
        <v>739</v>
      </c>
      <c r="C215" s="178" t="s">
        <v>622</v>
      </c>
      <c r="D215" s="132" t="e">
        <f t="shared" si="177"/>
        <v>#N/A</v>
      </c>
      <c r="E215" s="380"/>
      <c r="F215" s="380"/>
      <c r="G215" s="380"/>
      <c r="H215" s="380" t="s">
        <v>776</v>
      </c>
      <c r="I215" s="380"/>
      <c r="J215" s="380"/>
      <c r="K215" s="380">
        <v>3</v>
      </c>
      <c r="L215" s="380"/>
      <c r="M215" s="380"/>
      <c r="N215" s="380"/>
      <c r="O215" s="380"/>
      <c r="P215" s="385"/>
      <c r="Q215" s="159"/>
      <c r="R215" s="159"/>
      <c r="S215" s="159"/>
      <c r="T215" s="159"/>
      <c r="U215" s="159"/>
      <c r="V215" s="159"/>
      <c r="W215" s="159"/>
      <c r="X215" s="159"/>
      <c r="Y215" s="159"/>
      <c r="Z215" s="159"/>
      <c r="AA215" s="159"/>
      <c r="AB215" s="159"/>
      <c r="AC215" s="159"/>
      <c r="AD215" s="159"/>
      <c r="AE215" s="159"/>
      <c r="AF215" s="159"/>
      <c r="AG215" s="178"/>
      <c r="AI215" s="87" t="s">
        <v>738</v>
      </c>
      <c r="AJ215" s="19" t="e">
        <f>VLOOKUP(C215,EJE!C$1:D1547,2,FALSE)</f>
        <v>#N/A</v>
      </c>
    </row>
    <row r="216" spans="1:36" ht="13.5" thickBot="1">
      <c r="A216" s="155">
        <v>6</v>
      </c>
      <c r="B216" s="81" t="s">
        <v>0</v>
      </c>
      <c r="C216" s="178" t="s">
        <v>627</v>
      </c>
      <c r="D216" s="132" t="str">
        <f t="shared" si="177"/>
        <v>video</v>
      </c>
      <c r="E216" s="380"/>
      <c r="F216" s="380"/>
      <c r="G216" s="380"/>
      <c r="H216" s="380" t="s">
        <v>776</v>
      </c>
      <c r="I216" s="380"/>
      <c r="J216" s="380"/>
      <c r="K216" s="380">
        <v>3</v>
      </c>
      <c r="L216" s="380"/>
      <c r="M216" s="380"/>
      <c r="N216" s="380"/>
      <c r="O216" s="380"/>
      <c r="P216" s="385"/>
      <c r="Q216" s="159"/>
      <c r="R216" s="159"/>
      <c r="S216" s="159"/>
      <c r="T216" s="159"/>
      <c r="U216" s="159"/>
      <c r="V216" s="159"/>
      <c r="W216" s="159"/>
      <c r="X216" s="159"/>
      <c r="Y216" s="159"/>
      <c r="Z216" s="159"/>
      <c r="AA216" s="159"/>
      <c r="AB216" s="159"/>
      <c r="AC216" s="159"/>
      <c r="AD216" s="159"/>
      <c r="AE216" s="159"/>
      <c r="AF216" s="159"/>
      <c r="AG216" s="178"/>
      <c r="AI216" s="87" t="s">
        <v>738</v>
      </c>
      <c r="AJ216" s="19" t="str">
        <f>VLOOKUP(C216,EJE!C$1:D1548,2,FALSE)</f>
        <v>https://youtu.be/21c_yxmd5lQ?si=PIVwUqgcfAsyu5jn</v>
      </c>
    </row>
    <row r="217" spans="1:36" ht="12.75">
      <c r="A217" s="155">
        <v>7</v>
      </c>
      <c r="B217" s="129" t="s">
        <v>753</v>
      </c>
      <c r="C217" s="176" t="str">
        <f>+VLOOKUP($B217,PERIODIZACION!$A$3:$AN$528,2,FALSE)</f>
        <v>SENTADILLA</v>
      </c>
      <c r="D217" s="176">
        <f>IF(VLOOKUP($B217,PERIODIZACION!$A$3:$AN$528,3,FALSE)=0,"",VLOOKUP($B217,PERIODIZACION!$A$3:$AN$528,3,FALSE))</f>
        <v>40</v>
      </c>
      <c r="E217" s="176" t="str">
        <f t="shared" ref="E217" si="178">IF(D217 &lt;&gt; "","/","")</f>
        <v>/</v>
      </c>
      <c r="F217" s="176">
        <f>IF(VLOOKUP($B217,PERIODIZACION!$A$3:$AN$528,4,FALSE)=0,"",VLOOKUP($B217,PERIODIZACION!$A$3:$AN$528,4,FALSE))</f>
        <v>4</v>
      </c>
      <c r="G217" s="176">
        <f>IF(VLOOKUP($B217,PERIODIZACION!$A$3:$AN$528,5,FALSE)=0,"",VLOOKUP($B217,PERIODIZACION!$A$3:$AN$528,5,FALSE))</f>
        <v>60</v>
      </c>
      <c r="H217" s="176" t="str">
        <f t="shared" ref="H217" si="179">IF(G217 &lt;&gt; "","/","")</f>
        <v>/</v>
      </c>
      <c r="I217" s="176">
        <f>IF(VLOOKUP($B217,PERIODIZACION!$A$3:$AN$528,6,FALSE)=0,"",VLOOKUP($B217,PERIODIZACION!$A$3:$AN$528,6,FALSE))</f>
        <v>4</v>
      </c>
      <c r="J217" s="176">
        <f>IF(VLOOKUP($B217,PERIODIZACION!$A$3:$AN$528,7,FALSE)=0,"",VLOOKUP($B217,PERIODIZACION!$A$3:$AN$528,7,FALSE))</f>
        <v>70</v>
      </c>
      <c r="K217" s="176" t="str">
        <f t="shared" ref="K217" si="180">IF(J217 &lt;&gt; "","/","")</f>
        <v>/</v>
      </c>
      <c r="L217" s="176">
        <f>IF(VLOOKUP($B217,PERIODIZACION!$A$3:$AN$528,8,FALSE)=0,"",VLOOKUP($B217,PERIODIZACION!$A$3:$AN$528,8,FALSE))</f>
        <v>4</v>
      </c>
      <c r="M217" s="176">
        <f>IF(VLOOKUP($B217,PERIODIZACION!$A$3:$AN$528,9,FALSE)=0,"",VLOOKUP($B217,PERIODIZACION!$A$3:$AN$528,9,FALSE))</f>
        <v>80</v>
      </c>
      <c r="N217" s="176" t="str">
        <f t="shared" ref="N217" si="181">IF(M217 &lt;&gt; "","/","")</f>
        <v>/</v>
      </c>
      <c r="O217" s="176">
        <f>IF(VLOOKUP($B217,PERIODIZACION!$A$3:$AN$528,10,FALSE)=0,"",VLOOKUP($B217,PERIODIZACION!$A$3:$AN$528,10,FALSE))</f>
        <v>2</v>
      </c>
      <c r="P217" s="176">
        <f>IF(VLOOKUP($B217,PERIODIZACION!$A$3:$AN$528,11,FALSE)=0,"",VLOOKUP($B217,PERIODIZACION!$A$3:$AN$528,11,FALSE))</f>
        <v>80</v>
      </c>
      <c r="Q217" s="176" t="str">
        <f t="shared" ref="Q217" si="182">IF(P217 &lt;&gt; "","/","")</f>
        <v>/</v>
      </c>
      <c r="R217" s="176">
        <f>IF(VLOOKUP($B217,PERIODIZACION!$A$3:$AN$528,12,FALSE)=0,"",VLOOKUP($B217,PERIODIZACION!$A$3:$AN$528,12,FALSE))</f>
        <v>2</v>
      </c>
      <c r="S217" s="176">
        <f>IF(VLOOKUP($B217,PERIODIZACION!$A$3:$AN$528,13,FALSE)=0,"",VLOOKUP($B217,PERIODIZACION!$A$3:$AN$528,13,FALSE))</f>
        <v>80</v>
      </c>
      <c r="T217" s="176" t="str">
        <f t="shared" ref="T217" si="183">IF(S217 &lt;&gt; "","/","")</f>
        <v>/</v>
      </c>
      <c r="U217" s="176">
        <f>IF(VLOOKUP($B217,PERIODIZACION!$A$3:$AN$528,14,FALSE)=0,"",VLOOKUP($B217,PERIODIZACION!$A$3:$AN$528,14,FALSE))</f>
        <v>2</v>
      </c>
      <c r="V217" s="176">
        <f>IF(VLOOKUP($B217,PERIODIZACION!$A$3:$AN$528,15,FALSE)=0,"",VLOOKUP($B217,PERIODIZACION!$A$3:$AN$528,15,FALSE))</f>
        <v>80</v>
      </c>
      <c r="W217" s="176" t="str">
        <f t="shared" ref="W217" si="184">IF(V217 &lt;&gt; "","/","")</f>
        <v>/</v>
      </c>
      <c r="X217" s="176">
        <f>IF(VLOOKUP($B217,PERIODIZACION!$A$3:$AN$528,16,FALSE)=0,"",VLOOKUP($B217,PERIODIZACION!$A$3:$AN$528,16,FALSE))</f>
        <v>2</v>
      </c>
      <c r="Y217" s="176">
        <f>IF(VLOOKUP($B217,PERIODIZACION!$A$3:$AN$528,17,FALSE)=0,"",VLOOKUP($B217,PERIODIZACION!$A$3:$AN$528,17,FALSE))</f>
        <v>80</v>
      </c>
      <c r="Z217" s="176" t="str">
        <f t="shared" ref="Z217" si="185">IF(Y217 &lt;&gt; "","/","")</f>
        <v>/</v>
      </c>
      <c r="AA217" s="176">
        <f>IF(VLOOKUP($B217,PERIODIZACION!$A$3:$AN$528,18,FALSE)=0,"",VLOOKUP($B217,PERIODIZACION!$A$3:$AN$528,18,FALSE))</f>
        <v>2</v>
      </c>
      <c r="AB217" s="176">
        <f>IF(VLOOKUP($B217,PERIODIZACION!$A$3:$AN$528,19,FALSE)=0,"",VLOOKUP($B217,PERIODIZACION!$A$3:$AN$528,19,FALSE))</f>
        <v>80</v>
      </c>
      <c r="AC217" s="176" t="str">
        <f t="shared" ref="AC217" si="186">IF(AB217 &lt;&gt; "","/","")</f>
        <v>/</v>
      </c>
      <c r="AD217" s="176">
        <f>IF(VLOOKUP($B217,PERIODIZACION!$A$3:$AN$528,20,FALSE)=0,"",VLOOKUP($B217,PERIODIZACION!$A$3:$AN$528,20,FALSE))</f>
        <v>2</v>
      </c>
      <c r="AE217" s="176" t="str">
        <f>IF(VLOOKUP($B217,PERIODIZACION!$A$3:$AN$528,21,FALSE)=0,"",VLOOKUP($B217,PERIODIZACION!$A$3:$AN$528,21,FALSE))</f>
        <v/>
      </c>
      <c r="AF217" s="176" t="str">
        <f t="shared" ref="AF217" si="187">IF(AE217 &lt;&gt; "","/","")</f>
        <v/>
      </c>
      <c r="AG217" s="182" t="str">
        <f>IF(VLOOKUP($B217,PERIODIZACION!$A$3:$AN$528,22,FALSE)=0,"",VLOOKUP($B217,PERIODIZACION!$A$3:$AN$528,22,FALSE))</f>
        <v/>
      </c>
      <c r="AJ217" s="19" t="e">
        <f>VLOOKUP(C217,EJE!C$1:D1550,2,FALSE)</f>
        <v>#N/A</v>
      </c>
    </row>
    <row r="218" spans="1:36" ht="16.5">
      <c r="A218" s="155">
        <v>8</v>
      </c>
      <c r="B218" s="81" t="s">
        <v>685</v>
      </c>
      <c r="C218" s="178" t="s">
        <v>3</v>
      </c>
      <c r="D218" s="132" t="str">
        <f>HYPERLINK(AJ218,AI218)</f>
        <v>video</v>
      </c>
      <c r="E218" s="380"/>
      <c r="F218" s="380"/>
      <c r="G218" s="380"/>
      <c r="H218" s="380" t="s">
        <v>776</v>
      </c>
      <c r="I218" s="380"/>
      <c r="J218" s="380"/>
      <c r="K218" s="380"/>
      <c r="L218" s="380"/>
      <c r="M218" s="380"/>
      <c r="N218" s="380"/>
      <c r="O218" s="380"/>
      <c r="P218" s="380"/>
      <c r="Q218" s="178"/>
      <c r="R218" s="178"/>
      <c r="S218" s="178"/>
      <c r="T218" s="178"/>
      <c r="U218" s="178"/>
      <c r="V218" s="178"/>
      <c r="W218" s="178"/>
      <c r="X218" s="178"/>
      <c r="Y218" s="178"/>
      <c r="Z218" s="178"/>
      <c r="AA218" s="178"/>
      <c r="AB218" s="178"/>
      <c r="AC218" s="178"/>
      <c r="AD218" s="178"/>
      <c r="AE218" s="178"/>
      <c r="AF218" s="178"/>
      <c r="AG218" s="183"/>
      <c r="AI218" s="87" t="s">
        <v>738</v>
      </c>
      <c r="AJ218" s="19" t="str">
        <f>VLOOKUP(C218,EJE!C$1:D1551,2,FALSE)</f>
        <v>https://youtu.be/JwwQxitUCsY?si=-0IR-GRHn2uOUwX0</v>
      </c>
    </row>
    <row r="219" spans="1:36" ht="13.5" thickBot="1">
      <c r="A219" s="155">
        <v>9</v>
      </c>
      <c r="B219" s="82" t="s">
        <v>264</v>
      </c>
      <c r="C219" s="180" t="s">
        <v>219</v>
      </c>
      <c r="D219" s="133" t="str">
        <f>HYPERLINK(AJ219,AI219)</f>
        <v>video</v>
      </c>
      <c r="E219" s="387"/>
      <c r="F219" s="387"/>
      <c r="G219" s="387"/>
      <c r="H219" s="387" t="s">
        <v>776</v>
      </c>
      <c r="I219" s="387"/>
      <c r="J219" s="387"/>
      <c r="K219" s="387"/>
      <c r="L219" s="387"/>
      <c r="M219" s="387"/>
      <c r="N219" s="387"/>
      <c r="O219" s="387"/>
      <c r="P219" s="387"/>
      <c r="Q219" s="180"/>
      <c r="R219" s="180"/>
      <c r="S219" s="180"/>
      <c r="T219" s="180"/>
      <c r="U219" s="180"/>
      <c r="V219" s="180"/>
      <c r="W219" s="180"/>
      <c r="X219" s="180"/>
      <c r="Y219" s="180"/>
      <c r="Z219" s="180"/>
      <c r="AA219" s="180"/>
      <c r="AB219" s="180"/>
      <c r="AC219" s="180"/>
      <c r="AD219" s="180"/>
      <c r="AE219" s="180"/>
      <c r="AF219" s="180"/>
      <c r="AG219" s="184"/>
      <c r="AI219" s="87" t="s">
        <v>738</v>
      </c>
      <c r="AJ219" s="19">
        <f>VLOOKUP(C219,EJE!C$1:D1552,2,FALSE)</f>
        <v>0</v>
      </c>
    </row>
    <row r="220" spans="1:36" ht="12.75">
      <c r="A220" s="155">
        <v>10</v>
      </c>
      <c r="B220" s="129" t="s">
        <v>1165</v>
      </c>
      <c r="C220" s="176" t="str">
        <f>+VLOOKUP($B220,PERIODIZACION!$A$3:$AN$528,2,FALSE)</f>
        <v>SEAL ROW</v>
      </c>
      <c r="D220" s="176">
        <f>IF(VLOOKUP($B220,PERIODIZACION!$A$3:$AN$528,3,FALSE)=0,"",VLOOKUP($B220,PERIODIZACION!$A$3:$AN$528,3,FALSE))</f>
        <v>40</v>
      </c>
      <c r="E220" s="176" t="str">
        <f t="shared" ref="E220" si="188">IF(D220 &lt;&gt; "","/","")</f>
        <v>/</v>
      </c>
      <c r="F220" s="176">
        <f>IF(VLOOKUP($B220,PERIODIZACION!$A$3:$AN$528,4,FALSE)=0,"",VLOOKUP($B220,PERIODIZACION!$A$3:$AN$528,4,FALSE))</f>
        <v>4</v>
      </c>
      <c r="G220" s="176">
        <f>IF(VLOOKUP($B220,PERIODIZACION!$A$3:$AN$528,5,FALSE)=0,"",VLOOKUP($B220,PERIODIZACION!$A$3:$AN$528,5,FALSE))</f>
        <v>60</v>
      </c>
      <c r="H220" s="176" t="str">
        <f t="shared" ref="H220" si="189">IF(G220 &lt;&gt; "","/","")</f>
        <v>/</v>
      </c>
      <c r="I220" s="176">
        <f>IF(VLOOKUP($B220,PERIODIZACION!$A$3:$AN$528,6,FALSE)=0,"",VLOOKUP($B220,PERIODIZACION!$A$3:$AN$528,6,FALSE))</f>
        <v>4</v>
      </c>
      <c r="J220" s="176">
        <f>IF(VLOOKUP($B220,PERIODIZACION!$A$3:$AN$528,7,FALSE)=0,"",VLOOKUP($B220,PERIODIZACION!$A$3:$AN$528,7,FALSE))</f>
        <v>70</v>
      </c>
      <c r="K220" s="176" t="str">
        <f t="shared" ref="K220" si="190">IF(J220 &lt;&gt; "","/","")</f>
        <v>/</v>
      </c>
      <c r="L220" s="176">
        <f>IF(VLOOKUP($B220,PERIODIZACION!$A$3:$AN$528,8,FALSE)=0,"",VLOOKUP($B220,PERIODIZACION!$A$3:$AN$528,8,FALSE))</f>
        <v>4</v>
      </c>
      <c r="M220" s="176">
        <f>IF(VLOOKUP($B220,PERIODIZACION!$A$3:$AN$528,9,FALSE)=0,"",VLOOKUP($B220,PERIODIZACION!$A$3:$AN$528,9,FALSE))</f>
        <v>80</v>
      </c>
      <c r="N220" s="176" t="str">
        <f t="shared" ref="N220" si="191">IF(M220 &lt;&gt; "","/","")</f>
        <v>/</v>
      </c>
      <c r="O220" s="176">
        <f>IF(VLOOKUP($B220,PERIODIZACION!$A$3:$AN$528,10,FALSE)=0,"",VLOOKUP($B220,PERIODIZACION!$A$3:$AN$528,10,FALSE))</f>
        <v>2</v>
      </c>
      <c r="P220" s="176">
        <f>IF(VLOOKUP($B220,PERIODIZACION!$A$3:$AN$528,11,FALSE)=0,"",VLOOKUP($B220,PERIODIZACION!$A$3:$AN$528,11,FALSE))</f>
        <v>80</v>
      </c>
      <c r="Q220" s="176" t="str">
        <f t="shared" ref="Q220" si="192">IF(P220 &lt;&gt; "","/","")</f>
        <v>/</v>
      </c>
      <c r="R220" s="176">
        <f>IF(VLOOKUP($B220,PERIODIZACION!$A$3:$AN$528,12,FALSE)=0,"",VLOOKUP($B220,PERIODIZACION!$A$3:$AN$528,12,FALSE))</f>
        <v>2</v>
      </c>
      <c r="S220" s="176">
        <f>IF(VLOOKUP($B220,PERIODIZACION!$A$3:$AN$528,13,FALSE)=0,"",VLOOKUP($B220,PERIODIZACION!$A$3:$AN$528,13,FALSE))</f>
        <v>80</v>
      </c>
      <c r="T220" s="176" t="str">
        <f t="shared" ref="T220" si="193">IF(S220 &lt;&gt; "","/","")</f>
        <v>/</v>
      </c>
      <c r="U220" s="176">
        <f>IF(VLOOKUP($B220,PERIODIZACION!$A$3:$AN$528,14,FALSE)=0,"",VLOOKUP($B220,PERIODIZACION!$A$3:$AN$528,14,FALSE))</f>
        <v>2</v>
      </c>
      <c r="V220" s="176">
        <f>IF(VLOOKUP($B220,PERIODIZACION!$A$3:$AN$528,15,FALSE)=0,"",VLOOKUP($B220,PERIODIZACION!$A$3:$AN$528,15,FALSE))</f>
        <v>80</v>
      </c>
      <c r="W220" s="176" t="str">
        <f t="shared" ref="W220" si="194">IF(V220 &lt;&gt; "","/","")</f>
        <v>/</v>
      </c>
      <c r="X220" s="176">
        <f>IF(VLOOKUP($B220,PERIODIZACION!$A$3:$AN$528,16,FALSE)=0,"",VLOOKUP($B220,PERIODIZACION!$A$3:$AN$528,16,FALSE))</f>
        <v>2</v>
      </c>
      <c r="Y220" s="176">
        <f>IF(VLOOKUP($B220,PERIODIZACION!$A$3:$AN$528,17,FALSE)=0,"",VLOOKUP($B220,PERIODIZACION!$A$3:$AN$528,17,FALSE))</f>
        <v>80</v>
      </c>
      <c r="Z220" s="176" t="str">
        <f t="shared" ref="Z220" si="195">IF(Y220 &lt;&gt; "","/","")</f>
        <v>/</v>
      </c>
      <c r="AA220" s="176">
        <f>IF(VLOOKUP($B220,PERIODIZACION!$A$3:$AN$528,18,FALSE)=0,"",VLOOKUP($B220,PERIODIZACION!$A$3:$AN$528,18,FALSE))</f>
        <v>2</v>
      </c>
      <c r="AB220" s="176">
        <f>IF(VLOOKUP($B220,PERIODIZACION!$A$3:$AN$528,19,FALSE)=0,"",VLOOKUP($B220,PERIODIZACION!$A$3:$AN$528,19,FALSE))</f>
        <v>80</v>
      </c>
      <c r="AC220" s="176" t="str">
        <f t="shared" ref="AC220" si="196">IF(AB220 &lt;&gt; "","/","")</f>
        <v>/</v>
      </c>
      <c r="AD220" s="176">
        <f>IF(VLOOKUP($B220,PERIODIZACION!$A$3:$AN$528,20,FALSE)=0,"",VLOOKUP($B220,PERIODIZACION!$A$3:$AN$528,20,FALSE))</f>
        <v>2</v>
      </c>
      <c r="AE220" s="176" t="str">
        <f>IF(VLOOKUP($B220,PERIODIZACION!$A$3:$AN$528,21,FALSE)=0,"",VLOOKUP($B220,PERIODIZACION!$A$3:$AN$528,21,FALSE))</f>
        <v/>
      </c>
      <c r="AF220" s="176" t="str">
        <f t="shared" ref="AF220" si="197">IF(AE220 &lt;&gt; "","/","")</f>
        <v/>
      </c>
      <c r="AG220" s="182" t="str">
        <f>IF(VLOOKUP($B220,PERIODIZACION!$A$3:$AN$528,22,FALSE)=0,"",VLOOKUP($B220,PERIODIZACION!$A$3:$AN$528,22,FALSE))</f>
        <v/>
      </c>
      <c r="AJ220" s="19" t="e">
        <f>VLOOKUP(C220,EJE!C$1:D1553,2,FALSE)</f>
        <v>#N/A</v>
      </c>
    </row>
    <row r="221" spans="1:36" ht="16.5">
      <c r="A221" s="155">
        <v>11</v>
      </c>
      <c r="B221" s="81" t="s">
        <v>685</v>
      </c>
      <c r="C221" s="178" t="s">
        <v>3</v>
      </c>
      <c r="D221" s="132" t="str">
        <f>HYPERLINK(AJ221,AI221)</f>
        <v>video</v>
      </c>
      <c r="E221" s="380"/>
      <c r="F221" s="380"/>
      <c r="G221" s="380"/>
      <c r="H221" s="380" t="s">
        <v>776</v>
      </c>
      <c r="I221" s="380"/>
      <c r="J221" s="380"/>
      <c r="K221" s="380"/>
      <c r="L221" s="380"/>
      <c r="M221" s="380"/>
      <c r="N221" s="380"/>
      <c r="O221" s="380"/>
      <c r="P221" s="380"/>
      <c r="Q221" s="178"/>
      <c r="R221" s="178"/>
      <c r="S221" s="178"/>
      <c r="T221" s="178"/>
      <c r="U221" s="178"/>
      <c r="V221" s="178"/>
      <c r="W221" s="178"/>
      <c r="X221" s="178"/>
      <c r="Y221" s="178"/>
      <c r="Z221" s="178"/>
      <c r="AA221" s="178"/>
      <c r="AB221" s="178"/>
      <c r="AC221" s="178"/>
      <c r="AD221" s="178"/>
      <c r="AE221" s="178"/>
      <c r="AF221" s="178"/>
      <c r="AG221" s="183"/>
      <c r="AI221" s="87" t="s">
        <v>738</v>
      </c>
      <c r="AJ221" s="19" t="str">
        <f>VLOOKUP(C221,EJE!C$1:D1554,2,FALSE)</f>
        <v>https://youtu.be/JwwQxitUCsY?si=-0IR-GRHn2uOUwX0</v>
      </c>
    </row>
    <row r="222" spans="1:36" ht="17.25" thickBot="1">
      <c r="A222" s="155">
        <v>12</v>
      </c>
      <c r="B222" s="82" t="s">
        <v>942</v>
      </c>
      <c r="C222" s="180" t="s">
        <v>661</v>
      </c>
      <c r="D222" s="133" t="str">
        <f>HYPERLINK(AJ222,AI222)</f>
        <v>video</v>
      </c>
      <c r="E222" s="387"/>
      <c r="F222" s="387"/>
      <c r="G222" s="387"/>
      <c r="H222" s="387" t="s">
        <v>776</v>
      </c>
      <c r="I222" s="387"/>
      <c r="J222" s="387"/>
      <c r="K222" s="387"/>
      <c r="L222" s="387"/>
      <c r="M222" s="387"/>
      <c r="N222" s="387"/>
      <c r="O222" s="387"/>
      <c r="P222" s="387"/>
      <c r="Q222" s="180"/>
      <c r="R222" s="180"/>
      <c r="S222" s="180"/>
      <c r="T222" s="180"/>
      <c r="U222" s="180"/>
      <c r="V222" s="180"/>
      <c r="W222" s="180"/>
      <c r="X222" s="180"/>
      <c r="Y222" s="180"/>
      <c r="Z222" s="180"/>
      <c r="AA222" s="180"/>
      <c r="AB222" s="180"/>
      <c r="AC222" s="180"/>
      <c r="AD222" s="180"/>
      <c r="AE222" s="180"/>
      <c r="AF222" s="180"/>
      <c r="AG222" s="184"/>
      <c r="AI222" s="87" t="s">
        <v>738</v>
      </c>
      <c r="AJ222" s="19" t="str">
        <f>VLOOKUP(C222,EJE!C$1:D1555,2,FALSE)</f>
        <v>https://drive.google.com/file/d/1VSznd0Pd842fm_2ygqVwDGID2Qpk-swW/view?usp=sharing</v>
      </c>
    </row>
    <row r="223" spans="1:36">
      <c r="A223" s="155">
        <v>13</v>
      </c>
      <c r="B223" s="379"/>
      <c r="C223" s="379"/>
      <c r="D223" s="379"/>
      <c r="E223" s="379" t="s">
        <v>688</v>
      </c>
      <c r="F223" s="379"/>
      <c r="G223" s="379"/>
      <c r="H223" s="379" t="s">
        <v>38</v>
      </c>
      <c r="I223" s="379"/>
      <c r="J223" s="379"/>
      <c r="K223" s="379" t="s">
        <v>687</v>
      </c>
      <c r="L223" s="379"/>
      <c r="M223" s="379"/>
      <c r="N223" s="379" t="s">
        <v>686</v>
      </c>
      <c r="O223" s="379"/>
      <c r="P223" s="379"/>
      <c r="Q223" s="168"/>
      <c r="R223" s="168"/>
      <c r="S223" s="168"/>
      <c r="T223" s="168"/>
      <c r="U223" s="168"/>
      <c r="V223" s="168"/>
      <c r="W223" s="168"/>
      <c r="X223" s="168"/>
      <c r="Y223" s="168"/>
      <c r="Z223" s="168"/>
      <c r="AA223" s="168"/>
      <c r="AB223" s="168"/>
      <c r="AC223" s="168"/>
      <c r="AD223" s="168"/>
      <c r="AE223" s="168"/>
      <c r="AF223" s="168"/>
      <c r="AG223" s="168"/>
      <c r="AJ223" s="19"/>
    </row>
    <row r="224" spans="1:36" ht="12.75">
      <c r="A224" s="155">
        <v>14</v>
      </c>
      <c r="B224" s="83" t="s">
        <v>42</v>
      </c>
      <c r="C224" s="178" t="s">
        <v>2</v>
      </c>
      <c r="D224" s="132" t="str">
        <f>HYPERLINK(AJ224,AI224)</f>
        <v>video</v>
      </c>
      <c r="E224" s="380">
        <v>10</v>
      </c>
      <c r="F224" s="380"/>
      <c r="G224" s="380"/>
      <c r="H224" s="380" t="s">
        <v>772</v>
      </c>
      <c r="I224" s="380"/>
      <c r="J224" s="380"/>
      <c r="K224" s="380">
        <v>3</v>
      </c>
      <c r="L224" s="380"/>
      <c r="M224" s="380"/>
      <c r="N224" s="380">
        <v>0</v>
      </c>
      <c r="O224" s="380"/>
      <c r="P224" s="380"/>
      <c r="Q224" s="168"/>
      <c r="R224" s="168"/>
      <c r="S224" s="168"/>
      <c r="T224" s="168"/>
      <c r="U224" s="168"/>
      <c r="V224" s="168"/>
      <c r="W224" s="168"/>
      <c r="X224" s="168"/>
      <c r="Y224" s="168"/>
      <c r="Z224" s="168"/>
      <c r="AA224" s="168"/>
      <c r="AB224" s="168"/>
      <c r="AC224" s="168"/>
      <c r="AD224" s="168"/>
      <c r="AE224" s="168"/>
      <c r="AF224" s="168"/>
      <c r="AG224" s="168"/>
      <c r="AI224" s="87" t="s">
        <v>738</v>
      </c>
      <c r="AJ224" s="19" t="str">
        <f>VLOOKUP(C224,EJE!C$1:D1557,2,FALSE)</f>
        <v>https://youtu.be/bgO3bI1ts_E?si=cgFOBOfo4lT9WI1k</v>
      </c>
    </row>
    <row r="225" spans="1:36" ht="25.5">
      <c r="A225" s="155">
        <v>15</v>
      </c>
      <c r="B225" s="83" t="s">
        <v>39</v>
      </c>
      <c r="C225" s="178" t="s">
        <v>149</v>
      </c>
      <c r="D225" s="132" t="str">
        <f>HYPERLINK(AJ225,AI225)</f>
        <v>video</v>
      </c>
      <c r="E225" s="380">
        <v>10</v>
      </c>
      <c r="F225" s="380"/>
      <c r="G225" s="380"/>
      <c r="H225" s="380" t="s">
        <v>772</v>
      </c>
      <c r="I225" s="380"/>
      <c r="J225" s="380"/>
      <c r="K225" s="380">
        <v>3</v>
      </c>
      <c r="L225" s="380"/>
      <c r="M225" s="380"/>
      <c r="N225" s="380">
        <v>0</v>
      </c>
      <c r="O225" s="380"/>
      <c r="P225" s="380"/>
      <c r="Q225" s="168"/>
      <c r="R225" s="168"/>
      <c r="S225" s="168"/>
      <c r="T225" s="168"/>
      <c r="U225" s="168"/>
      <c r="V225" s="168"/>
      <c r="W225" s="168"/>
      <c r="X225" s="168"/>
      <c r="Y225" s="168"/>
      <c r="Z225" s="168"/>
      <c r="AA225" s="168"/>
      <c r="AB225" s="168"/>
      <c r="AC225" s="168"/>
      <c r="AD225" s="168"/>
      <c r="AE225" s="168"/>
      <c r="AF225" s="168"/>
      <c r="AG225" s="168"/>
      <c r="AI225" s="87" t="s">
        <v>738</v>
      </c>
      <c r="AJ225" s="19">
        <f>VLOOKUP(C225,EJE!C$1:D1558,2,FALSE)</f>
        <v>0</v>
      </c>
    </row>
    <row r="226" spans="1:36" ht="12.75">
      <c r="A226" s="155">
        <v>16</v>
      </c>
      <c r="B226" s="83" t="s">
        <v>685</v>
      </c>
      <c r="C226" s="178" t="s">
        <v>4</v>
      </c>
      <c r="D226" s="132" t="str">
        <f>HYPERLINK(AJ226,AI226)</f>
        <v>video</v>
      </c>
      <c r="E226" s="380"/>
      <c r="F226" s="380"/>
      <c r="G226" s="380"/>
      <c r="H226" s="380" t="s">
        <v>779</v>
      </c>
      <c r="I226" s="380"/>
      <c r="J226" s="380"/>
      <c r="K226" s="380">
        <v>3</v>
      </c>
      <c r="L226" s="380"/>
      <c r="M226" s="380"/>
      <c r="N226" s="380">
        <v>0</v>
      </c>
      <c r="O226" s="380"/>
      <c r="P226" s="380"/>
      <c r="Q226" s="168"/>
      <c r="R226" s="168"/>
      <c r="S226" s="168"/>
      <c r="T226" s="168"/>
      <c r="U226" s="168"/>
      <c r="V226" s="168"/>
      <c r="W226" s="168"/>
      <c r="X226" s="168"/>
      <c r="Y226" s="168"/>
      <c r="Z226" s="168"/>
      <c r="AA226" s="168"/>
      <c r="AB226" s="168"/>
      <c r="AC226" s="168"/>
      <c r="AD226" s="168"/>
      <c r="AE226" s="168"/>
      <c r="AF226" s="168"/>
      <c r="AG226" s="168"/>
      <c r="AI226" s="87" t="s">
        <v>738</v>
      </c>
      <c r="AJ226" s="19" t="str">
        <f>VLOOKUP(C226,EJE!C$1:D1559,2,FALSE)</f>
        <v>https://youtu.be/SvFPSj9WcEk?si=iMWBcf8EZLcp5zy2</v>
      </c>
    </row>
    <row r="227" spans="1:36" ht="12.75">
      <c r="A227" s="155">
        <v>17</v>
      </c>
      <c r="B227" s="83" t="s">
        <v>1</v>
      </c>
      <c r="C227" s="178" t="s">
        <v>746</v>
      </c>
      <c r="D227" s="132" t="str">
        <f>HYPERLINK(AJ227,AI227)</f>
        <v>video</v>
      </c>
      <c r="E227" s="380"/>
      <c r="F227" s="380"/>
      <c r="G227" s="380"/>
      <c r="H227" s="380"/>
      <c r="I227" s="380"/>
      <c r="J227" s="380"/>
      <c r="K227" s="380"/>
      <c r="L227" s="380"/>
      <c r="M227" s="380"/>
      <c r="N227" s="380"/>
      <c r="O227" s="380"/>
      <c r="P227" s="380"/>
      <c r="Q227" s="168"/>
      <c r="R227" s="168"/>
      <c r="S227" s="168"/>
      <c r="T227" s="168"/>
      <c r="U227" s="168"/>
      <c r="V227" s="168"/>
      <c r="W227" s="168"/>
      <c r="X227" s="168"/>
      <c r="Y227" s="168"/>
      <c r="Z227" s="168"/>
      <c r="AA227" s="168"/>
      <c r="AB227" s="168"/>
      <c r="AC227" s="168"/>
      <c r="AD227" s="168"/>
      <c r="AE227" s="168"/>
      <c r="AF227" s="168"/>
      <c r="AG227" s="168"/>
      <c r="AI227" s="87" t="s">
        <v>738</v>
      </c>
      <c r="AJ227" s="19">
        <f>VLOOKUP(C227,EJE!C$1:D1560,2,FALSE)</f>
        <v>0</v>
      </c>
    </row>
    <row r="228" spans="1:36" ht="12.75">
      <c r="A228" s="155">
        <v>18</v>
      </c>
      <c r="B228" s="83" t="s">
        <v>1</v>
      </c>
      <c r="C228" s="178" t="s">
        <v>746</v>
      </c>
      <c r="D228" s="132" t="str">
        <f t="shared" ref="D228:D230" si="198">HYPERLINK(AJ228,AI228)</f>
        <v>video</v>
      </c>
      <c r="E228" s="380"/>
      <c r="F228" s="380"/>
      <c r="G228" s="380"/>
      <c r="H228" s="380"/>
      <c r="I228" s="380"/>
      <c r="J228" s="380"/>
      <c r="K228" s="380"/>
      <c r="L228" s="380"/>
      <c r="M228" s="380"/>
      <c r="N228" s="380"/>
      <c r="O228" s="380"/>
      <c r="P228" s="380"/>
      <c r="Q228" s="168"/>
      <c r="R228" s="168"/>
      <c r="S228" s="168"/>
      <c r="T228" s="168"/>
      <c r="U228" s="168"/>
      <c r="V228" s="168"/>
      <c r="W228" s="168"/>
      <c r="X228" s="168"/>
      <c r="Y228" s="168"/>
      <c r="Z228" s="168"/>
      <c r="AA228" s="168"/>
      <c r="AB228" s="168"/>
      <c r="AC228" s="168"/>
      <c r="AD228" s="168"/>
      <c r="AE228" s="168"/>
      <c r="AF228" s="168"/>
      <c r="AG228" s="168"/>
      <c r="AI228" s="87" t="s">
        <v>738</v>
      </c>
      <c r="AJ228" s="19">
        <f>VLOOKUP(C228,EJE!C$1:D1561,2,FALSE)</f>
        <v>0</v>
      </c>
    </row>
    <row r="229" spans="1:36" ht="12.75">
      <c r="A229" s="155">
        <v>19</v>
      </c>
      <c r="B229" s="83" t="s">
        <v>1</v>
      </c>
      <c r="C229" s="178" t="s">
        <v>746</v>
      </c>
      <c r="D229" s="132" t="str">
        <f t="shared" si="198"/>
        <v>video</v>
      </c>
      <c r="E229" s="380"/>
      <c r="F229" s="380"/>
      <c r="G229" s="380"/>
      <c r="H229" s="380"/>
      <c r="I229" s="380"/>
      <c r="J229" s="380"/>
      <c r="K229" s="380"/>
      <c r="L229" s="380"/>
      <c r="M229" s="380"/>
      <c r="N229" s="380"/>
      <c r="O229" s="380"/>
      <c r="P229" s="380"/>
      <c r="Q229" s="168"/>
      <c r="R229" s="168"/>
      <c r="S229" s="168"/>
      <c r="T229" s="168"/>
      <c r="U229" s="168"/>
      <c r="V229" s="168"/>
      <c r="W229" s="168"/>
      <c r="X229" s="168"/>
      <c r="Y229" s="168"/>
      <c r="Z229" s="168"/>
      <c r="AA229" s="168"/>
      <c r="AB229" s="168"/>
      <c r="AC229" s="168"/>
      <c r="AD229" s="168"/>
      <c r="AE229" s="168"/>
      <c r="AF229" s="168"/>
      <c r="AG229" s="168"/>
      <c r="AI229" s="87" t="s">
        <v>738</v>
      </c>
      <c r="AJ229" s="19">
        <f>VLOOKUP(C229,EJE!C$1:D1562,2,FALSE)</f>
        <v>0</v>
      </c>
    </row>
    <row r="230" spans="1:36" ht="12.75">
      <c r="A230" s="155">
        <v>20</v>
      </c>
      <c r="B230" s="83" t="s">
        <v>1</v>
      </c>
      <c r="C230" s="178" t="s">
        <v>746</v>
      </c>
      <c r="D230" s="132" t="str">
        <f t="shared" si="198"/>
        <v>video</v>
      </c>
      <c r="E230" s="380"/>
      <c r="F230" s="380"/>
      <c r="G230" s="380"/>
      <c r="H230" s="380"/>
      <c r="I230" s="380"/>
      <c r="J230" s="380"/>
      <c r="K230" s="380"/>
      <c r="L230" s="380"/>
      <c r="M230" s="380"/>
      <c r="N230" s="380"/>
      <c r="O230" s="380"/>
      <c r="P230" s="380"/>
      <c r="Q230" s="168"/>
      <c r="R230" s="168"/>
      <c r="S230" s="168"/>
      <c r="T230" s="168"/>
      <c r="U230" s="168"/>
      <c r="V230" s="168"/>
      <c r="W230" s="168"/>
      <c r="X230" s="168"/>
      <c r="Y230" s="168"/>
      <c r="Z230" s="168"/>
      <c r="AA230" s="168"/>
      <c r="AB230" s="168"/>
      <c r="AC230" s="168"/>
      <c r="AD230" s="168"/>
      <c r="AE230" s="168"/>
      <c r="AF230" s="168"/>
      <c r="AG230" s="168"/>
      <c r="AI230" s="87" t="s">
        <v>738</v>
      </c>
      <c r="AJ230" s="19">
        <f>VLOOKUP(C230,EJE!C$1:D1563,2,FALSE)</f>
        <v>0</v>
      </c>
    </row>
    <row r="231" spans="1:36">
      <c r="A231" s="155">
        <v>21</v>
      </c>
      <c r="B231" s="83"/>
      <c r="C231" s="130"/>
      <c r="D231" s="192"/>
      <c r="E231" s="22"/>
      <c r="F231" s="22"/>
      <c r="G231" s="22"/>
      <c r="I231" s="18"/>
      <c r="J231" s="23"/>
      <c r="L231" s="18"/>
      <c r="M231" s="23"/>
      <c r="O231" s="18"/>
      <c r="P231" s="23"/>
      <c r="S231" s="23"/>
      <c r="U231" s="24"/>
      <c r="V231" s="24"/>
      <c r="W231" s="24"/>
      <c r="X231" s="24"/>
      <c r="Y231" s="24"/>
      <c r="AB231" s="23"/>
      <c r="AE231" s="23"/>
    </row>
    <row r="232" spans="1:36">
      <c r="A232" s="155">
        <v>22</v>
      </c>
      <c r="B232" s="83"/>
      <c r="C232" s="130"/>
      <c r="D232" s="192"/>
      <c r="E232" s="22"/>
      <c r="F232" s="22"/>
      <c r="G232" s="22"/>
      <c r="I232" s="18"/>
      <c r="J232" s="23"/>
      <c r="L232" s="18"/>
      <c r="M232" s="23"/>
      <c r="O232" s="18"/>
      <c r="P232" s="23"/>
      <c r="S232" s="23"/>
      <c r="U232" s="24"/>
      <c r="V232" s="24"/>
      <c r="W232" s="24"/>
      <c r="X232" s="24"/>
      <c r="Y232" s="24"/>
      <c r="AB232" s="23"/>
      <c r="AE232" s="23"/>
    </row>
    <row r="233" spans="1:36">
      <c r="A233" s="155">
        <v>23</v>
      </c>
      <c r="B233" s="83"/>
      <c r="C233" s="130"/>
      <c r="D233" s="192"/>
      <c r="E233" s="22"/>
      <c r="F233" s="22"/>
      <c r="G233" s="22"/>
      <c r="I233" s="18"/>
      <c r="J233" s="23"/>
      <c r="L233" s="18"/>
      <c r="M233" s="23"/>
      <c r="O233" s="18"/>
      <c r="P233" s="23"/>
      <c r="S233" s="23"/>
      <c r="U233" s="24"/>
      <c r="V233" s="24"/>
      <c r="W233" s="24"/>
      <c r="X233" s="24"/>
      <c r="Y233" s="24"/>
      <c r="AB233" s="23"/>
      <c r="AE233" s="23"/>
    </row>
    <row r="234" spans="1:36">
      <c r="A234" s="155">
        <v>24</v>
      </c>
      <c r="B234" s="83"/>
      <c r="C234" s="18"/>
      <c r="D234" s="192"/>
      <c r="E234" s="22"/>
      <c r="F234" s="22"/>
      <c r="G234" s="22"/>
      <c r="I234" s="18"/>
      <c r="J234" s="23"/>
      <c r="L234" s="18"/>
      <c r="M234" s="23"/>
      <c r="O234" s="18"/>
      <c r="P234" s="23"/>
      <c r="S234" s="23"/>
      <c r="U234" s="24"/>
      <c r="V234" s="24"/>
      <c r="W234" s="24"/>
      <c r="X234" s="24"/>
      <c r="Y234" s="24"/>
      <c r="AB234" s="23"/>
      <c r="AE234" s="23"/>
    </row>
    <row r="235" spans="1:36">
      <c r="C235" s="77" t="s">
        <v>932</v>
      </c>
      <c r="D235" s="192"/>
      <c r="E235" s="22"/>
      <c r="F235" s="22"/>
      <c r="G235" s="22"/>
      <c r="I235" s="18"/>
      <c r="J235" s="23"/>
      <c r="L235" s="18"/>
      <c r="M235" s="23"/>
      <c r="O235" s="18"/>
      <c r="P235" s="23"/>
      <c r="S235" s="23"/>
      <c r="U235" s="24"/>
      <c r="V235" s="24"/>
      <c r="W235" s="24"/>
      <c r="X235" s="24"/>
      <c r="Y235" s="24"/>
      <c r="AB235" s="23"/>
      <c r="AE235" s="23"/>
    </row>
    <row r="236" spans="1:36" customFormat="1" ht="21" thickBot="1">
      <c r="A236" s="243">
        <v>10</v>
      </c>
      <c r="B236" s="162"/>
      <c r="C236" s="162" t="s">
        <v>931</v>
      </c>
      <c r="D236" s="191"/>
      <c r="E236" s="381" t="s">
        <v>688</v>
      </c>
      <c r="F236" s="381"/>
      <c r="G236" s="381"/>
      <c r="H236" s="381" t="s">
        <v>38</v>
      </c>
      <c r="I236" s="381"/>
      <c r="J236" s="381"/>
      <c r="K236" s="381" t="s">
        <v>687</v>
      </c>
      <c r="L236" s="381"/>
      <c r="M236" s="381"/>
      <c r="N236" s="381" t="s">
        <v>686</v>
      </c>
      <c r="O236" s="381"/>
      <c r="P236" s="381"/>
      <c r="AH236" s="18"/>
      <c r="AI236" s="87"/>
    </row>
    <row r="237" spans="1:36" ht="12.75">
      <c r="A237" s="155">
        <v>1</v>
      </c>
      <c r="B237" s="80" t="s">
        <v>175</v>
      </c>
      <c r="C237" s="188" t="s">
        <v>210</v>
      </c>
      <c r="D237" s="59" t="str">
        <f t="shared" ref="D237:D242" si="199">HYPERLINK(AJ237,AI237)</f>
        <v>video</v>
      </c>
      <c r="E237" s="384">
        <v>8</v>
      </c>
      <c r="F237" s="384"/>
      <c r="G237" s="384"/>
      <c r="H237" s="384"/>
      <c r="I237" s="384"/>
      <c r="J237" s="384"/>
      <c r="K237" s="384"/>
      <c r="L237" s="384"/>
      <c r="M237" s="384"/>
      <c r="N237" s="380"/>
      <c r="O237" s="380"/>
      <c r="P237" s="385"/>
      <c r="AG237" s="169"/>
      <c r="AI237" s="87" t="s">
        <v>738</v>
      </c>
      <c r="AJ237" s="19">
        <f>VLOOKUP(C237,EJE!C$1:D1576,2,FALSE)</f>
        <v>0</v>
      </c>
    </row>
    <row r="238" spans="1:36" ht="12.75">
      <c r="A238" s="155">
        <v>2</v>
      </c>
      <c r="B238" s="81" t="s">
        <v>395</v>
      </c>
      <c r="C238" s="188" t="s">
        <v>389</v>
      </c>
      <c r="D238" s="59" t="str">
        <f t="shared" si="199"/>
        <v>video</v>
      </c>
      <c r="E238" s="384"/>
      <c r="F238" s="384"/>
      <c r="G238" s="384"/>
      <c r="H238" s="384" t="s">
        <v>776</v>
      </c>
      <c r="I238" s="384"/>
      <c r="J238" s="384"/>
      <c r="K238" s="384">
        <v>3</v>
      </c>
      <c r="L238" s="384"/>
      <c r="M238" s="384"/>
      <c r="N238" s="380"/>
      <c r="O238" s="380"/>
      <c r="P238" s="385"/>
      <c r="AG238" s="169"/>
      <c r="AI238" s="87" t="s">
        <v>738</v>
      </c>
      <c r="AJ238" s="19" t="str">
        <f>VLOOKUP(C238,EJE!C$1:D1577,2,FALSE)</f>
        <v>https://youtu.be/B4AxYIlorgw?si=E6uIHQ3akwy8aj-m</v>
      </c>
    </row>
    <row r="239" spans="1:36" ht="17.25" thickBot="1">
      <c r="A239" s="155">
        <v>3</v>
      </c>
      <c r="B239" s="82" t="s">
        <v>392</v>
      </c>
      <c r="C239" s="214" t="s">
        <v>176</v>
      </c>
      <c r="D239" s="61" t="str">
        <f t="shared" si="199"/>
        <v>video</v>
      </c>
      <c r="E239" s="386"/>
      <c r="F239" s="386"/>
      <c r="G239" s="386"/>
      <c r="H239" s="386" t="s">
        <v>776</v>
      </c>
      <c r="I239" s="386"/>
      <c r="J239" s="386"/>
      <c r="K239" s="386">
        <v>3</v>
      </c>
      <c r="L239" s="386"/>
      <c r="M239" s="386"/>
      <c r="N239" s="387"/>
      <c r="O239" s="387"/>
      <c r="P239" s="388"/>
      <c r="AG239" s="169"/>
      <c r="AI239" s="87" t="s">
        <v>738</v>
      </c>
      <c r="AJ239" s="19" t="str">
        <f>VLOOKUP(C239,EJE!C$1:D1578,2,FALSE)</f>
        <v>https://drive.google.com/file/d/1Q1An8Nigul245WUqUDS52fCJOsCBmEqf/view?usp=drive_link</v>
      </c>
    </row>
    <row r="240" spans="1:36" ht="16.5">
      <c r="A240" s="155">
        <v>4</v>
      </c>
      <c r="B240" s="80" t="s">
        <v>739</v>
      </c>
      <c r="C240" s="215" t="s">
        <v>66</v>
      </c>
      <c r="D240" s="74" t="str">
        <f t="shared" si="199"/>
        <v>video</v>
      </c>
      <c r="E240" s="389"/>
      <c r="F240" s="389"/>
      <c r="G240" s="389"/>
      <c r="H240" s="389" t="s">
        <v>776</v>
      </c>
      <c r="I240" s="389"/>
      <c r="J240" s="389"/>
      <c r="K240" s="389">
        <v>3</v>
      </c>
      <c r="L240" s="389"/>
      <c r="M240" s="389"/>
      <c r="N240" s="390"/>
      <c r="O240" s="390"/>
      <c r="P240" s="391"/>
      <c r="AG240" s="169"/>
      <c r="AI240" s="87" t="s">
        <v>738</v>
      </c>
      <c r="AJ240" s="19" t="str">
        <f>VLOOKUP(C240,EJE!C$1:D1579,2,FALSE)</f>
        <v>https://youtu.be/YNAwRWgPwNk?si=tRGZb459mOPBCCZB</v>
      </c>
    </row>
    <row r="241" spans="1:36" ht="12.75">
      <c r="A241" s="155">
        <v>5</v>
      </c>
      <c r="B241" s="81" t="s">
        <v>739</v>
      </c>
      <c r="C241" s="188" t="s">
        <v>622</v>
      </c>
      <c r="D241" s="59" t="e">
        <f t="shared" si="199"/>
        <v>#N/A</v>
      </c>
      <c r="E241" s="384"/>
      <c r="F241" s="384"/>
      <c r="G241" s="384"/>
      <c r="H241" s="384" t="s">
        <v>776</v>
      </c>
      <c r="I241" s="384"/>
      <c r="J241" s="384"/>
      <c r="K241" s="384">
        <v>3</v>
      </c>
      <c r="L241" s="384"/>
      <c r="M241" s="384"/>
      <c r="N241" s="380"/>
      <c r="O241" s="380"/>
      <c r="P241" s="385"/>
      <c r="AG241" s="169"/>
      <c r="AI241" s="87" t="s">
        <v>738</v>
      </c>
      <c r="AJ241" s="19" t="e">
        <f>VLOOKUP(C241,EJE!C$1:D1580,2,FALSE)</f>
        <v>#N/A</v>
      </c>
    </row>
    <row r="242" spans="1:36" ht="13.5" thickBot="1">
      <c r="A242" s="155">
        <v>6</v>
      </c>
      <c r="B242" s="81" t="s">
        <v>0</v>
      </c>
      <c r="C242" s="188" t="s">
        <v>627</v>
      </c>
      <c r="D242" s="59" t="str">
        <f t="shared" si="199"/>
        <v>video</v>
      </c>
      <c r="E242" s="384"/>
      <c r="F242" s="384"/>
      <c r="G242" s="384"/>
      <c r="H242" s="384" t="s">
        <v>776</v>
      </c>
      <c r="I242" s="384"/>
      <c r="J242" s="384"/>
      <c r="K242" s="384">
        <v>3</v>
      </c>
      <c r="L242" s="384"/>
      <c r="M242" s="384"/>
      <c r="N242" s="380"/>
      <c r="O242" s="380"/>
      <c r="P242" s="385"/>
      <c r="AG242" s="169"/>
      <c r="AI242" s="87" t="s">
        <v>738</v>
      </c>
      <c r="AJ242" s="19" t="str">
        <f>VLOOKUP(C242,EJE!C$1:D1581,2,FALSE)</f>
        <v>https://youtu.be/21c_yxmd5lQ?si=PIVwUqgcfAsyu5jn</v>
      </c>
    </row>
    <row r="243" spans="1:36" ht="12.75">
      <c r="A243" s="155">
        <v>7</v>
      </c>
      <c r="B243" s="129" t="s">
        <v>837</v>
      </c>
      <c r="C243" s="176" t="str">
        <f>+VLOOKUP($B243,PERIODIZACION!$A$3:$AN$528,2,FALSE)</f>
        <v>HIP TRUST</v>
      </c>
      <c r="D243" s="222">
        <f>IF(VLOOKUP($B243,PERIODIZACION!$A$3:$AN$528,3,FALSE)=0,"",VLOOKUP($B243,PERIODIZACION!$A$3:$AN$528,3,FALSE))</f>
        <v>40</v>
      </c>
      <c r="E243" s="176" t="str">
        <f t="shared" ref="E243" si="200">IF(D243 &lt;&gt; "","/","")</f>
        <v>/</v>
      </c>
      <c r="F243" s="176">
        <f>IF(VLOOKUP($B243,PERIODIZACION!$A$3:$AN$528,4,FALSE)=0,"",VLOOKUP($B243,PERIODIZACION!$A$3:$AN$528,4,FALSE))</f>
        <v>4</v>
      </c>
      <c r="G243" s="176">
        <f>IF(VLOOKUP($B243,PERIODIZACION!$A$3:$AN$528,5,FALSE)=0,"",VLOOKUP($B243,PERIODIZACION!$A$3:$AN$528,5,FALSE))</f>
        <v>60</v>
      </c>
      <c r="H243" s="176" t="str">
        <f t="shared" ref="H243" si="201">IF(G243 &lt;&gt; "","/","")</f>
        <v>/</v>
      </c>
      <c r="I243" s="176">
        <f>IF(VLOOKUP($B243,PERIODIZACION!$A$3:$AN$528,6,FALSE)=0,"",VLOOKUP($B243,PERIODIZACION!$A$3:$AN$528,6,FALSE))</f>
        <v>4</v>
      </c>
      <c r="J243" s="176">
        <f>IF(VLOOKUP($B243,PERIODIZACION!$A$3:$AN$528,7,FALSE)=0,"",VLOOKUP($B243,PERIODIZACION!$A$3:$AN$528,7,FALSE))</f>
        <v>70</v>
      </c>
      <c r="K243" s="176" t="str">
        <f t="shared" ref="K243" si="202">IF(J243 &lt;&gt; "","/","")</f>
        <v>/</v>
      </c>
      <c r="L243" s="176">
        <f>IF(VLOOKUP($B243,PERIODIZACION!$A$3:$AN$528,8,FALSE)=0,"",VLOOKUP($B243,PERIODIZACION!$A$3:$AN$528,8,FALSE))</f>
        <v>4</v>
      </c>
      <c r="M243" s="176">
        <f>IF(VLOOKUP($B243,PERIODIZACION!$A$3:$AN$528,9,FALSE)=0,"",VLOOKUP($B243,PERIODIZACION!$A$3:$AN$528,9,FALSE))</f>
        <v>80</v>
      </c>
      <c r="N243" s="176" t="str">
        <f t="shared" ref="N243" si="203">IF(M243 &lt;&gt; "","/","")</f>
        <v>/</v>
      </c>
      <c r="O243" s="176">
        <f>IF(VLOOKUP($B243,PERIODIZACION!$A$3:$AN$528,10,FALSE)=0,"",VLOOKUP($B243,PERIODIZACION!$A$3:$AN$528,10,FALSE))</f>
        <v>2</v>
      </c>
      <c r="P243" s="176">
        <f>IF(VLOOKUP($B243,PERIODIZACION!$A$3:$AN$528,11,FALSE)=0,"",VLOOKUP($B243,PERIODIZACION!$A$3:$AN$528,11,FALSE))</f>
        <v>80</v>
      </c>
      <c r="Q243" s="176" t="str">
        <f t="shared" ref="Q243" si="204">IF(P243 &lt;&gt; "","/","")</f>
        <v>/</v>
      </c>
      <c r="R243" s="176">
        <f>IF(VLOOKUP($B243,PERIODIZACION!$A$3:$AN$528,12,FALSE)=0,"",VLOOKUP($B243,PERIODIZACION!$A$3:$AN$528,12,FALSE))</f>
        <v>2</v>
      </c>
      <c r="S243" s="176">
        <f>IF(VLOOKUP($B243,PERIODIZACION!$A$3:$AN$528,13,FALSE)=0,"",VLOOKUP($B243,PERIODIZACION!$A$3:$AN$528,13,FALSE))</f>
        <v>80</v>
      </c>
      <c r="T243" s="176" t="str">
        <f t="shared" ref="T243" si="205">IF(S243 &lt;&gt; "","/","")</f>
        <v>/</v>
      </c>
      <c r="U243" s="176">
        <f>IF(VLOOKUP($B243,PERIODIZACION!$A$3:$AN$528,14,FALSE)=0,"",VLOOKUP($B243,PERIODIZACION!$A$3:$AN$528,14,FALSE))</f>
        <v>2</v>
      </c>
      <c r="V243" s="176">
        <f>IF(VLOOKUP($B243,PERIODIZACION!$A$3:$AN$528,15,FALSE)=0,"",VLOOKUP($B243,PERIODIZACION!$A$3:$AN$528,15,FALSE))</f>
        <v>80</v>
      </c>
      <c r="W243" s="176" t="str">
        <f t="shared" ref="W243" si="206">IF(V243 &lt;&gt; "","/","")</f>
        <v>/</v>
      </c>
      <c r="X243" s="176">
        <f>IF(VLOOKUP($B243,PERIODIZACION!$A$3:$AN$528,16,FALSE)=0,"",VLOOKUP($B243,PERIODIZACION!$A$3:$AN$528,16,FALSE))</f>
        <v>2</v>
      </c>
      <c r="Y243" s="176">
        <f>IF(VLOOKUP($B243,PERIODIZACION!$A$3:$AN$528,17,FALSE)=0,"",VLOOKUP($B243,PERIODIZACION!$A$3:$AN$528,17,FALSE))</f>
        <v>80</v>
      </c>
      <c r="Z243" s="176" t="str">
        <f t="shared" ref="Z243" si="207">IF(Y243 &lt;&gt; "","/","")</f>
        <v>/</v>
      </c>
      <c r="AA243" s="176">
        <f>IF(VLOOKUP($B243,PERIODIZACION!$A$3:$AN$528,18,FALSE)=0,"",VLOOKUP($B243,PERIODIZACION!$A$3:$AN$528,18,FALSE))</f>
        <v>2</v>
      </c>
      <c r="AB243" s="176">
        <f>IF(VLOOKUP($B243,PERIODIZACION!$A$3:$AN$528,19,FALSE)=0,"",VLOOKUP($B243,PERIODIZACION!$A$3:$AN$528,19,FALSE))</f>
        <v>80</v>
      </c>
      <c r="AC243" s="176" t="str">
        <f t="shared" ref="AC243" si="208">IF(AB243 &lt;&gt; "","/","")</f>
        <v>/</v>
      </c>
      <c r="AD243" s="176">
        <f>IF(VLOOKUP($B243,PERIODIZACION!$A$3:$AN$528,20,FALSE)=0,"",VLOOKUP($B243,PERIODIZACION!$A$3:$AN$528,20,FALSE))</f>
        <v>2</v>
      </c>
      <c r="AE243" s="176" t="str">
        <f>IF(VLOOKUP($B243,PERIODIZACION!$A$3:$AN$528,21,FALSE)=0,"",VLOOKUP($B243,PERIODIZACION!$A$3:$AN$528,21,FALSE))</f>
        <v/>
      </c>
      <c r="AF243" s="176" t="str">
        <f t="shared" ref="AF243" si="209">IF(AE243 &lt;&gt; "","/","")</f>
        <v/>
      </c>
      <c r="AG243" s="182" t="str">
        <f>IF(VLOOKUP($B243,PERIODIZACION!$A$3:$AN$528,22,FALSE)=0,"",VLOOKUP($B243,PERIODIZACION!$A$3:$AN$528,22,FALSE))</f>
        <v/>
      </c>
      <c r="AJ243" s="19" t="e">
        <f>VLOOKUP(C243,EJE!C$1:D1582,2,FALSE)</f>
        <v>#N/A</v>
      </c>
    </row>
    <row r="244" spans="1:36" ht="12.75">
      <c r="A244" s="155">
        <v>8</v>
      </c>
      <c r="B244" s="81" t="s">
        <v>685</v>
      </c>
      <c r="C244" s="188" t="s">
        <v>114</v>
      </c>
      <c r="D244" s="59" t="str">
        <f>HYPERLINK(AJ244,AI244)</f>
        <v>video</v>
      </c>
      <c r="E244" s="382"/>
      <c r="F244" s="382"/>
      <c r="G244" s="382"/>
      <c r="H244" s="382" t="s">
        <v>776</v>
      </c>
      <c r="I244" s="382"/>
      <c r="J244" s="382"/>
      <c r="K244" s="382"/>
      <c r="L244" s="382"/>
      <c r="M244" s="382"/>
      <c r="N244" s="382"/>
      <c r="O244" s="382"/>
      <c r="P244" s="382"/>
      <c r="Q244" s="169"/>
      <c r="R244" s="169"/>
      <c r="S244" s="169"/>
      <c r="T244" s="169"/>
      <c r="U244" s="169"/>
      <c r="V244" s="169"/>
      <c r="W244" s="169"/>
      <c r="X244" s="169"/>
      <c r="Y244" s="169"/>
      <c r="Z244" s="169"/>
      <c r="AA244" s="169"/>
      <c r="AB244" s="169"/>
      <c r="AC244" s="169"/>
      <c r="AD244" s="169"/>
      <c r="AE244" s="169"/>
      <c r="AF244" s="169"/>
      <c r="AG244" s="60"/>
      <c r="AI244" s="87" t="s">
        <v>738</v>
      </c>
      <c r="AJ244" s="19" t="str">
        <f>VLOOKUP(C244,EJE!C$1:D1583,2,FALSE)</f>
        <v>https://youtu.be/p2i_0eL_ztg?si=rwMzBD9p-1bf_avu</v>
      </c>
    </row>
    <row r="245" spans="1:36" ht="13.5" thickBot="1">
      <c r="A245" s="155">
        <v>9</v>
      </c>
      <c r="B245" s="82" t="s">
        <v>264</v>
      </c>
      <c r="C245" s="214" t="s">
        <v>219</v>
      </c>
      <c r="D245" s="61" t="str">
        <f>HYPERLINK(AJ245,AI245)</f>
        <v>video</v>
      </c>
      <c r="E245" s="383"/>
      <c r="F245" s="383"/>
      <c r="G245" s="383"/>
      <c r="H245" s="383" t="s">
        <v>776</v>
      </c>
      <c r="I245" s="383"/>
      <c r="J245" s="383"/>
      <c r="K245" s="383"/>
      <c r="L245" s="383"/>
      <c r="M245" s="383"/>
      <c r="N245" s="383"/>
      <c r="O245" s="383"/>
      <c r="P245" s="383"/>
      <c r="Q245" s="170"/>
      <c r="R245" s="170"/>
      <c r="S245" s="170"/>
      <c r="T245" s="170"/>
      <c r="U245" s="170"/>
      <c r="V245" s="170"/>
      <c r="W245" s="170"/>
      <c r="X245" s="170"/>
      <c r="Y245" s="170"/>
      <c r="Z245" s="170"/>
      <c r="AA245" s="170"/>
      <c r="AB245" s="170"/>
      <c r="AC245" s="170"/>
      <c r="AD245" s="170"/>
      <c r="AE245" s="170"/>
      <c r="AF245" s="170"/>
      <c r="AG245" s="62"/>
      <c r="AI245" s="87" t="s">
        <v>738</v>
      </c>
      <c r="AJ245" s="19">
        <f>VLOOKUP(C245,EJE!C$1:D1584,2,FALSE)</f>
        <v>0</v>
      </c>
    </row>
    <row r="246" spans="1:36" ht="12.75">
      <c r="A246" s="155">
        <v>10</v>
      </c>
      <c r="B246" s="84" t="s">
        <v>800</v>
      </c>
      <c r="C246" s="176" t="str">
        <f>+VLOOKUP($B246,PERIODIZACION!$A$3:$AN$528,2,FALSE)</f>
        <v>PECHO</v>
      </c>
      <c r="D246" s="222">
        <f>IF(VLOOKUP($B246,PERIODIZACION!$A$3:$AN$528,3,FALSE)=0,"",VLOOKUP($B246,PERIODIZACION!$A$3:$AN$528,3,FALSE))</f>
        <v>40</v>
      </c>
      <c r="E246" s="176" t="str">
        <f t="shared" ref="E246" si="210">IF(D246 &lt;&gt; "","/","")</f>
        <v>/</v>
      </c>
      <c r="F246" s="176">
        <f>IF(VLOOKUP($B246,PERIODIZACION!$A$3:$AN$528,4,FALSE)=0,"",VLOOKUP($B246,PERIODIZACION!$A$3:$AN$528,4,FALSE))</f>
        <v>4</v>
      </c>
      <c r="G246" s="176">
        <f>IF(VLOOKUP($B246,PERIODIZACION!$A$3:$AN$528,5,FALSE)=0,"",VLOOKUP($B246,PERIODIZACION!$A$3:$AN$528,5,FALSE))</f>
        <v>60</v>
      </c>
      <c r="H246" s="176" t="str">
        <f t="shared" ref="H246" si="211">IF(G246 &lt;&gt; "","/","")</f>
        <v>/</v>
      </c>
      <c r="I246" s="176">
        <f>IF(VLOOKUP($B246,PERIODIZACION!$A$3:$AN$528,6,FALSE)=0,"",VLOOKUP($B246,PERIODIZACION!$A$3:$AN$528,6,FALSE))</f>
        <v>4</v>
      </c>
      <c r="J246" s="176">
        <f>IF(VLOOKUP($B246,PERIODIZACION!$A$3:$AN$528,7,FALSE)=0,"",VLOOKUP($B246,PERIODIZACION!$A$3:$AN$528,7,FALSE))</f>
        <v>70</v>
      </c>
      <c r="K246" s="176" t="str">
        <f t="shared" ref="K246" si="212">IF(J246 &lt;&gt; "","/","")</f>
        <v>/</v>
      </c>
      <c r="L246" s="176">
        <f>IF(VLOOKUP($B246,PERIODIZACION!$A$3:$AN$528,8,FALSE)=0,"",VLOOKUP($B246,PERIODIZACION!$A$3:$AN$528,8,FALSE))</f>
        <v>4</v>
      </c>
      <c r="M246" s="176">
        <f>IF(VLOOKUP($B246,PERIODIZACION!$A$3:$AN$528,9,FALSE)=0,"",VLOOKUP($B246,PERIODIZACION!$A$3:$AN$528,9,FALSE))</f>
        <v>80</v>
      </c>
      <c r="N246" s="176" t="str">
        <f t="shared" ref="N246" si="213">IF(M246 &lt;&gt; "","/","")</f>
        <v>/</v>
      </c>
      <c r="O246" s="176">
        <f>IF(VLOOKUP($B246,PERIODIZACION!$A$3:$AN$528,10,FALSE)=0,"",VLOOKUP($B246,PERIODIZACION!$A$3:$AN$528,10,FALSE))</f>
        <v>2</v>
      </c>
      <c r="P246" s="176">
        <f>IF(VLOOKUP($B246,PERIODIZACION!$A$3:$AN$528,11,FALSE)=0,"",VLOOKUP($B246,PERIODIZACION!$A$3:$AN$528,11,FALSE))</f>
        <v>80</v>
      </c>
      <c r="Q246" s="176" t="str">
        <f t="shared" ref="Q246" si="214">IF(P246 &lt;&gt; "","/","")</f>
        <v>/</v>
      </c>
      <c r="R246" s="176">
        <f>IF(VLOOKUP($B246,PERIODIZACION!$A$3:$AN$528,12,FALSE)=0,"",VLOOKUP($B246,PERIODIZACION!$A$3:$AN$528,12,FALSE))</f>
        <v>2</v>
      </c>
      <c r="S246" s="176">
        <f>IF(VLOOKUP($B246,PERIODIZACION!$A$3:$AN$528,13,FALSE)=0,"",VLOOKUP($B246,PERIODIZACION!$A$3:$AN$528,13,FALSE))</f>
        <v>80</v>
      </c>
      <c r="T246" s="176" t="str">
        <f t="shared" ref="T246" si="215">IF(S246 &lt;&gt; "","/","")</f>
        <v>/</v>
      </c>
      <c r="U246" s="176">
        <f>IF(VLOOKUP($B246,PERIODIZACION!$A$3:$AN$528,14,FALSE)=0,"",VLOOKUP($B246,PERIODIZACION!$A$3:$AN$528,14,FALSE))</f>
        <v>2</v>
      </c>
      <c r="V246" s="176">
        <f>IF(VLOOKUP($B246,PERIODIZACION!$A$3:$AN$528,15,FALSE)=0,"",VLOOKUP($B246,PERIODIZACION!$A$3:$AN$528,15,FALSE))</f>
        <v>80</v>
      </c>
      <c r="W246" s="176" t="str">
        <f t="shared" ref="W246" si="216">IF(V246 &lt;&gt; "","/","")</f>
        <v>/</v>
      </c>
      <c r="X246" s="176">
        <f>IF(VLOOKUP($B246,PERIODIZACION!$A$3:$AN$528,16,FALSE)=0,"",VLOOKUP($B246,PERIODIZACION!$A$3:$AN$528,16,FALSE))</f>
        <v>2</v>
      </c>
      <c r="Y246" s="176">
        <f>IF(VLOOKUP($B246,PERIODIZACION!$A$3:$AN$528,17,FALSE)=0,"",VLOOKUP($B246,PERIODIZACION!$A$3:$AN$528,17,FALSE))</f>
        <v>80</v>
      </c>
      <c r="Z246" s="176" t="str">
        <f t="shared" ref="Z246" si="217">IF(Y246 &lt;&gt; "","/","")</f>
        <v>/</v>
      </c>
      <c r="AA246" s="176">
        <f>IF(VLOOKUP($B246,PERIODIZACION!$A$3:$AN$528,18,FALSE)=0,"",VLOOKUP($B246,PERIODIZACION!$A$3:$AN$528,18,FALSE))</f>
        <v>2</v>
      </c>
      <c r="AB246" s="176">
        <f>IF(VLOOKUP($B246,PERIODIZACION!$A$3:$AN$528,19,FALSE)=0,"",VLOOKUP($B246,PERIODIZACION!$A$3:$AN$528,19,FALSE))</f>
        <v>80</v>
      </c>
      <c r="AC246" s="176" t="str">
        <f t="shared" ref="AC246" si="218">IF(AB246 &lt;&gt; "","/","")</f>
        <v>/</v>
      </c>
      <c r="AD246" s="176">
        <f>IF(VLOOKUP($B246,PERIODIZACION!$A$3:$AN$528,20,FALSE)=0,"",VLOOKUP($B246,PERIODIZACION!$A$3:$AN$528,20,FALSE))</f>
        <v>2</v>
      </c>
      <c r="AE246" s="176" t="str">
        <f>IF(VLOOKUP($B246,PERIODIZACION!$A$3:$AN$528,21,FALSE)=0,"",VLOOKUP($B246,PERIODIZACION!$A$3:$AN$528,21,FALSE))</f>
        <v/>
      </c>
      <c r="AF246" s="176" t="str">
        <f t="shared" ref="AF246" si="219">IF(AE246 &lt;&gt; "","/","")</f>
        <v/>
      </c>
      <c r="AG246" s="182" t="str">
        <f>IF(VLOOKUP($B246,PERIODIZACION!$A$3:$AN$528,22,FALSE)=0,"",VLOOKUP($B246,PERIODIZACION!$A$3:$AN$528,22,FALSE))</f>
        <v/>
      </c>
      <c r="AJ246" s="19" t="e">
        <f>VLOOKUP(C246,EJE!C$1:D1585,2,FALSE)</f>
        <v>#N/A</v>
      </c>
    </row>
    <row r="247" spans="1:36" ht="16.5">
      <c r="A247" s="155">
        <v>11</v>
      </c>
      <c r="B247" s="81" t="s">
        <v>685</v>
      </c>
      <c r="C247" s="188" t="s">
        <v>3</v>
      </c>
      <c r="D247" s="59" t="str">
        <f>HYPERLINK(AJ247,AI247)</f>
        <v>video</v>
      </c>
      <c r="E247" s="384"/>
      <c r="F247" s="384"/>
      <c r="G247" s="384"/>
      <c r="H247" s="384" t="s">
        <v>776</v>
      </c>
      <c r="I247" s="384"/>
      <c r="J247" s="384"/>
      <c r="K247" s="384"/>
      <c r="L247" s="384"/>
      <c r="M247" s="384"/>
      <c r="N247" s="384"/>
      <c r="O247" s="384"/>
      <c r="P247" s="384"/>
      <c r="Q247" s="186"/>
      <c r="R247" s="186"/>
      <c r="S247" s="186"/>
      <c r="T247" s="186"/>
      <c r="U247" s="186"/>
      <c r="V247" s="186"/>
      <c r="W247" s="186"/>
      <c r="X247" s="186"/>
      <c r="Y247" s="186"/>
      <c r="Z247" s="186"/>
      <c r="AA247" s="186"/>
      <c r="AB247" s="186"/>
      <c r="AC247" s="186"/>
      <c r="AD247" s="186"/>
      <c r="AE247" s="186"/>
      <c r="AF247" s="186"/>
      <c r="AG247" s="216"/>
      <c r="AI247" s="87" t="s">
        <v>738</v>
      </c>
      <c r="AJ247" s="19" t="str">
        <f>VLOOKUP(C247,EJE!C$1:D1586,2,FALSE)</f>
        <v>https://youtu.be/JwwQxitUCsY?si=-0IR-GRHn2uOUwX0</v>
      </c>
    </row>
    <row r="248" spans="1:36" ht="17.25" thickBot="1">
      <c r="A248" s="155">
        <v>12</v>
      </c>
      <c r="B248" s="82" t="s">
        <v>942</v>
      </c>
      <c r="C248" s="214" t="s">
        <v>661</v>
      </c>
      <c r="D248" s="61" t="str">
        <f>HYPERLINK(AJ248,AI248)</f>
        <v>video</v>
      </c>
      <c r="E248" s="386"/>
      <c r="F248" s="386"/>
      <c r="G248" s="386"/>
      <c r="H248" s="386" t="s">
        <v>776</v>
      </c>
      <c r="I248" s="386"/>
      <c r="J248" s="386"/>
      <c r="K248" s="386"/>
      <c r="L248" s="386"/>
      <c r="M248" s="386"/>
      <c r="N248" s="386"/>
      <c r="O248" s="386"/>
      <c r="P248" s="386"/>
      <c r="Q248" s="217"/>
      <c r="R248" s="217"/>
      <c r="S248" s="217"/>
      <c r="T248" s="217"/>
      <c r="U248" s="217"/>
      <c r="V248" s="217"/>
      <c r="W248" s="217"/>
      <c r="X248" s="217"/>
      <c r="Y248" s="217"/>
      <c r="Z248" s="217"/>
      <c r="AA248" s="217"/>
      <c r="AB248" s="217"/>
      <c r="AC248" s="217"/>
      <c r="AD248" s="217"/>
      <c r="AE248" s="217"/>
      <c r="AF248" s="217"/>
      <c r="AG248" s="218"/>
      <c r="AI248" s="87" t="s">
        <v>738</v>
      </c>
      <c r="AJ248" s="19" t="str">
        <f>VLOOKUP(C248,EJE!C$1:D1587,2,FALSE)</f>
        <v>https://drive.google.com/file/d/1VSznd0Pd842fm_2ygqVwDGID2Qpk-swW/view?usp=sharing</v>
      </c>
    </row>
    <row r="249" spans="1:36">
      <c r="A249" s="155">
        <v>13</v>
      </c>
      <c r="B249" s="381"/>
      <c r="C249" s="381"/>
      <c r="D249" s="381"/>
      <c r="E249" s="381" t="s">
        <v>688</v>
      </c>
      <c r="F249" s="381"/>
      <c r="G249" s="381"/>
      <c r="H249" s="381" t="s">
        <v>38</v>
      </c>
      <c r="I249" s="381"/>
      <c r="J249" s="381"/>
      <c r="K249" s="381" t="s">
        <v>687</v>
      </c>
      <c r="L249" s="381"/>
      <c r="M249" s="381"/>
      <c r="N249" s="381" t="s">
        <v>686</v>
      </c>
      <c r="O249" s="381"/>
      <c r="P249" s="381"/>
      <c r="AG249" s="169"/>
      <c r="AJ249" s="19" t="e">
        <f>VLOOKUP(C249,EJE!C$1:D1588,2,FALSE)</f>
        <v>#N/A</v>
      </c>
    </row>
    <row r="250" spans="1:36" ht="12.75">
      <c r="A250" s="155">
        <v>14</v>
      </c>
      <c r="B250" s="83" t="s">
        <v>42</v>
      </c>
      <c r="C250" s="178" t="s">
        <v>2</v>
      </c>
      <c r="D250" s="132" t="str">
        <f>HYPERLINK(AJ250,AI250)</f>
        <v>video</v>
      </c>
      <c r="E250" s="380">
        <v>10</v>
      </c>
      <c r="F250" s="380"/>
      <c r="G250" s="380"/>
      <c r="H250" s="380" t="s">
        <v>772</v>
      </c>
      <c r="I250" s="380"/>
      <c r="J250" s="380"/>
      <c r="K250" s="380">
        <v>3</v>
      </c>
      <c r="L250" s="380"/>
      <c r="M250" s="380"/>
      <c r="N250" s="380"/>
      <c r="O250" s="380"/>
      <c r="P250" s="380"/>
      <c r="Q250" s="168"/>
      <c r="R250" s="168"/>
      <c r="S250" s="168"/>
      <c r="T250" s="168"/>
      <c r="U250" s="168"/>
      <c r="V250" s="168"/>
      <c r="W250" s="168"/>
      <c r="X250" s="168"/>
      <c r="Y250" s="168"/>
      <c r="Z250" s="168"/>
      <c r="AA250" s="168"/>
      <c r="AB250" s="168"/>
      <c r="AG250" s="169"/>
      <c r="AI250" s="87" t="s">
        <v>738</v>
      </c>
      <c r="AJ250" s="19" t="str">
        <f>VLOOKUP(C250,EJE!C$1:D1589,2,FALSE)</f>
        <v>https://youtu.be/bgO3bI1ts_E?si=cgFOBOfo4lT9WI1k</v>
      </c>
    </row>
    <row r="251" spans="1:36" ht="12.75">
      <c r="A251" s="155">
        <v>15</v>
      </c>
      <c r="B251" s="83" t="s">
        <v>39</v>
      </c>
      <c r="C251" s="178" t="s">
        <v>30</v>
      </c>
      <c r="D251" s="132" t="str">
        <f>HYPERLINK(AJ251,AI251)</f>
        <v>video</v>
      </c>
      <c r="E251" s="380">
        <v>10</v>
      </c>
      <c r="F251" s="380"/>
      <c r="G251" s="380"/>
      <c r="H251" s="380" t="s">
        <v>772</v>
      </c>
      <c r="I251" s="380"/>
      <c r="J251" s="380"/>
      <c r="K251" s="380">
        <v>3</v>
      </c>
      <c r="L251" s="380"/>
      <c r="M251" s="380"/>
      <c r="N251" s="380"/>
      <c r="O251" s="380"/>
      <c r="P251" s="380"/>
      <c r="Q251" s="168"/>
      <c r="R251" s="168"/>
      <c r="S251" s="168"/>
      <c r="T251" s="168"/>
      <c r="U251" s="168"/>
      <c r="V251" s="168"/>
      <c r="W251" s="168"/>
      <c r="X251" s="168"/>
      <c r="Y251" s="168"/>
      <c r="Z251" s="168"/>
      <c r="AA251" s="168"/>
      <c r="AB251" s="168"/>
      <c r="AG251" s="169"/>
      <c r="AI251" s="87" t="s">
        <v>738</v>
      </c>
      <c r="AJ251" s="19">
        <f>VLOOKUP(C251,EJE!C$1:D1590,2,FALSE)</f>
        <v>0</v>
      </c>
    </row>
    <row r="252" spans="1:36" ht="12.75">
      <c r="A252" s="155">
        <v>16</v>
      </c>
      <c r="B252" s="83" t="s">
        <v>685</v>
      </c>
      <c r="C252" s="178" t="s">
        <v>4</v>
      </c>
      <c r="D252" s="132" t="str">
        <f>HYPERLINK(AJ252,AI252)</f>
        <v>video</v>
      </c>
      <c r="E252" s="380"/>
      <c r="F252" s="380"/>
      <c r="G252" s="380"/>
      <c r="H252" s="380" t="s">
        <v>779</v>
      </c>
      <c r="I252" s="380"/>
      <c r="J252" s="380"/>
      <c r="K252" s="380">
        <v>3</v>
      </c>
      <c r="L252" s="380"/>
      <c r="M252" s="380"/>
      <c r="N252" s="380"/>
      <c r="O252" s="380"/>
      <c r="P252" s="380"/>
      <c r="Q252" s="168"/>
      <c r="R252" s="168"/>
      <c r="S252" s="168"/>
      <c r="T252" s="168"/>
      <c r="U252" s="168"/>
      <c r="V252" s="168"/>
      <c r="W252" s="168"/>
      <c r="X252" s="168"/>
      <c r="Y252" s="168"/>
      <c r="Z252" s="168"/>
      <c r="AA252" s="168"/>
      <c r="AB252" s="168"/>
      <c r="AG252" s="169"/>
      <c r="AI252" s="87" t="s">
        <v>738</v>
      </c>
      <c r="AJ252" s="19" t="str">
        <f>VLOOKUP(C252,EJE!C$1:D1591,2,FALSE)</f>
        <v>https://youtu.be/SvFPSj9WcEk?si=iMWBcf8EZLcp5zy2</v>
      </c>
    </row>
    <row r="253" spans="1:36" ht="16.5">
      <c r="A253" s="155">
        <v>17</v>
      </c>
      <c r="B253" s="83" t="s">
        <v>1</v>
      </c>
      <c r="C253" s="178" t="s">
        <v>745</v>
      </c>
      <c r="D253" s="132" t="str">
        <f t="shared" ref="D253:D256" si="220">HYPERLINK(AJ253,AI253)</f>
        <v>video</v>
      </c>
      <c r="E253" s="380"/>
      <c r="F253" s="380"/>
      <c r="G253" s="380"/>
      <c r="H253" s="380" t="s">
        <v>779</v>
      </c>
      <c r="I253" s="380"/>
      <c r="J253" s="380"/>
      <c r="K253" s="380">
        <v>3</v>
      </c>
      <c r="L253" s="380"/>
      <c r="M253" s="380"/>
      <c r="N253" s="380"/>
      <c r="O253" s="380"/>
      <c r="P253" s="380"/>
      <c r="Q253" s="168"/>
      <c r="R253" s="168"/>
      <c r="S253" s="168"/>
      <c r="T253" s="168"/>
      <c r="U253" s="168"/>
      <c r="V253" s="168"/>
      <c r="W253" s="168"/>
      <c r="X253" s="168"/>
      <c r="Y253" s="168"/>
      <c r="Z253" s="168"/>
      <c r="AA253" s="168"/>
      <c r="AB253" s="168"/>
      <c r="AG253" s="169"/>
      <c r="AI253" s="87" t="s">
        <v>738</v>
      </c>
      <c r="AJ253" s="19" t="str">
        <f>VLOOKUP(C253,EJE!C$1:D1592,2,FALSE)</f>
        <v>https://drive.google.com/file/d/1d10kKB4X2rApjiYtDlKjBbuy7zvRY_rz/view?usp=sharing</v>
      </c>
    </row>
    <row r="254" spans="1:36" ht="16.5">
      <c r="A254" s="155">
        <v>18</v>
      </c>
      <c r="B254" s="83" t="s">
        <v>1</v>
      </c>
      <c r="C254" s="178" t="s">
        <v>745</v>
      </c>
      <c r="D254" s="132" t="str">
        <f t="shared" si="220"/>
        <v>video</v>
      </c>
      <c r="E254" s="380"/>
      <c r="F254" s="380"/>
      <c r="G254" s="380"/>
      <c r="H254" s="380" t="s">
        <v>779</v>
      </c>
      <c r="I254" s="380"/>
      <c r="J254" s="380"/>
      <c r="K254" s="380">
        <v>3</v>
      </c>
      <c r="L254" s="380"/>
      <c r="M254" s="380"/>
      <c r="N254" s="380"/>
      <c r="O254" s="380"/>
      <c r="P254" s="380"/>
      <c r="Q254" s="168"/>
      <c r="R254" s="168"/>
      <c r="S254" s="168"/>
      <c r="T254" s="168"/>
      <c r="U254" s="168"/>
      <c r="V254" s="168"/>
      <c r="W254" s="168"/>
      <c r="X254" s="168"/>
      <c r="Y254" s="168"/>
      <c r="Z254" s="168"/>
      <c r="AA254" s="168"/>
      <c r="AB254" s="168"/>
      <c r="AE254" s="23"/>
      <c r="AI254" s="87" t="s">
        <v>738</v>
      </c>
      <c r="AJ254" s="19" t="str">
        <f>VLOOKUP(C254,EJE!C$1:D1593,2,FALSE)</f>
        <v>https://drive.google.com/file/d/1d10kKB4X2rApjiYtDlKjBbuy7zvRY_rz/view?usp=sharing</v>
      </c>
    </row>
    <row r="255" spans="1:36" ht="16.5">
      <c r="A255" s="155">
        <v>19</v>
      </c>
      <c r="B255" s="83" t="s">
        <v>1</v>
      </c>
      <c r="C255" s="178" t="s">
        <v>745</v>
      </c>
      <c r="D255" s="132" t="str">
        <f t="shared" si="220"/>
        <v>video</v>
      </c>
      <c r="E255" s="380"/>
      <c r="F255" s="380"/>
      <c r="G255" s="380"/>
      <c r="H255" s="380" t="s">
        <v>779</v>
      </c>
      <c r="I255" s="380"/>
      <c r="J255" s="380"/>
      <c r="K255" s="380">
        <v>3</v>
      </c>
      <c r="L255" s="380"/>
      <c r="M255" s="380"/>
      <c r="N255" s="380"/>
      <c r="O255" s="380"/>
      <c r="P255" s="380"/>
      <c r="Q255" s="168"/>
      <c r="R255" s="168"/>
      <c r="S255" s="168"/>
      <c r="T255" s="168"/>
      <c r="U255" s="168"/>
      <c r="V255" s="168"/>
      <c r="W255" s="168"/>
      <c r="X255" s="168"/>
      <c r="Y255" s="168"/>
      <c r="Z255" s="168"/>
      <c r="AA255" s="168"/>
      <c r="AB255" s="168"/>
      <c r="AE255" s="23"/>
      <c r="AI255" s="87" t="s">
        <v>738</v>
      </c>
      <c r="AJ255" s="19" t="str">
        <f>VLOOKUP(C255,EJE!C$1:D1594,2,FALSE)</f>
        <v>https://drive.google.com/file/d/1d10kKB4X2rApjiYtDlKjBbuy7zvRY_rz/view?usp=sharing</v>
      </c>
    </row>
    <row r="256" spans="1:36" ht="16.5">
      <c r="A256" s="155">
        <v>20</v>
      </c>
      <c r="B256" s="83" t="s">
        <v>1</v>
      </c>
      <c r="C256" s="178" t="s">
        <v>745</v>
      </c>
      <c r="D256" s="132" t="str">
        <f t="shared" si="220"/>
        <v>video</v>
      </c>
      <c r="E256" s="380"/>
      <c r="F256" s="380"/>
      <c r="G256" s="380"/>
      <c r="H256" s="380" t="s">
        <v>779</v>
      </c>
      <c r="I256" s="380"/>
      <c r="J256" s="380"/>
      <c r="K256" s="380">
        <v>3</v>
      </c>
      <c r="L256" s="380"/>
      <c r="M256" s="380"/>
      <c r="N256" s="380"/>
      <c r="O256" s="380"/>
      <c r="P256" s="380"/>
      <c r="Q256" s="168"/>
      <c r="R256" s="168"/>
      <c r="S256" s="168"/>
      <c r="T256" s="168"/>
      <c r="U256" s="168"/>
      <c r="V256" s="168"/>
      <c r="W256" s="168"/>
      <c r="X256" s="168"/>
      <c r="Y256" s="168"/>
      <c r="Z256" s="168"/>
      <c r="AA256" s="168"/>
      <c r="AB256" s="168"/>
      <c r="AE256" s="23"/>
      <c r="AI256" s="87" t="s">
        <v>738</v>
      </c>
      <c r="AJ256" s="19" t="str">
        <f>VLOOKUP(C256,EJE!C$1:D1595,2,FALSE)</f>
        <v>https://drive.google.com/file/d/1d10kKB4X2rApjiYtDlKjBbuy7zvRY_rz/view?usp=sharing</v>
      </c>
    </row>
    <row r="257" spans="1:42">
      <c r="A257" s="155">
        <v>21</v>
      </c>
      <c r="B257" s="83"/>
      <c r="C257" s="18"/>
      <c r="D257" s="192"/>
      <c r="E257" s="22"/>
      <c r="F257" s="22"/>
      <c r="G257" s="22"/>
      <c r="I257" s="18"/>
      <c r="J257" s="23"/>
      <c r="L257" s="18"/>
      <c r="M257" s="23"/>
      <c r="O257" s="18"/>
      <c r="P257" s="23"/>
      <c r="S257" s="23"/>
      <c r="U257" s="24"/>
      <c r="V257" s="24"/>
      <c r="W257" s="24"/>
      <c r="X257" s="24"/>
      <c r="Y257" s="24"/>
      <c r="AB257" s="23"/>
      <c r="AE257" s="23"/>
      <c r="AJ257" s="75"/>
    </row>
    <row r="258" spans="1:42">
      <c r="A258" s="155">
        <v>22</v>
      </c>
      <c r="B258" s="83"/>
      <c r="C258" s="18"/>
      <c r="D258" s="192"/>
      <c r="E258" s="22"/>
      <c r="F258" s="22"/>
      <c r="G258" s="22"/>
      <c r="I258" s="18"/>
      <c r="J258" s="23"/>
      <c r="L258" s="18"/>
      <c r="M258" s="23"/>
      <c r="O258" s="18"/>
      <c r="P258" s="23"/>
      <c r="S258" s="23"/>
      <c r="U258" s="24"/>
      <c r="V258" s="24"/>
      <c r="W258" s="24"/>
      <c r="X258" s="24"/>
      <c r="Y258" s="24"/>
      <c r="AB258" s="23"/>
      <c r="AE258" s="23"/>
      <c r="AJ258" s="75"/>
    </row>
    <row r="259" spans="1:42">
      <c r="A259" s="155">
        <v>23</v>
      </c>
      <c r="B259" s="83"/>
      <c r="C259" s="128"/>
      <c r="D259" s="59"/>
      <c r="E259" s="109"/>
      <c r="F259" s="109"/>
      <c r="G259" s="109"/>
      <c r="H259" s="109"/>
      <c r="I259" s="109"/>
      <c r="J259" s="109"/>
      <c r="K259" s="109"/>
      <c r="L259" s="109"/>
      <c r="M259" s="109"/>
      <c r="N259" s="109"/>
      <c r="O259" s="109"/>
      <c r="P259" s="109"/>
      <c r="AG259" s="109"/>
      <c r="AJ259" s="75"/>
    </row>
    <row r="260" spans="1:42">
      <c r="A260" s="155">
        <v>24</v>
      </c>
      <c r="B260" s="83"/>
      <c r="C260" s="128"/>
      <c r="D260" s="59"/>
      <c r="E260" s="109"/>
      <c r="F260" s="109"/>
      <c r="G260" s="109"/>
      <c r="H260" s="109"/>
      <c r="I260" s="109"/>
      <c r="J260" s="109"/>
      <c r="K260" s="109"/>
      <c r="L260" s="109"/>
      <c r="M260" s="109"/>
      <c r="N260" s="109"/>
      <c r="O260" s="109"/>
      <c r="P260" s="109"/>
      <c r="AG260" s="109"/>
      <c r="AJ260" s="75"/>
      <c r="AP260" s="20"/>
    </row>
    <row r="261" spans="1:42">
      <c r="B261" s="18"/>
      <c r="C261" s="77" t="s">
        <v>932</v>
      </c>
      <c r="D261" s="59"/>
      <c r="E261" s="109"/>
      <c r="F261" s="109"/>
      <c r="G261" s="109"/>
      <c r="H261" s="109"/>
      <c r="I261" s="109"/>
      <c r="J261" s="109"/>
      <c r="K261" s="109"/>
      <c r="L261" s="109"/>
      <c r="M261" s="109"/>
      <c r="N261" s="109"/>
      <c r="O261" s="109"/>
      <c r="P261" s="109"/>
      <c r="AG261" s="109"/>
      <c r="AJ261" s="75"/>
    </row>
    <row r="262" spans="1:42" customFormat="1" ht="21" thickBot="1">
      <c r="A262" s="244">
        <v>11</v>
      </c>
      <c r="B262" s="160"/>
      <c r="C262" s="160" t="s">
        <v>933</v>
      </c>
      <c r="D262" s="190"/>
      <c r="E262" s="379" t="s">
        <v>688</v>
      </c>
      <c r="F262" s="379"/>
      <c r="G262" s="379"/>
      <c r="H262" s="379" t="s">
        <v>38</v>
      </c>
      <c r="I262" s="379"/>
      <c r="J262" s="379"/>
      <c r="K262" s="379" t="s">
        <v>687</v>
      </c>
      <c r="L262" s="379"/>
      <c r="M262" s="379"/>
      <c r="N262" s="379" t="s">
        <v>686</v>
      </c>
      <c r="O262" s="379"/>
      <c r="P262" s="379"/>
      <c r="Q262" s="77"/>
      <c r="R262" s="77"/>
      <c r="S262" s="77"/>
      <c r="T262" s="77"/>
      <c r="U262" s="77"/>
      <c r="V262" s="77"/>
      <c r="W262" s="77"/>
      <c r="X262" s="77"/>
      <c r="Y262" s="77"/>
      <c r="Z262" s="77"/>
      <c r="AA262" s="77"/>
      <c r="AB262" s="77"/>
      <c r="AC262" s="77"/>
      <c r="AD262" s="77"/>
      <c r="AE262" s="77"/>
      <c r="AF262" s="77"/>
      <c r="AG262" s="78"/>
      <c r="AH262" s="18"/>
      <c r="AI262" s="87"/>
      <c r="AJ262" s="76"/>
    </row>
    <row r="263" spans="1:42" ht="25.5">
      <c r="A263" s="155">
        <v>1</v>
      </c>
      <c r="B263" s="80" t="s">
        <v>942</v>
      </c>
      <c r="C263" s="176" t="s">
        <v>720</v>
      </c>
      <c r="D263" s="131" t="str">
        <f t="shared" ref="D263:D268" si="221">HYPERLINK(AJ263,AI263)</f>
        <v>video</v>
      </c>
      <c r="E263" s="390">
        <v>8</v>
      </c>
      <c r="F263" s="390"/>
      <c r="G263" s="390"/>
      <c r="H263" s="390"/>
      <c r="I263" s="390"/>
      <c r="J263" s="390"/>
      <c r="K263" s="390"/>
      <c r="L263" s="390"/>
      <c r="M263" s="390"/>
      <c r="N263" s="390"/>
      <c r="O263" s="390"/>
      <c r="P263" s="391"/>
      <c r="Q263" s="159"/>
      <c r="R263" s="159"/>
      <c r="S263" s="159"/>
      <c r="T263" s="159"/>
      <c r="U263" s="159"/>
      <c r="V263" s="159"/>
      <c r="W263" s="159"/>
      <c r="X263" s="159"/>
      <c r="Y263" s="159"/>
      <c r="Z263" s="159"/>
      <c r="AA263" s="159"/>
      <c r="AB263" s="159"/>
      <c r="AC263" s="159"/>
      <c r="AD263" s="159"/>
      <c r="AE263" s="159"/>
      <c r="AF263" s="159"/>
      <c r="AG263" s="178"/>
      <c r="AI263" s="87" t="s">
        <v>738</v>
      </c>
      <c r="AJ263" s="19" t="str">
        <f>VLOOKUP(C263,EJE!C$1:D1595,2,FALSE)</f>
        <v>https://youtu.be/3cqkbGUWro4?si=jJC6Mfg8OeypjUji</v>
      </c>
    </row>
    <row r="264" spans="1:42" ht="12.75">
      <c r="A264" s="155">
        <v>2</v>
      </c>
      <c r="B264" s="81" t="s">
        <v>264</v>
      </c>
      <c r="C264" s="178" t="s">
        <v>692</v>
      </c>
      <c r="D264" s="132" t="str">
        <f t="shared" si="221"/>
        <v>video</v>
      </c>
      <c r="E264" s="380"/>
      <c r="F264" s="380"/>
      <c r="G264" s="380"/>
      <c r="H264" s="380" t="s">
        <v>776</v>
      </c>
      <c r="I264" s="380"/>
      <c r="J264" s="380"/>
      <c r="K264" s="380">
        <v>3</v>
      </c>
      <c r="L264" s="380"/>
      <c r="M264" s="380"/>
      <c r="N264" s="380"/>
      <c r="O264" s="380"/>
      <c r="P264" s="385"/>
      <c r="Q264" s="159"/>
      <c r="R264" s="159"/>
      <c r="S264" s="159"/>
      <c r="T264" s="159"/>
      <c r="U264" s="159"/>
      <c r="V264" s="159"/>
      <c r="W264" s="159"/>
      <c r="X264" s="159"/>
      <c r="Y264" s="159"/>
      <c r="Z264" s="159"/>
      <c r="AA264" s="159"/>
      <c r="AB264" s="159"/>
      <c r="AC264" s="159"/>
      <c r="AD264" s="159"/>
      <c r="AE264" s="159"/>
      <c r="AF264" s="159"/>
      <c r="AG264" s="178"/>
      <c r="AI264" s="87" t="s">
        <v>738</v>
      </c>
      <c r="AJ264" s="19" t="str">
        <f>VLOOKUP(C264,EJE!C$1:D1596,2,FALSE)</f>
        <v>https://youtu.be/c6a4n-uxNy0?si=wxXF20Dhm3IYMqto</v>
      </c>
    </row>
    <row r="265" spans="1:42" ht="17.25" thickBot="1">
      <c r="A265" s="155">
        <v>3</v>
      </c>
      <c r="B265" s="82" t="s">
        <v>942</v>
      </c>
      <c r="C265" s="180" t="s">
        <v>176</v>
      </c>
      <c r="D265" s="133" t="str">
        <f t="shared" si="221"/>
        <v>video</v>
      </c>
      <c r="E265" s="387"/>
      <c r="F265" s="387"/>
      <c r="G265" s="387"/>
      <c r="H265" s="387" t="s">
        <v>776</v>
      </c>
      <c r="I265" s="387"/>
      <c r="J265" s="387"/>
      <c r="K265" s="387">
        <v>3</v>
      </c>
      <c r="L265" s="387"/>
      <c r="M265" s="387"/>
      <c r="N265" s="387"/>
      <c r="O265" s="387"/>
      <c r="P265" s="388"/>
      <c r="Q265" s="159"/>
      <c r="R265" s="159"/>
      <c r="S265" s="159"/>
      <c r="T265" s="159"/>
      <c r="U265" s="159"/>
      <c r="V265" s="159"/>
      <c r="W265" s="159"/>
      <c r="X265" s="159"/>
      <c r="Y265" s="159"/>
      <c r="Z265" s="159"/>
      <c r="AA265" s="159"/>
      <c r="AB265" s="159"/>
      <c r="AC265" s="159"/>
      <c r="AD265" s="159"/>
      <c r="AE265" s="159"/>
      <c r="AF265" s="159"/>
      <c r="AG265" s="178"/>
      <c r="AI265" s="87" t="s">
        <v>738</v>
      </c>
      <c r="AJ265" s="19" t="str">
        <f>VLOOKUP(C265,EJE!C$1:D1597,2,FALSE)</f>
        <v>https://drive.google.com/file/d/1Q1An8Nigul245WUqUDS52fCJOsCBmEqf/view?usp=drive_link</v>
      </c>
    </row>
    <row r="266" spans="1:42" ht="16.5">
      <c r="A266" s="155">
        <v>4</v>
      </c>
      <c r="B266" s="81" t="s">
        <v>739</v>
      </c>
      <c r="C266" s="178" t="s">
        <v>66</v>
      </c>
      <c r="D266" s="132" t="str">
        <f t="shared" si="221"/>
        <v>video</v>
      </c>
      <c r="E266" s="380"/>
      <c r="F266" s="380"/>
      <c r="G266" s="380"/>
      <c r="H266" s="380" t="s">
        <v>776</v>
      </c>
      <c r="I266" s="380"/>
      <c r="J266" s="380"/>
      <c r="K266" s="380">
        <v>3</v>
      </c>
      <c r="L266" s="380"/>
      <c r="M266" s="380"/>
      <c r="N266" s="380"/>
      <c r="O266" s="380"/>
      <c r="P266" s="385"/>
      <c r="Q266" s="159"/>
      <c r="R266" s="159"/>
      <c r="S266" s="159"/>
      <c r="T266" s="159"/>
      <c r="U266" s="159"/>
      <c r="V266" s="159"/>
      <c r="W266" s="159"/>
      <c r="X266" s="159"/>
      <c r="Y266" s="159"/>
      <c r="Z266" s="159"/>
      <c r="AA266" s="159"/>
      <c r="AB266" s="159"/>
      <c r="AC266" s="159"/>
      <c r="AD266" s="159"/>
      <c r="AE266" s="159"/>
      <c r="AF266" s="159"/>
      <c r="AG266" s="178"/>
      <c r="AI266" s="87" t="s">
        <v>738</v>
      </c>
      <c r="AJ266" s="19" t="str">
        <f>VLOOKUP(C266,EJE!C$1:D1598,2,FALSE)</f>
        <v>https://youtu.be/YNAwRWgPwNk?si=tRGZb459mOPBCCZB</v>
      </c>
    </row>
    <row r="267" spans="1:42" ht="12.75">
      <c r="A267" s="155">
        <v>5</v>
      </c>
      <c r="B267" s="81" t="s">
        <v>739</v>
      </c>
      <c r="C267" s="178" t="s">
        <v>622</v>
      </c>
      <c r="D267" s="132" t="e">
        <f t="shared" si="221"/>
        <v>#N/A</v>
      </c>
      <c r="E267" s="380"/>
      <c r="F267" s="380"/>
      <c r="G267" s="380"/>
      <c r="H267" s="380" t="s">
        <v>776</v>
      </c>
      <c r="I267" s="380"/>
      <c r="J267" s="380"/>
      <c r="K267" s="380">
        <v>3</v>
      </c>
      <c r="L267" s="380"/>
      <c r="M267" s="380"/>
      <c r="N267" s="380"/>
      <c r="O267" s="380"/>
      <c r="P267" s="385"/>
      <c r="Q267" s="159"/>
      <c r="R267" s="159"/>
      <c r="S267" s="159"/>
      <c r="T267" s="159"/>
      <c r="U267" s="159"/>
      <c r="V267" s="159"/>
      <c r="W267" s="159"/>
      <c r="X267" s="159"/>
      <c r="Y267" s="159"/>
      <c r="Z267" s="159"/>
      <c r="AA267" s="159"/>
      <c r="AB267" s="159"/>
      <c r="AC267" s="159"/>
      <c r="AD267" s="159"/>
      <c r="AE267" s="159"/>
      <c r="AF267" s="159"/>
      <c r="AG267" s="178"/>
      <c r="AI267" s="87" t="s">
        <v>738</v>
      </c>
      <c r="AJ267" s="19" t="e">
        <f>VLOOKUP(C267,EJE!C$1:D1599,2,FALSE)</f>
        <v>#N/A</v>
      </c>
    </row>
    <row r="268" spans="1:42" ht="13.5" thickBot="1">
      <c r="A268" s="155">
        <v>6</v>
      </c>
      <c r="B268" s="81" t="s">
        <v>0</v>
      </c>
      <c r="C268" s="178" t="s">
        <v>627</v>
      </c>
      <c r="D268" s="132" t="str">
        <f t="shared" si="221"/>
        <v>video</v>
      </c>
      <c r="E268" s="380"/>
      <c r="F268" s="380"/>
      <c r="G268" s="380"/>
      <c r="H268" s="380" t="s">
        <v>776</v>
      </c>
      <c r="I268" s="380"/>
      <c r="J268" s="380"/>
      <c r="K268" s="380">
        <v>3</v>
      </c>
      <c r="L268" s="380"/>
      <c r="M268" s="380"/>
      <c r="N268" s="380"/>
      <c r="O268" s="380"/>
      <c r="P268" s="385"/>
      <c r="Q268" s="159"/>
      <c r="R268" s="159"/>
      <c r="S268" s="159"/>
      <c r="T268" s="159"/>
      <c r="U268" s="159"/>
      <c r="V268" s="159"/>
      <c r="W268" s="159"/>
      <c r="X268" s="159"/>
      <c r="Y268" s="159"/>
      <c r="Z268" s="159"/>
      <c r="AA268" s="159"/>
      <c r="AB268" s="159"/>
      <c r="AC268" s="159"/>
      <c r="AD268" s="159"/>
      <c r="AE268" s="159"/>
      <c r="AF268" s="159"/>
      <c r="AG268" s="178"/>
      <c r="AI268" s="87" t="s">
        <v>738</v>
      </c>
      <c r="AJ268" s="19" t="str">
        <f>VLOOKUP(C268,EJE!C$1:D1600,2,FALSE)</f>
        <v>https://youtu.be/21c_yxmd5lQ?si=PIVwUqgcfAsyu5jn</v>
      </c>
    </row>
    <row r="269" spans="1:42" ht="12.75">
      <c r="A269" s="155">
        <v>7</v>
      </c>
      <c r="B269" s="129" t="s">
        <v>754</v>
      </c>
      <c r="C269" s="176" t="str">
        <f>+VLOOKUP($B269,PERIODIZACION!$A$3:$AN$528,2,FALSE)</f>
        <v>SENTADILLA</v>
      </c>
      <c r="D269" s="176">
        <f>IF(VLOOKUP($B269,PERIODIZACION!$A$3:$AN$528,3,FALSE)=0,"",VLOOKUP($B269,PERIODIZACION!$A$3:$AN$528,3,FALSE))</f>
        <v>40</v>
      </c>
      <c r="E269" s="176" t="str">
        <f t="shared" ref="E269" si="222">IF(D269 &lt;&gt; "","/","")</f>
        <v>/</v>
      </c>
      <c r="F269" s="176">
        <f>IF(VLOOKUP($B269,PERIODIZACION!$A$3:$AN$528,4,FALSE)=0,"",VLOOKUP($B269,PERIODIZACION!$A$3:$AN$528,4,FALSE))</f>
        <v>4</v>
      </c>
      <c r="G269" s="176">
        <f>IF(VLOOKUP($B269,PERIODIZACION!$A$3:$AN$528,5,FALSE)=0,"",VLOOKUP($B269,PERIODIZACION!$A$3:$AN$528,5,FALSE))</f>
        <v>60</v>
      </c>
      <c r="H269" s="176" t="str">
        <f t="shared" ref="H269" si="223">IF(G269 &lt;&gt; "","/","")</f>
        <v>/</v>
      </c>
      <c r="I269" s="176">
        <f>IF(VLOOKUP($B269,PERIODIZACION!$A$3:$AN$528,6,FALSE)=0,"",VLOOKUP($B269,PERIODIZACION!$A$3:$AN$528,6,FALSE))</f>
        <v>4</v>
      </c>
      <c r="J269" s="176">
        <f>IF(VLOOKUP($B269,PERIODIZACION!$A$3:$AN$528,7,FALSE)=0,"",VLOOKUP($B269,PERIODIZACION!$A$3:$AN$528,7,FALSE))</f>
        <v>70</v>
      </c>
      <c r="K269" s="176" t="str">
        <f t="shared" ref="K269" si="224">IF(J269 &lt;&gt; "","/","")</f>
        <v>/</v>
      </c>
      <c r="L269" s="176">
        <f>IF(VLOOKUP($B269,PERIODIZACION!$A$3:$AN$528,8,FALSE)=0,"",VLOOKUP($B269,PERIODIZACION!$A$3:$AN$528,8,FALSE))</f>
        <v>4</v>
      </c>
      <c r="M269" s="176">
        <f>IF(VLOOKUP($B269,PERIODIZACION!$A$3:$AN$528,9,FALSE)=0,"",VLOOKUP($B269,PERIODIZACION!$A$3:$AN$528,9,FALSE))</f>
        <v>80</v>
      </c>
      <c r="N269" s="176" t="str">
        <f t="shared" ref="N269" si="225">IF(M269 &lt;&gt; "","/","")</f>
        <v>/</v>
      </c>
      <c r="O269" s="176">
        <f>IF(VLOOKUP($B269,PERIODIZACION!$A$3:$AN$528,10,FALSE)=0,"",VLOOKUP($B269,PERIODIZACION!$A$3:$AN$528,10,FALSE))</f>
        <v>5</v>
      </c>
      <c r="P269" s="176">
        <f>IF(VLOOKUP($B269,PERIODIZACION!$A$3:$AN$528,11,FALSE)=0,"",VLOOKUP($B269,PERIODIZACION!$A$3:$AN$528,11,FALSE))</f>
        <v>80</v>
      </c>
      <c r="Q269" s="176" t="str">
        <f t="shared" ref="Q269" si="226">IF(P269 &lt;&gt; "","/","")</f>
        <v>/</v>
      </c>
      <c r="R269" s="176">
        <f>IF(VLOOKUP($B269,PERIODIZACION!$A$3:$AN$528,12,FALSE)=0,"",VLOOKUP($B269,PERIODIZACION!$A$3:$AN$528,12,FALSE))</f>
        <v>5</v>
      </c>
      <c r="S269" s="176">
        <f>IF(VLOOKUP($B269,PERIODIZACION!$A$3:$AN$528,13,FALSE)=0,"",VLOOKUP($B269,PERIODIZACION!$A$3:$AN$528,13,FALSE))</f>
        <v>80</v>
      </c>
      <c r="T269" s="176" t="str">
        <f t="shared" ref="T269" si="227">IF(S269 &lt;&gt; "","/","")</f>
        <v>/</v>
      </c>
      <c r="U269" s="176">
        <f>IF(VLOOKUP($B269,PERIODIZACION!$A$3:$AN$528,14,FALSE)=0,"",VLOOKUP($B269,PERIODIZACION!$A$3:$AN$528,14,FALSE))</f>
        <v>5</v>
      </c>
      <c r="V269" s="176">
        <f>IF(VLOOKUP($B269,PERIODIZACION!$A$3:$AN$528,15,FALSE)=0,"",VLOOKUP($B269,PERIODIZACION!$A$3:$AN$528,15,FALSE))</f>
        <v>80</v>
      </c>
      <c r="W269" s="176" t="str">
        <f t="shared" ref="W269" si="228">IF(V269 &lt;&gt; "","/","")</f>
        <v>/</v>
      </c>
      <c r="X269" s="176">
        <f>IF(VLOOKUP($B269,PERIODIZACION!$A$3:$AN$528,16,FALSE)=0,"",VLOOKUP($B269,PERIODIZACION!$A$3:$AN$528,16,FALSE))</f>
        <v>5</v>
      </c>
      <c r="Y269" s="176">
        <f>IF(VLOOKUP($B269,PERIODIZACION!$A$3:$AN$528,17,FALSE)=0,"",VLOOKUP($B269,PERIODIZACION!$A$3:$AN$528,17,FALSE))</f>
        <v>80</v>
      </c>
      <c r="Z269" s="176" t="str">
        <f t="shared" ref="Z269" si="229">IF(Y269 &lt;&gt; "","/","")</f>
        <v>/</v>
      </c>
      <c r="AA269" s="176">
        <f>IF(VLOOKUP($B269,PERIODIZACION!$A$3:$AN$528,18,FALSE)=0,"",VLOOKUP($B269,PERIODIZACION!$A$3:$AN$528,18,FALSE))</f>
        <v>5</v>
      </c>
      <c r="AB269" s="176">
        <f>IF(VLOOKUP($B269,PERIODIZACION!$A$3:$AN$528,19,FALSE)=0,"",VLOOKUP($B269,PERIODIZACION!$A$3:$AN$528,19,FALSE))</f>
        <v>80</v>
      </c>
      <c r="AC269" s="176" t="str">
        <f t="shared" ref="AC269" si="230">IF(AB269 &lt;&gt; "","/","")</f>
        <v>/</v>
      </c>
      <c r="AD269" s="176">
        <f>IF(VLOOKUP($B269,PERIODIZACION!$A$3:$AN$528,20,FALSE)=0,"",VLOOKUP($B269,PERIODIZACION!$A$3:$AN$528,20,FALSE))</f>
        <v>5</v>
      </c>
      <c r="AE269" s="176" t="str">
        <f>IF(VLOOKUP($B269,PERIODIZACION!$A$3:$AN$528,21,FALSE)=0,"",VLOOKUP($B269,PERIODIZACION!$A$3:$AN$528,21,FALSE))</f>
        <v/>
      </c>
      <c r="AF269" s="176" t="str">
        <f t="shared" ref="AF269" si="231">IF(AE269 &lt;&gt; "","/","")</f>
        <v/>
      </c>
      <c r="AG269" s="182" t="str">
        <f>IF(VLOOKUP($B269,PERIODIZACION!$A$3:$AN$528,22,FALSE)=0,"",VLOOKUP($B269,PERIODIZACION!$A$3:$AN$528,22,FALSE))</f>
        <v/>
      </c>
      <c r="AJ269" s="19" t="e">
        <f>VLOOKUP(C269,EJE!C$1:D1602,2,FALSE)</f>
        <v>#N/A</v>
      </c>
    </row>
    <row r="270" spans="1:42" ht="16.5">
      <c r="A270" s="155">
        <v>8</v>
      </c>
      <c r="B270" s="81" t="s">
        <v>685</v>
      </c>
      <c r="C270" s="178" t="s">
        <v>3</v>
      </c>
      <c r="D270" s="132" t="str">
        <f>HYPERLINK(AJ270,AI270)</f>
        <v>video</v>
      </c>
      <c r="E270" s="380"/>
      <c r="F270" s="380"/>
      <c r="G270" s="380"/>
      <c r="H270" s="380" t="s">
        <v>776</v>
      </c>
      <c r="I270" s="380"/>
      <c r="J270" s="380"/>
      <c r="K270" s="380"/>
      <c r="L270" s="380"/>
      <c r="M270" s="380"/>
      <c r="N270" s="380"/>
      <c r="O270" s="380"/>
      <c r="P270" s="380"/>
      <c r="Q270" s="178"/>
      <c r="R270" s="178"/>
      <c r="S270" s="178"/>
      <c r="T270" s="178"/>
      <c r="U270" s="178"/>
      <c r="V270" s="178"/>
      <c r="W270" s="178"/>
      <c r="X270" s="178"/>
      <c r="Y270" s="178"/>
      <c r="Z270" s="178"/>
      <c r="AA270" s="178"/>
      <c r="AB270" s="178"/>
      <c r="AC270" s="178"/>
      <c r="AD270" s="178"/>
      <c r="AE270" s="178"/>
      <c r="AF270" s="178"/>
      <c r="AG270" s="183"/>
      <c r="AI270" s="87" t="s">
        <v>738</v>
      </c>
      <c r="AJ270" s="19" t="str">
        <f>VLOOKUP(C270,EJE!C$1:D1603,2,FALSE)</f>
        <v>https://youtu.be/JwwQxitUCsY?si=-0IR-GRHn2uOUwX0</v>
      </c>
    </row>
    <row r="271" spans="1:42" ht="13.5" thickBot="1">
      <c r="A271" s="155">
        <v>9</v>
      </c>
      <c r="B271" s="82" t="s">
        <v>264</v>
      </c>
      <c r="C271" s="180" t="s">
        <v>219</v>
      </c>
      <c r="D271" s="133" t="str">
        <f>HYPERLINK(AJ271,AI271)</f>
        <v>video</v>
      </c>
      <c r="E271" s="387"/>
      <c r="F271" s="387"/>
      <c r="G271" s="387"/>
      <c r="H271" s="387" t="s">
        <v>776</v>
      </c>
      <c r="I271" s="387"/>
      <c r="J271" s="387"/>
      <c r="K271" s="387"/>
      <c r="L271" s="387"/>
      <c r="M271" s="387"/>
      <c r="N271" s="387"/>
      <c r="O271" s="387"/>
      <c r="P271" s="387"/>
      <c r="Q271" s="180"/>
      <c r="R271" s="180"/>
      <c r="S271" s="180"/>
      <c r="T271" s="180"/>
      <c r="U271" s="180"/>
      <c r="V271" s="180"/>
      <c r="W271" s="180"/>
      <c r="X271" s="180"/>
      <c r="Y271" s="180"/>
      <c r="Z271" s="180"/>
      <c r="AA271" s="180"/>
      <c r="AB271" s="180"/>
      <c r="AC271" s="180"/>
      <c r="AD271" s="180"/>
      <c r="AE271" s="180"/>
      <c r="AF271" s="180"/>
      <c r="AG271" s="184"/>
      <c r="AI271" s="87" t="s">
        <v>738</v>
      </c>
      <c r="AJ271" s="19">
        <f>VLOOKUP(C271,EJE!C$1:D1604,2,FALSE)</f>
        <v>0</v>
      </c>
    </row>
    <row r="272" spans="1:42" ht="12.75">
      <c r="A272" s="155">
        <v>10</v>
      </c>
      <c r="B272" s="129" t="s">
        <v>1166</v>
      </c>
      <c r="C272" s="176" t="str">
        <f>+VLOOKUP($B272,PERIODIZACION!$A$3:$AN$528,2,FALSE)</f>
        <v>SEAL ROW</v>
      </c>
      <c r="D272" s="176">
        <f>IF(VLOOKUP($B272,PERIODIZACION!$A$3:$AN$528,3,FALSE)=0,"",VLOOKUP($B272,PERIODIZACION!$A$3:$AN$528,3,FALSE))</f>
        <v>40</v>
      </c>
      <c r="E272" s="176" t="str">
        <f t="shared" ref="E272" si="232">IF(D272 &lt;&gt; "","/","")</f>
        <v>/</v>
      </c>
      <c r="F272" s="176">
        <f>IF(VLOOKUP($B272,PERIODIZACION!$A$3:$AN$528,4,FALSE)=0,"",VLOOKUP($B272,PERIODIZACION!$A$3:$AN$528,4,FALSE))</f>
        <v>4</v>
      </c>
      <c r="G272" s="176">
        <f>IF(VLOOKUP($B272,PERIODIZACION!$A$3:$AN$528,5,FALSE)=0,"",VLOOKUP($B272,PERIODIZACION!$A$3:$AN$528,5,FALSE))</f>
        <v>60</v>
      </c>
      <c r="H272" s="176" t="str">
        <f t="shared" ref="H272" si="233">IF(G272 &lt;&gt; "","/","")</f>
        <v>/</v>
      </c>
      <c r="I272" s="176">
        <f>IF(VLOOKUP($B272,PERIODIZACION!$A$3:$AN$528,6,FALSE)=0,"",VLOOKUP($B272,PERIODIZACION!$A$3:$AN$528,6,FALSE))</f>
        <v>4</v>
      </c>
      <c r="J272" s="176">
        <f>IF(VLOOKUP($B272,PERIODIZACION!$A$3:$AN$528,7,FALSE)=0,"",VLOOKUP($B272,PERIODIZACION!$A$3:$AN$528,7,FALSE))</f>
        <v>70</v>
      </c>
      <c r="K272" s="176" t="str">
        <f t="shared" ref="K272" si="234">IF(J272 &lt;&gt; "","/","")</f>
        <v>/</v>
      </c>
      <c r="L272" s="176">
        <f>IF(VLOOKUP($B272,PERIODIZACION!$A$3:$AN$528,8,FALSE)=0,"",VLOOKUP($B272,PERIODIZACION!$A$3:$AN$528,8,FALSE))</f>
        <v>4</v>
      </c>
      <c r="M272" s="176">
        <f>IF(VLOOKUP($B272,PERIODIZACION!$A$3:$AN$528,9,FALSE)=0,"",VLOOKUP($B272,PERIODIZACION!$A$3:$AN$528,9,FALSE))</f>
        <v>80</v>
      </c>
      <c r="N272" s="176" t="str">
        <f t="shared" ref="N272" si="235">IF(M272 &lt;&gt; "","/","")</f>
        <v>/</v>
      </c>
      <c r="O272" s="176">
        <f>IF(VLOOKUP($B272,PERIODIZACION!$A$3:$AN$528,10,FALSE)=0,"",VLOOKUP($B272,PERIODIZACION!$A$3:$AN$528,10,FALSE))</f>
        <v>5</v>
      </c>
      <c r="P272" s="176">
        <f>IF(VLOOKUP($B272,PERIODIZACION!$A$3:$AN$528,11,FALSE)=0,"",VLOOKUP($B272,PERIODIZACION!$A$3:$AN$528,11,FALSE))</f>
        <v>80</v>
      </c>
      <c r="Q272" s="176" t="str">
        <f t="shared" ref="Q272" si="236">IF(P272 &lt;&gt; "","/","")</f>
        <v>/</v>
      </c>
      <c r="R272" s="176">
        <f>IF(VLOOKUP($B272,PERIODIZACION!$A$3:$AN$528,12,FALSE)=0,"",VLOOKUP($B272,PERIODIZACION!$A$3:$AN$528,12,FALSE))</f>
        <v>5</v>
      </c>
      <c r="S272" s="176">
        <f>IF(VLOOKUP($B272,PERIODIZACION!$A$3:$AN$528,13,FALSE)=0,"",VLOOKUP($B272,PERIODIZACION!$A$3:$AN$528,13,FALSE))</f>
        <v>80</v>
      </c>
      <c r="T272" s="176" t="str">
        <f t="shared" ref="T272" si="237">IF(S272 &lt;&gt; "","/","")</f>
        <v>/</v>
      </c>
      <c r="U272" s="176">
        <f>IF(VLOOKUP($B272,PERIODIZACION!$A$3:$AN$528,14,FALSE)=0,"",VLOOKUP($B272,PERIODIZACION!$A$3:$AN$528,14,FALSE))</f>
        <v>5</v>
      </c>
      <c r="V272" s="176">
        <f>IF(VLOOKUP($B272,PERIODIZACION!$A$3:$AN$528,15,FALSE)=0,"",VLOOKUP($B272,PERIODIZACION!$A$3:$AN$528,15,FALSE))</f>
        <v>80</v>
      </c>
      <c r="W272" s="176" t="str">
        <f t="shared" ref="W272" si="238">IF(V272 &lt;&gt; "","/","")</f>
        <v>/</v>
      </c>
      <c r="X272" s="176">
        <f>IF(VLOOKUP($B272,PERIODIZACION!$A$3:$AN$528,16,FALSE)=0,"",VLOOKUP($B272,PERIODIZACION!$A$3:$AN$528,16,FALSE))</f>
        <v>5</v>
      </c>
      <c r="Y272" s="176">
        <f>IF(VLOOKUP($B272,PERIODIZACION!$A$3:$AN$528,17,FALSE)=0,"",VLOOKUP($B272,PERIODIZACION!$A$3:$AN$528,17,FALSE))</f>
        <v>80</v>
      </c>
      <c r="Z272" s="176" t="str">
        <f t="shared" ref="Z272" si="239">IF(Y272 &lt;&gt; "","/","")</f>
        <v>/</v>
      </c>
      <c r="AA272" s="176">
        <f>IF(VLOOKUP($B272,PERIODIZACION!$A$3:$AN$528,18,FALSE)=0,"",VLOOKUP($B272,PERIODIZACION!$A$3:$AN$528,18,FALSE))</f>
        <v>5</v>
      </c>
      <c r="AB272" s="176">
        <f>IF(VLOOKUP($B272,PERIODIZACION!$A$3:$AN$528,19,FALSE)=0,"",VLOOKUP($B272,PERIODIZACION!$A$3:$AN$528,19,FALSE))</f>
        <v>80</v>
      </c>
      <c r="AC272" s="176" t="str">
        <f t="shared" ref="AC272" si="240">IF(AB272 &lt;&gt; "","/","")</f>
        <v>/</v>
      </c>
      <c r="AD272" s="176">
        <f>IF(VLOOKUP($B272,PERIODIZACION!$A$3:$AN$528,20,FALSE)=0,"",VLOOKUP($B272,PERIODIZACION!$A$3:$AN$528,20,FALSE))</f>
        <v>5</v>
      </c>
      <c r="AE272" s="176" t="str">
        <f>IF(VLOOKUP($B272,PERIODIZACION!$A$3:$AN$528,21,FALSE)=0,"",VLOOKUP($B272,PERIODIZACION!$A$3:$AN$528,21,FALSE))</f>
        <v/>
      </c>
      <c r="AF272" s="176" t="str">
        <f t="shared" ref="AF272" si="241">IF(AE272 &lt;&gt; "","/","")</f>
        <v/>
      </c>
      <c r="AG272" s="182" t="str">
        <f>IF(VLOOKUP($B272,PERIODIZACION!$A$3:$AN$528,22,FALSE)=0,"",VLOOKUP($B272,PERIODIZACION!$A$3:$AN$528,22,FALSE))</f>
        <v/>
      </c>
      <c r="AJ272" s="19" t="e">
        <f>VLOOKUP(C272,EJE!C$1:D1605,2,FALSE)</f>
        <v>#N/A</v>
      </c>
    </row>
    <row r="273" spans="1:36" ht="16.5">
      <c r="A273" s="155">
        <v>11</v>
      </c>
      <c r="B273" s="81" t="s">
        <v>685</v>
      </c>
      <c r="C273" s="178" t="s">
        <v>3</v>
      </c>
      <c r="D273" s="132" t="str">
        <f>HYPERLINK(AJ273,AI273)</f>
        <v>video</v>
      </c>
      <c r="E273" s="380"/>
      <c r="F273" s="380"/>
      <c r="G273" s="380"/>
      <c r="H273" s="380" t="s">
        <v>776</v>
      </c>
      <c r="I273" s="380"/>
      <c r="J273" s="380"/>
      <c r="K273" s="380"/>
      <c r="L273" s="380"/>
      <c r="M273" s="380"/>
      <c r="N273" s="380"/>
      <c r="O273" s="380"/>
      <c r="P273" s="380"/>
      <c r="Q273" s="178"/>
      <c r="R273" s="178"/>
      <c r="S273" s="178"/>
      <c r="T273" s="178"/>
      <c r="U273" s="178"/>
      <c r="V273" s="178"/>
      <c r="W273" s="178"/>
      <c r="X273" s="178"/>
      <c r="Y273" s="178"/>
      <c r="Z273" s="178"/>
      <c r="AA273" s="178"/>
      <c r="AB273" s="178"/>
      <c r="AC273" s="178"/>
      <c r="AD273" s="178"/>
      <c r="AE273" s="178"/>
      <c r="AF273" s="178"/>
      <c r="AG273" s="183"/>
      <c r="AI273" s="87" t="s">
        <v>738</v>
      </c>
      <c r="AJ273" s="19" t="str">
        <f>VLOOKUP(C273,EJE!C$1:D1606,2,FALSE)</f>
        <v>https://youtu.be/JwwQxitUCsY?si=-0IR-GRHn2uOUwX0</v>
      </c>
    </row>
    <row r="274" spans="1:36" ht="17.25" thickBot="1">
      <c r="A274" s="155">
        <v>12</v>
      </c>
      <c r="B274" s="82" t="s">
        <v>942</v>
      </c>
      <c r="C274" s="180" t="s">
        <v>661</v>
      </c>
      <c r="D274" s="133" t="str">
        <f>HYPERLINK(AJ274,AI274)</f>
        <v>video</v>
      </c>
      <c r="E274" s="387"/>
      <c r="F274" s="387"/>
      <c r="G274" s="387"/>
      <c r="H274" s="387" t="s">
        <v>776</v>
      </c>
      <c r="I274" s="387"/>
      <c r="J274" s="387"/>
      <c r="K274" s="387"/>
      <c r="L274" s="387"/>
      <c r="M274" s="387"/>
      <c r="N274" s="387"/>
      <c r="O274" s="387"/>
      <c r="P274" s="387"/>
      <c r="Q274" s="180"/>
      <c r="R274" s="180"/>
      <c r="S274" s="180"/>
      <c r="T274" s="180"/>
      <c r="U274" s="180"/>
      <c r="V274" s="180"/>
      <c r="W274" s="180"/>
      <c r="X274" s="180"/>
      <c r="Y274" s="180"/>
      <c r="Z274" s="180"/>
      <c r="AA274" s="180"/>
      <c r="AB274" s="180"/>
      <c r="AC274" s="180"/>
      <c r="AD274" s="180"/>
      <c r="AE274" s="180"/>
      <c r="AF274" s="180"/>
      <c r="AG274" s="184"/>
      <c r="AI274" s="87" t="s">
        <v>738</v>
      </c>
      <c r="AJ274" s="19" t="str">
        <f>VLOOKUP(C274,EJE!C$1:D1607,2,FALSE)</f>
        <v>https://drive.google.com/file/d/1VSznd0Pd842fm_2ygqVwDGID2Qpk-swW/view?usp=sharing</v>
      </c>
    </row>
    <row r="275" spans="1:36">
      <c r="A275" s="155">
        <v>13</v>
      </c>
      <c r="B275" s="379"/>
      <c r="C275" s="379"/>
      <c r="D275" s="379"/>
      <c r="E275" s="379" t="s">
        <v>688</v>
      </c>
      <c r="F275" s="379"/>
      <c r="G275" s="379"/>
      <c r="H275" s="379" t="s">
        <v>38</v>
      </c>
      <c r="I275" s="379"/>
      <c r="J275" s="379"/>
      <c r="K275" s="379" t="s">
        <v>687</v>
      </c>
      <c r="L275" s="379"/>
      <c r="M275" s="379"/>
      <c r="N275" s="379" t="s">
        <v>686</v>
      </c>
      <c r="O275" s="379"/>
      <c r="P275" s="379"/>
      <c r="Q275" s="168"/>
      <c r="R275" s="168"/>
      <c r="S275" s="168"/>
      <c r="T275" s="168"/>
      <c r="U275" s="168"/>
      <c r="V275" s="168"/>
      <c r="W275" s="168"/>
      <c r="X275" s="168"/>
      <c r="Y275" s="168"/>
      <c r="Z275" s="168"/>
      <c r="AA275" s="168"/>
      <c r="AB275" s="168"/>
      <c r="AC275" s="168"/>
      <c r="AD275" s="168"/>
      <c r="AE275" s="168"/>
      <c r="AF275" s="168"/>
      <c r="AG275" s="168"/>
      <c r="AJ275" s="19"/>
    </row>
    <row r="276" spans="1:36" ht="12.75">
      <c r="A276" s="155">
        <v>14</v>
      </c>
      <c r="B276" s="83" t="s">
        <v>42</v>
      </c>
      <c r="C276" s="178" t="s">
        <v>2</v>
      </c>
      <c r="D276" s="132" t="str">
        <f>HYPERLINK(AJ276,AI276)</f>
        <v>video</v>
      </c>
      <c r="E276" s="380">
        <v>10</v>
      </c>
      <c r="F276" s="380"/>
      <c r="G276" s="380"/>
      <c r="H276" s="380" t="s">
        <v>772</v>
      </c>
      <c r="I276" s="380"/>
      <c r="J276" s="380"/>
      <c r="K276" s="380">
        <v>3</v>
      </c>
      <c r="L276" s="380"/>
      <c r="M276" s="380"/>
      <c r="N276" s="380">
        <v>0</v>
      </c>
      <c r="O276" s="380"/>
      <c r="P276" s="380"/>
      <c r="Q276" s="168"/>
      <c r="R276" s="168"/>
      <c r="S276" s="168"/>
      <c r="T276" s="168"/>
      <c r="U276" s="168"/>
      <c r="V276" s="168"/>
      <c r="W276" s="168"/>
      <c r="X276" s="168"/>
      <c r="Y276" s="168"/>
      <c r="Z276" s="168"/>
      <c r="AA276" s="168"/>
      <c r="AB276" s="168"/>
      <c r="AC276" s="168"/>
      <c r="AD276" s="168"/>
      <c r="AE276" s="168"/>
      <c r="AF276" s="168"/>
      <c r="AG276" s="168"/>
      <c r="AI276" s="87" t="s">
        <v>738</v>
      </c>
      <c r="AJ276" s="19" t="str">
        <f>VLOOKUP(C276,EJE!C$1:D1609,2,FALSE)</f>
        <v>https://youtu.be/bgO3bI1ts_E?si=cgFOBOfo4lT9WI1k</v>
      </c>
    </row>
    <row r="277" spans="1:36" ht="25.5">
      <c r="A277" s="155">
        <v>15</v>
      </c>
      <c r="B277" s="83" t="s">
        <v>39</v>
      </c>
      <c r="C277" s="178" t="s">
        <v>149</v>
      </c>
      <c r="D277" s="132" t="str">
        <f>HYPERLINK(AJ277,AI277)</f>
        <v>video</v>
      </c>
      <c r="E277" s="380">
        <v>10</v>
      </c>
      <c r="F277" s="380"/>
      <c r="G277" s="380"/>
      <c r="H277" s="380" t="s">
        <v>772</v>
      </c>
      <c r="I277" s="380"/>
      <c r="J277" s="380"/>
      <c r="K277" s="380">
        <v>3</v>
      </c>
      <c r="L277" s="380"/>
      <c r="M277" s="380"/>
      <c r="N277" s="380">
        <v>0</v>
      </c>
      <c r="O277" s="380"/>
      <c r="P277" s="380"/>
      <c r="Q277" s="168"/>
      <c r="R277" s="168"/>
      <c r="S277" s="168"/>
      <c r="T277" s="168"/>
      <c r="U277" s="168"/>
      <c r="V277" s="168"/>
      <c r="W277" s="168"/>
      <c r="X277" s="168"/>
      <c r="Y277" s="168"/>
      <c r="Z277" s="168"/>
      <c r="AA277" s="168"/>
      <c r="AB277" s="168"/>
      <c r="AC277" s="168"/>
      <c r="AD277" s="168"/>
      <c r="AE277" s="168"/>
      <c r="AF277" s="168"/>
      <c r="AG277" s="168"/>
      <c r="AI277" s="87" t="s">
        <v>738</v>
      </c>
      <c r="AJ277" s="19">
        <f>VLOOKUP(C277,EJE!C$1:D1610,2,FALSE)</f>
        <v>0</v>
      </c>
    </row>
    <row r="278" spans="1:36" ht="12.75">
      <c r="A278" s="155">
        <v>16</v>
      </c>
      <c r="B278" s="83" t="s">
        <v>685</v>
      </c>
      <c r="C278" s="178" t="s">
        <v>4</v>
      </c>
      <c r="D278" s="132" t="str">
        <f>HYPERLINK(AJ278,AI278)</f>
        <v>video</v>
      </c>
      <c r="E278" s="380"/>
      <c r="F278" s="380"/>
      <c r="G278" s="380"/>
      <c r="H278" s="380" t="s">
        <v>779</v>
      </c>
      <c r="I278" s="380"/>
      <c r="J278" s="380"/>
      <c r="K278" s="380">
        <v>3</v>
      </c>
      <c r="L278" s="380"/>
      <c r="M278" s="380"/>
      <c r="N278" s="380">
        <v>0</v>
      </c>
      <c r="O278" s="380"/>
      <c r="P278" s="380"/>
      <c r="Q278" s="168"/>
      <c r="R278" s="168"/>
      <c r="S278" s="168"/>
      <c r="T278" s="168"/>
      <c r="U278" s="168"/>
      <c r="V278" s="168"/>
      <c r="W278" s="168"/>
      <c r="X278" s="168"/>
      <c r="Y278" s="168"/>
      <c r="Z278" s="168"/>
      <c r="AA278" s="168"/>
      <c r="AB278" s="168"/>
      <c r="AC278" s="168"/>
      <c r="AD278" s="168"/>
      <c r="AE278" s="168"/>
      <c r="AF278" s="168"/>
      <c r="AG278" s="168"/>
      <c r="AI278" s="87" t="s">
        <v>738</v>
      </c>
      <c r="AJ278" s="19" t="str">
        <f>VLOOKUP(C278,EJE!C$1:D1611,2,FALSE)</f>
        <v>https://youtu.be/SvFPSj9WcEk?si=iMWBcf8EZLcp5zy2</v>
      </c>
    </row>
    <row r="279" spans="1:36" ht="12.75">
      <c r="A279" s="155">
        <v>17</v>
      </c>
      <c r="B279" s="83" t="s">
        <v>1</v>
      </c>
      <c r="C279" s="178" t="s">
        <v>746</v>
      </c>
      <c r="D279" s="132" t="str">
        <f>HYPERLINK(AJ279,AI279)</f>
        <v>video</v>
      </c>
      <c r="E279" s="380"/>
      <c r="F279" s="380"/>
      <c r="G279" s="380"/>
      <c r="H279" s="380"/>
      <c r="I279" s="380"/>
      <c r="J279" s="380"/>
      <c r="K279" s="380"/>
      <c r="L279" s="380"/>
      <c r="M279" s="380"/>
      <c r="N279" s="380"/>
      <c r="O279" s="380"/>
      <c r="P279" s="380"/>
      <c r="Q279" s="168"/>
      <c r="R279" s="168"/>
      <c r="S279" s="168"/>
      <c r="T279" s="168"/>
      <c r="U279" s="168"/>
      <c r="V279" s="168"/>
      <c r="W279" s="168"/>
      <c r="X279" s="168"/>
      <c r="Y279" s="168"/>
      <c r="Z279" s="168"/>
      <c r="AA279" s="168"/>
      <c r="AB279" s="168"/>
      <c r="AC279" s="168"/>
      <c r="AD279" s="168"/>
      <c r="AE279" s="168"/>
      <c r="AF279" s="168"/>
      <c r="AG279" s="168"/>
      <c r="AI279" s="87" t="s">
        <v>738</v>
      </c>
      <c r="AJ279" s="19">
        <f>VLOOKUP(C279,EJE!C$1:D1612,2,FALSE)</f>
        <v>0</v>
      </c>
    </row>
    <row r="280" spans="1:36" ht="12.75">
      <c r="A280" s="155">
        <v>18</v>
      </c>
      <c r="B280" s="83" t="s">
        <v>1</v>
      </c>
      <c r="C280" s="178" t="s">
        <v>746</v>
      </c>
      <c r="D280" s="132" t="str">
        <f t="shared" ref="D280:D282" si="242">HYPERLINK(AJ280,AI280)</f>
        <v>video</v>
      </c>
      <c r="E280" s="380"/>
      <c r="F280" s="380"/>
      <c r="G280" s="380"/>
      <c r="H280" s="380"/>
      <c r="I280" s="380"/>
      <c r="J280" s="380"/>
      <c r="K280" s="380"/>
      <c r="L280" s="380"/>
      <c r="M280" s="380"/>
      <c r="N280" s="380"/>
      <c r="O280" s="380"/>
      <c r="P280" s="380"/>
      <c r="Q280" s="168"/>
      <c r="R280" s="168"/>
      <c r="S280" s="168"/>
      <c r="T280" s="168"/>
      <c r="U280" s="168"/>
      <c r="V280" s="168"/>
      <c r="W280" s="168"/>
      <c r="X280" s="168"/>
      <c r="Y280" s="168"/>
      <c r="Z280" s="168"/>
      <c r="AA280" s="168"/>
      <c r="AB280" s="168"/>
      <c r="AC280" s="168"/>
      <c r="AD280" s="168"/>
      <c r="AE280" s="168"/>
      <c r="AF280" s="168"/>
      <c r="AG280" s="168"/>
      <c r="AI280" s="87" t="s">
        <v>738</v>
      </c>
      <c r="AJ280" s="19">
        <f>VLOOKUP(C280,EJE!C$1:D1613,2,FALSE)</f>
        <v>0</v>
      </c>
    </row>
    <row r="281" spans="1:36" ht="12.75">
      <c r="A281" s="155">
        <v>19</v>
      </c>
      <c r="B281" s="83" t="s">
        <v>1</v>
      </c>
      <c r="C281" s="178" t="s">
        <v>746</v>
      </c>
      <c r="D281" s="132" t="str">
        <f t="shared" si="242"/>
        <v>video</v>
      </c>
      <c r="E281" s="380"/>
      <c r="F281" s="380"/>
      <c r="G281" s="380"/>
      <c r="H281" s="380"/>
      <c r="I281" s="380"/>
      <c r="J281" s="380"/>
      <c r="K281" s="380"/>
      <c r="L281" s="380"/>
      <c r="M281" s="380"/>
      <c r="N281" s="380"/>
      <c r="O281" s="380"/>
      <c r="P281" s="380"/>
      <c r="Q281" s="168"/>
      <c r="R281" s="168"/>
      <c r="S281" s="168"/>
      <c r="T281" s="168"/>
      <c r="U281" s="168"/>
      <c r="V281" s="168"/>
      <c r="W281" s="168"/>
      <c r="X281" s="168"/>
      <c r="Y281" s="168"/>
      <c r="Z281" s="168"/>
      <c r="AA281" s="168"/>
      <c r="AB281" s="168"/>
      <c r="AC281" s="168"/>
      <c r="AD281" s="168"/>
      <c r="AE281" s="168"/>
      <c r="AF281" s="168"/>
      <c r="AG281" s="168"/>
      <c r="AI281" s="87" t="s">
        <v>738</v>
      </c>
      <c r="AJ281" s="19">
        <f>VLOOKUP(C281,EJE!C$1:D1614,2,FALSE)</f>
        <v>0</v>
      </c>
    </row>
    <row r="282" spans="1:36" ht="12.75">
      <c r="A282" s="155">
        <v>20</v>
      </c>
      <c r="B282" s="83" t="s">
        <v>1</v>
      </c>
      <c r="C282" s="178" t="s">
        <v>746</v>
      </c>
      <c r="D282" s="132" t="str">
        <f t="shared" si="242"/>
        <v>video</v>
      </c>
      <c r="E282" s="380"/>
      <c r="F282" s="380"/>
      <c r="G282" s="380"/>
      <c r="H282" s="380"/>
      <c r="I282" s="380"/>
      <c r="J282" s="380"/>
      <c r="K282" s="380"/>
      <c r="L282" s="380"/>
      <c r="M282" s="380"/>
      <c r="N282" s="380"/>
      <c r="O282" s="380"/>
      <c r="P282" s="380"/>
      <c r="Q282" s="168"/>
      <c r="R282" s="168"/>
      <c r="S282" s="168"/>
      <c r="T282" s="168"/>
      <c r="U282" s="168"/>
      <c r="V282" s="168"/>
      <c r="W282" s="168"/>
      <c r="X282" s="168"/>
      <c r="Y282" s="168"/>
      <c r="Z282" s="168"/>
      <c r="AA282" s="168"/>
      <c r="AB282" s="168"/>
      <c r="AC282" s="168"/>
      <c r="AD282" s="168"/>
      <c r="AE282" s="168"/>
      <c r="AF282" s="168"/>
      <c r="AG282" s="168"/>
      <c r="AI282" s="87" t="s">
        <v>738</v>
      </c>
      <c r="AJ282" s="19">
        <f>VLOOKUP(C282,EJE!C$1:D1615,2,FALSE)</f>
        <v>0</v>
      </c>
    </row>
    <row r="283" spans="1:36">
      <c r="A283" s="155">
        <v>21</v>
      </c>
      <c r="B283" s="83"/>
    </row>
    <row r="284" spans="1:36">
      <c r="A284" s="155">
        <v>22</v>
      </c>
      <c r="B284" s="83"/>
    </row>
    <row r="285" spans="1:36">
      <c r="A285" s="155">
        <v>23</v>
      </c>
      <c r="B285" s="83"/>
    </row>
    <row r="286" spans="1:36">
      <c r="A286" s="155">
        <v>24</v>
      </c>
      <c r="B286" s="83"/>
    </row>
    <row r="287" spans="1:36">
      <c r="B287" s="18"/>
      <c r="C287" s="77" t="s">
        <v>932</v>
      </c>
      <c r="D287" s="59"/>
      <c r="E287" s="118"/>
      <c r="F287" s="118"/>
      <c r="G287" s="118"/>
      <c r="H287" s="118"/>
      <c r="I287" s="118"/>
      <c r="J287" s="118"/>
      <c r="K287" s="118"/>
      <c r="L287" s="118"/>
      <c r="M287" s="118"/>
      <c r="N287" s="118"/>
      <c r="O287" s="118"/>
      <c r="P287" s="118"/>
      <c r="AG287" s="118"/>
      <c r="AJ287" s="75"/>
    </row>
    <row r="288" spans="1:36" customFormat="1" ht="21" thickBot="1">
      <c r="A288" s="245">
        <v>12</v>
      </c>
      <c r="B288" s="162"/>
      <c r="C288" s="162" t="s">
        <v>934</v>
      </c>
      <c r="D288" s="191"/>
      <c r="E288" s="381" t="s">
        <v>688</v>
      </c>
      <c r="F288" s="381"/>
      <c r="G288" s="381"/>
      <c r="H288" s="381" t="s">
        <v>38</v>
      </c>
      <c r="I288" s="381"/>
      <c r="J288" s="381"/>
      <c r="K288" s="381" t="s">
        <v>687</v>
      </c>
      <c r="L288" s="381"/>
      <c r="M288" s="381"/>
      <c r="N288" s="381" t="s">
        <v>686</v>
      </c>
      <c r="O288" s="381"/>
      <c r="P288" s="381"/>
      <c r="AH288" s="18"/>
      <c r="AI288" s="87"/>
    </row>
    <row r="289" spans="1:36" ht="12.75">
      <c r="A289" s="155">
        <v>1</v>
      </c>
      <c r="B289" s="80" t="s">
        <v>175</v>
      </c>
      <c r="C289" s="188" t="s">
        <v>210</v>
      </c>
      <c r="D289" s="59" t="str">
        <f t="shared" ref="D289:D294" si="243">HYPERLINK(AJ289,AI289)</f>
        <v>video</v>
      </c>
      <c r="E289" s="384">
        <v>8</v>
      </c>
      <c r="F289" s="384"/>
      <c r="G289" s="384"/>
      <c r="H289" s="384"/>
      <c r="I289" s="384"/>
      <c r="J289" s="384"/>
      <c r="K289" s="384"/>
      <c r="L289" s="384"/>
      <c r="M289" s="384"/>
      <c r="N289" s="380"/>
      <c r="O289" s="380"/>
      <c r="P289" s="385"/>
      <c r="AG289" s="169"/>
      <c r="AI289" s="87" t="s">
        <v>738</v>
      </c>
      <c r="AJ289" s="19">
        <f>VLOOKUP(C289,EJE!C$1:D1628,2,FALSE)</f>
        <v>0</v>
      </c>
    </row>
    <row r="290" spans="1:36" ht="12.75">
      <c r="A290" s="155">
        <v>2</v>
      </c>
      <c r="B290" s="81" t="s">
        <v>395</v>
      </c>
      <c r="C290" s="188" t="s">
        <v>389</v>
      </c>
      <c r="D290" s="59" t="str">
        <f t="shared" si="243"/>
        <v>video</v>
      </c>
      <c r="E290" s="384"/>
      <c r="F290" s="384"/>
      <c r="G290" s="384"/>
      <c r="H290" s="384" t="s">
        <v>776</v>
      </c>
      <c r="I290" s="384"/>
      <c r="J290" s="384"/>
      <c r="K290" s="384">
        <v>3</v>
      </c>
      <c r="L290" s="384"/>
      <c r="M290" s="384"/>
      <c r="N290" s="380"/>
      <c r="O290" s="380"/>
      <c r="P290" s="385"/>
      <c r="AG290" s="169"/>
      <c r="AI290" s="87" t="s">
        <v>738</v>
      </c>
      <c r="AJ290" s="19" t="str">
        <f>VLOOKUP(C290,EJE!C$1:D1629,2,FALSE)</f>
        <v>https://youtu.be/B4AxYIlorgw?si=E6uIHQ3akwy8aj-m</v>
      </c>
    </row>
    <row r="291" spans="1:36" ht="17.25" thickBot="1">
      <c r="A291" s="155">
        <v>3</v>
      </c>
      <c r="B291" s="82" t="s">
        <v>392</v>
      </c>
      <c r="C291" s="214" t="s">
        <v>176</v>
      </c>
      <c r="D291" s="61" t="str">
        <f t="shared" si="243"/>
        <v>video</v>
      </c>
      <c r="E291" s="386"/>
      <c r="F291" s="386"/>
      <c r="G291" s="386"/>
      <c r="H291" s="386" t="s">
        <v>776</v>
      </c>
      <c r="I291" s="386"/>
      <c r="J291" s="386"/>
      <c r="K291" s="386">
        <v>3</v>
      </c>
      <c r="L291" s="386"/>
      <c r="M291" s="386"/>
      <c r="N291" s="387"/>
      <c r="O291" s="387"/>
      <c r="P291" s="388"/>
      <c r="AG291" s="169"/>
      <c r="AI291" s="87" t="s">
        <v>738</v>
      </c>
      <c r="AJ291" s="19" t="str">
        <f>VLOOKUP(C291,EJE!C$1:D1630,2,FALSE)</f>
        <v>https://drive.google.com/file/d/1Q1An8Nigul245WUqUDS52fCJOsCBmEqf/view?usp=drive_link</v>
      </c>
    </row>
    <row r="292" spans="1:36" ht="16.5">
      <c r="A292" s="155">
        <v>4</v>
      </c>
      <c r="B292" s="80" t="s">
        <v>739</v>
      </c>
      <c r="C292" s="215" t="s">
        <v>66</v>
      </c>
      <c r="D292" s="74" t="str">
        <f t="shared" si="243"/>
        <v>video</v>
      </c>
      <c r="E292" s="389"/>
      <c r="F292" s="389"/>
      <c r="G292" s="389"/>
      <c r="H292" s="389" t="s">
        <v>776</v>
      </c>
      <c r="I292" s="389"/>
      <c r="J292" s="389"/>
      <c r="K292" s="389">
        <v>3</v>
      </c>
      <c r="L292" s="389"/>
      <c r="M292" s="389"/>
      <c r="N292" s="390"/>
      <c r="O292" s="390"/>
      <c r="P292" s="391"/>
      <c r="AG292" s="169"/>
      <c r="AI292" s="87" t="s">
        <v>738</v>
      </c>
      <c r="AJ292" s="19" t="str">
        <f>VLOOKUP(C292,EJE!C$1:D1631,2,FALSE)</f>
        <v>https://youtu.be/YNAwRWgPwNk?si=tRGZb459mOPBCCZB</v>
      </c>
    </row>
    <row r="293" spans="1:36" ht="12.75">
      <c r="A293" s="155">
        <v>5</v>
      </c>
      <c r="B293" s="81" t="s">
        <v>739</v>
      </c>
      <c r="C293" s="188" t="s">
        <v>622</v>
      </c>
      <c r="D293" s="59" t="e">
        <f t="shared" si="243"/>
        <v>#N/A</v>
      </c>
      <c r="E293" s="384"/>
      <c r="F293" s="384"/>
      <c r="G293" s="384"/>
      <c r="H293" s="384" t="s">
        <v>776</v>
      </c>
      <c r="I293" s="384"/>
      <c r="J293" s="384"/>
      <c r="K293" s="384">
        <v>3</v>
      </c>
      <c r="L293" s="384"/>
      <c r="M293" s="384"/>
      <c r="N293" s="380"/>
      <c r="O293" s="380"/>
      <c r="P293" s="385"/>
      <c r="AG293" s="169"/>
      <c r="AI293" s="87" t="s">
        <v>738</v>
      </c>
      <c r="AJ293" s="19" t="e">
        <f>VLOOKUP(C293,EJE!C$1:D1632,2,FALSE)</f>
        <v>#N/A</v>
      </c>
    </row>
    <row r="294" spans="1:36" ht="13.5" thickBot="1">
      <c r="A294" s="155">
        <v>6</v>
      </c>
      <c r="B294" s="81" t="s">
        <v>0</v>
      </c>
      <c r="C294" s="188" t="s">
        <v>627</v>
      </c>
      <c r="D294" s="59" t="str">
        <f t="shared" si="243"/>
        <v>video</v>
      </c>
      <c r="E294" s="384"/>
      <c r="F294" s="384"/>
      <c r="G294" s="384"/>
      <c r="H294" s="384" t="s">
        <v>776</v>
      </c>
      <c r="I294" s="384"/>
      <c r="J294" s="384"/>
      <c r="K294" s="384">
        <v>3</v>
      </c>
      <c r="L294" s="384"/>
      <c r="M294" s="384"/>
      <c r="N294" s="380"/>
      <c r="O294" s="380"/>
      <c r="P294" s="385"/>
      <c r="AG294" s="169"/>
      <c r="AI294" s="87" t="s">
        <v>738</v>
      </c>
      <c r="AJ294" s="19" t="str">
        <f>VLOOKUP(C294,EJE!C$1:D1633,2,FALSE)</f>
        <v>https://youtu.be/21c_yxmd5lQ?si=PIVwUqgcfAsyu5jn</v>
      </c>
    </row>
    <row r="295" spans="1:36" ht="12.75">
      <c r="A295" s="155">
        <v>7</v>
      </c>
      <c r="B295" s="129" t="s">
        <v>838</v>
      </c>
      <c r="C295" s="176" t="str">
        <f>+VLOOKUP($B295,PERIODIZACION!$A$3:$AN$528,2,FALSE)</f>
        <v>HIP TRUST</v>
      </c>
      <c r="D295" s="222">
        <f>IF(VLOOKUP($B295,PERIODIZACION!$A$3:$AN$528,3,FALSE)=0,"",VLOOKUP($B295,PERIODIZACION!$A$3:$AN$528,3,FALSE))</f>
        <v>40</v>
      </c>
      <c r="E295" s="176" t="str">
        <f t="shared" ref="E295" si="244">IF(D295 &lt;&gt; "","/","")</f>
        <v>/</v>
      </c>
      <c r="F295" s="176">
        <f>IF(VLOOKUP($B295,PERIODIZACION!$A$3:$AN$528,4,FALSE)=0,"",VLOOKUP($B295,PERIODIZACION!$A$3:$AN$528,4,FALSE))</f>
        <v>4</v>
      </c>
      <c r="G295" s="176">
        <f>IF(VLOOKUP($B295,PERIODIZACION!$A$3:$AN$528,5,FALSE)=0,"",VLOOKUP($B295,PERIODIZACION!$A$3:$AN$528,5,FALSE))</f>
        <v>60</v>
      </c>
      <c r="H295" s="176" t="str">
        <f t="shared" ref="H295" si="245">IF(G295 &lt;&gt; "","/","")</f>
        <v>/</v>
      </c>
      <c r="I295" s="176">
        <f>IF(VLOOKUP($B295,PERIODIZACION!$A$3:$AN$528,6,FALSE)=0,"",VLOOKUP($B295,PERIODIZACION!$A$3:$AN$528,6,FALSE))</f>
        <v>4</v>
      </c>
      <c r="J295" s="176">
        <f>IF(VLOOKUP($B295,PERIODIZACION!$A$3:$AN$528,7,FALSE)=0,"",VLOOKUP($B295,PERIODIZACION!$A$3:$AN$528,7,FALSE))</f>
        <v>70</v>
      </c>
      <c r="K295" s="176" t="str">
        <f t="shared" ref="K295" si="246">IF(J295 &lt;&gt; "","/","")</f>
        <v>/</v>
      </c>
      <c r="L295" s="176">
        <f>IF(VLOOKUP($B295,PERIODIZACION!$A$3:$AN$528,8,FALSE)=0,"",VLOOKUP($B295,PERIODIZACION!$A$3:$AN$528,8,FALSE))</f>
        <v>4</v>
      </c>
      <c r="M295" s="176">
        <f>IF(VLOOKUP($B295,PERIODIZACION!$A$3:$AN$528,9,FALSE)=0,"",VLOOKUP($B295,PERIODIZACION!$A$3:$AN$528,9,FALSE))</f>
        <v>80</v>
      </c>
      <c r="N295" s="176" t="str">
        <f t="shared" ref="N295" si="247">IF(M295 &lt;&gt; "","/","")</f>
        <v>/</v>
      </c>
      <c r="O295" s="176">
        <f>IF(VLOOKUP($B295,PERIODIZACION!$A$3:$AN$528,10,FALSE)=0,"",VLOOKUP($B295,PERIODIZACION!$A$3:$AN$528,10,FALSE))</f>
        <v>5</v>
      </c>
      <c r="P295" s="176">
        <f>IF(VLOOKUP($B295,PERIODIZACION!$A$3:$AN$528,11,FALSE)=0,"",VLOOKUP($B295,PERIODIZACION!$A$3:$AN$528,11,FALSE))</f>
        <v>80</v>
      </c>
      <c r="Q295" s="176" t="str">
        <f t="shared" ref="Q295" si="248">IF(P295 &lt;&gt; "","/","")</f>
        <v>/</v>
      </c>
      <c r="R295" s="176">
        <f>IF(VLOOKUP($B295,PERIODIZACION!$A$3:$AN$528,12,FALSE)=0,"",VLOOKUP($B295,PERIODIZACION!$A$3:$AN$528,12,FALSE))</f>
        <v>5</v>
      </c>
      <c r="S295" s="176">
        <f>IF(VLOOKUP($B295,PERIODIZACION!$A$3:$AN$528,13,FALSE)=0,"",VLOOKUP($B295,PERIODIZACION!$A$3:$AN$528,13,FALSE))</f>
        <v>80</v>
      </c>
      <c r="T295" s="176" t="str">
        <f t="shared" ref="T295" si="249">IF(S295 &lt;&gt; "","/","")</f>
        <v>/</v>
      </c>
      <c r="U295" s="176">
        <f>IF(VLOOKUP($B295,PERIODIZACION!$A$3:$AN$528,14,FALSE)=0,"",VLOOKUP($B295,PERIODIZACION!$A$3:$AN$528,14,FALSE))</f>
        <v>5</v>
      </c>
      <c r="V295" s="176">
        <f>IF(VLOOKUP($B295,PERIODIZACION!$A$3:$AN$528,15,FALSE)=0,"",VLOOKUP($B295,PERIODIZACION!$A$3:$AN$528,15,FALSE))</f>
        <v>80</v>
      </c>
      <c r="W295" s="176" t="str">
        <f t="shared" ref="W295" si="250">IF(V295 &lt;&gt; "","/","")</f>
        <v>/</v>
      </c>
      <c r="X295" s="176">
        <f>IF(VLOOKUP($B295,PERIODIZACION!$A$3:$AN$528,16,FALSE)=0,"",VLOOKUP($B295,PERIODIZACION!$A$3:$AN$528,16,FALSE))</f>
        <v>5</v>
      </c>
      <c r="Y295" s="176">
        <f>IF(VLOOKUP($B295,PERIODIZACION!$A$3:$AN$528,17,FALSE)=0,"",VLOOKUP($B295,PERIODIZACION!$A$3:$AN$528,17,FALSE))</f>
        <v>80</v>
      </c>
      <c r="Z295" s="176" t="str">
        <f t="shared" ref="Z295" si="251">IF(Y295 &lt;&gt; "","/","")</f>
        <v>/</v>
      </c>
      <c r="AA295" s="176">
        <f>IF(VLOOKUP($B295,PERIODIZACION!$A$3:$AN$528,18,FALSE)=0,"",VLOOKUP($B295,PERIODIZACION!$A$3:$AN$528,18,FALSE))</f>
        <v>5</v>
      </c>
      <c r="AB295" s="176">
        <f>IF(VLOOKUP($B295,PERIODIZACION!$A$3:$AN$528,19,FALSE)=0,"",VLOOKUP($B295,PERIODIZACION!$A$3:$AN$528,19,FALSE))</f>
        <v>80</v>
      </c>
      <c r="AC295" s="176" t="str">
        <f t="shared" ref="AC295" si="252">IF(AB295 &lt;&gt; "","/","")</f>
        <v>/</v>
      </c>
      <c r="AD295" s="176">
        <f>IF(VLOOKUP($B295,PERIODIZACION!$A$3:$AN$528,20,FALSE)=0,"",VLOOKUP($B295,PERIODIZACION!$A$3:$AN$528,20,FALSE))</f>
        <v>5</v>
      </c>
      <c r="AE295" s="176" t="str">
        <f>IF(VLOOKUP($B295,PERIODIZACION!$A$3:$AN$528,21,FALSE)=0,"",VLOOKUP($B295,PERIODIZACION!$A$3:$AN$528,21,FALSE))</f>
        <v/>
      </c>
      <c r="AF295" s="176" t="str">
        <f t="shared" ref="AF295" si="253">IF(AE295 &lt;&gt; "","/","")</f>
        <v/>
      </c>
      <c r="AG295" s="182" t="str">
        <f>IF(VLOOKUP($B295,PERIODIZACION!$A$3:$AN$528,22,FALSE)=0,"",VLOOKUP($B295,PERIODIZACION!$A$3:$AN$528,22,FALSE))</f>
        <v/>
      </c>
      <c r="AJ295" s="19" t="e">
        <f>VLOOKUP(C295,EJE!C$1:D1634,2,FALSE)</f>
        <v>#N/A</v>
      </c>
    </row>
    <row r="296" spans="1:36" ht="12.75">
      <c r="A296" s="155">
        <v>8</v>
      </c>
      <c r="B296" s="81" t="s">
        <v>685</v>
      </c>
      <c r="C296" s="188" t="s">
        <v>114</v>
      </c>
      <c r="D296" s="59" t="str">
        <f>HYPERLINK(AJ296,AI296)</f>
        <v>video</v>
      </c>
      <c r="E296" s="382"/>
      <c r="F296" s="382"/>
      <c r="G296" s="382"/>
      <c r="H296" s="382" t="s">
        <v>776</v>
      </c>
      <c r="I296" s="382"/>
      <c r="J296" s="382"/>
      <c r="K296" s="382"/>
      <c r="L296" s="382"/>
      <c r="M296" s="382"/>
      <c r="N296" s="382"/>
      <c r="O296" s="382"/>
      <c r="P296" s="382"/>
      <c r="Q296" s="169"/>
      <c r="R296" s="169"/>
      <c r="S296" s="169"/>
      <c r="T296" s="169"/>
      <c r="U296" s="169"/>
      <c r="V296" s="169"/>
      <c r="W296" s="169"/>
      <c r="X296" s="169"/>
      <c r="Y296" s="169"/>
      <c r="Z296" s="169"/>
      <c r="AA296" s="169"/>
      <c r="AB296" s="169"/>
      <c r="AC296" s="169"/>
      <c r="AD296" s="169"/>
      <c r="AE296" s="169"/>
      <c r="AF296" s="169"/>
      <c r="AG296" s="60"/>
      <c r="AI296" s="87" t="s">
        <v>738</v>
      </c>
      <c r="AJ296" s="19" t="str">
        <f>VLOOKUP(C296,EJE!C$1:D1635,2,FALSE)</f>
        <v>https://youtu.be/p2i_0eL_ztg?si=rwMzBD9p-1bf_avu</v>
      </c>
    </row>
    <row r="297" spans="1:36" ht="13.5" thickBot="1">
      <c r="A297" s="155">
        <v>9</v>
      </c>
      <c r="B297" s="82" t="s">
        <v>264</v>
      </c>
      <c r="C297" s="214" t="s">
        <v>219</v>
      </c>
      <c r="D297" s="61" t="str">
        <f>HYPERLINK(AJ297,AI297)</f>
        <v>video</v>
      </c>
      <c r="E297" s="383"/>
      <c r="F297" s="383"/>
      <c r="G297" s="383"/>
      <c r="H297" s="383" t="s">
        <v>776</v>
      </c>
      <c r="I297" s="383"/>
      <c r="J297" s="383"/>
      <c r="K297" s="383"/>
      <c r="L297" s="383"/>
      <c r="M297" s="383"/>
      <c r="N297" s="383"/>
      <c r="O297" s="383"/>
      <c r="P297" s="383"/>
      <c r="Q297" s="170"/>
      <c r="R297" s="170"/>
      <c r="S297" s="170"/>
      <c r="T297" s="170"/>
      <c r="U297" s="170"/>
      <c r="V297" s="170"/>
      <c r="W297" s="170"/>
      <c r="X297" s="170"/>
      <c r="Y297" s="170"/>
      <c r="Z297" s="170"/>
      <c r="AA297" s="170"/>
      <c r="AB297" s="170"/>
      <c r="AC297" s="170"/>
      <c r="AD297" s="170"/>
      <c r="AE297" s="170"/>
      <c r="AF297" s="170"/>
      <c r="AG297" s="62"/>
      <c r="AI297" s="87" t="s">
        <v>738</v>
      </c>
      <c r="AJ297" s="19">
        <f>VLOOKUP(C297,EJE!C$1:D1636,2,FALSE)</f>
        <v>0</v>
      </c>
    </row>
    <row r="298" spans="1:36" ht="12.75">
      <c r="A298" s="155">
        <v>10</v>
      </c>
      <c r="B298" s="84" t="s">
        <v>801</v>
      </c>
      <c r="C298" s="176" t="str">
        <f>+VLOOKUP($B298,PERIODIZACION!$A$3:$AN$528,2,FALSE)</f>
        <v>PECHO</v>
      </c>
      <c r="D298" s="222">
        <f>IF(VLOOKUP($B298,PERIODIZACION!$A$3:$AN$528,3,FALSE)=0,"",VLOOKUP($B298,PERIODIZACION!$A$3:$AN$528,3,FALSE))</f>
        <v>40</v>
      </c>
      <c r="E298" s="176" t="str">
        <f t="shared" ref="E298" si="254">IF(D298 &lt;&gt; "","/","")</f>
        <v>/</v>
      </c>
      <c r="F298" s="176">
        <f>IF(VLOOKUP($B298,PERIODIZACION!$A$3:$AN$528,4,FALSE)=0,"",VLOOKUP($B298,PERIODIZACION!$A$3:$AN$528,4,FALSE))</f>
        <v>4</v>
      </c>
      <c r="G298" s="176">
        <f>IF(VLOOKUP($B298,PERIODIZACION!$A$3:$AN$528,5,FALSE)=0,"",VLOOKUP($B298,PERIODIZACION!$A$3:$AN$528,5,FALSE))</f>
        <v>60</v>
      </c>
      <c r="H298" s="176" t="str">
        <f t="shared" ref="H298" si="255">IF(G298 &lt;&gt; "","/","")</f>
        <v>/</v>
      </c>
      <c r="I298" s="176">
        <f>IF(VLOOKUP($B298,PERIODIZACION!$A$3:$AN$528,6,FALSE)=0,"",VLOOKUP($B298,PERIODIZACION!$A$3:$AN$528,6,FALSE))</f>
        <v>4</v>
      </c>
      <c r="J298" s="176">
        <f>IF(VLOOKUP($B298,PERIODIZACION!$A$3:$AN$528,7,FALSE)=0,"",VLOOKUP($B298,PERIODIZACION!$A$3:$AN$528,7,FALSE))</f>
        <v>70</v>
      </c>
      <c r="K298" s="176" t="str">
        <f t="shared" ref="K298" si="256">IF(J298 &lt;&gt; "","/","")</f>
        <v>/</v>
      </c>
      <c r="L298" s="176">
        <f>IF(VLOOKUP($B298,PERIODIZACION!$A$3:$AN$528,8,FALSE)=0,"",VLOOKUP($B298,PERIODIZACION!$A$3:$AN$528,8,FALSE))</f>
        <v>4</v>
      </c>
      <c r="M298" s="176">
        <f>IF(VLOOKUP($B298,PERIODIZACION!$A$3:$AN$528,9,FALSE)=0,"",VLOOKUP($B298,PERIODIZACION!$A$3:$AN$528,9,FALSE))</f>
        <v>80</v>
      </c>
      <c r="N298" s="176" t="str">
        <f t="shared" ref="N298" si="257">IF(M298 &lt;&gt; "","/","")</f>
        <v>/</v>
      </c>
      <c r="O298" s="176">
        <f>IF(VLOOKUP($B298,PERIODIZACION!$A$3:$AN$528,10,FALSE)=0,"",VLOOKUP($B298,PERIODIZACION!$A$3:$AN$528,10,FALSE))</f>
        <v>5</v>
      </c>
      <c r="P298" s="176">
        <f>IF(VLOOKUP($B298,PERIODIZACION!$A$3:$AN$528,11,FALSE)=0,"",VLOOKUP($B298,PERIODIZACION!$A$3:$AN$528,11,FALSE))</f>
        <v>80</v>
      </c>
      <c r="Q298" s="176" t="str">
        <f t="shared" ref="Q298" si="258">IF(P298 &lt;&gt; "","/","")</f>
        <v>/</v>
      </c>
      <c r="R298" s="176">
        <f>IF(VLOOKUP($B298,PERIODIZACION!$A$3:$AN$528,12,FALSE)=0,"",VLOOKUP($B298,PERIODIZACION!$A$3:$AN$528,12,FALSE))</f>
        <v>5</v>
      </c>
      <c r="S298" s="176">
        <f>IF(VLOOKUP($B298,PERIODIZACION!$A$3:$AN$528,13,FALSE)=0,"",VLOOKUP($B298,PERIODIZACION!$A$3:$AN$528,13,FALSE))</f>
        <v>80</v>
      </c>
      <c r="T298" s="176" t="str">
        <f t="shared" ref="T298" si="259">IF(S298 &lt;&gt; "","/","")</f>
        <v>/</v>
      </c>
      <c r="U298" s="176">
        <f>IF(VLOOKUP($B298,PERIODIZACION!$A$3:$AN$528,14,FALSE)=0,"",VLOOKUP($B298,PERIODIZACION!$A$3:$AN$528,14,FALSE))</f>
        <v>5</v>
      </c>
      <c r="V298" s="176">
        <f>IF(VLOOKUP($B298,PERIODIZACION!$A$3:$AN$528,15,FALSE)=0,"",VLOOKUP($B298,PERIODIZACION!$A$3:$AN$528,15,FALSE))</f>
        <v>80</v>
      </c>
      <c r="W298" s="176" t="str">
        <f t="shared" ref="W298" si="260">IF(V298 &lt;&gt; "","/","")</f>
        <v>/</v>
      </c>
      <c r="X298" s="176">
        <f>IF(VLOOKUP($B298,PERIODIZACION!$A$3:$AN$528,16,FALSE)=0,"",VLOOKUP($B298,PERIODIZACION!$A$3:$AN$528,16,FALSE))</f>
        <v>5</v>
      </c>
      <c r="Y298" s="176">
        <f>IF(VLOOKUP($B298,PERIODIZACION!$A$3:$AN$528,17,FALSE)=0,"",VLOOKUP($B298,PERIODIZACION!$A$3:$AN$528,17,FALSE))</f>
        <v>80</v>
      </c>
      <c r="Z298" s="176" t="str">
        <f t="shared" ref="Z298" si="261">IF(Y298 &lt;&gt; "","/","")</f>
        <v>/</v>
      </c>
      <c r="AA298" s="176">
        <f>IF(VLOOKUP($B298,PERIODIZACION!$A$3:$AN$528,18,FALSE)=0,"",VLOOKUP($B298,PERIODIZACION!$A$3:$AN$528,18,FALSE))</f>
        <v>5</v>
      </c>
      <c r="AB298" s="176">
        <f>IF(VLOOKUP($B298,PERIODIZACION!$A$3:$AN$528,19,FALSE)=0,"",VLOOKUP($B298,PERIODIZACION!$A$3:$AN$528,19,FALSE))</f>
        <v>80</v>
      </c>
      <c r="AC298" s="176" t="str">
        <f t="shared" ref="AC298" si="262">IF(AB298 &lt;&gt; "","/","")</f>
        <v>/</v>
      </c>
      <c r="AD298" s="176">
        <f>IF(VLOOKUP($B298,PERIODIZACION!$A$3:$AN$528,20,FALSE)=0,"",VLOOKUP($B298,PERIODIZACION!$A$3:$AN$528,20,FALSE))</f>
        <v>5</v>
      </c>
      <c r="AE298" s="176" t="str">
        <f>IF(VLOOKUP($B298,PERIODIZACION!$A$3:$AN$528,21,FALSE)=0,"",VLOOKUP($B298,PERIODIZACION!$A$3:$AN$528,21,FALSE))</f>
        <v/>
      </c>
      <c r="AF298" s="176" t="str">
        <f t="shared" ref="AF298" si="263">IF(AE298 &lt;&gt; "","/","")</f>
        <v/>
      </c>
      <c r="AG298" s="182" t="str">
        <f>IF(VLOOKUP($B298,PERIODIZACION!$A$3:$AN$528,22,FALSE)=0,"",VLOOKUP($B298,PERIODIZACION!$A$3:$AN$528,22,FALSE))</f>
        <v/>
      </c>
      <c r="AJ298" s="19" t="e">
        <f>VLOOKUP(C298,EJE!C$1:D1637,2,FALSE)</f>
        <v>#N/A</v>
      </c>
    </row>
    <row r="299" spans="1:36" ht="16.5">
      <c r="A299" s="155">
        <v>11</v>
      </c>
      <c r="B299" s="81" t="s">
        <v>685</v>
      </c>
      <c r="C299" s="188" t="s">
        <v>3</v>
      </c>
      <c r="D299" s="59" t="str">
        <f>HYPERLINK(AJ299,AI299)</f>
        <v>video</v>
      </c>
      <c r="E299" s="384"/>
      <c r="F299" s="384"/>
      <c r="G299" s="384"/>
      <c r="H299" s="384" t="s">
        <v>776</v>
      </c>
      <c r="I299" s="384"/>
      <c r="J299" s="384"/>
      <c r="K299" s="384"/>
      <c r="L299" s="384"/>
      <c r="M299" s="384"/>
      <c r="N299" s="384"/>
      <c r="O299" s="384"/>
      <c r="P299" s="384"/>
      <c r="Q299" s="186"/>
      <c r="R299" s="186"/>
      <c r="S299" s="186"/>
      <c r="T299" s="186"/>
      <c r="U299" s="186"/>
      <c r="V299" s="186"/>
      <c r="W299" s="186"/>
      <c r="X299" s="186"/>
      <c r="Y299" s="186"/>
      <c r="Z299" s="186"/>
      <c r="AA299" s="186"/>
      <c r="AB299" s="186"/>
      <c r="AC299" s="186"/>
      <c r="AD299" s="186"/>
      <c r="AE299" s="186"/>
      <c r="AF299" s="186"/>
      <c r="AG299" s="216"/>
      <c r="AI299" s="87" t="s">
        <v>738</v>
      </c>
      <c r="AJ299" s="19" t="str">
        <f>VLOOKUP(C299,EJE!C$1:D1638,2,FALSE)</f>
        <v>https://youtu.be/JwwQxitUCsY?si=-0IR-GRHn2uOUwX0</v>
      </c>
    </row>
    <row r="300" spans="1:36" ht="17.25" thickBot="1">
      <c r="A300" s="155">
        <v>12</v>
      </c>
      <c r="B300" s="82" t="s">
        <v>942</v>
      </c>
      <c r="C300" s="214" t="s">
        <v>661</v>
      </c>
      <c r="D300" s="61" t="str">
        <f>HYPERLINK(AJ300,AI300)</f>
        <v>video</v>
      </c>
      <c r="E300" s="386"/>
      <c r="F300" s="386"/>
      <c r="G300" s="386"/>
      <c r="H300" s="386" t="s">
        <v>776</v>
      </c>
      <c r="I300" s="386"/>
      <c r="J300" s="386"/>
      <c r="K300" s="386"/>
      <c r="L300" s="386"/>
      <c r="M300" s="386"/>
      <c r="N300" s="386"/>
      <c r="O300" s="386"/>
      <c r="P300" s="386"/>
      <c r="Q300" s="217"/>
      <c r="R300" s="217"/>
      <c r="S300" s="217"/>
      <c r="T300" s="217"/>
      <c r="U300" s="217"/>
      <c r="V300" s="217"/>
      <c r="W300" s="217"/>
      <c r="X300" s="217"/>
      <c r="Y300" s="217"/>
      <c r="Z300" s="217"/>
      <c r="AA300" s="217"/>
      <c r="AB300" s="217"/>
      <c r="AC300" s="217"/>
      <c r="AD300" s="217"/>
      <c r="AE300" s="217"/>
      <c r="AF300" s="217"/>
      <c r="AG300" s="218"/>
      <c r="AI300" s="87" t="s">
        <v>738</v>
      </c>
      <c r="AJ300" s="19" t="str">
        <f>VLOOKUP(C300,EJE!C$1:D1639,2,FALSE)</f>
        <v>https://drive.google.com/file/d/1VSznd0Pd842fm_2ygqVwDGID2Qpk-swW/view?usp=sharing</v>
      </c>
    </row>
    <row r="301" spans="1:36">
      <c r="A301" s="155">
        <v>13</v>
      </c>
      <c r="B301" s="381"/>
      <c r="C301" s="381"/>
      <c r="D301" s="381"/>
      <c r="E301" s="381" t="s">
        <v>688</v>
      </c>
      <c r="F301" s="381"/>
      <c r="G301" s="381"/>
      <c r="H301" s="381" t="s">
        <v>38</v>
      </c>
      <c r="I301" s="381"/>
      <c r="J301" s="381"/>
      <c r="K301" s="381" t="s">
        <v>687</v>
      </c>
      <c r="L301" s="381"/>
      <c r="M301" s="381"/>
      <c r="N301" s="381" t="s">
        <v>686</v>
      </c>
      <c r="O301" s="381"/>
      <c r="P301" s="381"/>
      <c r="AG301" s="169"/>
      <c r="AJ301" s="19" t="e">
        <f>VLOOKUP(C301,EJE!C$1:D1640,2,FALSE)</f>
        <v>#N/A</v>
      </c>
    </row>
    <row r="302" spans="1:36" ht="12.75">
      <c r="A302" s="155">
        <v>14</v>
      </c>
      <c r="B302" s="83" t="s">
        <v>42</v>
      </c>
      <c r="C302" s="178" t="s">
        <v>2</v>
      </c>
      <c r="D302" s="132" t="str">
        <f>HYPERLINK(AJ302,AI302)</f>
        <v>video</v>
      </c>
      <c r="E302" s="380">
        <v>10</v>
      </c>
      <c r="F302" s="380"/>
      <c r="G302" s="380"/>
      <c r="H302" s="380" t="s">
        <v>772</v>
      </c>
      <c r="I302" s="380"/>
      <c r="J302" s="380"/>
      <c r="K302" s="380">
        <v>3</v>
      </c>
      <c r="L302" s="380"/>
      <c r="M302" s="380"/>
      <c r="N302" s="380"/>
      <c r="O302" s="380"/>
      <c r="P302" s="380"/>
      <c r="Q302" s="168"/>
      <c r="R302" s="168"/>
      <c r="S302" s="168"/>
      <c r="T302" s="168"/>
      <c r="U302" s="168"/>
      <c r="V302" s="168"/>
      <c r="W302" s="168"/>
      <c r="X302" s="168"/>
      <c r="Y302" s="168"/>
      <c r="Z302" s="168"/>
      <c r="AA302" s="168"/>
      <c r="AB302" s="168"/>
      <c r="AG302" s="169"/>
      <c r="AI302" s="87" t="s">
        <v>738</v>
      </c>
      <c r="AJ302" s="19" t="str">
        <f>VLOOKUP(C302,EJE!C$1:D1641,2,FALSE)</f>
        <v>https://youtu.be/bgO3bI1ts_E?si=cgFOBOfo4lT9WI1k</v>
      </c>
    </row>
    <row r="303" spans="1:36" ht="12.75">
      <c r="A303" s="155">
        <v>15</v>
      </c>
      <c r="B303" s="83" t="s">
        <v>39</v>
      </c>
      <c r="C303" s="178" t="s">
        <v>30</v>
      </c>
      <c r="D303" s="132" t="str">
        <f>HYPERLINK(AJ303,AI303)</f>
        <v>video</v>
      </c>
      <c r="E303" s="380">
        <v>10</v>
      </c>
      <c r="F303" s="380"/>
      <c r="G303" s="380"/>
      <c r="H303" s="380" t="s">
        <v>772</v>
      </c>
      <c r="I303" s="380"/>
      <c r="J303" s="380"/>
      <c r="K303" s="380">
        <v>3</v>
      </c>
      <c r="L303" s="380"/>
      <c r="M303" s="380"/>
      <c r="N303" s="380"/>
      <c r="O303" s="380"/>
      <c r="P303" s="380"/>
      <c r="Q303" s="168"/>
      <c r="R303" s="168"/>
      <c r="S303" s="168"/>
      <c r="T303" s="168"/>
      <c r="U303" s="168"/>
      <c r="V303" s="168"/>
      <c r="W303" s="168"/>
      <c r="X303" s="168"/>
      <c r="Y303" s="168"/>
      <c r="Z303" s="168"/>
      <c r="AA303" s="168"/>
      <c r="AB303" s="168"/>
      <c r="AG303" s="169"/>
      <c r="AI303" s="87" t="s">
        <v>738</v>
      </c>
      <c r="AJ303" s="19">
        <f>VLOOKUP(C303,EJE!C$1:D1642,2,FALSE)</f>
        <v>0</v>
      </c>
    </row>
    <row r="304" spans="1:36" ht="12.75">
      <c r="A304" s="155">
        <v>16</v>
      </c>
      <c r="B304" s="83" t="s">
        <v>685</v>
      </c>
      <c r="C304" s="178" t="s">
        <v>4</v>
      </c>
      <c r="D304" s="132" t="str">
        <f>HYPERLINK(AJ304,AI304)</f>
        <v>video</v>
      </c>
      <c r="E304" s="380"/>
      <c r="F304" s="380"/>
      <c r="G304" s="380"/>
      <c r="H304" s="380" t="s">
        <v>779</v>
      </c>
      <c r="I304" s="380"/>
      <c r="J304" s="380"/>
      <c r="K304" s="380">
        <v>3</v>
      </c>
      <c r="L304" s="380"/>
      <c r="M304" s="380"/>
      <c r="N304" s="380"/>
      <c r="O304" s="380"/>
      <c r="P304" s="380"/>
      <c r="Q304" s="168"/>
      <c r="R304" s="168"/>
      <c r="S304" s="168"/>
      <c r="T304" s="168"/>
      <c r="U304" s="168"/>
      <c r="V304" s="168"/>
      <c r="W304" s="168"/>
      <c r="X304" s="168"/>
      <c r="Y304" s="168"/>
      <c r="Z304" s="168"/>
      <c r="AA304" s="168"/>
      <c r="AB304" s="168"/>
      <c r="AG304" s="169"/>
      <c r="AI304" s="87" t="s">
        <v>738</v>
      </c>
      <c r="AJ304" s="19" t="str">
        <f>VLOOKUP(C304,EJE!C$1:D1643,2,FALSE)</f>
        <v>https://youtu.be/SvFPSj9WcEk?si=iMWBcf8EZLcp5zy2</v>
      </c>
    </row>
    <row r="305" spans="1:36" ht="16.5">
      <c r="A305" s="155">
        <v>17</v>
      </c>
      <c r="B305" s="83" t="s">
        <v>1</v>
      </c>
      <c r="C305" s="178" t="s">
        <v>745</v>
      </c>
      <c r="D305" s="132" t="str">
        <f t="shared" ref="D305:D308" si="264">HYPERLINK(AJ305,AI305)</f>
        <v>video</v>
      </c>
      <c r="E305" s="380"/>
      <c r="F305" s="380"/>
      <c r="G305" s="380"/>
      <c r="H305" s="380" t="s">
        <v>779</v>
      </c>
      <c r="I305" s="380"/>
      <c r="J305" s="380"/>
      <c r="K305" s="380">
        <v>3</v>
      </c>
      <c r="L305" s="380"/>
      <c r="M305" s="380"/>
      <c r="N305" s="380"/>
      <c r="O305" s="380"/>
      <c r="P305" s="380"/>
      <c r="Q305" s="168"/>
      <c r="R305" s="168"/>
      <c r="S305" s="168"/>
      <c r="T305" s="168"/>
      <c r="U305" s="168"/>
      <c r="V305" s="168"/>
      <c r="W305" s="168"/>
      <c r="X305" s="168"/>
      <c r="Y305" s="168"/>
      <c r="Z305" s="168"/>
      <c r="AA305" s="168"/>
      <c r="AB305" s="168"/>
      <c r="AG305" s="169"/>
      <c r="AI305" s="87" t="s">
        <v>738</v>
      </c>
      <c r="AJ305" s="19" t="str">
        <f>VLOOKUP(C305,EJE!C$1:D1644,2,FALSE)</f>
        <v>https://drive.google.com/file/d/1d10kKB4X2rApjiYtDlKjBbuy7zvRY_rz/view?usp=sharing</v>
      </c>
    </row>
    <row r="306" spans="1:36" ht="16.5">
      <c r="A306" s="155">
        <v>18</v>
      </c>
      <c r="B306" s="83" t="s">
        <v>1</v>
      </c>
      <c r="C306" s="178" t="s">
        <v>745</v>
      </c>
      <c r="D306" s="132" t="str">
        <f t="shared" si="264"/>
        <v>video</v>
      </c>
      <c r="E306" s="380"/>
      <c r="F306" s="380"/>
      <c r="G306" s="380"/>
      <c r="H306" s="380" t="s">
        <v>779</v>
      </c>
      <c r="I306" s="380"/>
      <c r="J306" s="380"/>
      <c r="K306" s="380">
        <v>3</v>
      </c>
      <c r="L306" s="380"/>
      <c r="M306" s="380"/>
      <c r="N306" s="380"/>
      <c r="O306" s="380"/>
      <c r="P306" s="380"/>
      <c r="Q306" s="168"/>
      <c r="R306" s="168"/>
      <c r="S306" s="168"/>
      <c r="T306" s="168"/>
      <c r="U306" s="168"/>
      <c r="V306" s="168"/>
      <c r="W306" s="168"/>
      <c r="X306" s="168"/>
      <c r="Y306" s="168"/>
      <c r="Z306" s="168"/>
      <c r="AA306" s="168"/>
      <c r="AB306" s="168"/>
      <c r="AE306" s="23"/>
      <c r="AI306" s="87" t="s">
        <v>738</v>
      </c>
      <c r="AJ306" s="19" t="str">
        <f>VLOOKUP(C306,EJE!C$1:D1645,2,FALSE)</f>
        <v>https://drive.google.com/file/d/1d10kKB4X2rApjiYtDlKjBbuy7zvRY_rz/view?usp=sharing</v>
      </c>
    </row>
    <row r="307" spans="1:36" ht="16.5">
      <c r="A307" s="155">
        <v>19</v>
      </c>
      <c r="B307" s="83" t="s">
        <v>1</v>
      </c>
      <c r="C307" s="178" t="s">
        <v>745</v>
      </c>
      <c r="D307" s="132" t="str">
        <f t="shared" si="264"/>
        <v>video</v>
      </c>
      <c r="E307" s="380"/>
      <c r="F307" s="380"/>
      <c r="G307" s="380"/>
      <c r="H307" s="380" t="s">
        <v>779</v>
      </c>
      <c r="I307" s="380"/>
      <c r="J307" s="380"/>
      <c r="K307" s="380">
        <v>3</v>
      </c>
      <c r="L307" s="380"/>
      <c r="M307" s="380"/>
      <c r="N307" s="380"/>
      <c r="O307" s="380"/>
      <c r="P307" s="380"/>
      <c r="Q307" s="168"/>
      <c r="R307" s="168"/>
      <c r="S307" s="168"/>
      <c r="T307" s="168"/>
      <c r="U307" s="168"/>
      <c r="V307" s="168"/>
      <c r="W307" s="168"/>
      <c r="X307" s="168"/>
      <c r="Y307" s="168"/>
      <c r="Z307" s="168"/>
      <c r="AA307" s="168"/>
      <c r="AB307" s="168"/>
      <c r="AE307" s="23"/>
      <c r="AI307" s="87" t="s">
        <v>738</v>
      </c>
      <c r="AJ307" s="19" t="str">
        <f>VLOOKUP(C307,EJE!C$1:D1646,2,FALSE)</f>
        <v>https://drive.google.com/file/d/1d10kKB4X2rApjiYtDlKjBbuy7zvRY_rz/view?usp=sharing</v>
      </c>
    </row>
    <row r="308" spans="1:36" ht="16.5">
      <c r="A308" s="155">
        <v>20</v>
      </c>
      <c r="B308" s="83" t="s">
        <v>1</v>
      </c>
      <c r="C308" s="178" t="s">
        <v>745</v>
      </c>
      <c r="D308" s="132" t="str">
        <f t="shared" si="264"/>
        <v>video</v>
      </c>
      <c r="E308" s="380"/>
      <c r="F308" s="380"/>
      <c r="G308" s="380"/>
      <c r="H308" s="380" t="s">
        <v>779</v>
      </c>
      <c r="I308" s="380"/>
      <c r="J308" s="380"/>
      <c r="K308" s="380">
        <v>3</v>
      </c>
      <c r="L308" s="380"/>
      <c r="M308" s="380"/>
      <c r="N308" s="380"/>
      <c r="O308" s="380"/>
      <c r="P308" s="380"/>
      <c r="Q308" s="168"/>
      <c r="R308" s="168"/>
      <c r="S308" s="168"/>
      <c r="T308" s="168"/>
      <c r="U308" s="168"/>
      <c r="V308" s="168"/>
      <c r="W308" s="168"/>
      <c r="X308" s="168"/>
      <c r="Y308" s="168"/>
      <c r="Z308" s="168"/>
      <c r="AA308" s="168"/>
      <c r="AB308" s="168"/>
      <c r="AE308" s="23"/>
      <c r="AI308" s="87" t="s">
        <v>738</v>
      </c>
      <c r="AJ308" s="19" t="str">
        <f>VLOOKUP(C308,EJE!C$1:D1647,2,FALSE)</f>
        <v>https://drive.google.com/file/d/1d10kKB4X2rApjiYtDlKjBbuy7zvRY_rz/view?usp=sharing</v>
      </c>
    </row>
    <row r="309" spans="1:36">
      <c r="A309" s="155">
        <v>21</v>
      </c>
      <c r="B309" s="161"/>
      <c r="C309" s="18"/>
      <c r="D309" s="192"/>
      <c r="E309" s="22"/>
      <c r="F309" s="22"/>
      <c r="G309" s="22"/>
      <c r="I309" s="18"/>
      <c r="J309" s="23"/>
      <c r="L309" s="18"/>
      <c r="M309" s="23"/>
      <c r="O309" s="18"/>
      <c r="P309" s="23"/>
      <c r="S309" s="23"/>
      <c r="U309" s="24"/>
      <c r="V309" s="24"/>
      <c r="W309" s="24"/>
      <c r="X309" s="24"/>
      <c r="Y309" s="24"/>
      <c r="AB309" s="23"/>
      <c r="AE309" s="23"/>
    </row>
    <row r="310" spans="1:36">
      <c r="A310" s="155">
        <v>22</v>
      </c>
      <c r="B310" s="161"/>
      <c r="C310" s="18"/>
      <c r="D310" s="192"/>
      <c r="E310" s="22"/>
      <c r="F310" s="22"/>
      <c r="G310" s="22"/>
      <c r="I310" s="18"/>
      <c r="J310" s="23"/>
      <c r="L310" s="18"/>
      <c r="M310" s="23"/>
      <c r="O310" s="18"/>
      <c r="P310" s="23"/>
      <c r="S310" s="23"/>
      <c r="U310" s="24"/>
      <c r="V310" s="24"/>
      <c r="W310" s="24"/>
      <c r="X310" s="24"/>
      <c r="Y310" s="24"/>
      <c r="AB310" s="23"/>
      <c r="AE310" s="23"/>
    </row>
    <row r="311" spans="1:36">
      <c r="A311" s="155">
        <v>23</v>
      </c>
      <c r="B311" s="83"/>
    </row>
    <row r="312" spans="1:36">
      <c r="A312" s="155">
        <v>24</v>
      </c>
      <c r="B312" s="83"/>
    </row>
    <row r="313" spans="1:36">
      <c r="B313" s="18"/>
      <c r="C313" s="77" t="s">
        <v>932</v>
      </c>
      <c r="D313" s="59"/>
      <c r="E313" s="118"/>
      <c r="F313" s="118"/>
      <c r="G313" s="118"/>
      <c r="H313" s="118"/>
      <c r="I313" s="118"/>
      <c r="J313" s="118"/>
      <c r="K313" s="118"/>
      <c r="L313" s="118"/>
      <c r="M313" s="118"/>
      <c r="N313" s="118"/>
      <c r="O313" s="118"/>
      <c r="P313" s="118"/>
      <c r="AG313" s="118"/>
      <c r="AJ313" s="75"/>
    </row>
    <row r="314" spans="1:36" customFormat="1" ht="21" thickBot="1">
      <c r="A314" s="160">
        <v>13</v>
      </c>
      <c r="B314" s="160"/>
      <c r="C314" s="160" t="s">
        <v>935</v>
      </c>
      <c r="D314" s="190"/>
      <c r="E314" s="379" t="s">
        <v>688</v>
      </c>
      <c r="F314" s="379"/>
      <c r="G314" s="379"/>
      <c r="H314" s="379" t="s">
        <v>38</v>
      </c>
      <c r="I314" s="379"/>
      <c r="J314" s="379"/>
      <c r="K314" s="379" t="s">
        <v>687</v>
      </c>
      <c r="L314" s="379"/>
      <c r="M314" s="379"/>
      <c r="N314" s="379" t="s">
        <v>686</v>
      </c>
      <c r="O314" s="379"/>
      <c r="P314" s="379"/>
      <c r="Q314" s="77"/>
      <c r="R314" s="77"/>
      <c r="S314" s="77"/>
      <c r="T314" s="77"/>
      <c r="U314" s="77"/>
      <c r="V314" s="77"/>
      <c r="W314" s="77"/>
      <c r="X314" s="77"/>
      <c r="Y314" s="77"/>
      <c r="Z314" s="77"/>
      <c r="AA314" s="77"/>
      <c r="AB314" s="77"/>
      <c r="AC314" s="77"/>
      <c r="AD314" s="77"/>
      <c r="AE314" s="77"/>
      <c r="AF314" s="77"/>
      <c r="AG314" s="78"/>
      <c r="AH314" s="18"/>
      <c r="AI314" s="87"/>
      <c r="AJ314" s="76"/>
    </row>
    <row r="315" spans="1:36" ht="25.5">
      <c r="A315" s="155">
        <v>1</v>
      </c>
      <c r="B315" s="80" t="s">
        <v>942</v>
      </c>
      <c r="C315" s="176" t="s">
        <v>720</v>
      </c>
      <c r="D315" s="131" t="str">
        <f t="shared" ref="D315:D320" si="265">HYPERLINK(AJ315,AI315)</f>
        <v>video</v>
      </c>
      <c r="E315" s="390">
        <v>8</v>
      </c>
      <c r="F315" s="390"/>
      <c r="G315" s="390"/>
      <c r="H315" s="390"/>
      <c r="I315" s="390"/>
      <c r="J315" s="390"/>
      <c r="K315" s="390"/>
      <c r="L315" s="390"/>
      <c r="M315" s="390"/>
      <c r="N315" s="390"/>
      <c r="O315" s="390"/>
      <c r="P315" s="391"/>
      <c r="Q315" s="159"/>
      <c r="R315" s="159"/>
      <c r="S315" s="159"/>
      <c r="T315" s="159"/>
      <c r="U315" s="159"/>
      <c r="V315" s="159"/>
      <c r="W315" s="159"/>
      <c r="X315" s="159"/>
      <c r="Y315" s="159"/>
      <c r="Z315" s="159"/>
      <c r="AA315" s="159"/>
      <c r="AB315" s="159"/>
      <c r="AC315" s="159"/>
      <c r="AD315" s="159"/>
      <c r="AE315" s="159"/>
      <c r="AF315" s="159"/>
      <c r="AG315" s="178"/>
      <c r="AI315" s="87" t="s">
        <v>738</v>
      </c>
      <c r="AJ315" s="19" t="str">
        <f>VLOOKUP(C315,EJE!C$1:D1647,2,FALSE)</f>
        <v>https://youtu.be/3cqkbGUWro4?si=jJC6Mfg8OeypjUji</v>
      </c>
    </row>
    <row r="316" spans="1:36" ht="12.75">
      <c r="A316" s="155">
        <v>2</v>
      </c>
      <c r="B316" s="81" t="s">
        <v>264</v>
      </c>
      <c r="C316" s="178" t="s">
        <v>692</v>
      </c>
      <c r="D316" s="132" t="str">
        <f t="shared" si="265"/>
        <v>video</v>
      </c>
      <c r="E316" s="380"/>
      <c r="F316" s="380"/>
      <c r="G316" s="380"/>
      <c r="H316" s="380" t="s">
        <v>776</v>
      </c>
      <c r="I316" s="380"/>
      <c r="J316" s="380"/>
      <c r="K316" s="380">
        <v>3</v>
      </c>
      <c r="L316" s="380"/>
      <c r="M316" s="380"/>
      <c r="N316" s="380"/>
      <c r="O316" s="380"/>
      <c r="P316" s="385"/>
      <c r="Q316" s="159"/>
      <c r="R316" s="159"/>
      <c r="S316" s="159"/>
      <c r="T316" s="159"/>
      <c r="U316" s="159"/>
      <c r="V316" s="159"/>
      <c r="W316" s="159"/>
      <c r="X316" s="159"/>
      <c r="Y316" s="159"/>
      <c r="Z316" s="159"/>
      <c r="AA316" s="159"/>
      <c r="AB316" s="159"/>
      <c r="AC316" s="159"/>
      <c r="AD316" s="159"/>
      <c r="AE316" s="159"/>
      <c r="AF316" s="159"/>
      <c r="AG316" s="178"/>
      <c r="AI316" s="87" t="s">
        <v>738</v>
      </c>
      <c r="AJ316" s="19" t="str">
        <f>VLOOKUP(C316,EJE!C$1:D1648,2,FALSE)</f>
        <v>https://youtu.be/c6a4n-uxNy0?si=wxXF20Dhm3IYMqto</v>
      </c>
    </row>
    <row r="317" spans="1:36" ht="17.25" thickBot="1">
      <c r="A317" s="155">
        <v>3</v>
      </c>
      <c r="B317" s="82" t="s">
        <v>942</v>
      </c>
      <c r="C317" s="180" t="s">
        <v>176</v>
      </c>
      <c r="D317" s="133" t="str">
        <f t="shared" si="265"/>
        <v>video</v>
      </c>
      <c r="E317" s="387"/>
      <c r="F317" s="387"/>
      <c r="G317" s="387"/>
      <c r="H317" s="387" t="s">
        <v>776</v>
      </c>
      <c r="I317" s="387"/>
      <c r="J317" s="387"/>
      <c r="K317" s="387">
        <v>3</v>
      </c>
      <c r="L317" s="387"/>
      <c r="M317" s="387"/>
      <c r="N317" s="387"/>
      <c r="O317" s="387"/>
      <c r="P317" s="388"/>
      <c r="Q317" s="159"/>
      <c r="R317" s="159"/>
      <c r="S317" s="159"/>
      <c r="T317" s="159"/>
      <c r="U317" s="159"/>
      <c r="V317" s="159"/>
      <c r="W317" s="159"/>
      <c r="X317" s="159"/>
      <c r="Y317" s="159"/>
      <c r="Z317" s="159"/>
      <c r="AA317" s="159"/>
      <c r="AB317" s="159"/>
      <c r="AC317" s="159"/>
      <c r="AD317" s="159"/>
      <c r="AE317" s="159"/>
      <c r="AF317" s="159"/>
      <c r="AG317" s="178"/>
      <c r="AI317" s="87" t="s">
        <v>738</v>
      </c>
      <c r="AJ317" s="19" t="str">
        <f>VLOOKUP(C317,EJE!C$1:D1649,2,FALSE)</f>
        <v>https://drive.google.com/file/d/1Q1An8Nigul245WUqUDS52fCJOsCBmEqf/view?usp=drive_link</v>
      </c>
    </row>
    <row r="318" spans="1:36" ht="16.5">
      <c r="A318" s="155">
        <v>4</v>
      </c>
      <c r="B318" s="81" t="s">
        <v>739</v>
      </c>
      <c r="C318" s="178" t="s">
        <v>66</v>
      </c>
      <c r="D318" s="132" t="str">
        <f t="shared" si="265"/>
        <v>video</v>
      </c>
      <c r="E318" s="380"/>
      <c r="F318" s="380"/>
      <c r="G318" s="380"/>
      <c r="H318" s="380" t="s">
        <v>776</v>
      </c>
      <c r="I318" s="380"/>
      <c r="J318" s="380"/>
      <c r="K318" s="380">
        <v>3</v>
      </c>
      <c r="L318" s="380"/>
      <c r="M318" s="380"/>
      <c r="N318" s="380"/>
      <c r="O318" s="380"/>
      <c r="P318" s="385"/>
      <c r="Q318" s="159"/>
      <c r="R318" s="159"/>
      <c r="S318" s="159"/>
      <c r="T318" s="159"/>
      <c r="U318" s="159"/>
      <c r="V318" s="159"/>
      <c r="W318" s="159"/>
      <c r="X318" s="159"/>
      <c r="Y318" s="159"/>
      <c r="Z318" s="159"/>
      <c r="AA318" s="159"/>
      <c r="AB318" s="159"/>
      <c r="AC318" s="159"/>
      <c r="AD318" s="159"/>
      <c r="AE318" s="159"/>
      <c r="AF318" s="159"/>
      <c r="AG318" s="178"/>
      <c r="AI318" s="87" t="s">
        <v>738</v>
      </c>
      <c r="AJ318" s="19" t="str">
        <f>VLOOKUP(C318,EJE!C$1:D1650,2,FALSE)</f>
        <v>https://youtu.be/YNAwRWgPwNk?si=tRGZb459mOPBCCZB</v>
      </c>
    </row>
    <row r="319" spans="1:36" ht="12.75">
      <c r="A319" s="155">
        <v>5</v>
      </c>
      <c r="B319" s="81" t="s">
        <v>739</v>
      </c>
      <c r="C319" s="178" t="s">
        <v>622</v>
      </c>
      <c r="D319" s="132" t="e">
        <f t="shared" si="265"/>
        <v>#N/A</v>
      </c>
      <c r="E319" s="380"/>
      <c r="F319" s="380"/>
      <c r="G319" s="380"/>
      <c r="H319" s="380" t="s">
        <v>776</v>
      </c>
      <c r="I319" s="380"/>
      <c r="J319" s="380"/>
      <c r="K319" s="380">
        <v>3</v>
      </c>
      <c r="L319" s="380"/>
      <c r="M319" s="380"/>
      <c r="N319" s="380"/>
      <c r="O319" s="380"/>
      <c r="P319" s="385"/>
      <c r="Q319" s="159"/>
      <c r="R319" s="159"/>
      <c r="S319" s="159"/>
      <c r="T319" s="159"/>
      <c r="U319" s="159"/>
      <c r="V319" s="159"/>
      <c r="W319" s="159"/>
      <c r="X319" s="159"/>
      <c r="Y319" s="159"/>
      <c r="Z319" s="159"/>
      <c r="AA319" s="159"/>
      <c r="AB319" s="159"/>
      <c r="AC319" s="159"/>
      <c r="AD319" s="159"/>
      <c r="AE319" s="159"/>
      <c r="AF319" s="159"/>
      <c r="AG319" s="178"/>
      <c r="AI319" s="87" t="s">
        <v>738</v>
      </c>
      <c r="AJ319" s="19" t="e">
        <f>VLOOKUP(C319,EJE!C$1:D1651,2,FALSE)</f>
        <v>#N/A</v>
      </c>
    </row>
    <row r="320" spans="1:36" ht="13.5" thickBot="1">
      <c r="A320" s="155">
        <v>6</v>
      </c>
      <c r="B320" s="81" t="s">
        <v>0</v>
      </c>
      <c r="C320" s="178" t="s">
        <v>627</v>
      </c>
      <c r="D320" s="132" t="str">
        <f t="shared" si="265"/>
        <v>video</v>
      </c>
      <c r="E320" s="380"/>
      <c r="F320" s="380"/>
      <c r="G320" s="380"/>
      <c r="H320" s="380" t="s">
        <v>776</v>
      </c>
      <c r="I320" s="380"/>
      <c r="J320" s="380"/>
      <c r="K320" s="380">
        <v>3</v>
      </c>
      <c r="L320" s="380"/>
      <c r="M320" s="380"/>
      <c r="N320" s="380"/>
      <c r="O320" s="380"/>
      <c r="P320" s="385"/>
      <c r="Q320" s="159"/>
      <c r="R320" s="159"/>
      <c r="S320" s="159"/>
      <c r="T320" s="159"/>
      <c r="U320" s="159"/>
      <c r="V320" s="159"/>
      <c r="W320" s="159"/>
      <c r="X320" s="159"/>
      <c r="Y320" s="159"/>
      <c r="Z320" s="159"/>
      <c r="AA320" s="159"/>
      <c r="AB320" s="159"/>
      <c r="AC320" s="159"/>
      <c r="AD320" s="159"/>
      <c r="AE320" s="159"/>
      <c r="AF320" s="159"/>
      <c r="AG320" s="178"/>
      <c r="AI320" s="87" t="s">
        <v>738</v>
      </c>
      <c r="AJ320" s="19" t="str">
        <f>VLOOKUP(C320,EJE!C$1:D1652,2,FALSE)</f>
        <v>https://youtu.be/21c_yxmd5lQ?si=PIVwUqgcfAsyu5jn</v>
      </c>
    </row>
    <row r="321" spans="1:36" ht="12.75">
      <c r="A321" s="155">
        <v>7</v>
      </c>
      <c r="B321" s="129" t="s">
        <v>755</v>
      </c>
      <c r="C321" s="176" t="str">
        <f>+VLOOKUP($B321,PERIODIZACION!$A$3:$AN$528,2,FALSE)</f>
        <v>SENTADILLA</v>
      </c>
      <c r="D321" s="176">
        <f>IF(VLOOKUP($B321,PERIODIZACION!$A$3:$AN$528,3,FALSE)=0,"",VLOOKUP($B321,PERIODIZACION!$A$3:$AN$528,3,FALSE))</f>
        <v>40</v>
      </c>
      <c r="E321" s="176" t="str">
        <f t="shared" ref="E321" si="266">IF(D321 &lt;&gt; "","/","")</f>
        <v>/</v>
      </c>
      <c r="F321" s="176">
        <f>IF(VLOOKUP($B321,PERIODIZACION!$A$3:$AN$528,4,FALSE)=0,"",VLOOKUP($B321,PERIODIZACION!$A$3:$AN$528,4,FALSE))</f>
        <v>4</v>
      </c>
      <c r="G321" s="176">
        <f>IF(VLOOKUP($B321,PERIODIZACION!$A$3:$AN$528,5,FALSE)=0,"",VLOOKUP($B321,PERIODIZACION!$A$3:$AN$528,5,FALSE))</f>
        <v>60</v>
      </c>
      <c r="H321" s="176" t="str">
        <f t="shared" ref="H321" si="267">IF(G321 &lt;&gt; "","/","")</f>
        <v>/</v>
      </c>
      <c r="I321" s="176">
        <f>IF(VLOOKUP($B321,PERIODIZACION!$A$3:$AN$528,6,FALSE)=0,"",VLOOKUP($B321,PERIODIZACION!$A$3:$AN$528,6,FALSE))</f>
        <v>4</v>
      </c>
      <c r="J321" s="176">
        <f>IF(VLOOKUP($B321,PERIODIZACION!$A$3:$AN$528,7,FALSE)=0,"",VLOOKUP($B321,PERIODIZACION!$A$3:$AN$528,7,FALSE))</f>
        <v>70</v>
      </c>
      <c r="K321" s="176" t="str">
        <f t="shared" ref="K321" si="268">IF(J321 &lt;&gt; "","/","")</f>
        <v>/</v>
      </c>
      <c r="L321" s="176">
        <f>IF(VLOOKUP($B321,PERIODIZACION!$A$3:$AN$528,8,FALSE)=0,"",VLOOKUP($B321,PERIODIZACION!$A$3:$AN$528,8,FALSE))</f>
        <v>4</v>
      </c>
      <c r="M321" s="176">
        <f>IF(VLOOKUP($B321,PERIODIZACION!$A$3:$AN$528,9,FALSE)=0,"",VLOOKUP($B321,PERIODIZACION!$A$3:$AN$528,9,FALSE))</f>
        <v>80</v>
      </c>
      <c r="N321" s="176" t="str">
        <f t="shared" ref="N321" si="269">IF(M321 &lt;&gt; "","/","")</f>
        <v>/</v>
      </c>
      <c r="O321" s="176">
        <f>IF(VLOOKUP($B321,PERIODIZACION!$A$3:$AN$528,10,FALSE)=0,"",VLOOKUP($B321,PERIODIZACION!$A$3:$AN$528,10,FALSE))</f>
        <v>2</v>
      </c>
      <c r="P321" s="176">
        <f>IF(VLOOKUP($B321,PERIODIZACION!$A$3:$AN$528,11,FALSE)=0,"",VLOOKUP($B321,PERIODIZACION!$A$3:$AN$528,11,FALSE))</f>
        <v>80</v>
      </c>
      <c r="Q321" s="176" t="str">
        <f t="shared" ref="Q321" si="270">IF(P321 &lt;&gt; "","/","")</f>
        <v>/</v>
      </c>
      <c r="R321" s="176">
        <f>IF(VLOOKUP($B321,PERIODIZACION!$A$3:$AN$528,12,FALSE)=0,"",VLOOKUP($B321,PERIODIZACION!$A$3:$AN$528,12,FALSE))</f>
        <v>2</v>
      </c>
      <c r="S321" s="176">
        <f>IF(VLOOKUP($B321,PERIODIZACION!$A$3:$AN$528,13,FALSE)=0,"",VLOOKUP($B321,PERIODIZACION!$A$3:$AN$528,13,FALSE))</f>
        <v>80</v>
      </c>
      <c r="T321" s="176" t="str">
        <f t="shared" ref="T321" si="271">IF(S321 &lt;&gt; "","/","")</f>
        <v>/</v>
      </c>
      <c r="U321" s="176">
        <f>IF(VLOOKUP($B321,PERIODIZACION!$A$3:$AN$528,14,FALSE)=0,"",VLOOKUP($B321,PERIODIZACION!$A$3:$AN$528,14,FALSE))</f>
        <v>2</v>
      </c>
      <c r="V321" s="176">
        <f>IF(VLOOKUP($B321,PERIODIZACION!$A$3:$AN$528,15,FALSE)=0,"",VLOOKUP($B321,PERIODIZACION!$A$3:$AN$528,15,FALSE))</f>
        <v>80</v>
      </c>
      <c r="W321" s="176" t="str">
        <f t="shared" ref="W321" si="272">IF(V321 &lt;&gt; "","/","")</f>
        <v>/</v>
      </c>
      <c r="X321" s="176">
        <f>IF(VLOOKUP($B321,PERIODIZACION!$A$3:$AN$528,16,FALSE)=0,"",VLOOKUP($B321,PERIODIZACION!$A$3:$AN$528,16,FALSE))</f>
        <v>2</v>
      </c>
      <c r="Y321" s="176">
        <f>IF(VLOOKUP($B321,PERIODIZACION!$A$3:$AN$528,17,FALSE)=0,"",VLOOKUP($B321,PERIODIZACION!$A$3:$AN$528,17,FALSE))</f>
        <v>80</v>
      </c>
      <c r="Z321" s="176" t="str">
        <f t="shared" ref="Z321" si="273">IF(Y321 &lt;&gt; "","/","")</f>
        <v>/</v>
      </c>
      <c r="AA321" s="176">
        <f>IF(VLOOKUP($B321,PERIODIZACION!$A$3:$AN$528,18,FALSE)=0,"",VLOOKUP($B321,PERIODIZACION!$A$3:$AN$528,18,FALSE))</f>
        <v>2</v>
      </c>
      <c r="AB321" s="176">
        <f>IF(VLOOKUP($B321,PERIODIZACION!$A$3:$AN$528,19,FALSE)=0,"",VLOOKUP($B321,PERIODIZACION!$A$3:$AN$528,19,FALSE))</f>
        <v>80</v>
      </c>
      <c r="AC321" s="176" t="str">
        <f t="shared" ref="AC321" si="274">IF(AB321 &lt;&gt; "","/","")</f>
        <v>/</v>
      </c>
      <c r="AD321" s="176">
        <f>IF(VLOOKUP($B321,PERIODIZACION!$A$3:$AN$528,20,FALSE)=0,"",VLOOKUP($B321,PERIODIZACION!$A$3:$AN$528,20,FALSE))</f>
        <v>2</v>
      </c>
      <c r="AE321" s="176" t="str">
        <f>IF(VLOOKUP($B321,PERIODIZACION!$A$3:$AN$528,21,FALSE)=0,"",VLOOKUP($B321,PERIODIZACION!$A$3:$AN$528,21,FALSE))</f>
        <v/>
      </c>
      <c r="AF321" s="176" t="str">
        <f t="shared" ref="AF321" si="275">IF(AE321 &lt;&gt; "","/","")</f>
        <v/>
      </c>
      <c r="AG321" s="182" t="str">
        <f>IF(VLOOKUP($B321,PERIODIZACION!$A$3:$AN$528,22,FALSE)=0,"",VLOOKUP($B321,PERIODIZACION!$A$3:$AN$528,22,FALSE))</f>
        <v/>
      </c>
      <c r="AJ321" s="19" t="e">
        <f>VLOOKUP(C321,EJE!C$1:D1654,2,FALSE)</f>
        <v>#N/A</v>
      </c>
    </row>
    <row r="322" spans="1:36" ht="16.5">
      <c r="A322" s="155">
        <v>8</v>
      </c>
      <c r="B322" s="81" t="s">
        <v>685</v>
      </c>
      <c r="C322" s="178" t="s">
        <v>3</v>
      </c>
      <c r="D322" s="132" t="str">
        <f>HYPERLINK(AJ322,AI322)</f>
        <v>video</v>
      </c>
      <c r="E322" s="380"/>
      <c r="F322" s="380"/>
      <c r="G322" s="380"/>
      <c r="H322" s="380" t="s">
        <v>776</v>
      </c>
      <c r="I322" s="380"/>
      <c r="J322" s="380"/>
      <c r="K322" s="380"/>
      <c r="L322" s="380"/>
      <c r="M322" s="380"/>
      <c r="N322" s="380"/>
      <c r="O322" s="380"/>
      <c r="P322" s="380"/>
      <c r="Q322" s="178"/>
      <c r="R322" s="178"/>
      <c r="S322" s="178"/>
      <c r="T322" s="178"/>
      <c r="U322" s="178"/>
      <c r="V322" s="178"/>
      <c r="W322" s="178"/>
      <c r="X322" s="178"/>
      <c r="Y322" s="178"/>
      <c r="Z322" s="178"/>
      <c r="AA322" s="178"/>
      <c r="AB322" s="178"/>
      <c r="AC322" s="178"/>
      <c r="AD322" s="178"/>
      <c r="AE322" s="178"/>
      <c r="AF322" s="178"/>
      <c r="AG322" s="183"/>
      <c r="AI322" s="87" t="s">
        <v>738</v>
      </c>
      <c r="AJ322" s="19" t="str">
        <f>VLOOKUP(C322,EJE!C$1:D1655,2,FALSE)</f>
        <v>https://youtu.be/JwwQxitUCsY?si=-0IR-GRHn2uOUwX0</v>
      </c>
    </row>
    <row r="323" spans="1:36" ht="13.5" thickBot="1">
      <c r="A323" s="155">
        <v>9</v>
      </c>
      <c r="B323" s="82" t="s">
        <v>264</v>
      </c>
      <c r="C323" s="180" t="s">
        <v>219</v>
      </c>
      <c r="D323" s="133" t="str">
        <f>HYPERLINK(AJ323,AI323)</f>
        <v>video</v>
      </c>
      <c r="E323" s="387"/>
      <c r="F323" s="387"/>
      <c r="G323" s="387"/>
      <c r="H323" s="387" t="s">
        <v>776</v>
      </c>
      <c r="I323" s="387"/>
      <c r="J323" s="387"/>
      <c r="K323" s="387"/>
      <c r="L323" s="387"/>
      <c r="M323" s="387"/>
      <c r="N323" s="387"/>
      <c r="O323" s="387"/>
      <c r="P323" s="387"/>
      <c r="Q323" s="180"/>
      <c r="R323" s="180"/>
      <c r="S323" s="180"/>
      <c r="T323" s="180"/>
      <c r="U323" s="180"/>
      <c r="V323" s="180"/>
      <c r="W323" s="180"/>
      <c r="X323" s="180"/>
      <c r="Y323" s="180"/>
      <c r="Z323" s="180"/>
      <c r="AA323" s="180"/>
      <c r="AB323" s="180"/>
      <c r="AC323" s="180"/>
      <c r="AD323" s="180"/>
      <c r="AE323" s="180"/>
      <c r="AF323" s="180"/>
      <c r="AG323" s="184"/>
      <c r="AI323" s="87" t="s">
        <v>738</v>
      </c>
      <c r="AJ323" s="19">
        <f>VLOOKUP(C323,EJE!C$1:D1656,2,FALSE)</f>
        <v>0</v>
      </c>
    </row>
    <row r="324" spans="1:36" ht="12.75">
      <c r="A324" s="155">
        <v>10</v>
      </c>
      <c r="B324" s="129" t="s">
        <v>1167</v>
      </c>
      <c r="C324" s="176" t="str">
        <f>+VLOOKUP($B324,PERIODIZACION!$A$3:$AN$528,2,FALSE)</f>
        <v>SEAL ROW</v>
      </c>
      <c r="D324" s="176">
        <f>IF(VLOOKUP($B324,PERIODIZACION!$A$3:$AN$528,3,FALSE)=0,"",VLOOKUP($B324,PERIODIZACION!$A$3:$AN$528,3,FALSE))</f>
        <v>40</v>
      </c>
      <c r="E324" s="176" t="str">
        <f t="shared" ref="E324" si="276">IF(D324 &lt;&gt; "","/","")</f>
        <v>/</v>
      </c>
      <c r="F324" s="176">
        <f>IF(VLOOKUP($B324,PERIODIZACION!$A$3:$AN$528,4,FALSE)=0,"",VLOOKUP($B324,PERIODIZACION!$A$3:$AN$528,4,FALSE))</f>
        <v>4</v>
      </c>
      <c r="G324" s="176">
        <f>IF(VLOOKUP($B324,PERIODIZACION!$A$3:$AN$528,5,FALSE)=0,"",VLOOKUP($B324,PERIODIZACION!$A$3:$AN$528,5,FALSE))</f>
        <v>60</v>
      </c>
      <c r="H324" s="176" t="str">
        <f t="shared" ref="H324" si="277">IF(G324 &lt;&gt; "","/","")</f>
        <v>/</v>
      </c>
      <c r="I324" s="176">
        <f>IF(VLOOKUP($B324,PERIODIZACION!$A$3:$AN$528,6,FALSE)=0,"",VLOOKUP($B324,PERIODIZACION!$A$3:$AN$528,6,FALSE))</f>
        <v>4</v>
      </c>
      <c r="J324" s="176">
        <f>IF(VLOOKUP($B324,PERIODIZACION!$A$3:$AN$528,7,FALSE)=0,"",VLOOKUP($B324,PERIODIZACION!$A$3:$AN$528,7,FALSE))</f>
        <v>70</v>
      </c>
      <c r="K324" s="176" t="str">
        <f t="shared" ref="K324" si="278">IF(J324 &lt;&gt; "","/","")</f>
        <v>/</v>
      </c>
      <c r="L324" s="176">
        <f>IF(VLOOKUP($B324,PERIODIZACION!$A$3:$AN$528,8,FALSE)=0,"",VLOOKUP($B324,PERIODIZACION!$A$3:$AN$528,8,FALSE))</f>
        <v>4</v>
      </c>
      <c r="M324" s="176">
        <f>IF(VLOOKUP($B324,PERIODIZACION!$A$3:$AN$528,9,FALSE)=0,"",VLOOKUP($B324,PERIODIZACION!$A$3:$AN$528,9,FALSE))</f>
        <v>80</v>
      </c>
      <c r="N324" s="176" t="str">
        <f t="shared" ref="N324" si="279">IF(M324 &lt;&gt; "","/","")</f>
        <v>/</v>
      </c>
      <c r="O324" s="176">
        <f>IF(VLOOKUP($B324,PERIODIZACION!$A$3:$AN$528,10,FALSE)=0,"",VLOOKUP($B324,PERIODIZACION!$A$3:$AN$528,10,FALSE))</f>
        <v>2</v>
      </c>
      <c r="P324" s="176">
        <f>IF(VLOOKUP($B324,PERIODIZACION!$A$3:$AN$528,11,FALSE)=0,"",VLOOKUP($B324,PERIODIZACION!$A$3:$AN$528,11,FALSE))</f>
        <v>80</v>
      </c>
      <c r="Q324" s="176" t="str">
        <f t="shared" ref="Q324" si="280">IF(P324 &lt;&gt; "","/","")</f>
        <v>/</v>
      </c>
      <c r="R324" s="176">
        <f>IF(VLOOKUP($B324,PERIODIZACION!$A$3:$AN$528,12,FALSE)=0,"",VLOOKUP($B324,PERIODIZACION!$A$3:$AN$528,12,FALSE))</f>
        <v>2</v>
      </c>
      <c r="S324" s="176">
        <f>IF(VLOOKUP($B324,PERIODIZACION!$A$3:$AN$528,13,FALSE)=0,"",VLOOKUP($B324,PERIODIZACION!$A$3:$AN$528,13,FALSE))</f>
        <v>80</v>
      </c>
      <c r="T324" s="176" t="str">
        <f t="shared" ref="T324" si="281">IF(S324 &lt;&gt; "","/","")</f>
        <v>/</v>
      </c>
      <c r="U324" s="176">
        <f>IF(VLOOKUP($B324,PERIODIZACION!$A$3:$AN$528,14,FALSE)=0,"",VLOOKUP($B324,PERIODIZACION!$A$3:$AN$528,14,FALSE))</f>
        <v>2</v>
      </c>
      <c r="V324" s="176">
        <f>IF(VLOOKUP($B324,PERIODIZACION!$A$3:$AN$528,15,FALSE)=0,"",VLOOKUP($B324,PERIODIZACION!$A$3:$AN$528,15,FALSE))</f>
        <v>80</v>
      </c>
      <c r="W324" s="176" t="str">
        <f t="shared" ref="W324" si="282">IF(V324 &lt;&gt; "","/","")</f>
        <v>/</v>
      </c>
      <c r="X324" s="176">
        <f>IF(VLOOKUP($B324,PERIODIZACION!$A$3:$AN$528,16,FALSE)=0,"",VLOOKUP($B324,PERIODIZACION!$A$3:$AN$528,16,FALSE))</f>
        <v>2</v>
      </c>
      <c r="Y324" s="176">
        <f>IF(VLOOKUP($B324,PERIODIZACION!$A$3:$AN$528,17,FALSE)=0,"",VLOOKUP($B324,PERIODIZACION!$A$3:$AN$528,17,FALSE))</f>
        <v>80</v>
      </c>
      <c r="Z324" s="176" t="str">
        <f t="shared" ref="Z324" si="283">IF(Y324 &lt;&gt; "","/","")</f>
        <v>/</v>
      </c>
      <c r="AA324" s="176">
        <f>IF(VLOOKUP($B324,PERIODIZACION!$A$3:$AN$528,18,FALSE)=0,"",VLOOKUP($B324,PERIODIZACION!$A$3:$AN$528,18,FALSE))</f>
        <v>2</v>
      </c>
      <c r="AB324" s="176">
        <f>IF(VLOOKUP($B324,PERIODIZACION!$A$3:$AN$528,19,FALSE)=0,"",VLOOKUP($B324,PERIODIZACION!$A$3:$AN$528,19,FALSE))</f>
        <v>80</v>
      </c>
      <c r="AC324" s="176" t="str">
        <f t="shared" ref="AC324" si="284">IF(AB324 &lt;&gt; "","/","")</f>
        <v>/</v>
      </c>
      <c r="AD324" s="176">
        <f>IF(VLOOKUP($B324,PERIODIZACION!$A$3:$AN$528,20,FALSE)=0,"",VLOOKUP($B324,PERIODIZACION!$A$3:$AN$528,20,FALSE))</f>
        <v>2</v>
      </c>
      <c r="AE324" s="176" t="str">
        <f>IF(VLOOKUP($B324,PERIODIZACION!$A$3:$AN$528,21,FALSE)=0,"",VLOOKUP($B324,PERIODIZACION!$A$3:$AN$528,21,FALSE))</f>
        <v/>
      </c>
      <c r="AF324" s="176" t="str">
        <f t="shared" ref="AF324" si="285">IF(AE324 &lt;&gt; "","/","")</f>
        <v/>
      </c>
      <c r="AG324" s="182" t="str">
        <f>IF(VLOOKUP($B324,PERIODIZACION!$A$3:$AN$528,22,FALSE)=0,"",VLOOKUP($B324,PERIODIZACION!$A$3:$AN$528,22,FALSE))</f>
        <v/>
      </c>
      <c r="AJ324" s="19" t="e">
        <f>VLOOKUP(C324,EJE!C$1:D1657,2,FALSE)</f>
        <v>#N/A</v>
      </c>
    </row>
    <row r="325" spans="1:36" ht="16.5">
      <c r="A325" s="155">
        <v>11</v>
      </c>
      <c r="B325" s="81" t="s">
        <v>685</v>
      </c>
      <c r="C325" s="178" t="s">
        <v>3</v>
      </c>
      <c r="D325" s="132" t="str">
        <f>HYPERLINK(AJ325,AI325)</f>
        <v>video</v>
      </c>
      <c r="E325" s="380"/>
      <c r="F325" s="380"/>
      <c r="G325" s="380"/>
      <c r="H325" s="380" t="s">
        <v>776</v>
      </c>
      <c r="I325" s="380"/>
      <c r="J325" s="380"/>
      <c r="K325" s="380"/>
      <c r="L325" s="380"/>
      <c r="M325" s="380"/>
      <c r="N325" s="380"/>
      <c r="O325" s="380"/>
      <c r="P325" s="380"/>
      <c r="Q325" s="178"/>
      <c r="R325" s="178"/>
      <c r="S325" s="178"/>
      <c r="T325" s="178"/>
      <c r="U325" s="178"/>
      <c r="V325" s="178"/>
      <c r="W325" s="178"/>
      <c r="X325" s="178"/>
      <c r="Y325" s="178"/>
      <c r="Z325" s="178"/>
      <c r="AA325" s="178"/>
      <c r="AB325" s="178"/>
      <c r="AC325" s="178"/>
      <c r="AD325" s="178"/>
      <c r="AE325" s="178"/>
      <c r="AF325" s="178"/>
      <c r="AG325" s="183"/>
      <c r="AI325" s="87" t="s">
        <v>738</v>
      </c>
      <c r="AJ325" s="19" t="str">
        <f>VLOOKUP(C325,EJE!C$1:D1658,2,FALSE)</f>
        <v>https://youtu.be/JwwQxitUCsY?si=-0IR-GRHn2uOUwX0</v>
      </c>
    </row>
    <row r="326" spans="1:36" ht="17.25" thickBot="1">
      <c r="A326" s="155">
        <v>12</v>
      </c>
      <c r="B326" s="82" t="s">
        <v>942</v>
      </c>
      <c r="C326" s="180" t="s">
        <v>661</v>
      </c>
      <c r="D326" s="133" t="str">
        <f>HYPERLINK(AJ326,AI326)</f>
        <v>video</v>
      </c>
      <c r="E326" s="387"/>
      <c r="F326" s="387"/>
      <c r="G326" s="387"/>
      <c r="H326" s="387" t="s">
        <v>776</v>
      </c>
      <c r="I326" s="387"/>
      <c r="J326" s="387"/>
      <c r="K326" s="387"/>
      <c r="L326" s="387"/>
      <c r="M326" s="387"/>
      <c r="N326" s="387"/>
      <c r="O326" s="387"/>
      <c r="P326" s="387"/>
      <c r="Q326" s="180"/>
      <c r="R326" s="180"/>
      <c r="S326" s="180"/>
      <c r="T326" s="180"/>
      <c r="U326" s="180"/>
      <c r="V326" s="180"/>
      <c r="W326" s="180"/>
      <c r="X326" s="180"/>
      <c r="Y326" s="180"/>
      <c r="Z326" s="180"/>
      <c r="AA326" s="180"/>
      <c r="AB326" s="180"/>
      <c r="AC326" s="180"/>
      <c r="AD326" s="180"/>
      <c r="AE326" s="180"/>
      <c r="AF326" s="180"/>
      <c r="AG326" s="184"/>
      <c r="AI326" s="87" t="s">
        <v>738</v>
      </c>
      <c r="AJ326" s="19" t="str">
        <f>VLOOKUP(C326,EJE!C$1:D1659,2,FALSE)</f>
        <v>https://drive.google.com/file/d/1VSznd0Pd842fm_2ygqVwDGID2Qpk-swW/view?usp=sharing</v>
      </c>
    </row>
    <row r="327" spans="1:36">
      <c r="A327" s="155">
        <v>13</v>
      </c>
      <c r="B327" s="379"/>
      <c r="C327" s="379"/>
      <c r="D327" s="379"/>
      <c r="E327" s="379" t="s">
        <v>688</v>
      </c>
      <c r="F327" s="379"/>
      <c r="G327" s="379"/>
      <c r="H327" s="379" t="s">
        <v>38</v>
      </c>
      <c r="I327" s="379"/>
      <c r="J327" s="379"/>
      <c r="K327" s="379" t="s">
        <v>687</v>
      </c>
      <c r="L327" s="379"/>
      <c r="M327" s="379"/>
      <c r="N327" s="379" t="s">
        <v>686</v>
      </c>
      <c r="O327" s="379"/>
      <c r="P327" s="379"/>
      <c r="Q327" s="168"/>
      <c r="R327" s="168"/>
      <c r="S327" s="168"/>
      <c r="T327" s="168"/>
      <c r="U327" s="168"/>
      <c r="V327" s="168"/>
      <c r="W327" s="168"/>
      <c r="X327" s="168"/>
      <c r="Y327" s="168"/>
      <c r="Z327" s="168"/>
      <c r="AA327" s="168"/>
      <c r="AB327" s="168"/>
      <c r="AC327" s="168"/>
      <c r="AD327" s="168"/>
      <c r="AE327" s="168"/>
      <c r="AF327" s="168"/>
      <c r="AG327" s="168"/>
      <c r="AJ327" s="19"/>
    </row>
    <row r="328" spans="1:36" ht="12.75">
      <c r="A328" s="155">
        <v>14</v>
      </c>
      <c r="B328" s="83" t="s">
        <v>42</v>
      </c>
      <c r="C328" s="178" t="s">
        <v>2</v>
      </c>
      <c r="D328" s="132" t="str">
        <f>HYPERLINK(AJ328,AI328)</f>
        <v>video</v>
      </c>
      <c r="E328" s="380">
        <v>10</v>
      </c>
      <c r="F328" s="380"/>
      <c r="G328" s="380"/>
      <c r="H328" s="380" t="s">
        <v>772</v>
      </c>
      <c r="I328" s="380"/>
      <c r="J328" s="380"/>
      <c r="K328" s="380">
        <v>3</v>
      </c>
      <c r="L328" s="380"/>
      <c r="M328" s="380"/>
      <c r="N328" s="380">
        <v>0</v>
      </c>
      <c r="O328" s="380"/>
      <c r="P328" s="380"/>
      <c r="Q328" s="168"/>
      <c r="R328" s="168"/>
      <c r="S328" s="168"/>
      <c r="T328" s="168"/>
      <c r="U328" s="168"/>
      <c r="V328" s="168"/>
      <c r="W328" s="168"/>
      <c r="X328" s="168"/>
      <c r="Y328" s="168"/>
      <c r="Z328" s="168"/>
      <c r="AA328" s="168"/>
      <c r="AB328" s="168"/>
      <c r="AC328" s="168"/>
      <c r="AD328" s="168"/>
      <c r="AE328" s="168"/>
      <c r="AF328" s="168"/>
      <c r="AG328" s="168"/>
      <c r="AI328" s="87" t="s">
        <v>738</v>
      </c>
      <c r="AJ328" s="19" t="str">
        <f>VLOOKUP(C328,EJE!C$1:D1661,2,FALSE)</f>
        <v>https://youtu.be/bgO3bI1ts_E?si=cgFOBOfo4lT9WI1k</v>
      </c>
    </row>
    <row r="329" spans="1:36" ht="25.5">
      <c r="A329" s="155">
        <v>15</v>
      </c>
      <c r="B329" s="83" t="s">
        <v>39</v>
      </c>
      <c r="C329" s="178" t="s">
        <v>149</v>
      </c>
      <c r="D329" s="132" t="str">
        <f>HYPERLINK(AJ329,AI329)</f>
        <v>video</v>
      </c>
      <c r="E329" s="380">
        <v>10</v>
      </c>
      <c r="F329" s="380"/>
      <c r="G329" s="380"/>
      <c r="H329" s="380" t="s">
        <v>772</v>
      </c>
      <c r="I329" s="380"/>
      <c r="J329" s="380"/>
      <c r="K329" s="380">
        <v>3</v>
      </c>
      <c r="L329" s="380"/>
      <c r="M329" s="380"/>
      <c r="N329" s="380">
        <v>0</v>
      </c>
      <c r="O329" s="380"/>
      <c r="P329" s="380"/>
      <c r="Q329" s="168"/>
      <c r="R329" s="168"/>
      <c r="S329" s="168"/>
      <c r="T329" s="168"/>
      <c r="U329" s="168"/>
      <c r="V329" s="168"/>
      <c r="W329" s="168"/>
      <c r="X329" s="168"/>
      <c r="Y329" s="168"/>
      <c r="Z329" s="168"/>
      <c r="AA329" s="168"/>
      <c r="AB329" s="168"/>
      <c r="AC329" s="168"/>
      <c r="AD329" s="168"/>
      <c r="AE329" s="168"/>
      <c r="AF329" s="168"/>
      <c r="AG329" s="168"/>
      <c r="AI329" s="87" t="s">
        <v>738</v>
      </c>
      <c r="AJ329" s="19">
        <f>VLOOKUP(C329,EJE!C$1:D1662,2,FALSE)</f>
        <v>0</v>
      </c>
    </row>
    <row r="330" spans="1:36" ht="12.75">
      <c r="A330" s="155">
        <v>16</v>
      </c>
      <c r="B330" s="83" t="s">
        <v>685</v>
      </c>
      <c r="C330" s="178" t="s">
        <v>4</v>
      </c>
      <c r="D330" s="132" t="str">
        <f>HYPERLINK(AJ330,AI330)</f>
        <v>video</v>
      </c>
      <c r="E330" s="380"/>
      <c r="F330" s="380"/>
      <c r="G330" s="380"/>
      <c r="H330" s="380" t="s">
        <v>779</v>
      </c>
      <c r="I330" s="380"/>
      <c r="J330" s="380"/>
      <c r="K330" s="380">
        <v>3</v>
      </c>
      <c r="L330" s="380"/>
      <c r="M330" s="380"/>
      <c r="N330" s="380">
        <v>0</v>
      </c>
      <c r="O330" s="380"/>
      <c r="P330" s="380"/>
      <c r="Q330" s="168"/>
      <c r="R330" s="168"/>
      <c r="S330" s="168"/>
      <c r="T330" s="168"/>
      <c r="U330" s="168"/>
      <c r="V330" s="168"/>
      <c r="W330" s="168"/>
      <c r="X330" s="168"/>
      <c r="Y330" s="168"/>
      <c r="Z330" s="168"/>
      <c r="AA330" s="168"/>
      <c r="AB330" s="168"/>
      <c r="AC330" s="168"/>
      <c r="AD330" s="168"/>
      <c r="AE330" s="168"/>
      <c r="AF330" s="168"/>
      <c r="AG330" s="168"/>
      <c r="AI330" s="87" t="s">
        <v>738</v>
      </c>
      <c r="AJ330" s="19" t="str">
        <f>VLOOKUP(C330,EJE!C$1:D1663,2,FALSE)</f>
        <v>https://youtu.be/SvFPSj9WcEk?si=iMWBcf8EZLcp5zy2</v>
      </c>
    </row>
    <row r="331" spans="1:36" ht="12.75">
      <c r="A331" s="155">
        <v>17</v>
      </c>
      <c r="B331" s="83" t="s">
        <v>1</v>
      </c>
      <c r="C331" s="178" t="s">
        <v>746</v>
      </c>
      <c r="D331" s="132" t="str">
        <f>HYPERLINK(AJ331,AI331)</f>
        <v>video</v>
      </c>
      <c r="E331" s="380"/>
      <c r="F331" s="380"/>
      <c r="G331" s="380"/>
      <c r="H331" s="380"/>
      <c r="I331" s="380"/>
      <c r="J331" s="380"/>
      <c r="K331" s="380"/>
      <c r="L331" s="380"/>
      <c r="M331" s="380"/>
      <c r="N331" s="380"/>
      <c r="O331" s="380"/>
      <c r="P331" s="380"/>
      <c r="Q331" s="168"/>
      <c r="R331" s="168"/>
      <c r="S331" s="168"/>
      <c r="T331" s="168"/>
      <c r="U331" s="168"/>
      <c r="V331" s="168"/>
      <c r="W331" s="168"/>
      <c r="X331" s="168"/>
      <c r="Y331" s="168"/>
      <c r="Z331" s="168"/>
      <c r="AA331" s="168"/>
      <c r="AB331" s="168"/>
      <c r="AC331" s="168"/>
      <c r="AD331" s="168"/>
      <c r="AE331" s="168"/>
      <c r="AF331" s="168"/>
      <c r="AG331" s="168"/>
      <c r="AI331" s="87" t="s">
        <v>738</v>
      </c>
      <c r="AJ331" s="19">
        <f>VLOOKUP(C331,EJE!C$1:D1664,2,FALSE)</f>
        <v>0</v>
      </c>
    </row>
    <row r="332" spans="1:36" ht="12.75">
      <c r="A332" s="155">
        <v>18</v>
      </c>
      <c r="B332" s="83" t="s">
        <v>1</v>
      </c>
      <c r="C332" s="178" t="s">
        <v>746</v>
      </c>
      <c r="D332" s="132" t="str">
        <f t="shared" ref="D332:D334" si="286">HYPERLINK(AJ332,AI332)</f>
        <v>video</v>
      </c>
      <c r="E332" s="380"/>
      <c r="F332" s="380"/>
      <c r="G332" s="380"/>
      <c r="H332" s="380"/>
      <c r="I332" s="380"/>
      <c r="J332" s="380"/>
      <c r="K332" s="380"/>
      <c r="L332" s="380"/>
      <c r="M332" s="380"/>
      <c r="N332" s="380"/>
      <c r="O332" s="380"/>
      <c r="P332" s="380"/>
      <c r="Q332" s="168"/>
      <c r="R332" s="168"/>
      <c r="S332" s="168"/>
      <c r="T332" s="168"/>
      <c r="U332" s="168"/>
      <c r="V332" s="168"/>
      <c r="W332" s="168"/>
      <c r="X332" s="168"/>
      <c r="Y332" s="168"/>
      <c r="Z332" s="168"/>
      <c r="AA332" s="168"/>
      <c r="AB332" s="168"/>
      <c r="AC332" s="168"/>
      <c r="AD332" s="168"/>
      <c r="AE332" s="168"/>
      <c r="AF332" s="168"/>
      <c r="AG332" s="168"/>
      <c r="AI332" s="87" t="s">
        <v>738</v>
      </c>
      <c r="AJ332" s="19">
        <f>VLOOKUP(C332,EJE!C$1:D1665,2,FALSE)</f>
        <v>0</v>
      </c>
    </row>
    <row r="333" spans="1:36" ht="12.75">
      <c r="A333" s="155">
        <v>19</v>
      </c>
      <c r="B333" s="83" t="s">
        <v>1</v>
      </c>
      <c r="C333" s="178" t="s">
        <v>746</v>
      </c>
      <c r="D333" s="132" t="str">
        <f t="shared" si="286"/>
        <v>video</v>
      </c>
      <c r="E333" s="380"/>
      <c r="F333" s="380"/>
      <c r="G333" s="380"/>
      <c r="H333" s="380"/>
      <c r="I333" s="380"/>
      <c r="J333" s="380"/>
      <c r="K333" s="380"/>
      <c r="L333" s="380"/>
      <c r="M333" s="380"/>
      <c r="N333" s="380"/>
      <c r="O333" s="380"/>
      <c r="P333" s="380"/>
      <c r="Q333" s="168"/>
      <c r="R333" s="168"/>
      <c r="S333" s="168"/>
      <c r="T333" s="168"/>
      <c r="U333" s="168"/>
      <c r="V333" s="168"/>
      <c r="W333" s="168"/>
      <c r="X333" s="168"/>
      <c r="Y333" s="168"/>
      <c r="Z333" s="168"/>
      <c r="AA333" s="168"/>
      <c r="AB333" s="168"/>
      <c r="AC333" s="168"/>
      <c r="AD333" s="168"/>
      <c r="AE333" s="168"/>
      <c r="AF333" s="168"/>
      <c r="AG333" s="168"/>
      <c r="AI333" s="87" t="s">
        <v>738</v>
      </c>
      <c r="AJ333" s="19">
        <f>VLOOKUP(C333,EJE!C$1:D1666,2,FALSE)</f>
        <v>0</v>
      </c>
    </row>
    <row r="334" spans="1:36" ht="12.75">
      <c r="A334" s="155">
        <v>20</v>
      </c>
      <c r="B334" s="83" t="s">
        <v>1</v>
      </c>
      <c r="C334" s="178" t="s">
        <v>746</v>
      </c>
      <c r="D334" s="132" t="str">
        <f t="shared" si="286"/>
        <v>video</v>
      </c>
      <c r="E334" s="380"/>
      <c r="F334" s="380"/>
      <c r="G334" s="380"/>
      <c r="H334" s="380"/>
      <c r="I334" s="380"/>
      <c r="J334" s="380"/>
      <c r="K334" s="380"/>
      <c r="L334" s="380"/>
      <c r="M334" s="380"/>
      <c r="N334" s="380"/>
      <c r="O334" s="380"/>
      <c r="P334" s="380"/>
      <c r="Q334" s="168"/>
      <c r="R334" s="168"/>
      <c r="S334" s="168"/>
      <c r="T334" s="168"/>
      <c r="U334" s="168"/>
      <c r="V334" s="168"/>
      <c r="W334" s="168"/>
      <c r="X334" s="168"/>
      <c r="Y334" s="168"/>
      <c r="Z334" s="168"/>
      <c r="AA334" s="168"/>
      <c r="AB334" s="168"/>
      <c r="AC334" s="168"/>
      <c r="AD334" s="168"/>
      <c r="AE334" s="168"/>
      <c r="AF334" s="168"/>
      <c r="AG334" s="168"/>
      <c r="AI334" s="87" t="s">
        <v>738</v>
      </c>
      <c r="AJ334" s="19">
        <f>VLOOKUP(C334,EJE!C$1:D1667,2,FALSE)</f>
        <v>0</v>
      </c>
    </row>
    <row r="335" spans="1:36">
      <c r="A335" s="155">
        <v>21</v>
      </c>
      <c r="B335" s="83"/>
      <c r="I335" s="18"/>
      <c r="L335" s="18"/>
      <c r="O335" s="18"/>
    </row>
    <row r="336" spans="1:36">
      <c r="A336" s="155">
        <v>22</v>
      </c>
      <c r="B336" s="83"/>
    </row>
    <row r="337" spans="1:36">
      <c r="A337" s="155">
        <v>23</v>
      </c>
      <c r="B337" s="83"/>
    </row>
    <row r="338" spans="1:36">
      <c r="A338" s="155">
        <v>24</v>
      </c>
      <c r="B338" s="83"/>
    </row>
    <row r="339" spans="1:36">
      <c r="B339" s="18"/>
      <c r="C339" s="77" t="s">
        <v>939</v>
      </c>
      <c r="D339" s="59"/>
      <c r="E339" s="118"/>
      <c r="F339" s="118"/>
      <c r="G339" s="118"/>
      <c r="H339" s="118"/>
      <c r="I339" s="118"/>
      <c r="J339" s="118"/>
      <c r="K339" s="118"/>
      <c r="L339" s="118"/>
      <c r="M339" s="118"/>
      <c r="N339" s="118"/>
      <c r="O339" s="118"/>
      <c r="P339" s="118"/>
      <c r="AG339" s="118"/>
      <c r="AJ339" s="75"/>
    </row>
    <row r="340" spans="1:36" customFormat="1" ht="21" thickBot="1">
      <c r="A340" s="162">
        <v>14</v>
      </c>
      <c r="B340" s="162"/>
      <c r="C340" s="162" t="s">
        <v>936</v>
      </c>
      <c r="D340" s="191"/>
      <c r="E340" s="381" t="s">
        <v>688</v>
      </c>
      <c r="F340" s="381"/>
      <c r="G340" s="381"/>
      <c r="H340" s="381" t="s">
        <v>38</v>
      </c>
      <c r="I340" s="381"/>
      <c r="J340" s="381"/>
      <c r="K340" s="381" t="s">
        <v>687</v>
      </c>
      <c r="L340" s="381"/>
      <c r="M340" s="381"/>
      <c r="N340" s="381" t="s">
        <v>686</v>
      </c>
      <c r="O340" s="381"/>
      <c r="P340" s="381"/>
      <c r="AH340" s="18"/>
      <c r="AI340" s="87"/>
    </row>
    <row r="341" spans="1:36" ht="12.75">
      <c r="A341" s="155">
        <v>1</v>
      </c>
      <c r="B341" s="80" t="s">
        <v>175</v>
      </c>
      <c r="C341" s="188" t="s">
        <v>210</v>
      </c>
      <c r="D341" s="59" t="str">
        <f t="shared" ref="D341:D346" si="287">HYPERLINK(AJ341,AI341)</f>
        <v>video</v>
      </c>
      <c r="E341" s="384">
        <v>8</v>
      </c>
      <c r="F341" s="384"/>
      <c r="G341" s="384"/>
      <c r="H341" s="384"/>
      <c r="I341" s="384"/>
      <c r="J341" s="384"/>
      <c r="K341" s="384"/>
      <c r="L341" s="384"/>
      <c r="M341" s="384"/>
      <c r="N341" s="380"/>
      <c r="O341" s="380"/>
      <c r="P341" s="385"/>
      <c r="AG341" s="169"/>
      <c r="AI341" s="87" t="s">
        <v>738</v>
      </c>
      <c r="AJ341" s="19">
        <f>VLOOKUP(C341,EJE!C$1:D1680,2,FALSE)</f>
        <v>0</v>
      </c>
    </row>
    <row r="342" spans="1:36" ht="12.75">
      <c r="A342" s="155">
        <v>2</v>
      </c>
      <c r="B342" s="81" t="s">
        <v>395</v>
      </c>
      <c r="C342" s="188" t="s">
        <v>389</v>
      </c>
      <c r="D342" s="59" t="str">
        <f t="shared" si="287"/>
        <v>video</v>
      </c>
      <c r="E342" s="384"/>
      <c r="F342" s="384"/>
      <c r="G342" s="384"/>
      <c r="H342" s="384" t="s">
        <v>776</v>
      </c>
      <c r="I342" s="384"/>
      <c r="J342" s="384"/>
      <c r="K342" s="384">
        <v>3</v>
      </c>
      <c r="L342" s="384"/>
      <c r="M342" s="384"/>
      <c r="N342" s="380"/>
      <c r="O342" s="380"/>
      <c r="P342" s="385"/>
      <c r="AG342" s="169"/>
      <c r="AI342" s="87" t="s">
        <v>738</v>
      </c>
      <c r="AJ342" s="19" t="str">
        <f>VLOOKUP(C342,EJE!C$1:D1681,2,FALSE)</f>
        <v>https://youtu.be/B4AxYIlorgw?si=E6uIHQ3akwy8aj-m</v>
      </c>
    </row>
    <row r="343" spans="1:36" ht="17.25" thickBot="1">
      <c r="A343" s="155">
        <v>3</v>
      </c>
      <c r="B343" s="82" t="s">
        <v>392</v>
      </c>
      <c r="C343" s="214" t="s">
        <v>176</v>
      </c>
      <c r="D343" s="61" t="str">
        <f t="shared" si="287"/>
        <v>video</v>
      </c>
      <c r="E343" s="386"/>
      <c r="F343" s="386"/>
      <c r="G343" s="386"/>
      <c r="H343" s="386" t="s">
        <v>776</v>
      </c>
      <c r="I343" s="386"/>
      <c r="J343" s="386"/>
      <c r="K343" s="386">
        <v>3</v>
      </c>
      <c r="L343" s="386"/>
      <c r="M343" s="386"/>
      <c r="N343" s="387"/>
      <c r="O343" s="387"/>
      <c r="P343" s="388"/>
      <c r="AG343" s="169"/>
      <c r="AI343" s="87" t="s">
        <v>738</v>
      </c>
      <c r="AJ343" s="19" t="str">
        <f>VLOOKUP(C343,EJE!C$1:D1682,2,FALSE)</f>
        <v>https://drive.google.com/file/d/1Q1An8Nigul245WUqUDS52fCJOsCBmEqf/view?usp=drive_link</v>
      </c>
    </row>
    <row r="344" spans="1:36" ht="16.5">
      <c r="A344" s="155">
        <v>4</v>
      </c>
      <c r="B344" s="80" t="s">
        <v>739</v>
      </c>
      <c r="C344" s="215" t="s">
        <v>66</v>
      </c>
      <c r="D344" s="74" t="str">
        <f t="shared" si="287"/>
        <v>video</v>
      </c>
      <c r="E344" s="389"/>
      <c r="F344" s="389"/>
      <c r="G344" s="389"/>
      <c r="H344" s="389" t="s">
        <v>776</v>
      </c>
      <c r="I344" s="389"/>
      <c r="J344" s="389"/>
      <c r="K344" s="389">
        <v>3</v>
      </c>
      <c r="L344" s="389"/>
      <c r="M344" s="389"/>
      <c r="N344" s="390"/>
      <c r="O344" s="390"/>
      <c r="P344" s="391"/>
      <c r="AG344" s="169"/>
      <c r="AI344" s="87" t="s">
        <v>738</v>
      </c>
      <c r="AJ344" s="19" t="str">
        <f>VLOOKUP(C344,EJE!C$1:D1683,2,FALSE)</f>
        <v>https://youtu.be/YNAwRWgPwNk?si=tRGZb459mOPBCCZB</v>
      </c>
    </row>
    <row r="345" spans="1:36" ht="12.75">
      <c r="A345" s="155">
        <v>5</v>
      </c>
      <c r="B345" s="81" t="s">
        <v>739</v>
      </c>
      <c r="C345" s="188" t="s">
        <v>622</v>
      </c>
      <c r="D345" s="59" t="e">
        <f t="shared" si="287"/>
        <v>#N/A</v>
      </c>
      <c r="E345" s="384"/>
      <c r="F345" s="384"/>
      <c r="G345" s="384"/>
      <c r="H345" s="384" t="s">
        <v>776</v>
      </c>
      <c r="I345" s="384"/>
      <c r="J345" s="384"/>
      <c r="K345" s="384">
        <v>3</v>
      </c>
      <c r="L345" s="384"/>
      <c r="M345" s="384"/>
      <c r="N345" s="380"/>
      <c r="O345" s="380"/>
      <c r="P345" s="385"/>
      <c r="AG345" s="169"/>
      <c r="AI345" s="87" t="s">
        <v>738</v>
      </c>
      <c r="AJ345" s="19" t="e">
        <f>VLOOKUP(C345,EJE!C$1:D1684,2,FALSE)</f>
        <v>#N/A</v>
      </c>
    </row>
    <row r="346" spans="1:36" ht="13.5" thickBot="1">
      <c r="A346" s="155">
        <v>6</v>
      </c>
      <c r="B346" s="81" t="s">
        <v>0</v>
      </c>
      <c r="C346" s="188" t="s">
        <v>627</v>
      </c>
      <c r="D346" s="59" t="str">
        <f t="shared" si="287"/>
        <v>video</v>
      </c>
      <c r="E346" s="384"/>
      <c r="F346" s="384"/>
      <c r="G346" s="384"/>
      <c r="H346" s="384" t="s">
        <v>776</v>
      </c>
      <c r="I346" s="384"/>
      <c r="J346" s="384"/>
      <c r="K346" s="384">
        <v>3</v>
      </c>
      <c r="L346" s="384"/>
      <c r="M346" s="384"/>
      <c r="N346" s="380"/>
      <c r="O346" s="380"/>
      <c r="P346" s="385"/>
      <c r="AG346" s="169"/>
      <c r="AI346" s="87" t="s">
        <v>738</v>
      </c>
      <c r="AJ346" s="19" t="str">
        <f>VLOOKUP(C346,EJE!C$1:D1685,2,FALSE)</f>
        <v>https://youtu.be/21c_yxmd5lQ?si=PIVwUqgcfAsyu5jn</v>
      </c>
    </row>
    <row r="347" spans="1:36" ht="12.75">
      <c r="A347" s="155">
        <v>7</v>
      </c>
      <c r="B347" s="129" t="s">
        <v>839</v>
      </c>
      <c r="C347" s="176" t="str">
        <f>+VLOOKUP($B347,PERIODIZACION!$A$3:$AN$528,2,FALSE)</f>
        <v>HIP TRUST</v>
      </c>
      <c r="D347" s="222">
        <f>IF(VLOOKUP($B347,PERIODIZACION!$A$3:$AN$528,3,FALSE)=0,"",VLOOKUP($B347,PERIODIZACION!$A$3:$AN$528,3,FALSE))</f>
        <v>40</v>
      </c>
      <c r="E347" s="176" t="str">
        <f t="shared" ref="E347" si="288">IF(D347 &lt;&gt; "","/","")</f>
        <v>/</v>
      </c>
      <c r="F347" s="176">
        <f>IF(VLOOKUP($B347,PERIODIZACION!$A$3:$AN$528,4,FALSE)=0,"",VLOOKUP($B347,PERIODIZACION!$A$3:$AN$528,4,FALSE))</f>
        <v>4</v>
      </c>
      <c r="G347" s="176">
        <f>IF(VLOOKUP($B347,PERIODIZACION!$A$3:$AN$528,5,FALSE)=0,"",VLOOKUP($B347,PERIODIZACION!$A$3:$AN$528,5,FALSE))</f>
        <v>60</v>
      </c>
      <c r="H347" s="176" t="str">
        <f t="shared" ref="H347" si="289">IF(G347 &lt;&gt; "","/","")</f>
        <v>/</v>
      </c>
      <c r="I347" s="176">
        <f>IF(VLOOKUP($B347,PERIODIZACION!$A$3:$AN$528,6,FALSE)=0,"",VLOOKUP($B347,PERIODIZACION!$A$3:$AN$528,6,FALSE))</f>
        <v>4</v>
      </c>
      <c r="J347" s="176">
        <f>IF(VLOOKUP($B347,PERIODIZACION!$A$3:$AN$528,7,FALSE)=0,"",VLOOKUP($B347,PERIODIZACION!$A$3:$AN$528,7,FALSE))</f>
        <v>70</v>
      </c>
      <c r="K347" s="176" t="str">
        <f t="shared" ref="K347" si="290">IF(J347 &lt;&gt; "","/","")</f>
        <v>/</v>
      </c>
      <c r="L347" s="176">
        <f>IF(VLOOKUP($B347,PERIODIZACION!$A$3:$AN$528,8,FALSE)=0,"",VLOOKUP($B347,PERIODIZACION!$A$3:$AN$528,8,FALSE))</f>
        <v>4</v>
      </c>
      <c r="M347" s="176">
        <f>IF(VLOOKUP($B347,PERIODIZACION!$A$3:$AN$528,9,FALSE)=0,"",VLOOKUP($B347,PERIODIZACION!$A$3:$AN$528,9,FALSE))</f>
        <v>80</v>
      </c>
      <c r="N347" s="176" t="str">
        <f t="shared" ref="N347" si="291">IF(M347 &lt;&gt; "","/","")</f>
        <v>/</v>
      </c>
      <c r="O347" s="176">
        <f>IF(VLOOKUP($B347,PERIODIZACION!$A$3:$AN$528,10,FALSE)=0,"",VLOOKUP($B347,PERIODIZACION!$A$3:$AN$528,10,FALSE))</f>
        <v>2</v>
      </c>
      <c r="P347" s="176">
        <f>IF(VLOOKUP($B347,PERIODIZACION!$A$3:$AN$528,11,FALSE)=0,"",VLOOKUP($B347,PERIODIZACION!$A$3:$AN$528,11,FALSE))</f>
        <v>80</v>
      </c>
      <c r="Q347" s="176" t="str">
        <f t="shared" ref="Q347" si="292">IF(P347 &lt;&gt; "","/","")</f>
        <v>/</v>
      </c>
      <c r="R347" s="176">
        <f>IF(VLOOKUP($B347,PERIODIZACION!$A$3:$AN$528,12,FALSE)=0,"",VLOOKUP($B347,PERIODIZACION!$A$3:$AN$528,12,FALSE))</f>
        <v>2</v>
      </c>
      <c r="S347" s="176">
        <f>IF(VLOOKUP($B347,PERIODIZACION!$A$3:$AN$528,13,FALSE)=0,"",VLOOKUP($B347,PERIODIZACION!$A$3:$AN$528,13,FALSE))</f>
        <v>80</v>
      </c>
      <c r="T347" s="176" t="str">
        <f t="shared" ref="T347" si="293">IF(S347 &lt;&gt; "","/","")</f>
        <v>/</v>
      </c>
      <c r="U347" s="176">
        <f>IF(VLOOKUP($B347,PERIODIZACION!$A$3:$AN$528,14,FALSE)=0,"",VLOOKUP($B347,PERIODIZACION!$A$3:$AN$528,14,FALSE))</f>
        <v>2</v>
      </c>
      <c r="V347" s="176">
        <f>IF(VLOOKUP($B347,PERIODIZACION!$A$3:$AN$528,15,FALSE)=0,"",VLOOKUP($B347,PERIODIZACION!$A$3:$AN$528,15,FALSE))</f>
        <v>80</v>
      </c>
      <c r="W347" s="176" t="str">
        <f t="shared" ref="W347" si="294">IF(V347 &lt;&gt; "","/","")</f>
        <v>/</v>
      </c>
      <c r="X347" s="176">
        <f>IF(VLOOKUP($B347,PERIODIZACION!$A$3:$AN$528,16,FALSE)=0,"",VLOOKUP($B347,PERIODIZACION!$A$3:$AN$528,16,FALSE))</f>
        <v>2</v>
      </c>
      <c r="Y347" s="176">
        <f>IF(VLOOKUP($B347,PERIODIZACION!$A$3:$AN$528,17,FALSE)=0,"",VLOOKUP($B347,PERIODIZACION!$A$3:$AN$528,17,FALSE))</f>
        <v>80</v>
      </c>
      <c r="Z347" s="176" t="str">
        <f t="shared" ref="Z347" si="295">IF(Y347 &lt;&gt; "","/","")</f>
        <v>/</v>
      </c>
      <c r="AA347" s="176">
        <f>IF(VLOOKUP($B347,PERIODIZACION!$A$3:$AN$528,18,FALSE)=0,"",VLOOKUP($B347,PERIODIZACION!$A$3:$AN$528,18,FALSE))</f>
        <v>2</v>
      </c>
      <c r="AB347" s="176">
        <f>IF(VLOOKUP($B347,PERIODIZACION!$A$3:$AN$528,19,FALSE)=0,"",VLOOKUP($B347,PERIODIZACION!$A$3:$AN$528,19,FALSE))</f>
        <v>80</v>
      </c>
      <c r="AC347" s="176" t="str">
        <f t="shared" ref="AC347" si="296">IF(AB347 &lt;&gt; "","/","")</f>
        <v>/</v>
      </c>
      <c r="AD347" s="176">
        <f>IF(VLOOKUP($B347,PERIODIZACION!$A$3:$AN$528,20,FALSE)=0,"",VLOOKUP($B347,PERIODIZACION!$A$3:$AN$528,20,FALSE))</f>
        <v>2</v>
      </c>
      <c r="AE347" s="176" t="str">
        <f>IF(VLOOKUP($B347,PERIODIZACION!$A$3:$AN$528,21,FALSE)=0,"",VLOOKUP($B347,PERIODIZACION!$A$3:$AN$528,21,FALSE))</f>
        <v/>
      </c>
      <c r="AF347" s="176" t="str">
        <f t="shared" ref="AF347" si="297">IF(AE347 &lt;&gt; "","/","")</f>
        <v/>
      </c>
      <c r="AG347" s="182" t="str">
        <f>IF(VLOOKUP($B347,PERIODIZACION!$A$3:$AN$528,22,FALSE)=0,"",VLOOKUP($B347,PERIODIZACION!$A$3:$AN$528,22,FALSE))</f>
        <v/>
      </c>
      <c r="AJ347" s="19" t="e">
        <f>VLOOKUP(C347,EJE!C$1:D1686,2,FALSE)</f>
        <v>#N/A</v>
      </c>
    </row>
    <row r="348" spans="1:36" ht="12.75">
      <c r="A348" s="155">
        <v>8</v>
      </c>
      <c r="B348" s="81" t="s">
        <v>685</v>
      </c>
      <c r="C348" s="188" t="s">
        <v>114</v>
      </c>
      <c r="D348" s="59" t="str">
        <f>HYPERLINK(AJ348,AI348)</f>
        <v>video</v>
      </c>
      <c r="E348" s="382"/>
      <c r="F348" s="382"/>
      <c r="G348" s="382"/>
      <c r="H348" s="382" t="s">
        <v>776</v>
      </c>
      <c r="I348" s="382"/>
      <c r="J348" s="382"/>
      <c r="K348" s="382"/>
      <c r="L348" s="382"/>
      <c r="M348" s="382"/>
      <c r="N348" s="382"/>
      <c r="O348" s="382"/>
      <c r="P348" s="382"/>
      <c r="Q348" s="169"/>
      <c r="R348" s="169"/>
      <c r="S348" s="169"/>
      <c r="T348" s="169"/>
      <c r="U348" s="169"/>
      <c r="V348" s="169"/>
      <c r="W348" s="169"/>
      <c r="X348" s="169"/>
      <c r="Y348" s="169"/>
      <c r="Z348" s="169"/>
      <c r="AA348" s="169"/>
      <c r="AB348" s="169"/>
      <c r="AC348" s="169"/>
      <c r="AD348" s="169"/>
      <c r="AE348" s="169"/>
      <c r="AF348" s="169"/>
      <c r="AG348" s="60"/>
      <c r="AI348" s="87" t="s">
        <v>738</v>
      </c>
      <c r="AJ348" s="19" t="str">
        <f>VLOOKUP(C348,EJE!C$1:D1687,2,FALSE)</f>
        <v>https://youtu.be/p2i_0eL_ztg?si=rwMzBD9p-1bf_avu</v>
      </c>
    </row>
    <row r="349" spans="1:36" ht="13.5" thickBot="1">
      <c r="A349" s="155">
        <v>9</v>
      </c>
      <c r="B349" s="82" t="s">
        <v>264</v>
      </c>
      <c r="C349" s="214" t="s">
        <v>219</v>
      </c>
      <c r="D349" s="61" t="str">
        <f>HYPERLINK(AJ349,AI349)</f>
        <v>video</v>
      </c>
      <c r="E349" s="383"/>
      <c r="F349" s="383"/>
      <c r="G349" s="383"/>
      <c r="H349" s="383" t="s">
        <v>776</v>
      </c>
      <c r="I349" s="383"/>
      <c r="J349" s="383"/>
      <c r="K349" s="383"/>
      <c r="L349" s="383"/>
      <c r="M349" s="383"/>
      <c r="N349" s="383"/>
      <c r="O349" s="383"/>
      <c r="P349" s="383"/>
      <c r="Q349" s="170"/>
      <c r="R349" s="170"/>
      <c r="S349" s="170"/>
      <c r="T349" s="170"/>
      <c r="U349" s="170"/>
      <c r="V349" s="170"/>
      <c r="W349" s="170"/>
      <c r="X349" s="170"/>
      <c r="Y349" s="170"/>
      <c r="Z349" s="170"/>
      <c r="AA349" s="170"/>
      <c r="AB349" s="170"/>
      <c r="AC349" s="170"/>
      <c r="AD349" s="170"/>
      <c r="AE349" s="170"/>
      <c r="AF349" s="170"/>
      <c r="AG349" s="62"/>
      <c r="AI349" s="87" t="s">
        <v>738</v>
      </c>
      <c r="AJ349" s="19">
        <f>VLOOKUP(C349,EJE!C$1:D1688,2,FALSE)</f>
        <v>0</v>
      </c>
    </row>
    <row r="350" spans="1:36" ht="12.75">
      <c r="A350" s="155">
        <v>10</v>
      </c>
      <c r="B350" s="84" t="s">
        <v>802</v>
      </c>
      <c r="C350" s="176" t="str">
        <f>+VLOOKUP($B350,PERIODIZACION!$A$3:$AN$528,2,FALSE)</f>
        <v>PECHO</v>
      </c>
      <c r="D350" s="222">
        <f>IF(VLOOKUP($B350,PERIODIZACION!$A$3:$AN$528,3,FALSE)=0,"",VLOOKUP($B350,PERIODIZACION!$A$3:$AN$528,3,FALSE))</f>
        <v>40</v>
      </c>
      <c r="E350" s="176" t="str">
        <f t="shared" ref="E350" si="298">IF(D350 &lt;&gt; "","/","")</f>
        <v>/</v>
      </c>
      <c r="F350" s="176">
        <f>IF(VLOOKUP($B350,PERIODIZACION!$A$3:$AN$528,4,FALSE)=0,"",VLOOKUP($B350,PERIODIZACION!$A$3:$AN$528,4,FALSE))</f>
        <v>4</v>
      </c>
      <c r="G350" s="176">
        <f>IF(VLOOKUP($B350,PERIODIZACION!$A$3:$AN$528,5,FALSE)=0,"",VLOOKUP($B350,PERIODIZACION!$A$3:$AN$528,5,FALSE))</f>
        <v>60</v>
      </c>
      <c r="H350" s="176" t="str">
        <f t="shared" ref="H350" si="299">IF(G350 &lt;&gt; "","/","")</f>
        <v>/</v>
      </c>
      <c r="I350" s="176">
        <f>IF(VLOOKUP($B350,PERIODIZACION!$A$3:$AN$528,6,FALSE)=0,"",VLOOKUP($B350,PERIODIZACION!$A$3:$AN$528,6,FALSE))</f>
        <v>4</v>
      </c>
      <c r="J350" s="176">
        <f>IF(VLOOKUP($B350,PERIODIZACION!$A$3:$AN$528,7,FALSE)=0,"",VLOOKUP($B350,PERIODIZACION!$A$3:$AN$528,7,FALSE))</f>
        <v>70</v>
      </c>
      <c r="K350" s="176" t="str">
        <f t="shared" ref="K350" si="300">IF(J350 &lt;&gt; "","/","")</f>
        <v>/</v>
      </c>
      <c r="L350" s="176">
        <f>IF(VLOOKUP($B350,PERIODIZACION!$A$3:$AN$528,8,FALSE)=0,"",VLOOKUP($B350,PERIODIZACION!$A$3:$AN$528,8,FALSE))</f>
        <v>4</v>
      </c>
      <c r="M350" s="176">
        <f>IF(VLOOKUP($B350,PERIODIZACION!$A$3:$AN$528,9,FALSE)=0,"",VLOOKUP($B350,PERIODIZACION!$A$3:$AN$528,9,FALSE))</f>
        <v>80</v>
      </c>
      <c r="N350" s="176" t="str">
        <f t="shared" ref="N350" si="301">IF(M350 &lt;&gt; "","/","")</f>
        <v>/</v>
      </c>
      <c r="O350" s="176">
        <f>IF(VLOOKUP($B350,PERIODIZACION!$A$3:$AN$528,10,FALSE)=0,"",VLOOKUP($B350,PERIODIZACION!$A$3:$AN$528,10,FALSE))</f>
        <v>2</v>
      </c>
      <c r="P350" s="176">
        <f>IF(VLOOKUP($B350,PERIODIZACION!$A$3:$AN$528,11,FALSE)=0,"",VLOOKUP($B350,PERIODIZACION!$A$3:$AN$528,11,FALSE))</f>
        <v>80</v>
      </c>
      <c r="Q350" s="176" t="str">
        <f t="shared" ref="Q350" si="302">IF(P350 &lt;&gt; "","/","")</f>
        <v>/</v>
      </c>
      <c r="R350" s="176">
        <f>IF(VLOOKUP($B350,PERIODIZACION!$A$3:$AN$528,12,FALSE)=0,"",VLOOKUP($B350,PERIODIZACION!$A$3:$AN$528,12,FALSE))</f>
        <v>2</v>
      </c>
      <c r="S350" s="176">
        <f>IF(VLOOKUP($B350,PERIODIZACION!$A$3:$AN$528,13,FALSE)=0,"",VLOOKUP($B350,PERIODIZACION!$A$3:$AN$528,13,FALSE))</f>
        <v>80</v>
      </c>
      <c r="T350" s="176" t="str">
        <f t="shared" ref="T350" si="303">IF(S350 &lt;&gt; "","/","")</f>
        <v>/</v>
      </c>
      <c r="U350" s="176">
        <f>IF(VLOOKUP($B350,PERIODIZACION!$A$3:$AN$528,14,FALSE)=0,"",VLOOKUP($B350,PERIODIZACION!$A$3:$AN$528,14,FALSE))</f>
        <v>2</v>
      </c>
      <c r="V350" s="176">
        <f>IF(VLOOKUP($B350,PERIODIZACION!$A$3:$AN$528,15,FALSE)=0,"",VLOOKUP($B350,PERIODIZACION!$A$3:$AN$528,15,FALSE))</f>
        <v>80</v>
      </c>
      <c r="W350" s="176" t="str">
        <f t="shared" ref="W350" si="304">IF(V350 &lt;&gt; "","/","")</f>
        <v>/</v>
      </c>
      <c r="X350" s="176">
        <f>IF(VLOOKUP($B350,PERIODIZACION!$A$3:$AN$528,16,FALSE)=0,"",VLOOKUP($B350,PERIODIZACION!$A$3:$AN$528,16,FALSE))</f>
        <v>2</v>
      </c>
      <c r="Y350" s="176">
        <f>IF(VLOOKUP($B350,PERIODIZACION!$A$3:$AN$528,17,FALSE)=0,"",VLOOKUP($B350,PERIODIZACION!$A$3:$AN$528,17,FALSE))</f>
        <v>80</v>
      </c>
      <c r="Z350" s="176" t="str">
        <f t="shared" ref="Z350" si="305">IF(Y350 &lt;&gt; "","/","")</f>
        <v>/</v>
      </c>
      <c r="AA350" s="176">
        <f>IF(VLOOKUP($B350,PERIODIZACION!$A$3:$AN$528,18,FALSE)=0,"",VLOOKUP($B350,PERIODIZACION!$A$3:$AN$528,18,FALSE))</f>
        <v>2</v>
      </c>
      <c r="AB350" s="176">
        <f>IF(VLOOKUP($B350,PERIODIZACION!$A$3:$AN$528,19,FALSE)=0,"",VLOOKUP($B350,PERIODIZACION!$A$3:$AN$528,19,FALSE))</f>
        <v>80</v>
      </c>
      <c r="AC350" s="176" t="str">
        <f t="shared" ref="AC350" si="306">IF(AB350 &lt;&gt; "","/","")</f>
        <v>/</v>
      </c>
      <c r="AD350" s="176">
        <f>IF(VLOOKUP($B350,PERIODIZACION!$A$3:$AN$528,20,FALSE)=0,"",VLOOKUP($B350,PERIODIZACION!$A$3:$AN$528,20,FALSE))</f>
        <v>2</v>
      </c>
      <c r="AE350" s="176" t="str">
        <f>IF(VLOOKUP($B350,PERIODIZACION!$A$3:$AN$528,21,FALSE)=0,"",VLOOKUP($B350,PERIODIZACION!$A$3:$AN$528,21,FALSE))</f>
        <v/>
      </c>
      <c r="AF350" s="176" t="str">
        <f t="shared" ref="AF350" si="307">IF(AE350 &lt;&gt; "","/","")</f>
        <v/>
      </c>
      <c r="AG350" s="182" t="str">
        <f>IF(VLOOKUP($B350,PERIODIZACION!$A$3:$AN$528,22,FALSE)=0,"",VLOOKUP($B350,PERIODIZACION!$A$3:$AN$528,22,FALSE))</f>
        <v/>
      </c>
      <c r="AJ350" s="19" t="e">
        <f>VLOOKUP(C350,EJE!C$1:D1689,2,FALSE)</f>
        <v>#N/A</v>
      </c>
    </row>
    <row r="351" spans="1:36" ht="16.5">
      <c r="A351" s="155">
        <v>11</v>
      </c>
      <c r="B351" s="81" t="s">
        <v>685</v>
      </c>
      <c r="C351" s="188" t="s">
        <v>3</v>
      </c>
      <c r="D351" s="59" t="str">
        <f>HYPERLINK(AJ351,AI351)</f>
        <v>video</v>
      </c>
      <c r="E351" s="384"/>
      <c r="F351" s="384"/>
      <c r="G351" s="384"/>
      <c r="H351" s="384" t="s">
        <v>776</v>
      </c>
      <c r="I351" s="384"/>
      <c r="J351" s="384"/>
      <c r="K351" s="384"/>
      <c r="L351" s="384"/>
      <c r="M351" s="384"/>
      <c r="N351" s="384"/>
      <c r="O351" s="384"/>
      <c r="P351" s="384"/>
      <c r="Q351" s="186"/>
      <c r="R351" s="186"/>
      <c r="S351" s="186"/>
      <c r="T351" s="186"/>
      <c r="U351" s="186"/>
      <c r="V351" s="186"/>
      <c r="W351" s="186"/>
      <c r="X351" s="186"/>
      <c r="Y351" s="186"/>
      <c r="Z351" s="186"/>
      <c r="AA351" s="186"/>
      <c r="AB351" s="186"/>
      <c r="AC351" s="186"/>
      <c r="AD351" s="186"/>
      <c r="AE351" s="186"/>
      <c r="AF351" s="186"/>
      <c r="AG351" s="216"/>
      <c r="AI351" s="87" t="s">
        <v>738</v>
      </c>
      <c r="AJ351" s="19" t="str">
        <f>VLOOKUP(C351,EJE!C$1:D1690,2,FALSE)</f>
        <v>https://youtu.be/JwwQxitUCsY?si=-0IR-GRHn2uOUwX0</v>
      </c>
    </row>
    <row r="352" spans="1:36" ht="17.25" thickBot="1">
      <c r="A352" s="155">
        <v>12</v>
      </c>
      <c r="B352" s="82" t="s">
        <v>942</v>
      </c>
      <c r="C352" s="214" t="s">
        <v>661</v>
      </c>
      <c r="D352" s="61" t="str">
        <f>HYPERLINK(AJ352,AI352)</f>
        <v>video</v>
      </c>
      <c r="E352" s="386"/>
      <c r="F352" s="386"/>
      <c r="G352" s="386"/>
      <c r="H352" s="386" t="s">
        <v>776</v>
      </c>
      <c r="I352" s="386"/>
      <c r="J352" s="386"/>
      <c r="K352" s="386"/>
      <c r="L352" s="386"/>
      <c r="M352" s="386"/>
      <c r="N352" s="386"/>
      <c r="O352" s="386"/>
      <c r="P352" s="386"/>
      <c r="Q352" s="217"/>
      <c r="R352" s="217"/>
      <c r="S352" s="217"/>
      <c r="T352" s="217"/>
      <c r="U352" s="217"/>
      <c r="V352" s="217"/>
      <c r="W352" s="217"/>
      <c r="X352" s="217"/>
      <c r="Y352" s="217"/>
      <c r="Z352" s="217"/>
      <c r="AA352" s="217"/>
      <c r="AB352" s="217"/>
      <c r="AC352" s="217"/>
      <c r="AD352" s="217"/>
      <c r="AE352" s="217"/>
      <c r="AF352" s="217"/>
      <c r="AG352" s="218"/>
      <c r="AI352" s="87" t="s">
        <v>738</v>
      </c>
      <c r="AJ352" s="19" t="str">
        <f>VLOOKUP(C352,EJE!C$1:D1691,2,FALSE)</f>
        <v>https://drive.google.com/file/d/1VSznd0Pd842fm_2ygqVwDGID2Qpk-swW/view?usp=sharing</v>
      </c>
    </row>
    <row r="353" spans="1:36">
      <c r="A353" s="155">
        <v>13</v>
      </c>
      <c r="B353" s="381"/>
      <c r="C353" s="381"/>
      <c r="D353" s="381"/>
      <c r="E353" s="381" t="s">
        <v>688</v>
      </c>
      <c r="F353" s="381"/>
      <c r="G353" s="381"/>
      <c r="H353" s="381" t="s">
        <v>38</v>
      </c>
      <c r="I353" s="381"/>
      <c r="J353" s="381"/>
      <c r="K353" s="381" t="s">
        <v>687</v>
      </c>
      <c r="L353" s="381"/>
      <c r="M353" s="381"/>
      <c r="N353" s="381" t="s">
        <v>686</v>
      </c>
      <c r="O353" s="381"/>
      <c r="P353" s="381"/>
      <c r="AG353" s="169"/>
      <c r="AJ353" s="19" t="e">
        <f>VLOOKUP(C353,EJE!C$1:D1692,2,FALSE)</f>
        <v>#N/A</v>
      </c>
    </row>
    <row r="354" spans="1:36" ht="12.75">
      <c r="A354" s="155">
        <v>14</v>
      </c>
      <c r="B354" s="83" t="s">
        <v>42</v>
      </c>
      <c r="C354" s="178" t="s">
        <v>2</v>
      </c>
      <c r="D354" s="132" t="str">
        <f>HYPERLINK(AJ354,AI354)</f>
        <v>video</v>
      </c>
      <c r="E354" s="380">
        <v>10</v>
      </c>
      <c r="F354" s="380"/>
      <c r="G354" s="380"/>
      <c r="H354" s="380" t="s">
        <v>772</v>
      </c>
      <c r="I354" s="380"/>
      <c r="J354" s="380"/>
      <c r="K354" s="380">
        <v>3</v>
      </c>
      <c r="L354" s="380"/>
      <c r="M354" s="380"/>
      <c r="N354" s="380"/>
      <c r="O354" s="380"/>
      <c r="P354" s="380"/>
      <c r="Q354" s="168"/>
      <c r="R354" s="168"/>
      <c r="S354" s="168"/>
      <c r="T354" s="168"/>
      <c r="U354" s="168"/>
      <c r="V354" s="168"/>
      <c r="W354" s="168"/>
      <c r="X354" s="168"/>
      <c r="Y354" s="168"/>
      <c r="Z354" s="168"/>
      <c r="AA354" s="168"/>
      <c r="AB354" s="168"/>
      <c r="AG354" s="169"/>
      <c r="AI354" s="87" t="s">
        <v>738</v>
      </c>
      <c r="AJ354" s="19" t="str">
        <f>VLOOKUP(C354,EJE!C$1:D1693,2,FALSE)</f>
        <v>https://youtu.be/bgO3bI1ts_E?si=cgFOBOfo4lT9WI1k</v>
      </c>
    </row>
    <row r="355" spans="1:36" ht="12.75">
      <c r="A355" s="155">
        <v>15</v>
      </c>
      <c r="B355" s="83" t="s">
        <v>39</v>
      </c>
      <c r="C355" s="178" t="s">
        <v>30</v>
      </c>
      <c r="D355" s="132" t="str">
        <f>HYPERLINK(AJ355,AI355)</f>
        <v>video</v>
      </c>
      <c r="E355" s="380">
        <v>10</v>
      </c>
      <c r="F355" s="380"/>
      <c r="G355" s="380"/>
      <c r="H355" s="380" t="s">
        <v>772</v>
      </c>
      <c r="I355" s="380"/>
      <c r="J355" s="380"/>
      <c r="K355" s="380">
        <v>3</v>
      </c>
      <c r="L355" s="380"/>
      <c r="M355" s="380"/>
      <c r="N355" s="380"/>
      <c r="O355" s="380"/>
      <c r="P355" s="380"/>
      <c r="Q355" s="168"/>
      <c r="R355" s="168"/>
      <c r="S355" s="168"/>
      <c r="T355" s="168"/>
      <c r="U355" s="168"/>
      <c r="V355" s="168"/>
      <c r="W355" s="168"/>
      <c r="X355" s="168"/>
      <c r="Y355" s="168"/>
      <c r="Z355" s="168"/>
      <c r="AA355" s="168"/>
      <c r="AB355" s="168"/>
      <c r="AG355" s="169"/>
      <c r="AI355" s="87" t="s">
        <v>738</v>
      </c>
      <c r="AJ355" s="19">
        <f>VLOOKUP(C355,EJE!C$1:D1694,2,FALSE)</f>
        <v>0</v>
      </c>
    </row>
    <row r="356" spans="1:36" ht="12.75">
      <c r="A356" s="155">
        <v>16</v>
      </c>
      <c r="B356" s="83" t="s">
        <v>685</v>
      </c>
      <c r="C356" s="178" t="s">
        <v>4</v>
      </c>
      <c r="D356" s="132" t="str">
        <f>HYPERLINK(AJ356,AI356)</f>
        <v>video</v>
      </c>
      <c r="E356" s="380"/>
      <c r="F356" s="380"/>
      <c r="G356" s="380"/>
      <c r="H356" s="380" t="s">
        <v>779</v>
      </c>
      <c r="I356" s="380"/>
      <c r="J356" s="380"/>
      <c r="K356" s="380">
        <v>3</v>
      </c>
      <c r="L356" s="380"/>
      <c r="M356" s="380"/>
      <c r="N356" s="380"/>
      <c r="O356" s="380"/>
      <c r="P356" s="380"/>
      <c r="Q356" s="168"/>
      <c r="R356" s="168"/>
      <c r="S356" s="168"/>
      <c r="T356" s="168"/>
      <c r="U356" s="168"/>
      <c r="V356" s="168"/>
      <c r="W356" s="168"/>
      <c r="X356" s="168"/>
      <c r="Y356" s="168"/>
      <c r="Z356" s="168"/>
      <c r="AA356" s="168"/>
      <c r="AB356" s="168"/>
      <c r="AG356" s="169"/>
      <c r="AI356" s="87" t="s">
        <v>738</v>
      </c>
      <c r="AJ356" s="19" t="str">
        <f>VLOOKUP(C356,EJE!C$1:D1695,2,FALSE)</f>
        <v>https://youtu.be/SvFPSj9WcEk?si=iMWBcf8EZLcp5zy2</v>
      </c>
    </row>
    <row r="357" spans="1:36" ht="16.5">
      <c r="A357" s="155">
        <v>17</v>
      </c>
      <c r="B357" s="83" t="s">
        <v>1</v>
      </c>
      <c r="C357" s="178" t="s">
        <v>745</v>
      </c>
      <c r="D357" s="132" t="str">
        <f t="shared" ref="D357:D360" si="308">HYPERLINK(AJ357,AI357)</f>
        <v>video</v>
      </c>
      <c r="E357" s="380"/>
      <c r="F357" s="380"/>
      <c r="G357" s="380"/>
      <c r="H357" s="380" t="s">
        <v>779</v>
      </c>
      <c r="I357" s="380"/>
      <c r="J357" s="380"/>
      <c r="K357" s="380">
        <v>3</v>
      </c>
      <c r="L357" s="380"/>
      <c r="M357" s="380"/>
      <c r="N357" s="380"/>
      <c r="O357" s="380"/>
      <c r="P357" s="380"/>
      <c r="Q357" s="168"/>
      <c r="R357" s="168"/>
      <c r="S357" s="168"/>
      <c r="T357" s="168"/>
      <c r="U357" s="168"/>
      <c r="V357" s="168"/>
      <c r="W357" s="168"/>
      <c r="X357" s="168"/>
      <c r="Y357" s="168"/>
      <c r="Z357" s="168"/>
      <c r="AA357" s="168"/>
      <c r="AB357" s="168"/>
      <c r="AG357" s="169"/>
      <c r="AI357" s="87" t="s">
        <v>738</v>
      </c>
      <c r="AJ357" s="19" t="str">
        <f>VLOOKUP(C357,EJE!C$1:D1696,2,FALSE)</f>
        <v>https://drive.google.com/file/d/1d10kKB4X2rApjiYtDlKjBbuy7zvRY_rz/view?usp=sharing</v>
      </c>
    </row>
    <row r="358" spans="1:36" ht="16.5">
      <c r="A358" s="155">
        <v>18</v>
      </c>
      <c r="B358" s="83" t="s">
        <v>1</v>
      </c>
      <c r="C358" s="178" t="s">
        <v>745</v>
      </c>
      <c r="D358" s="132" t="str">
        <f t="shared" si="308"/>
        <v>video</v>
      </c>
      <c r="E358" s="380"/>
      <c r="F358" s="380"/>
      <c r="G358" s="380"/>
      <c r="H358" s="380" t="s">
        <v>779</v>
      </c>
      <c r="I358" s="380"/>
      <c r="J358" s="380"/>
      <c r="K358" s="380">
        <v>3</v>
      </c>
      <c r="L358" s="380"/>
      <c r="M358" s="380"/>
      <c r="N358" s="380"/>
      <c r="O358" s="380"/>
      <c r="P358" s="380"/>
      <c r="Q358" s="168"/>
      <c r="R358" s="168"/>
      <c r="S358" s="168"/>
      <c r="T358" s="168"/>
      <c r="U358" s="168"/>
      <c r="V358" s="168"/>
      <c r="W358" s="168"/>
      <c r="X358" s="168"/>
      <c r="Y358" s="168"/>
      <c r="Z358" s="168"/>
      <c r="AA358" s="168"/>
      <c r="AB358" s="168"/>
      <c r="AE358" s="23"/>
      <c r="AI358" s="87" t="s">
        <v>738</v>
      </c>
      <c r="AJ358" s="19" t="str">
        <f>VLOOKUP(C358,EJE!C$1:D1697,2,FALSE)</f>
        <v>https://drive.google.com/file/d/1d10kKB4X2rApjiYtDlKjBbuy7zvRY_rz/view?usp=sharing</v>
      </c>
    </row>
    <row r="359" spans="1:36" ht="16.5">
      <c r="A359" s="155">
        <v>19</v>
      </c>
      <c r="B359" s="83" t="s">
        <v>1</v>
      </c>
      <c r="C359" s="178" t="s">
        <v>745</v>
      </c>
      <c r="D359" s="132" t="str">
        <f t="shared" si="308"/>
        <v>video</v>
      </c>
      <c r="E359" s="380"/>
      <c r="F359" s="380"/>
      <c r="G359" s="380"/>
      <c r="H359" s="380" t="s">
        <v>779</v>
      </c>
      <c r="I359" s="380"/>
      <c r="J359" s="380"/>
      <c r="K359" s="380">
        <v>3</v>
      </c>
      <c r="L359" s="380"/>
      <c r="M359" s="380"/>
      <c r="N359" s="380"/>
      <c r="O359" s="380"/>
      <c r="P359" s="380"/>
      <c r="Q359" s="168"/>
      <c r="R359" s="168"/>
      <c r="S359" s="168"/>
      <c r="T359" s="168"/>
      <c r="U359" s="168"/>
      <c r="V359" s="168"/>
      <c r="W359" s="168"/>
      <c r="X359" s="168"/>
      <c r="Y359" s="168"/>
      <c r="Z359" s="168"/>
      <c r="AA359" s="168"/>
      <c r="AB359" s="168"/>
      <c r="AE359" s="23"/>
      <c r="AI359" s="87" t="s">
        <v>738</v>
      </c>
      <c r="AJ359" s="19" t="str">
        <f>VLOOKUP(C359,EJE!C$1:D1698,2,FALSE)</f>
        <v>https://drive.google.com/file/d/1d10kKB4X2rApjiYtDlKjBbuy7zvRY_rz/view?usp=sharing</v>
      </c>
    </row>
    <row r="360" spans="1:36" ht="16.5">
      <c r="A360" s="155">
        <v>20</v>
      </c>
      <c r="B360" s="83" t="s">
        <v>1</v>
      </c>
      <c r="C360" s="178" t="s">
        <v>745</v>
      </c>
      <c r="D360" s="132" t="str">
        <f t="shared" si="308"/>
        <v>video</v>
      </c>
      <c r="E360" s="380"/>
      <c r="F360" s="380"/>
      <c r="G360" s="380"/>
      <c r="H360" s="380" t="s">
        <v>779</v>
      </c>
      <c r="I360" s="380"/>
      <c r="J360" s="380"/>
      <c r="K360" s="380">
        <v>3</v>
      </c>
      <c r="L360" s="380"/>
      <c r="M360" s="380"/>
      <c r="N360" s="380"/>
      <c r="O360" s="380"/>
      <c r="P360" s="380"/>
      <c r="Q360" s="168"/>
      <c r="R360" s="168"/>
      <c r="S360" s="168"/>
      <c r="T360" s="168"/>
      <c r="U360" s="168"/>
      <c r="V360" s="168"/>
      <c r="W360" s="168"/>
      <c r="X360" s="168"/>
      <c r="Y360" s="168"/>
      <c r="Z360" s="168"/>
      <c r="AA360" s="168"/>
      <c r="AB360" s="168"/>
      <c r="AE360" s="23"/>
      <c r="AI360" s="87" t="s">
        <v>738</v>
      </c>
      <c r="AJ360" s="19" t="str">
        <f>VLOOKUP(C360,EJE!C$1:D1699,2,FALSE)</f>
        <v>https://drive.google.com/file/d/1d10kKB4X2rApjiYtDlKjBbuy7zvRY_rz/view?usp=sharing</v>
      </c>
    </row>
    <row r="361" spans="1:36">
      <c r="A361" s="155">
        <v>21</v>
      </c>
      <c r="B361" s="83"/>
      <c r="C361" s="18"/>
      <c r="D361" s="192"/>
      <c r="E361" s="22"/>
      <c r="F361" s="22"/>
      <c r="G361" s="22"/>
      <c r="I361" s="18"/>
      <c r="J361" s="23"/>
      <c r="L361" s="18"/>
      <c r="M361" s="23"/>
      <c r="O361" s="18"/>
      <c r="P361" s="23"/>
      <c r="S361" s="23"/>
      <c r="U361" s="24"/>
      <c r="V361" s="24"/>
      <c r="W361" s="24"/>
      <c r="X361" s="24"/>
      <c r="Y361" s="24"/>
      <c r="AB361" s="23"/>
      <c r="AE361" s="23"/>
    </row>
    <row r="362" spans="1:36">
      <c r="A362" s="155">
        <v>22</v>
      </c>
      <c r="B362" s="83"/>
      <c r="C362" s="18"/>
      <c r="D362" s="192"/>
      <c r="E362" s="22"/>
      <c r="F362" s="22"/>
      <c r="G362" s="22"/>
      <c r="I362" s="18"/>
      <c r="J362" s="23"/>
      <c r="L362" s="18"/>
      <c r="M362" s="23"/>
      <c r="O362" s="18"/>
      <c r="P362" s="23"/>
      <c r="S362" s="23"/>
      <c r="U362" s="24"/>
      <c r="V362" s="24"/>
      <c r="W362" s="24"/>
      <c r="X362" s="24"/>
      <c r="Y362" s="24"/>
      <c r="AB362" s="23"/>
      <c r="AE362" s="23"/>
    </row>
    <row r="363" spans="1:36">
      <c r="A363" s="155">
        <v>23</v>
      </c>
      <c r="B363" s="83"/>
    </row>
    <row r="364" spans="1:36">
      <c r="A364" s="155">
        <v>24</v>
      </c>
      <c r="B364" s="83"/>
    </row>
    <row r="365" spans="1:36">
      <c r="B365" s="18"/>
      <c r="C365" s="77" t="s">
        <v>939</v>
      </c>
    </row>
    <row r="366" spans="1:36" customFormat="1" ht="21" thickBot="1">
      <c r="A366" s="160">
        <v>15</v>
      </c>
      <c r="B366" s="160"/>
      <c r="C366" s="160" t="s">
        <v>940</v>
      </c>
      <c r="D366" s="190"/>
      <c r="E366" s="379" t="s">
        <v>688</v>
      </c>
      <c r="F366" s="379"/>
      <c r="G366" s="379"/>
      <c r="H366" s="379" t="s">
        <v>38</v>
      </c>
      <c r="I366" s="379"/>
      <c r="J366" s="379"/>
      <c r="K366" s="379" t="s">
        <v>687</v>
      </c>
      <c r="L366" s="379"/>
      <c r="M366" s="379"/>
      <c r="N366" s="379" t="s">
        <v>686</v>
      </c>
      <c r="O366" s="379"/>
      <c r="P366" s="379"/>
      <c r="Q366" s="77"/>
      <c r="R366" s="77"/>
      <c r="S366" s="77"/>
      <c r="T366" s="77"/>
      <c r="U366" s="77"/>
      <c r="V366" s="77"/>
      <c r="W366" s="77"/>
      <c r="X366" s="77"/>
      <c r="Y366" s="77"/>
      <c r="Z366" s="77"/>
      <c r="AA366" s="77"/>
      <c r="AB366" s="77"/>
      <c r="AC366" s="77"/>
      <c r="AD366" s="77"/>
      <c r="AE366" s="77"/>
      <c r="AF366" s="77"/>
      <c r="AG366" s="78"/>
      <c r="AH366" s="18"/>
      <c r="AI366" s="87"/>
      <c r="AJ366" s="76"/>
    </row>
    <row r="367" spans="1:36" ht="25.5">
      <c r="A367" s="155">
        <v>1</v>
      </c>
      <c r="B367" s="80" t="s">
        <v>942</v>
      </c>
      <c r="C367" s="176" t="s">
        <v>720</v>
      </c>
      <c r="D367" s="131" t="str">
        <f t="shared" ref="D367:D372" si="309">HYPERLINK(AJ367,AI367)</f>
        <v>video</v>
      </c>
      <c r="E367" s="390">
        <v>8</v>
      </c>
      <c r="F367" s="390"/>
      <c r="G367" s="390"/>
      <c r="H367" s="390"/>
      <c r="I367" s="390"/>
      <c r="J367" s="390"/>
      <c r="K367" s="390"/>
      <c r="L367" s="390"/>
      <c r="M367" s="390"/>
      <c r="N367" s="390"/>
      <c r="O367" s="390"/>
      <c r="P367" s="391"/>
      <c r="Q367" s="159"/>
      <c r="R367" s="159"/>
      <c r="S367" s="159"/>
      <c r="T367" s="159"/>
      <c r="U367" s="159"/>
      <c r="V367" s="159"/>
      <c r="W367" s="159"/>
      <c r="X367" s="159"/>
      <c r="Y367" s="159"/>
      <c r="Z367" s="159"/>
      <c r="AA367" s="159"/>
      <c r="AB367" s="159"/>
      <c r="AC367" s="159"/>
      <c r="AD367" s="159"/>
      <c r="AE367" s="159"/>
      <c r="AF367" s="159"/>
      <c r="AG367" s="178"/>
      <c r="AI367" s="87" t="s">
        <v>738</v>
      </c>
      <c r="AJ367" s="19" t="str">
        <f>VLOOKUP(C367,EJE!C$1:D1699,2,FALSE)</f>
        <v>https://youtu.be/3cqkbGUWro4?si=jJC6Mfg8OeypjUji</v>
      </c>
    </row>
    <row r="368" spans="1:36" ht="12.75">
      <c r="A368" s="155">
        <v>2</v>
      </c>
      <c r="B368" s="81" t="s">
        <v>264</v>
      </c>
      <c r="C368" s="178" t="s">
        <v>692</v>
      </c>
      <c r="D368" s="132" t="str">
        <f t="shared" si="309"/>
        <v>video</v>
      </c>
      <c r="E368" s="380"/>
      <c r="F368" s="380"/>
      <c r="G368" s="380"/>
      <c r="H368" s="380" t="s">
        <v>776</v>
      </c>
      <c r="I368" s="380"/>
      <c r="J368" s="380"/>
      <c r="K368" s="380">
        <v>3</v>
      </c>
      <c r="L368" s="380"/>
      <c r="M368" s="380"/>
      <c r="N368" s="380"/>
      <c r="O368" s="380"/>
      <c r="P368" s="385"/>
      <c r="Q368" s="159"/>
      <c r="R368" s="159"/>
      <c r="S368" s="159"/>
      <c r="T368" s="159"/>
      <c r="U368" s="159"/>
      <c r="V368" s="159"/>
      <c r="W368" s="159"/>
      <c r="X368" s="159"/>
      <c r="Y368" s="159"/>
      <c r="Z368" s="159"/>
      <c r="AA368" s="159"/>
      <c r="AB368" s="159"/>
      <c r="AC368" s="159"/>
      <c r="AD368" s="159"/>
      <c r="AE368" s="159"/>
      <c r="AF368" s="159"/>
      <c r="AG368" s="178"/>
      <c r="AI368" s="87" t="s">
        <v>738</v>
      </c>
      <c r="AJ368" s="19" t="str">
        <f>VLOOKUP(C368,EJE!C$1:D1700,2,FALSE)</f>
        <v>https://youtu.be/c6a4n-uxNy0?si=wxXF20Dhm3IYMqto</v>
      </c>
    </row>
    <row r="369" spans="1:36" ht="17.25" thickBot="1">
      <c r="A369" s="155">
        <v>3</v>
      </c>
      <c r="B369" s="82" t="s">
        <v>942</v>
      </c>
      <c r="C369" s="180" t="s">
        <v>176</v>
      </c>
      <c r="D369" s="133" t="str">
        <f t="shared" si="309"/>
        <v>video</v>
      </c>
      <c r="E369" s="387"/>
      <c r="F369" s="387"/>
      <c r="G369" s="387"/>
      <c r="H369" s="387" t="s">
        <v>776</v>
      </c>
      <c r="I369" s="387"/>
      <c r="J369" s="387"/>
      <c r="K369" s="387">
        <v>3</v>
      </c>
      <c r="L369" s="387"/>
      <c r="M369" s="387"/>
      <c r="N369" s="387"/>
      <c r="O369" s="387"/>
      <c r="P369" s="388"/>
      <c r="Q369" s="159"/>
      <c r="R369" s="159"/>
      <c r="S369" s="159"/>
      <c r="T369" s="159"/>
      <c r="U369" s="159"/>
      <c r="V369" s="159"/>
      <c r="W369" s="159"/>
      <c r="X369" s="159"/>
      <c r="Y369" s="159"/>
      <c r="Z369" s="159"/>
      <c r="AA369" s="159"/>
      <c r="AB369" s="159"/>
      <c r="AC369" s="159"/>
      <c r="AD369" s="159"/>
      <c r="AE369" s="159"/>
      <c r="AF369" s="159"/>
      <c r="AG369" s="178"/>
      <c r="AI369" s="87" t="s">
        <v>738</v>
      </c>
      <c r="AJ369" s="19" t="str">
        <f>VLOOKUP(C369,EJE!C$1:D1701,2,FALSE)</f>
        <v>https://drive.google.com/file/d/1Q1An8Nigul245WUqUDS52fCJOsCBmEqf/view?usp=drive_link</v>
      </c>
    </row>
    <row r="370" spans="1:36" ht="16.5">
      <c r="A370" s="155">
        <v>4</v>
      </c>
      <c r="B370" s="81" t="s">
        <v>739</v>
      </c>
      <c r="C370" s="178" t="s">
        <v>66</v>
      </c>
      <c r="D370" s="132" t="str">
        <f t="shared" si="309"/>
        <v>video</v>
      </c>
      <c r="E370" s="380"/>
      <c r="F370" s="380"/>
      <c r="G370" s="380"/>
      <c r="H370" s="380" t="s">
        <v>776</v>
      </c>
      <c r="I370" s="380"/>
      <c r="J370" s="380"/>
      <c r="K370" s="380">
        <v>3</v>
      </c>
      <c r="L370" s="380"/>
      <c r="M370" s="380"/>
      <c r="N370" s="380"/>
      <c r="O370" s="380"/>
      <c r="P370" s="385"/>
      <c r="Q370" s="159"/>
      <c r="R370" s="159"/>
      <c r="S370" s="159"/>
      <c r="T370" s="159"/>
      <c r="U370" s="159"/>
      <c r="V370" s="159"/>
      <c r="W370" s="159"/>
      <c r="X370" s="159"/>
      <c r="Y370" s="159"/>
      <c r="Z370" s="159"/>
      <c r="AA370" s="159"/>
      <c r="AB370" s="159"/>
      <c r="AC370" s="159"/>
      <c r="AD370" s="159"/>
      <c r="AE370" s="159"/>
      <c r="AF370" s="159"/>
      <c r="AG370" s="178"/>
      <c r="AI370" s="87" t="s">
        <v>738</v>
      </c>
      <c r="AJ370" s="19" t="str">
        <f>VLOOKUP(C370,EJE!C$1:D1702,2,FALSE)</f>
        <v>https://youtu.be/YNAwRWgPwNk?si=tRGZb459mOPBCCZB</v>
      </c>
    </row>
    <row r="371" spans="1:36" ht="12.75">
      <c r="A371" s="155">
        <v>5</v>
      </c>
      <c r="B371" s="81" t="s">
        <v>739</v>
      </c>
      <c r="C371" s="178" t="s">
        <v>622</v>
      </c>
      <c r="D371" s="132" t="e">
        <f t="shared" si="309"/>
        <v>#N/A</v>
      </c>
      <c r="E371" s="380"/>
      <c r="F371" s="380"/>
      <c r="G371" s="380"/>
      <c r="H371" s="380" t="s">
        <v>776</v>
      </c>
      <c r="I371" s="380"/>
      <c r="J371" s="380"/>
      <c r="K371" s="380">
        <v>3</v>
      </c>
      <c r="L371" s="380"/>
      <c r="M371" s="380"/>
      <c r="N371" s="380"/>
      <c r="O371" s="380"/>
      <c r="P371" s="385"/>
      <c r="Q371" s="159"/>
      <c r="R371" s="159"/>
      <c r="S371" s="159"/>
      <c r="T371" s="159"/>
      <c r="U371" s="159"/>
      <c r="V371" s="159"/>
      <c r="W371" s="159"/>
      <c r="X371" s="159"/>
      <c r="Y371" s="159"/>
      <c r="Z371" s="159"/>
      <c r="AA371" s="159"/>
      <c r="AB371" s="159"/>
      <c r="AC371" s="159"/>
      <c r="AD371" s="159"/>
      <c r="AE371" s="159"/>
      <c r="AF371" s="159"/>
      <c r="AG371" s="178"/>
      <c r="AI371" s="87" t="s">
        <v>738</v>
      </c>
      <c r="AJ371" s="19" t="e">
        <f>VLOOKUP(C371,EJE!C$1:D1703,2,FALSE)</f>
        <v>#N/A</v>
      </c>
    </row>
    <row r="372" spans="1:36" ht="13.5" thickBot="1">
      <c r="A372" s="155">
        <v>6</v>
      </c>
      <c r="B372" s="81" t="s">
        <v>0</v>
      </c>
      <c r="C372" s="178" t="s">
        <v>627</v>
      </c>
      <c r="D372" s="132" t="str">
        <f t="shared" si="309"/>
        <v>video</v>
      </c>
      <c r="E372" s="380"/>
      <c r="F372" s="380"/>
      <c r="G372" s="380"/>
      <c r="H372" s="380" t="s">
        <v>776</v>
      </c>
      <c r="I372" s="380"/>
      <c r="J372" s="380"/>
      <c r="K372" s="380">
        <v>3</v>
      </c>
      <c r="L372" s="380"/>
      <c r="M372" s="380"/>
      <c r="N372" s="380"/>
      <c r="O372" s="380"/>
      <c r="P372" s="385"/>
      <c r="Q372" s="159"/>
      <c r="R372" s="159"/>
      <c r="S372" s="159"/>
      <c r="T372" s="159"/>
      <c r="U372" s="159"/>
      <c r="V372" s="159"/>
      <c r="W372" s="159"/>
      <c r="X372" s="159"/>
      <c r="Y372" s="159"/>
      <c r="Z372" s="159"/>
      <c r="AA372" s="159"/>
      <c r="AB372" s="159"/>
      <c r="AC372" s="159"/>
      <c r="AD372" s="159"/>
      <c r="AE372" s="159"/>
      <c r="AF372" s="159"/>
      <c r="AG372" s="178"/>
      <c r="AI372" s="87" t="s">
        <v>738</v>
      </c>
      <c r="AJ372" s="19" t="str">
        <f>VLOOKUP(C372,EJE!C$1:D1704,2,FALSE)</f>
        <v>https://youtu.be/21c_yxmd5lQ?si=PIVwUqgcfAsyu5jn</v>
      </c>
    </row>
    <row r="373" spans="1:36" ht="12.75">
      <c r="A373" s="155">
        <v>7</v>
      </c>
      <c r="B373" s="129" t="s">
        <v>756</v>
      </c>
      <c r="C373" s="176" t="str">
        <f>+VLOOKUP($B373,PERIODIZACION!$A$3:$AN$528,2,FALSE)</f>
        <v>SENTADILLA</v>
      </c>
      <c r="D373" s="176">
        <f>IF(VLOOKUP($B373,PERIODIZACION!$A$3:$AN$528,3,FALSE)=0,"",VLOOKUP($B373,PERIODIZACION!$A$3:$AN$528,3,FALSE))</f>
        <v>40</v>
      </c>
      <c r="E373" s="176" t="str">
        <f t="shared" ref="E373" si="310">IF(D373 &lt;&gt; "","/","")</f>
        <v>/</v>
      </c>
      <c r="F373" s="176">
        <f>IF(VLOOKUP($B373,PERIODIZACION!$A$3:$AN$528,4,FALSE)=0,"",VLOOKUP($B373,PERIODIZACION!$A$3:$AN$528,4,FALSE))</f>
        <v>4</v>
      </c>
      <c r="G373" s="176">
        <f>IF(VLOOKUP($B373,PERIODIZACION!$A$3:$AN$528,5,FALSE)=0,"",VLOOKUP($B373,PERIODIZACION!$A$3:$AN$528,5,FALSE))</f>
        <v>60</v>
      </c>
      <c r="H373" s="176" t="str">
        <f t="shared" ref="H373" si="311">IF(G373 &lt;&gt; "","/","")</f>
        <v>/</v>
      </c>
      <c r="I373" s="176">
        <f>IF(VLOOKUP($B373,PERIODIZACION!$A$3:$AN$528,6,FALSE)=0,"",VLOOKUP($B373,PERIODIZACION!$A$3:$AN$528,6,FALSE))</f>
        <v>4</v>
      </c>
      <c r="J373" s="176">
        <f>IF(VLOOKUP($B373,PERIODIZACION!$A$3:$AN$528,7,FALSE)=0,"",VLOOKUP($B373,PERIODIZACION!$A$3:$AN$528,7,FALSE))</f>
        <v>70</v>
      </c>
      <c r="K373" s="176" t="str">
        <f t="shared" ref="K373" si="312">IF(J373 &lt;&gt; "","/","")</f>
        <v>/</v>
      </c>
      <c r="L373" s="176">
        <f>IF(VLOOKUP($B373,PERIODIZACION!$A$3:$AN$528,8,FALSE)=0,"",VLOOKUP($B373,PERIODIZACION!$A$3:$AN$528,8,FALSE))</f>
        <v>4</v>
      </c>
      <c r="M373" s="176">
        <f>IF(VLOOKUP($B373,PERIODIZACION!$A$3:$AN$528,9,FALSE)=0,"",VLOOKUP($B373,PERIODIZACION!$A$3:$AN$528,9,FALSE))</f>
        <v>80</v>
      </c>
      <c r="N373" s="176" t="str">
        <f t="shared" ref="N373" si="313">IF(M373 &lt;&gt; "","/","")</f>
        <v>/</v>
      </c>
      <c r="O373" s="176">
        <f>IF(VLOOKUP($B373,PERIODIZACION!$A$3:$AN$528,10,FALSE)=0,"",VLOOKUP($B373,PERIODIZACION!$A$3:$AN$528,10,FALSE))</f>
        <v>6</v>
      </c>
      <c r="P373" s="176">
        <f>IF(VLOOKUP($B373,PERIODIZACION!$A$3:$AN$528,11,FALSE)=0,"",VLOOKUP($B373,PERIODIZACION!$A$3:$AN$528,11,FALSE))</f>
        <v>80</v>
      </c>
      <c r="Q373" s="176" t="str">
        <f t="shared" ref="Q373" si="314">IF(P373 &lt;&gt; "","/","")</f>
        <v>/</v>
      </c>
      <c r="R373" s="176">
        <f>IF(VLOOKUP($B373,PERIODIZACION!$A$3:$AN$528,12,FALSE)=0,"",VLOOKUP($B373,PERIODIZACION!$A$3:$AN$528,12,FALSE))</f>
        <v>6</v>
      </c>
      <c r="S373" s="176">
        <f>IF(VLOOKUP($B373,PERIODIZACION!$A$3:$AN$528,13,FALSE)=0,"",VLOOKUP($B373,PERIODIZACION!$A$3:$AN$528,13,FALSE))</f>
        <v>80</v>
      </c>
      <c r="T373" s="176" t="str">
        <f t="shared" ref="T373" si="315">IF(S373 &lt;&gt; "","/","")</f>
        <v>/</v>
      </c>
      <c r="U373" s="176">
        <f>IF(VLOOKUP($B373,PERIODIZACION!$A$3:$AN$528,14,FALSE)=0,"",VLOOKUP($B373,PERIODIZACION!$A$3:$AN$528,14,FALSE))</f>
        <v>6</v>
      </c>
      <c r="V373" s="176">
        <f>IF(VLOOKUP($B373,PERIODIZACION!$A$3:$AN$528,15,FALSE)=0,"",VLOOKUP($B373,PERIODIZACION!$A$3:$AN$528,15,FALSE))</f>
        <v>80</v>
      </c>
      <c r="W373" s="176" t="str">
        <f t="shared" ref="W373" si="316">IF(V373 &lt;&gt; "","/","")</f>
        <v>/</v>
      </c>
      <c r="X373" s="176">
        <f>IF(VLOOKUP($B373,PERIODIZACION!$A$3:$AN$528,16,FALSE)=0,"",VLOOKUP($B373,PERIODIZACION!$A$3:$AN$528,16,FALSE))</f>
        <v>6</v>
      </c>
      <c r="Y373" s="176">
        <f>IF(VLOOKUP($B373,PERIODIZACION!$A$3:$AN$528,17,FALSE)=0,"",VLOOKUP($B373,PERIODIZACION!$A$3:$AN$528,17,FALSE))</f>
        <v>80</v>
      </c>
      <c r="Z373" s="176" t="str">
        <f t="shared" ref="Z373" si="317">IF(Y373 &lt;&gt; "","/","")</f>
        <v>/</v>
      </c>
      <c r="AA373" s="176">
        <f>IF(VLOOKUP($B373,PERIODIZACION!$A$3:$AN$528,18,FALSE)=0,"",VLOOKUP($B373,PERIODIZACION!$A$3:$AN$528,18,FALSE))</f>
        <v>6</v>
      </c>
      <c r="AB373" s="176">
        <f>IF(VLOOKUP($B373,PERIODIZACION!$A$3:$AN$528,19,FALSE)=0,"",VLOOKUP($B373,PERIODIZACION!$A$3:$AN$528,19,FALSE))</f>
        <v>80</v>
      </c>
      <c r="AC373" s="176" t="str">
        <f t="shared" ref="AC373" si="318">IF(AB373 &lt;&gt; "","/","")</f>
        <v>/</v>
      </c>
      <c r="AD373" s="176">
        <f>IF(VLOOKUP($B373,PERIODIZACION!$A$3:$AN$528,20,FALSE)=0,"",VLOOKUP($B373,PERIODIZACION!$A$3:$AN$528,20,FALSE))</f>
        <v>6</v>
      </c>
      <c r="AE373" s="176" t="str">
        <f>IF(VLOOKUP($B373,PERIODIZACION!$A$3:$AN$528,21,FALSE)=0,"",VLOOKUP($B373,PERIODIZACION!$A$3:$AN$528,21,FALSE))</f>
        <v/>
      </c>
      <c r="AF373" s="176" t="str">
        <f t="shared" ref="AF373" si="319">IF(AE373 &lt;&gt; "","/","")</f>
        <v/>
      </c>
      <c r="AG373" s="182" t="str">
        <f>IF(VLOOKUP($B373,PERIODIZACION!$A$3:$AN$528,22,FALSE)=0,"",VLOOKUP($B373,PERIODIZACION!$A$3:$AN$528,22,FALSE))</f>
        <v/>
      </c>
      <c r="AJ373" s="19" t="e">
        <f>VLOOKUP(C373,EJE!C$1:D1706,2,FALSE)</f>
        <v>#N/A</v>
      </c>
    </row>
    <row r="374" spans="1:36" ht="16.5">
      <c r="A374" s="155">
        <v>8</v>
      </c>
      <c r="B374" s="81" t="s">
        <v>685</v>
      </c>
      <c r="C374" s="178" t="s">
        <v>3</v>
      </c>
      <c r="D374" s="132" t="str">
        <f>HYPERLINK(AJ374,AI374)</f>
        <v>video</v>
      </c>
      <c r="E374" s="380"/>
      <c r="F374" s="380"/>
      <c r="G374" s="380"/>
      <c r="H374" s="380" t="s">
        <v>776</v>
      </c>
      <c r="I374" s="380"/>
      <c r="J374" s="380"/>
      <c r="K374" s="380"/>
      <c r="L374" s="380"/>
      <c r="M374" s="380"/>
      <c r="N374" s="380"/>
      <c r="O374" s="380"/>
      <c r="P374" s="380"/>
      <c r="Q374" s="178"/>
      <c r="R374" s="178"/>
      <c r="S374" s="178"/>
      <c r="T374" s="178"/>
      <c r="U374" s="178"/>
      <c r="V374" s="178"/>
      <c r="W374" s="178"/>
      <c r="X374" s="178"/>
      <c r="Y374" s="178"/>
      <c r="Z374" s="178"/>
      <c r="AA374" s="178"/>
      <c r="AB374" s="178"/>
      <c r="AC374" s="178"/>
      <c r="AD374" s="178"/>
      <c r="AE374" s="178"/>
      <c r="AF374" s="178"/>
      <c r="AG374" s="183"/>
      <c r="AI374" s="87" t="s">
        <v>738</v>
      </c>
      <c r="AJ374" s="19" t="str">
        <f>VLOOKUP(C374,EJE!C$1:D1707,2,FALSE)</f>
        <v>https://youtu.be/JwwQxitUCsY?si=-0IR-GRHn2uOUwX0</v>
      </c>
    </row>
    <row r="375" spans="1:36" ht="13.5" thickBot="1">
      <c r="A375" s="155">
        <v>9</v>
      </c>
      <c r="B375" s="82" t="s">
        <v>264</v>
      </c>
      <c r="C375" s="180" t="s">
        <v>219</v>
      </c>
      <c r="D375" s="133" t="str">
        <f>HYPERLINK(AJ375,AI375)</f>
        <v>video</v>
      </c>
      <c r="E375" s="387"/>
      <c r="F375" s="387"/>
      <c r="G375" s="387"/>
      <c r="H375" s="387" t="s">
        <v>776</v>
      </c>
      <c r="I375" s="387"/>
      <c r="J375" s="387"/>
      <c r="K375" s="387"/>
      <c r="L375" s="387"/>
      <c r="M375" s="387"/>
      <c r="N375" s="387"/>
      <c r="O375" s="387"/>
      <c r="P375" s="387"/>
      <c r="Q375" s="180"/>
      <c r="R375" s="180"/>
      <c r="S375" s="180"/>
      <c r="T375" s="180"/>
      <c r="U375" s="180"/>
      <c r="V375" s="180"/>
      <c r="W375" s="180"/>
      <c r="X375" s="180"/>
      <c r="Y375" s="180"/>
      <c r="Z375" s="180"/>
      <c r="AA375" s="180"/>
      <c r="AB375" s="180"/>
      <c r="AC375" s="180"/>
      <c r="AD375" s="180"/>
      <c r="AE375" s="180"/>
      <c r="AF375" s="180"/>
      <c r="AG375" s="184"/>
      <c r="AI375" s="87" t="s">
        <v>738</v>
      </c>
      <c r="AJ375" s="19">
        <f>VLOOKUP(C375,EJE!C$1:D1708,2,FALSE)</f>
        <v>0</v>
      </c>
    </row>
    <row r="376" spans="1:36" ht="12.75">
      <c r="A376" s="155">
        <v>10</v>
      </c>
      <c r="B376" s="129" t="s">
        <v>1168</v>
      </c>
      <c r="C376" s="176" t="str">
        <f>+VLOOKUP($B376,PERIODIZACION!$A$3:$AN$528,2,FALSE)</f>
        <v>SEAL ROW</v>
      </c>
      <c r="D376" s="176">
        <f>IF(VLOOKUP($B376,PERIODIZACION!$A$3:$AN$528,3,FALSE)=0,"",VLOOKUP($B376,PERIODIZACION!$A$3:$AN$528,3,FALSE))</f>
        <v>40</v>
      </c>
      <c r="E376" s="176" t="str">
        <f t="shared" ref="E376" si="320">IF(D376 &lt;&gt; "","/","")</f>
        <v>/</v>
      </c>
      <c r="F376" s="176">
        <f>IF(VLOOKUP($B376,PERIODIZACION!$A$3:$AN$528,4,FALSE)=0,"",VLOOKUP($B376,PERIODIZACION!$A$3:$AN$528,4,FALSE))</f>
        <v>4</v>
      </c>
      <c r="G376" s="176">
        <f>IF(VLOOKUP($B376,PERIODIZACION!$A$3:$AN$528,5,FALSE)=0,"",VLOOKUP($B376,PERIODIZACION!$A$3:$AN$528,5,FALSE))</f>
        <v>60</v>
      </c>
      <c r="H376" s="176" t="str">
        <f t="shared" ref="H376" si="321">IF(G376 &lt;&gt; "","/","")</f>
        <v>/</v>
      </c>
      <c r="I376" s="176">
        <f>IF(VLOOKUP($B376,PERIODIZACION!$A$3:$AN$528,6,FALSE)=0,"",VLOOKUP($B376,PERIODIZACION!$A$3:$AN$528,6,FALSE))</f>
        <v>4</v>
      </c>
      <c r="J376" s="176">
        <f>IF(VLOOKUP($B376,PERIODIZACION!$A$3:$AN$528,7,FALSE)=0,"",VLOOKUP($B376,PERIODIZACION!$A$3:$AN$528,7,FALSE))</f>
        <v>70</v>
      </c>
      <c r="K376" s="176" t="str">
        <f t="shared" ref="K376" si="322">IF(J376 &lt;&gt; "","/","")</f>
        <v>/</v>
      </c>
      <c r="L376" s="176">
        <f>IF(VLOOKUP($B376,PERIODIZACION!$A$3:$AN$528,8,FALSE)=0,"",VLOOKUP($B376,PERIODIZACION!$A$3:$AN$528,8,FALSE))</f>
        <v>4</v>
      </c>
      <c r="M376" s="176">
        <f>IF(VLOOKUP($B376,PERIODIZACION!$A$3:$AN$528,9,FALSE)=0,"",VLOOKUP($B376,PERIODIZACION!$A$3:$AN$528,9,FALSE))</f>
        <v>80</v>
      </c>
      <c r="N376" s="176" t="str">
        <f t="shared" ref="N376" si="323">IF(M376 &lt;&gt; "","/","")</f>
        <v>/</v>
      </c>
      <c r="O376" s="176">
        <f>IF(VLOOKUP($B376,PERIODIZACION!$A$3:$AN$528,10,FALSE)=0,"",VLOOKUP($B376,PERIODIZACION!$A$3:$AN$528,10,FALSE))</f>
        <v>6</v>
      </c>
      <c r="P376" s="176">
        <f>IF(VLOOKUP($B376,PERIODIZACION!$A$3:$AN$528,11,FALSE)=0,"",VLOOKUP($B376,PERIODIZACION!$A$3:$AN$528,11,FALSE))</f>
        <v>80</v>
      </c>
      <c r="Q376" s="176" t="str">
        <f t="shared" ref="Q376" si="324">IF(P376 &lt;&gt; "","/","")</f>
        <v>/</v>
      </c>
      <c r="R376" s="176">
        <f>IF(VLOOKUP($B376,PERIODIZACION!$A$3:$AN$528,12,FALSE)=0,"",VLOOKUP($B376,PERIODIZACION!$A$3:$AN$528,12,FALSE))</f>
        <v>6</v>
      </c>
      <c r="S376" s="176">
        <f>IF(VLOOKUP($B376,PERIODIZACION!$A$3:$AN$528,13,FALSE)=0,"",VLOOKUP($B376,PERIODIZACION!$A$3:$AN$528,13,FALSE))</f>
        <v>80</v>
      </c>
      <c r="T376" s="176" t="str">
        <f t="shared" ref="T376" si="325">IF(S376 &lt;&gt; "","/","")</f>
        <v>/</v>
      </c>
      <c r="U376" s="176">
        <f>IF(VLOOKUP($B376,PERIODIZACION!$A$3:$AN$528,14,FALSE)=0,"",VLOOKUP($B376,PERIODIZACION!$A$3:$AN$528,14,FALSE))</f>
        <v>6</v>
      </c>
      <c r="V376" s="176">
        <f>IF(VLOOKUP($B376,PERIODIZACION!$A$3:$AN$528,15,FALSE)=0,"",VLOOKUP($B376,PERIODIZACION!$A$3:$AN$528,15,FALSE))</f>
        <v>80</v>
      </c>
      <c r="W376" s="176" t="str">
        <f t="shared" ref="W376" si="326">IF(V376 &lt;&gt; "","/","")</f>
        <v>/</v>
      </c>
      <c r="X376" s="176">
        <f>IF(VLOOKUP($B376,PERIODIZACION!$A$3:$AN$528,16,FALSE)=0,"",VLOOKUP($B376,PERIODIZACION!$A$3:$AN$528,16,FALSE))</f>
        <v>6</v>
      </c>
      <c r="Y376" s="176">
        <f>IF(VLOOKUP($B376,PERIODIZACION!$A$3:$AN$528,17,FALSE)=0,"",VLOOKUP($B376,PERIODIZACION!$A$3:$AN$528,17,FALSE))</f>
        <v>80</v>
      </c>
      <c r="Z376" s="176" t="str">
        <f t="shared" ref="Z376" si="327">IF(Y376 &lt;&gt; "","/","")</f>
        <v>/</v>
      </c>
      <c r="AA376" s="176">
        <f>IF(VLOOKUP($B376,PERIODIZACION!$A$3:$AN$528,18,FALSE)=0,"",VLOOKUP($B376,PERIODIZACION!$A$3:$AN$528,18,FALSE))</f>
        <v>6</v>
      </c>
      <c r="AB376" s="176">
        <f>IF(VLOOKUP($B376,PERIODIZACION!$A$3:$AN$528,19,FALSE)=0,"",VLOOKUP($B376,PERIODIZACION!$A$3:$AN$528,19,FALSE))</f>
        <v>80</v>
      </c>
      <c r="AC376" s="176" t="str">
        <f t="shared" ref="AC376" si="328">IF(AB376 &lt;&gt; "","/","")</f>
        <v>/</v>
      </c>
      <c r="AD376" s="176">
        <f>IF(VLOOKUP($B376,PERIODIZACION!$A$3:$AN$528,20,FALSE)=0,"",VLOOKUP($B376,PERIODIZACION!$A$3:$AN$528,20,FALSE))</f>
        <v>6</v>
      </c>
      <c r="AE376" s="176" t="str">
        <f>IF(VLOOKUP($B376,PERIODIZACION!$A$3:$AN$528,21,FALSE)=0,"",VLOOKUP($B376,PERIODIZACION!$A$3:$AN$528,21,FALSE))</f>
        <v/>
      </c>
      <c r="AF376" s="176" t="str">
        <f t="shared" ref="AF376" si="329">IF(AE376 &lt;&gt; "","/","")</f>
        <v/>
      </c>
      <c r="AG376" s="182" t="str">
        <f>IF(VLOOKUP($B376,PERIODIZACION!$A$3:$AN$528,22,FALSE)=0,"",VLOOKUP($B376,PERIODIZACION!$A$3:$AN$528,22,FALSE))</f>
        <v/>
      </c>
      <c r="AJ376" s="19" t="e">
        <f>VLOOKUP(C376,EJE!C$1:D1709,2,FALSE)</f>
        <v>#N/A</v>
      </c>
    </row>
    <row r="377" spans="1:36" ht="16.5">
      <c r="A377" s="155">
        <v>11</v>
      </c>
      <c r="B377" s="81" t="s">
        <v>685</v>
      </c>
      <c r="C377" s="178" t="s">
        <v>3</v>
      </c>
      <c r="D377" s="132" t="str">
        <f>HYPERLINK(AJ377,AI377)</f>
        <v>video</v>
      </c>
      <c r="E377" s="380"/>
      <c r="F377" s="380"/>
      <c r="G377" s="380"/>
      <c r="H377" s="380" t="s">
        <v>776</v>
      </c>
      <c r="I377" s="380"/>
      <c r="J377" s="380"/>
      <c r="K377" s="380"/>
      <c r="L377" s="380"/>
      <c r="M377" s="380"/>
      <c r="N377" s="380"/>
      <c r="O377" s="380"/>
      <c r="P377" s="380"/>
      <c r="Q377" s="178"/>
      <c r="R377" s="178"/>
      <c r="S377" s="178"/>
      <c r="T377" s="178"/>
      <c r="U377" s="178"/>
      <c r="V377" s="178"/>
      <c r="W377" s="178"/>
      <c r="X377" s="178"/>
      <c r="Y377" s="178"/>
      <c r="Z377" s="178"/>
      <c r="AA377" s="178"/>
      <c r="AB377" s="178"/>
      <c r="AC377" s="178"/>
      <c r="AD377" s="178"/>
      <c r="AE377" s="178"/>
      <c r="AF377" s="178"/>
      <c r="AG377" s="183"/>
      <c r="AI377" s="87" t="s">
        <v>738</v>
      </c>
      <c r="AJ377" s="19" t="str">
        <f>VLOOKUP(C377,EJE!C$1:D1710,2,FALSE)</f>
        <v>https://youtu.be/JwwQxitUCsY?si=-0IR-GRHn2uOUwX0</v>
      </c>
    </row>
    <row r="378" spans="1:36" ht="17.25" thickBot="1">
      <c r="A378" s="155">
        <v>12</v>
      </c>
      <c r="B378" s="82" t="s">
        <v>942</v>
      </c>
      <c r="C378" s="180" t="s">
        <v>661</v>
      </c>
      <c r="D378" s="133" t="str">
        <f>HYPERLINK(AJ378,AI378)</f>
        <v>video</v>
      </c>
      <c r="E378" s="387"/>
      <c r="F378" s="387"/>
      <c r="G378" s="387"/>
      <c r="H378" s="387" t="s">
        <v>776</v>
      </c>
      <c r="I378" s="387"/>
      <c r="J378" s="387"/>
      <c r="K378" s="387"/>
      <c r="L378" s="387"/>
      <c r="M378" s="387"/>
      <c r="N378" s="387"/>
      <c r="O378" s="387"/>
      <c r="P378" s="387"/>
      <c r="Q378" s="180"/>
      <c r="R378" s="180"/>
      <c r="S378" s="180"/>
      <c r="T378" s="180"/>
      <c r="U378" s="180"/>
      <c r="V378" s="180"/>
      <c r="W378" s="180"/>
      <c r="X378" s="180"/>
      <c r="Y378" s="180"/>
      <c r="Z378" s="180"/>
      <c r="AA378" s="180"/>
      <c r="AB378" s="180"/>
      <c r="AC378" s="180"/>
      <c r="AD378" s="180"/>
      <c r="AE378" s="180"/>
      <c r="AF378" s="180"/>
      <c r="AG378" s="184"/>
      <c r="AI378" s="87" t="s">
        <v>738</v>
      </c>
      <c r="AJ378" s="19" t="str">
        <f>VLOOKUP(C378,EJE!C$1:D1711,2,FALSE)</f>
        <v>https://drive.google.com/file/d/1VSznd0Pd842fm_2ygqVwDGID2Qpk-swW/view?usp=sharing</v>
      </c>
    </row>
    <row r="379" spans="1:36">
      <c r="A379" s="155">
        <v>13</v>
      </c>
      <c r="B379" s="379"/>
      <c r="C379" s="379"/>
      <c r="D379" s="379"/>
      <c r="E379" s="379" t="s">
        <v>688</v>
      </c>
      <c r="F379" s="379"/>
      <c r="G379" s="379"/>
      <c r="H379" s="379" t="s">
        <v>38</v>
      </c>
      <c r="I379" s="379"/>
      <c r="J379" s="379"/>
      <c r="K379" s="379" t="s">
        <v>687</v>
      </c>
      <c r="L379" s="379"/>
      <c r="M379" s="379"/>
      <c r="N379" s="379" t="s">
        <v>686</v>
      </c>
      <c r="O379" s="379"/>
      <c r="P379" s="379"/>
      <c r="Q379" s="168"/>
      <c r="R379" s="168"/>
      <c r="S379" s="168"/>
      <c r="T379" s="168"/>
      <c r="U379" s="168"/>
      <c r="V379" s="168"/>
      <c r="W379" s="168"/>
      <c r="X379" s="168"/>
      <c r="Y379" s="168"/>
      <c r="Z379" s="168"/>
      <c r="AA379" s="168"/>
      <c r="AB379" s="168"/>
      <c r="AC379" s="168"/>
      <c r="AD379" s="168"/>
      <c r="AE379" s="168"/>
      <c r="AF379" s="168"/>
      <c r="AG379" s="168"/>
      <c r="AJ379" s="19"/>
    </row>
    <row r="380" spans="1:36" ht="12.75">
      <c r="A380" s="155">
        <v>14</v>
      </c>
      <c r="B380" s="83" t="s">
        <v>42</v>
      </c>
      <c r="C380" s="178" t="s">
        <v>2</v>
      </c>
      <c r="D380" s="132" t="str">
        <f>HYPERLINK(AJ380,AI380)</f>
        <v>video</v>
      </c>
      <c r="E380" s="380">
        <v>10</v>
      </c>
      <c r="F380" s="380"/>
      <c r="G380" s="380"/>
      <c r="H380" s="380" t="s">
        <v>772</v>
      </c>
      <c r="I380" s="380"/>
      <c r="J380" s="380"/>
      <c r="K380" s="380">
        <v>3</v>
      </c>
      <c r="L380" s="380"/>
      <c r="M380" s="380"/>
      <c r="N380" s="380">
        <v>0</v>
      </c>
      <c r="O380" s="380"/>
      <c r="P380" s="380"/>
      <c r="Q380" s="168"/>
      <c r="R380" s="168"/>
      <c r="S380" s="168"/>
      <c r="T380" s="168"/>
      <c r="U380" s="168"/>
      <c r="V380" s="168"/>
      <c r="W380" s="168"/>
      <c r="X380" s="168"/>
      <c r="Y380" s="168"/>
      <c r="Z380" s="168"/>
      <c r="AA380" s="168"/>
      <c r="AB380" s="168"/>
      <c r="AC380" s="168"/>
      <c r="AD380" s="168"/>
      <c r="AE380" s="168"/>
      <c r="AF380" s="168"/>
      <c r="AG380" s="168"/>
      <c r="AI380" s="87" t="s">
        <v>738</v>
      </c>
      <c r="AJ380" s="19" t="str">
        <f>VLOOKUP(C380,EJE!C$1:D1713,2,FALSE)</f>
        <v>https://youtu.be/bgO3bI1ts_E?si=cgFOBOfo4lT9WI1k</v>
      </c>
    </row>
    <row r="381" spans="1:36" ht="25.5">
      <c r="A381" s="155">
        <v>15</v>
      </c>
      <c r="B381" s="83" t="s">
        <v>39</v>
      </c>
      <c r="C381" s="178" t="s">
        <v>149</v>
      </c>
      <c r="D381" s="132" t="str">
        <f>HYPERLINK(AJ381,AI381)</f>
        <v>video</v>
      </c>
      <c r="E381" s="380">
        <v>10</v>
      </c>
      <c r="F381" s="380"/>
      <c r="G381" s="380"/>
      <c r="H381" s="380" t="s">
        <v>772</v>
      </c>
      <c r="I381" s="380"/>
      <c r="J381" s="380"/>
      <c r="K381" s="380">
        <v>3</v>
      </c>
      <c r="L381" s="380"/>
      <c r="M381" s="380"/>
      <c r="N381" s="380">
        <v>0</v>
      </c>
      <c r="O381" s="380"/>
      <c r="P381" s="380"/>
      <c r="Q381" s="168"/>
      <c r="R381" s="168"/>
      <c r="S381" s="168"/>
      <c r="T381" s="168"/>
      <c r="U381" s="168"/>
      <c r="V381" s="168"/>
      <c r="W381" s="168"/>
      <c r="X381" s="168"/>
      <c r="Y381" s="168"/>
      <c r="Z381" s="168"/>
      <c r="AA381" s="168"/>
      <c r="AB381" s="168"/>
      <c r="AC381" s="168"/>
      <c r="AD381" s="168"/>
      <c r="AE381" s="168"/>
      <c r="AF381" s="168"/>
      <c r="AG381" s="168"/>
      <c r="AI381" s="87" t="s">
        <v>738</v>
      </c>
      <c r="AJ381" s="19">
        <f>VLOOKUP(C381,EJE!C$1:D1714,2,FALSE)</f>
        <v>0</v>
      </c>
    </row>
    <row r="382" spans="1:36" ht="12.75">
      <c r="A382" s="155">
        <v>16</v>
      </c>
      <c r="B382" s="83" t="s">
        <v>685</v>
      </c>
      <c r="C382" s="178" t="s">
        <v>4</v>
      </c>
      <c r="D382" s="132" t="str">
        <f>HYPERLINK(AJ382,AI382)</f>
        <v>video</v>
      </c>
      <c r="E382" s="380"/>
      <c r="F382" s="380"/>
      <c r="G382" s="380"/>
      <c r="H382" s="380" t="s">
        <v>779</v>
      </c>
      <c r="I382" s="380"/>
      <c r="J382" s="380"/>
      <c r="K382" s="380">
        <v>3</v>
      </c>
      <c r="L382" s="380"/>
      <c r="M382" s="380"/>
      <c r="N382" s="380">
        <v>0</v>
      </c>
      <c r="O382" s="380"/>
      <c r="P382" s="380"/>
      <c r="Q382" s="168"/>
      <c r="R382" s="168"/>
      <c r="S382" s="168"/>
      <c r="T382" s="168"/>
      <c r="U382" s="168"/>
      <c r="V382" s="168"/>
      <c r="W382" s="168"/>
      <c r="X382" s="168"/>
      <c r="Y382" s="168"/>
      <c r="Z382" s="168"/>
      <c r="AA382" s="168"/>
      <c r="AB382" s="168"/>
      <c r="AC382" s="168"/>
      <c r="AD382" s="168"/>
      <c r="AE382" s="168"/>
      <c r="AF382" s="168"/>
      <c r="AG382" s="168"/>
      <c r="AI382" s="87" t="s">
        <v>738</v>
      </c>
      <c r="AJ382" s="19" t="str">
        <f>VLOOKUP(C382,EJE!C$1:D1715,2,FALSE)</f>
        <v>https://youtu.be/SvFPSj9WcEk?si=iMWBcf8EZLcp5zy2</v>
      </c>
    </row>
    <row r="383" spans="1:36" ht="12.75">
      <c r="A383" s="155">
        <v>17</v>
      </c>
      <c r="B383" s="83" t="s">
        <v>1</v>
      </c>
      <c r="C383" s="178" t="s">
        <v>746</v>
      </c>
      <c r="D383" s="132" t="str">
        <f>HYPERLINK(AJ383,AI383)</f>
        <v>video</v>
      </c>
      <c r="E383" s="380"/>
      <c r="F383" s="380"/>
      <c r="G383" s="380"/>
      <c r="H383" s="380"/>
      <c r="I383" s="380"/>
      <c r="J383" s="380"/>
      <c r="K383" s="380"/>
      <c r="L383" s="380"/>
      <c r="M383" s="380"/>
      <c r="N383" s="380"/>
      <c r="O383" s="380"/>
      <c r="P383" s="380"/>
      <c r="Q383" s="168"/>
      <c r="R383" s="168"/>
      <c r="S383" s="168"/>
      <c r="T383" s="168"/>
      <c r="U383" s="168"/>
      <c r="V383" s="168"/>
      <c r="W383" s="168"/>
      <c r="X383" s="168"/>
      <c r="Y383" s="168"/>
      <c r="Z383" s="168"/>
      <c r="AA383" s="168"/>
      <c r="AB383" s="168"/>
      <c r="AC383" s="168"/>
      <c r="AD383" s="168"/>
      <c r="AE383" s="168"/>
      <c r="AF383" s="168"/>
      <c r="AG383" s="168"/>
      <c r="AI383" s="87" t="s">
        <v>738</v>
      </c>
      <c r="AJ383" s="19">
        <f>VLOOKUP(C383,EJE!C$1:D1716,2,FALSE)</f>
        <v>0</v>
      </c>
    </row>
    <row r="384" spans="1:36" ht="12.75">
      <c r="A384" s="155">
        <v>18</v>
      </c>
      <c r="B384" s="83" t="s">
        <v>1</v>
      </c>
      <c r="C384" s="178" t="s">
        <v>746</v>
      </c>
      <c r="D384" s="132" t="str">
        <f t="shared" ref="D384:D386" si="330">HYPERLINK(AJ384,AI384)</f>
        <v>video</v>
      </c>
      <c r="E384" s="380"/>
      <c r="F384" s="380"/>
      <c r="G384" s="380"/>
      <c r="H384" s="380"/>
      <c r="I384" s="380"/>
      <c r="J384" s="380"/>
      <c r="K384" s="380"/>
      <c r="L384" s="380"/>
      <c r="M384" s="380"/>
      <c r="N384" s="380"/>
      <c r="O384" s="380"/>
      <c r="P384" s="380"/>
      <c r="Q384" s="168"/>
      <c r="R384" s="168"/>
      <c r="S384" s="168"/>
      <c r="T384" s="168"/>
      <c r="U384" s="168"/>
      <c r="V384" s="168"/>
      <c r="W384" s="168"/>
      <c r="X384" s="168"/>
      <c r="Y384" s="168"/>
      <c r="Z384" s="168"/>
      <c r="AA384" s="168"/>
      <c r="AB384" s="168"/>
      <c r="AC384" s="168"/>
      <c r="AD384" s="168"/>
      <c r="AE384" s="168"/>
      <c r="AF384" s="168"/>
      <c r="AG384" s="168"/>
      <c r="AI384" s="87" t="s">
        <v>738</v>
      </c>
      <c r="AJ384" s="19">
        <f>VLOOKUP(C384,EJE!C$1:D1717,2,FALSE)</f>
        <v>0</v>
      </c>
    </row>
    <row r="385" spans="1:36" ht="12.75">
      <c r="A385" s="155">
        <v>19</v>
      </c>
      <c r="B385" s="83" t="s">
        <v>1</v>
      </c>
      <c r="C385" s="178" t="s">
        <v>746</v>
      </c>
      <c r="D385" s="132" t="str">
        <f t="shared" si="330"/>
        <v>video</v>
      </c>
      <c r="E385" s="380"/>
      <c r="F385" s="380"/>
      <c r="G385" s="380"/>
      <c r="H385" s="380"/>
      <c r="I385" s="380"/>
      <c r="J385" s="380"/>
      <c r="K385" s="380"/>
      <c r="L385" s="380"/>
      <c r="M385" s="380"/>
      <c r="N385" s="380"/>
      <c r="O385" s="380"/>
      <c r="P385" s="380"/>
      <c r="Q385" s="168"/>
      <c r="R385" s="168"/>
      <c r="S385" s="168"/>
      <c r="T385" s="168"/>
      <c r="U385" s="168"/>
      <c r="V385" s="168"/>
      <c r="W385" s="168"/>
      <c r="X385" s="168"/>
      <c r="Y385" s="168"/>
      <c r="Z385" s="168"/>
      <c r="AA385" s="168"/>
      <c r="AB385" s="168"/>
      <c r="AC385" s="168"/>
      <c r="AD385" s="168"/>
      <c r="AE385" s="168"/>
      <c r="AF385" s="168"/>
      <c r="AG385" s="168"/>
      <c r="AI385" s="87" t="s">
        <v>738</v>
      </c>
      <c r="AJ385" s="19">
        <f>VLOOKUP(C385,EJE!C$1:D1718,2,FALSE)</f>
        <v>0</v>
      </c>
    </row>
    <row r="386" spans="1:36" ht="12.75">
      <c r="A386" s="155">
        <v>20</v>
      </c>
      <c r="B386" s="83" t="s">
        <v>1</v>
      </c>
      <c r="C386" s="178" t="s">
        <v>746</v>
      </c>
      <c r="D386" s="132" t="str">
        <f t="shared" si="330"/>
        <v>video</v>
      </c>
      <c r="E386" s="380"/>
      <c r="F386" s="380"/>
      <c r="G386" s="380"/>
      <c r="H386" s="380"/>
      <c r="I386" s="380"/>
      <c r="J386" s="380"/>
      <c r="K386" s="380"/>
      <c r="L386" s="380"/>
      <c r="M386" s="380"/>
      <c r="N386" s="380"/>
      <c r="O386" s="380"/>
      <c r="P386" s="380"/>
      <c r="Q386" s="168"/>
      <c r="R386" s="168"/>
      <c r="S386" s="168"/>
      <c r="T386" s="168"/>
      <c r="U386" s="168"/>
      <c r="V386" s="168"/>
      <c r="W386" s="168"/>
      <c r="X386" s="168"/>
      <c r="Y386" s="168"/>
      <c r="Z386" s="168"/>
      <c r="AA386" s="168"/>
      <c r="AB386" s="168"/>
      <c r="AC386" s="168"/>
      <c r="AD386" s="168"/>
      <c r="AE386" s="168"/>
      <c r="AF386" s="168"/>
      <c r="AG386" s="168"/>
      <c r="AI386" s="87" t="s">
        <v>738</v>
      </c>
      <c r="AJ386" s="19">
        <f>VLOOKUP(C386,EJE!C$1:D1719,2,FALSE)</f>
        <v>0</v>
      </c>
    </row>
    <row r="387" spans="1:36">
      <c r="A387" s="155">
        <v>21</v>
      </c>
      <c r="B387" s="83"/>
    </row>
    <row r="388" spans="1:36">
      <c r="A388" s="155">
        <v>22</v>
      </c>
      <c r="B388" s="83"/>
    </row>
    <row r="389" spans="1:36">
      <c r="A389" s="155">
        <v>23</v>
      </c>
      <c r="B389" s="83"/>
    </row>
    <row r="390" spans="1:36">
      <c r="A390" s="155">
        <v>24</v>
      </c>
      <c r="B390" s="83"/>
    </row>
    <row r="391" spans="1:36">
      <c r="B391" s="18"/>
      <c r="C391" s="77" t="s">
        <v>939</v>
      </c>
    </row>
    <row r="392" spans="1:36" customFormat="1" ht="21" thickBot="1">
      <c r="A392" s="162">
        <v>16</v>
      </c>
      <c r="B392" s="162"/>
      <c r="C392" s="162" t="s">
        <v>941</v>
      </c>
      <c r="D392" s="191"/>
      <c r="E392" s="381" t="s">
        <v>688</v>
      </c>
      <c r="F392" s="381"/>
      <c r="G392" s="381"/>
      <c r="H392" s="381" t="s">
        <v>38</v>
      </c>
      <c r="I392" s="381"/>
      <c r="J392" s="381"/>
      <c r="K392" s="381" t="s">
        <v>687</v>
      </c>
      <c r="L392" s="381"/>
      <c r="M392" s="381"/>
      <c r="N392" s="381" t="s">
        <v>686</v>
      </c>
      <c r="O392" s="381"/>
      <c r="P392" s="381"/>
      <c r="AH392" s="18"/>
      <c r="AI392" s="87"/>
    </row>
    <row r="393" spans="1:36" ht="12.75">
      <c r="A393" s="155">
        <v>1</v>
      </c>
      <c r="B393" s="80" t="s">
        <v>175</v>
      </c>
      <c r="C393" s="188" t="s">
        <v>210</v>
      </c>
      <c r="D393" s="59" t="str">
        <f t="shared" ref="D393:D398" si="331">HYPERLINK(AJ393,AI393)</f>
        <v>video</v>
      </c>
      <c r="E393" s="384">
        <v>8</v>
      </c>
      <c r="F393" s="384"/>
      <c r="G393" s="384"/>
      <c r="H393" s="384"/>
      <c r="I393" s="384"/>
      <c r="J393" s="384"/>
      <c r="K393" s="384"/>
      <c r="L393" s="384"/>
      <c r="M393" s="384"/>
      <c r="N393" s="380"/>
      <c r="O393" s="380"/>
      <c r="P393" s="385"/>
      <c r="AG393" s="169"/>
      <c r="AI393" s="87" t="s">
        <v>738</v>
      </c>
      <c r="AJ393" s="19">
        <f>VLOOKUP(C393,EJE!C$1:D1732,2,FALSE)</f>
        <v>0</v>
      </c>
    </row>
    <row r="394" spans="1:36" ht="12.75">
      <c r="A394" s="155">
        <v>2</v>
      </c>
      <c r="B394" s="81" t="s">
        <v>395</v>
      </c>
      <c r="C394" s="188" t="s">
        <v>389</v>
      </c>
      <c r="D394" s="59" t="str">
        <f t="shared" si="331"/>
        <v>video</v>
      </c>
      <c r="E394" s="384"/>
      <c r="F394" s="384"/>
      <c r="G394" s="384"/>
      <c r="H394" s="384" t="s">
        <v>776</v>
      </c>
      <c r="I394" s="384"/>
      <c r="J394" s="384"/>
      <c r="K394" s="384">
        <v>3</v>
      </c>
      <c r="L394" s="384"/>
      <c r="M394" s="384"/>
      <c r="N394" s="380"/>
      <c r="O394" s="380"/>
      <c r="P394" s="385"/>
      <c r="AG394" s="169"/>
      <c r="AI394" s="87" t="s">
        <v>738</v>
      </c>
      <c r="AJ394" s="19" t="str">
        <f>VLOOKUP(C394,EJE!C$1:D1733,2,FALSE)</f>
        <v>https://youtu.be/B4AxYIlorgw?si=E6uIHQ3akwy8aj-m</v>
      </c>
    </row>
    <row r="395" spans="1:36" ht="17.25" thickBot="1">
      <c r="A395" s="155">
        <v>3</v>
      </c>
      <c r="B395" s="82" t="s">
        <v>392</v>
      </c>
      <c r="C395" s="214" t="s">
        <v>176</v>
      </c>
      <c r="D395" s="61" t="str">
        <f t="shared" si="331"/>
        <v>video</v>
      </c>
      <c r="E395" s="386"/>
      <c r="F395" s="386"/>
      <c r="G395" s="386"/>
      <c r="H395" s="386" t="s">
        <v>776</v>
      </c>
      <c r="I395" s="386"/>
      <c r="J395" s="386"/>
      <c r="K395" s="386">
        <v>3</v>
      </c>
      <c r="L395" s="386"/>
      <c r="M395" s="386"/>
      <c r="N395" s="387"/>
      <c r="O395" s="387"/>
      <c r="P395" s="388"/>
      <c r="AG395" s="169"/>
      <c r="AI395" s="87" t="s">
        <v>738</v>
      </c>
      <c r="AJ395" s="19" t="str">
        <f>VLOOKUP(C395,EJE!C$1:D1734,2,FALSE)</f>
        <v>https://drive.google.com/file/d/1Q1An8Nigul245WUqUDS52fCJOsCBmEqf/view?usp=drive_link</v>
      </c>
    </row>
    <row r="396" spans="1:36" ht="16.5">
      <c r="A396" s="155">
        <v>4</v>
      </c>
      <c r="B396" s="80" t="s">
        <v>739</v>
      </c>
      <c r="C396" s="215" t="s">
        <v>66</v>
      </c>
      <c r="D396" s="74" t="str">
        <f t="shared" si="331"/>
        <v>video</v>
      </c>
      <c r="E396" s="389"/>
      <c r="F396" s="389"/>
      <c r="G396" s="389"/>
      <c r="H396" s="389" t="s">
        <v>776</v>
      </c>
      <c r="I396" s="389"/>
      <c r="J396" s="389"/>
      <c r="K396" s="389">
        <v>3</v>
      </c>
      <c r="L396" s="389"/>
      <c r="M396" s="389"/>
      <c r="N396" s="390"/>
      <c r="O396" s="390"/>
      <c r="P396" s="391"/>
      <c r="AG396" s="169"/>
      <c r="AI396" s="87" t="s">
        <v>738</v>
      </c>
      <c r="AJ396" s="19" t="str">
        <f>VLOOKUP(C396,EJE!C$1:D1735,2,FALSE)</f>
        <v>https://youtu.be/YNAwRWgPwNk?si=tRGZb459mOPBCCZB</v>
      </c>
    </row>
    <row r="397" spans="1:36" ht="12.75">
      <c r="A397" s="155">
        <v>5</v>
      </c>
      <c r="B397" s="81" t="s">
        <v>739</v>
      </c>
      <c r="C397" s="188" t="s">
        <v>622</v>
      </c>
      <c r="D397" s="59" t="e">
        <f t="shared" si="331"/>
        <v>#N/A</v>
      </c>
      <c r="E397" s="384"/>
      <c r="F397" s="384"/>
      <c r="G397" s="384"/>
      <c r="H397" s="384" t="s">
        <v>776</v>
      </c>
      <c r="I397" s="384"/>
      <c r="J397" s="384"/>
      <c r="K397" s="384">
        <v>3</v>
      </c>
      <c r="L397" s="384"/>
      <c r="M397" s="384"/>
      <c r="N397" s="380"/>
      <c r="O397" s="380"/>
      <c r="P397" s="385"/>
      <c r="AG397" s="169"/>
      <c r="AI397" s="87" t="s">
        <v>738</v>
      </c>
      <c r="AJ397" s="19" t="e">
        <f>VLOOKUP(C397,EJE!C$1:D1736,2,FALSE)</f>
        <v>#N/A</v>
      </c>
    </row>
    <row r="398" spans="1:36" ht="13.5" thickBot="1">
      <c r="A398" s="155">
        <v>6</v>
      </c>
      <c r="B398" s="81" t="s">
        <v>0</v>
      </c>
      <c r="C398" s="188" t="s">
        <v>627</v>
      </c>
      <c r="D398" s="59" t="str">
        <f t="shared" si="331"/>
        <v>video</v>
      </c>
      <c r="E398" s="384"/>
      <c r="F398" s="384"/>
      <c r="G398" s="384"/>
      <c r="H398" s="384" t="s">
        <v>776</v>
      </c>
      <c r="I398" s="384"/>
      <c r="J398" s="384"/>
      <c r="K398" s="384">
        <v>3</v>
      </c>
      <c r="L398" s="384"/>
      <c r="M398" s="384"/>
      <c r="N398" s="380"/>
      <c r="O398" s="380"/>
      <c r="P398" s="385"/>
      <c r="AG398" s="169"/>
      <c r="AI398" s="87" t="s">
        <v>738</v>
      </c>
      <c r="AJ398" s="19" t="str">
        <f>VLOOKUP(C398,EJE!C$1:D1737,2,FALSE)</f>
        <v>https://youtu.be/21c_yxmd5lQ?si=PIVwUqgcfAsyu5jn</v>
      </c>
    </row>
    <row r="399" spans="1:36" ht="12.75">
      <c r="A399" s="155">
        <v>7</v>
      </c>
      <c r="B399" s="129" t="s">
        <v>840</v>
      </c>
      <c r="C399" s="176" t="str">
        <f>+VLOOKUP($B399,PERIODIZACION!$A$3:$AN$528,2,FALSE)</f>
        <v>HIP TRUST</v>
      </c>
      <c r="D399" s="222">
        <f>IF(VLOOKUP($B399,PERIODIZACION!$A$3:$AN$528,3,FALSE)=0,"",VLOOKUP($B399,PERIODIZACION!$A$3:$AN$528,3,FALSE))</f>
        <v>40</v>
      </c>
      <c r="E399" s="176" t="str">
        <f t="shared" ref="E399" si="332">IF(D399 &lt;&gt; "","/","")</f>
        <v>/</v>
      </c>
      <c r="F399" s="176">
        <f>IF(VLOOKUP($B399,PERIODIZACION!$A$3:$AN$528,4,FALSE)=0,"",VLOOKUP($B399,PERIODIZACION!$A$3:$AN$528,4,FALSE))</f>
        <v>4</v>
      </c>
      <c r="G399" s="176">
        <f>IF(VLOOKUP($B399,PERIODIZACION!$A$3:$AN$528,5,FALSE)=0,"",VLOOKUP($B399,PERIODIZACION!$A$3:$AN$528,5,FALSE))</f>
        <v>60</v>
      </c>
      <c r="H399" s="176" t="str">
        <f t="shared" ref="H399" si="333">IF(G399 &lt;&gt; "","/","")</f>
        <v>/</v>
      </c>
      <c r="I399" s="176">
        <f>IF(VLOOKUP($B399,PERIODIZACION!$A$3:$AN$528,6,FALSE)=0,"",VLOOKUP($B399,PERIODIZACION!$A$3:$AN$528,6,FALSE))</f>
        <v>4</v>
      </c>
      <c r="J399" s="176">
        <f>IF(VLOOKUP($B399,PERIODIZACION!$A$3:$AN$528,7,FALSE)=0,"",VLOOKUP($B399,PERIODIZACION!$A$3:$AN$528,7,FALSE))</f>
        <v>70</v>
      </c>
      <c r="K399" s="176" t="str">
        <f t="shared" ref="K399" si="334">IF(J399 &lt;&gt; "","/","")</f>
        <v>/</v>
      </c>
      <c r="L399" s="176">
        <f>IF(VLOOKUP($B399,PERIODIZACION!$A$3:$AN$528,8,FALSE)=0,"",VLOOKUP($B399,PERIODIZACION!$A$3:$AN$528,8,FALSE))</f>
        <v>4</v>
      </c>
      <c r="M399" s="176">
        <f>IF(VLOOKUP($B399,PERIODIZACION!$A$3:$AN$528,9,FALSE)=0,"",VLOOKUP($B399,PERIODIZACION!$A$3:$AN$528,9,FALSE))</f>
        <v>80</v>
      </c>
      <c r="N399" s="176" t="str">
        <f t="shared" ref="N399" si="335">IF(M399 &lt;&gt; "","/","")</f>
        <v>/</v>
      </c>
      <c r="O399" s="176">
        <f>IF(VLOOKUP($B399,PERIODIZACION!$A$3:$AN$528,10,FALSE)=0,"",VLOOKUP($B399,PERIODIZACION!$A$3:$AN$528,10,FALSE))</f>
        <v>6</v>
      </c>
      <c r="P399" s="176">
        <f>IF(VLOOKUP($B399,PERIODIZACION!$A$3:$AN$528,11,FALSE)=0,"",VLOOKUP($B399,PERIODIZACION!$A$3:$AN$528,11,FALSE))</f>
        <v>80</v>
      </c>
      <c r="Q399" s="176" t="str">
        <f t="shared" ref="Q399" si="336">IF(P399 &lt;&gt; "","/","")</f>
        <v>/</v>
      </c>
      <c r="R399" s="176">
        <f>IF(VLOOKUP($B399,PERIODIZACION!$A$3:$AN$528,12,FALSE)=0,"",VLOOKUP($B399,PERIODIZACION!$A$3:$AN$528,12,FALSE))</f>
        <v>6</v>
      </c>
      <c r="S399" s="176">
        <f>IF(VLOOKUP($B399,PERIODIZACION!$A$3:$AN$528,13,FALSE)=0,"",VLOOKUP($B399,PERIODIZACION!$A$3:$AN$528,13,FALSE))</f>
        <v>80</v>
      </c>
      <c r="T399" s="176" t="str">
        <f t="shared" ref="T399" si="337">IF(S399 &lt;&gt; "","/","")</f>
        <v>/</v>
      </c>
      <c r="U399" s="176">
        <f>IF(VLOOKUP($B399,PERIODIZACION!$A$3:$AN$528,14,FALSE)=0,"",VLOOKUP($B399,PERIODIZACION!$A$3:$AN$528,14,FALSE))</f>
        <v>6</v>
      </c>
      <c r="V399" s="176">
        <f>IF(VLOOKUP($B399,PERIODIZACION!$A$3:$AN$528,15,FALSE)=0,"",VLOOKUP($B399,PERIODIZACION!$A$3:$AN$528,15,FALSE))</f>
        <v>80</v>
      </c>
      <c r="W399" s="176" t="str">
        <f t="shared" ref="W399" si="338">IF(V399 &lt;&gt; "","/","")</f>
        <v>/</v>
      </c>
      <c r="X399" s="176">
        <f>IF(VLOOKUP($B399,PERIODIZACION!$A$3:$AN$528,16,FALSE)=0,"",VLOOKUP($B399,PERIODIZACION!$A$3:$AN$528,16,FALSE))</f>
        <v>6</v>
      </c>
      <c r="Y399" s="176">
        <f>IF(VLOOKUP($B399,PERIODIZACION!$A$3:$AN$528,17,FALSE)=0,"",VLOOKUP($B399,PERIODIZACION!$A$3:$AN$528,17,FALSE))</f>
        <v>80</v>
      </c>
      <c r="Z399" s="176" t="str">
        <f t="shared" ref="Z399" si="339">IF(Y399 &lt;&gt; "","/","")</f>
        <v>/</v>
      </c>
      <c r="AA399" s="176">
        <f>IF(VLOOKUP($B399,PERIODIZACION!$A$3:$AN$528,18,FALSE)=0,"",VLOOKUP($B399,PERIODIZACION!$A$3:$AN$528,18,FALSE))</f>
        <v>6</v>
      </c>
      <c r="AB399" s="176">
        <f>IF(VLOOKUP($B399,PERIODIZACION!$A$3:$AN$528,19,FALSE)=0,"",VLOOKUP($B399,PERIODIZACION!$A$3:$AN$528,19,FALSE))</f>
        <v>80</v>
      </c>
      <c r="AC399" s="176" t="str">
        <f t="shared" ref="AC399" si="340">IF(AB399 &lt;&gt; "","/","")</f>
        <v>/</v>
      </c>
      <c r="AD399" s="176">
        <f>IF(VLOOKUP($B399,PERIODIZACION!$A$3:$AN$528,20,FALSE)=0,"",VLOOKUP($B399,PERIODIZACION!$A$3:$AN$528,20,FALSE))</f>
        <v>6</v>
      </c>
      <c r="AE399" s="176" t="str">
        <f>IF(VLOOKUP($B399,PERIODIZACION!$A$3:$AN$528,21,FALSE)=0,"",VLOOKUP($B399,PERIODIZACION!$A$3:$AN$528,21,FALSE))</f>
        <v/>
      </c>
      <c r="AF399" s="176" t="str">
        <f t="shared" ref="AF399" si="341">IF(AE399 &lt;&gt; "","/","")</f>
        <v/>
      </c>
      <c r="AG399" s="182" t="str">
        <f>IF(VLOOKUP($B399,PERIODIZACION!$A$3:$AN$528,22,FALSE)=0,"",VLOOKUP($B399,PERIODIZACION!$A$3:$AN$528,22,FALSE))</f>
        <v/>
      </c>
      <c r="AJ399" s="19" t="e">
        <f>VLOOKUP(C399,EJE!C$1:D1738,2,FALSE)</f>
        <v>#N/A</v>
      </c>
    </row>
    <row r="400" spans="1:36" ht="12.75">
      <c r="A400" s="155">
        <v>8</v>
      </c>
      <c r="B400" s="81" t="s">
        <v>685</v>
      </c>
      <c r="C400" s="188" t="s">
        <v>114</v>
      </c>
      <c r="D400" s="59" t="str">
        <f>HYPERLINK(AJ400,AI400)</f>
        <v>video</v>
      </c>
      <c r="E400" s="382"/>
      <c r="F400" s="382"/>
      <c r="G400" s="382"/>
      <c r="H400" s="382" t="s">
        <v>776</v>
      </c>
      <c r="I400" s="382"/>
      <c r="J400" s="382"/>
      <c r="K400" s="382"/>
      <c r="L400" s="382"/>
      <c r="M400" s="382"/>
      <c r="N400" s="382"/>
      <c r="O400" s="382"/>
      <c r="P400" s="382"/>
      <c r="Q400" s="169"/>
      <c r="R400" s="169"/>
      <c r="S400" s="169"/>
      <c r="T400" s="169"/>
      <c r="U400" s="169"/>
      <c r="V400" s="169"/>
      <c r="W400" s="169"/>
      <c r="X400" s="169"/>
      <c r="Y400" s="169"/>
      <c r="Z400" s="169"/>
      <c r="AA400" s="169"/>
      <c r="AB400" s="169"/>
      <c r="AC400" s="169"/>
      <c r="AD400" s="169"/>
      <c r="AE400" s="169"/>
      <c r="AF400" s="169"/>
      <c r="AG400" s="60"/>
      <c r="AI400" s="87" t="s">
        <v>738</v>
      </c>
      <c r="AJ400" s="19" t="str">
        <f>VLOOKUP(C400,EJE!C$1:D1739,2,FALSE)</f>
        <v>https://youtu.be/p2i_0eL_ztg?si=rwMzBD9p-1bf_avu</v>
      </c>
    </row>
    <row r="401" spans="1:36" ht="13.5" thickBot="1">
      <c r="A401" s="155">
        <v>9</v>
      </c>
      <c r="B401" s="82" t="s">
        <v>264</v>
      </c>
      <c r="C401" s="214" t="s">
        <v>219</v>
      </c>
      <c r="D401" s="61" t="str">
        <f>HYPERLINK(AJ401,AI401)</f>
        <v>video</v>
      </c>
      <c r="E401" s="383"/>
      <c r="F401" s="383"/>
      <c r="G401" s="383"/>
      <c r="H401" s="383" t="s">
        <v>776</v>
      </c>
      <c r="I401" s="383"/>
      <c r="J401" s="383"/>
      <c r="K401" s="383"/>
      <c r="L401" s="383"/>
      <c r="M401" s="383"/>
      <c r="N401" s="383"/>
      <c r="O401" s="383"/>
      <c r="P401" s="383"/>
      <c r="Q401" s="170"/>
      <c r="R401" s="170"/>
      <c r="S401" s="170"/>
      <c r="T401" s="170"/>
      <c r="U401" s="170"/>
      <c r="V401" s="170"/>
      <c r="W401" s="170"/>
      <c r="X401" s="170"/>
      <c r="Y401" s="170"/>
      <c r="Z401" s="170"/>
      <c r="AA401" s="170"/>
      <c r="AB401" s="170"/>
      <c r="AC401" s="170"/>
      <c r="AD401" s="170"/>
      <c r="AE401" s="170"/>
      <c r="AF401" s="170"/>
      <c r="AG401" s="62"/>
      <c r="AI401" s="87" t="s">
        <v>738</v>
      </c>
      <c r="AJ401" s="19">
        <f>VLOOKUP(C401,EJE!C$1:D1740,2,FALSE)</f>
        <v>0</v>
      </c>
    </row>
    <row r="402" spans="1:36" ht="12.75">
      <c r="A402" s="155">
        <v>10</v>
      </c>
      <c r="B402" s="84" t="s">
        <v>803</v>
      </c>
      <c r="C402" s="176" t="str">
        <f>+VLOOKUP($B402,PERIODIZACION!$A$3:$AN$528,2,FALSE)</f>
        <v>PECHO</v>
      </c>
      <c r="D402" s="222">
        <f>IF(VLOOKUP($B402,PERIODIZACION!$A$3:$AN$528,3,FALSE)=0,"",VLOOKUP($B402,PERIODIZACION!$A$3:$AN$528,3,FALSE))</f>
        <v>40</v>
      </c>
      <c r="E402" s="176" t="str">
        <f t="shared" ref="E402" si="342">IF(D402 &lt;&gt; "","/","")</f>
        <v>/</v>
      </c>
      <c r="F402" s="176">
        <f>IF(VLOOKUP($B402,PERIODIZACION!$A$3:$AN$528,4,FALSE)=0,"",VLOOKUP($B402,PERIODIZACION!$A$3:$AN$528,4,FALSE))</f>
        <v>4</v>
      </c>
      <c r="G402" s="176">
        <f>IF(VLOOKUP($B402,PERIODIZACION!$A$3:$AN$528,5,FALSE)=0,"",VLOOKUP($B402,PERIODIZACION!$A$3:$AN$528,5,FALSE))</f>
        <v>60</v>
      </c>
      <c r="H402" s="176" t="str">
        <f t="shared" ref="H402" si="343">IF(G402 &lt;&gt; "","/","")</f>
        <v>/</v>
      </c>
      <c r="I402" s="176">
        <f>IF(VLOOKUP($B402,PERIODIZACION!$A$3:$AN$528,6,FALSE)=0,"",VLOOKUP($B402,PERIODIZACION!$A$3:$AN$528,6,FALSE))</f>
        <v>4</v>
      </c>
      <c r="J402" s="176">
        <f>IF(VLOOKUP($B402,PERIODIZACION!$A$3:$AN$528,7,FALSE)=0,"",VLOOKUP($B402,PERIODIZACION!$A$3:$AN$528,7,FALSE))</f>
        <v>70</v>
      </c>
      <c r="K402" s="176" t="str">
        <f t="shared" ref="K402" si="344">IF(J402 &lt;&gt; "","/","")</f>
        <v>/</v>
      </c>
      <c r="L402" s="176">
        <f>IF(VLOOKUP($B402,PERIODIZACION!$A$3:$AN$528,8,FALSE)=0,"",VLOOKUP($B402,PERIODIZACION!$A$3:$AN$528,8,FALSE))</f>
        <v>4</v>
      </c>
      <c r="M402" s="176">
        <f>IF(VLOOKUP($B402,PERIODIZACION!$A$3:$AN$528,9,FALSE)=0,"",VLOOKUP($B402,PERIODIZACION!$A$3:$AN$528,9,FALSE))</f>
        <v>80</v>
      </c>
      <c r="N402" s="176" t="str">
        <f t="shared" ref="N402" si="345">IF(M402 &lt;&gt; "","/","")</f>
        <v>/</v>
      </c>
      <c r="O402" s="176">
        <f>IF(VLOOKUP($B402,PERIODIZACION!$A$3:$AN$528,10,FALSE)=0,"",VLOOKUP($B402,PERIODIZACION!$A$3:$AN$528,10,FALSE))</f>
        <v>6</v>
      </c>
      <c r="P402" s="176">
        <f>IF(VLOOKUP($B402,PERIODIZACION!$A$3:$AN$528,11,FALSE)=0,"",VLOOKUP($B402,PERIODIZACION!$A$3:$AN$528,11,FALSE))</f>
        <v>80</v>
      </c>
      <c r="Q402" s="176" t="str">
        <f t="shared" ref="Q402" si="346">IF(P402 &lt;&gt; "","/","")</f>
        <v>/</v>
      </c>
      <c r="R402" s="176">
        <f>IF(VLOOKUP($B402,PERIODIZACION!$A$3:$AN$528,12,FALSE)=0,"",VLOOKUP($B402,PERIODIZACION!$A$3:$AN$528,12,FALSE))</f>
        <v>6</v>
      </c>
      <c r="S402" s="176">
        <f>IF(VLOOKUP($B402,PERIODIZACION!$A$3:$AN$528,13,FALSE)=0,"",VLOOKUP($B402,PERIODIZACION!$A$3:$AN$528,13,FALSE))</f>
        <v>80</v>
      </c>
      <c r="T402" s="176" t="str">
        <f t="shared" ref="T402" si="347">IF(S402 &lt;&gt; "","/","")</f>
        <v>/</v>
      </c>
      <c r="U402" s="176">
        <f>IF(VLOOKUP($B402,PERIODIZACION!$A$3:$AN$528,14,FALSE)=0,"",VLOOKUP($B402,PERIODIZACION!$A$3:$AN$528,14,FALSE))</f>
        <v>6</v>
      </c>
      <c r="V402" s="176">
        <f>IF(VLOOKUP($B402,PERIODIZACION!$A$3:$AN$528,15,FALSE)=0,"",VLOOKUP($B402,PERIODIZACION!$A$3:$AN$528,15,FALSE))</f>
        <v>80</v>
      </c>
      <c r="W402" s="176" t="str">
        <f t="shared" ref="W402" si="348">IF(V402 &lt;&gt; "","/","")</f>
        <v>/</v>
      </c>
      <c r="X402" s="176">
        <f>IF(VLOOKUP($B402,PERIODIZACION!$A$3:$AN$528,16,FALSE)=0,"",VLOOKUP($B402,PERIODIZACION!$A$3:$AN$528,16,FALSE))</f>
        <v>6</v>
      </c>
      <c r="Y402" s="176">
        <f>IF(VLOOKUP($B402,PERIODIZACION!$A$3:$AN$528,17,FALSE)=0,"",VLOOKUP($B402,PERIODIZACION!$A$3:$AN$528,17,FALSE))</f>
        <v>80</v>
      </c>
      <c r="Z402" s="176" t="str">
        <f t="shared" ref="Z402" si="349">IF(Y402 &lt;&gt; "","/","")</f>
        <v>/</v>
      </c>
      <c r="AA402" s="176">
        <f>IF(VLOOKUP($B402,PERIODIZACION!$A$3:$AN$528,18,FALSE)=0,"",VLOOKUP($B402,PERIODIZACION!$A$3:$AN$528,18,FALSE))</f>
        <v>6</v>
      </c>
      <c r="AB402" s="176">
        <f>IF(VLOOKUP($B402,PERIODIZACION!$A$3:$AN$528,19,FALSE)=0,"",VLOOKUP($B402,PERIODIZACION!$A$3:$AN$528,19,FALSE))</f>
        <v>80</v>
      </c>
      <c r="AC402" s="176" t="str">
        <f t="shared" ref="AC402" si="350">IF(AB402 &lt;&gt; "","/","")</f>
        <v>/</v>
      </c>
      <c r="AD402" s="176">
        <f>IF(VLOOKUP($B402,PERIODIZACION!$A$3:$AN$528,20,FALSE)=0,"",VLOOKUP($B402,PERIODIZACION!$A$3:$AN$528,20,FALSE))</f>
        <v>6</v>
      </c>
      <c r="AE402" s="176" t="str">
        <f>IF(VLOOKUP($B402,PERIODIZACION!$A$3:$AN$528,21,FALSE)=0,"",VLOOKUP($B402,PERIODIZACION!$A$3:$AN$528,21,FALSE))</f>
        <v/>
      </c>
      <c r="AF402" s="176" t="str">
        <f t="shared" ref="AF402" si="351">IF(AE402 &lt;&gt; "","/","")</f>
        <v/>
      </c>
      <c r="AG402" s="182" t="str">
        <f>IF(VLOOKUP($B402,PERIODIZACION!$A$3:$AN$528,22,FALSE)=0,"",VLOOKUP($B402,PERIODIZACION!$A$3:$AN$528,22,FALSE))</f>
        <v/>
      </c>
      <c r="AJ402" s="19" t="e">
        <f>VLOOKUP(C402,EJE!C$1:D1741,2,FALSE)</f>
        <v>#N/A</v>
      </c>
    </row>
    <row r="403" spans="1:36" ht="16.5">
      <c r="A403" s="155">
        <v>11</v>
      </c>
      <c r="B403" s="81" t="s">
        <v>685</v>
      </c>
      <c r="C403" s="188" t="s">
        <v>3</v>
      </c>
      <c r="D403" s="59" t="str">
        <f>HYPERLINK(AJ403,AI403)</f>
        <v>video</v>
      </c>
      <c r="E403" s="384"/>
      <c r="F403" s="384"/>
      <c r="G403" s="384"/>
      <c r="H403" s="384" t="s">
        <v>776</v>
      </c>
      <c r="I403" s="384"/>
      <c r="J403" s="384"/>
      <c r="K403" s="384"/>
      <c r="L403" s="384"/>
      <c r="M403" s="384"/>
      <c r="N403" s="384"/>
      <c r="O403" s="384"/>
      <c r="P403" s="384"/>
      <c r="Q403" s="186"/>
      <c r="R403" s="186"/>
      <c r="S403" s="186"/>
      <c r="T403" s="186"/>
      <c r="U403" s="186"/>
      <c r="V403" s="186"/>
      <c r="W403" s="186"/>
      <c r="X403" s="186"/>
      <c r="Y403" s="186"/>
      <c r="Z403" s="186"/>
      <c r="AA403" s="186"/>
      <c r="AB403" s="186"/>
      <c r="AC403" s="186"/>
      <c r="AD403" s="186"/>
      <c r="AE403" s="186"/>
      <c r="AF403" s="186"/>
      <c r="AG403" s="216"/>
      <c r="AI403" s="87" t="s">
        <v>738</v>
      </c>
      <c r="AJ403" s="19" t="str">
        <f>VLOOKUP(C403,EJE!C$1:D1742,2,FALSE)</f>
        <v>https://youtu.be/JwwQxitUCsY?si=-0IR-GRHn2uOUwX0</v>
      </c>
    </row>
    <row r="404" spans="1:36" ht="17.25" thickBot="1">
      <c r="A404" s="155">
        <v>12</v>
      </c>
      <c r="B404" s="82" t="s">
        <v>942</v>
      </c>
      <c r="C404" s="214" t="s">
        <v>661</v>
      </c>
      <c r="D404" s="61" t="str">
        <f>HYPERLINK(AJ404,AI404)</f>
        <v>video</v>
      </c>
      <c r="E404" s="386"/>
      <c r="F404" s="386"/>
      <c r="G404" s="386"/>
      <c r="H404" s="386" t="s">
        <v>776</v>
      </c>
      <c r="I404" s="386"/>
      <c r="J404" s="386"/>
      <c r="K404" s="386"/>
      <c r="L404" s="386"/>
      <c r="M404" s="386"/>
      <c r="N404" s="386"/>
      <c r="O404" s="386"/>
      <c r="P404" s="386"/>
      <c r="Q404" s="217"/>
      <c r="R404" s="217"/>
      <c r="S404" s="217"/>
      <c r="T404" s="217"/>
      <c r="U404" s="217"/>
      <c r="V404" s="217"/>
      <c r="W404" s="217"/>
      <c r="X404" s="217"/>
      <c r="Y404" s="217"/>
      <c r="Z404" s="217"/>
      <c r="AA404" s="217"/>
      <c r="AB404" s="217"/>
      <c r="AC404" s="217"/>
      <c r="AD404" s="217"/>
      <c r="AE404" s="217"/>
      <c r="AF404" s="217"/>
      <c r="AG404" s="218"/>
      <c r="AI404" s="87" t="s">
        <v>738</v>
      </c>
      <c r="AJ404" s="19" t="str">
        <f>VLOOKUP(C404,EJE!C$1:D1743,2,FALSE)</f>
        <v>https://drive.google.com/file/d/1VSznd0Pd842fm_2ygqVwDGID2Qpk-swW/view?usp=sharing</v>
      </c>
    </row>
    <row r="405" spans="1:36">
      <c r="A405" s="155">
        <v>13</v>
      </c>
      <c r="B405" s="381"/>
      <c r="C405" s="381"/>
      <c r="D405" s="381"/>
      <c r="E405" s="381" t="s">
        <v>688</v>
      </c>
      <c r="F405" s="381"/>
      <c r="G405" s="381"/>
      <c r="H405" s="381" t="s">
        <v>38</v>
      </c>
      <c r="I405" s="381"/>
      <c r="J405" s="381"/>
      <c r="K405" s="381" t="s">
        <v>687</v>
      </c>
      <c r="L405" s="381"/>
      <c r="M405" s="381"/>
      <c r="N405" s="381" t="s">
        <v>686</v>
      </c>
      <c r="O405" s="381"/>
      <c r="P405" s="381"/>
      <c r="AG405" s="169"/>
      <c r="AJ405" s="19" t="e">
        <f>VLOOKUP(C405,EJE!C$1:D1744,2,FALSE)</f>
        <v>#N/A</v>
      </c>
    </row>
    <row r="406" spans="1:36" ht="12.75">
      <c r="A406" s="155">
        <v>14</v>
      </c>
      <c r="B406" s="83" t="s">
        <v>42</v>
      </c>
      <c r="C406" s="178" t="s">
        <v>2</v>
      </c>
      <c r="D406" s="132" t="str">
        <f>HYPERLINK(AJ406,AI406)</f>
        <v>video</v>
      </c>
      <c r="E406" s="380">
        <v>10</v>
      </c>
      <c r="F406" s="380"/>
      <c r="G406" s="380"/>
      <c r="H406" s="380" t="s">
        <v>772</v>
      </c>
      <c r="I406" s="380"/>
      <c r="J406" s="380"/>
      <c r="K406" s="380">
        <v>3</v>
      </c>
      <c r="L406" s="380"/>
      <c r="M406" s="380"/>
      <c r="N406" s="380"/>
      <c r="O406" s="380"/>
      <c r="P406" s="380"/>
      <c r="Q406" s="168"/>
      <c r="R406" s="168"/>
      <c r="S406" s="168"/>
      <c r="T406" s="168"/>
      <c r="U406" s="168"/>
      <c r="V406" s="168"/>
      <c r="W406" s="168"/>
      <c r="X406" s="168"/>
      <c r="Y406" s="168"/>
      <c r="Z406" s="168"/>
      <c r="AA406" s="168"/>
      <c r="AB406" s="168"/>
      <c r="AG406" s="169"/>
      <c r="AI406" s="87" t="s">
        <v>738</v>
      </c>
      <c r="AJ406" s="19" t="str">
        <f>VLOOKUP(C406,EJE!C$1:D1745,2,FALSE)</f>
        <v>https://youtu.be/bgO3bI1ts_E?si=cgFOBOfo4lT9WI1k</v>
      </c>
    </row>
    <row r="407" spans="1:36" ht="12.75">
      <c r="A407" s="155">
        <v>15</v>
      </c>
      <c r="B407" s="83" t="s">
        <v>39</v>
      </c>
      <c r="C407" s="178" t="s">
        <v>30</v>
      </c>
      <c r="D407" s="132" t="str">
        <f>HYPERLINK(AJ407,AI407)</f>
        <v>video</v>
      </c>
      <c r="E407" s="380">
        <v>10</v>
      </c>
      <c r="F407" s="380"/>
      <c r="G407" s="380"/>
      <c r="H407" s="380" t="s">
        <v>772</v>
      </c>
      <c r="I407" s="380"/>
      <c r="J407" s="380"/>
      <c r="K407" s="380">
        <v>3</v>
      </c>
      <c r="L407" s="380"/>
      <c r="M407" s="380"/>
      <c r="N407" s="380"/>
      <c r="O407" s="380"/>
      <c r="P407" s="380"/>
      <c r="Q407" s="168"/>
      <c r="R407" s="168"/>
      <c r="S407" s="168"/>
      <c r="T407" s="168"/>
      <c r="U407" s="168"/>
      <c r="V407" s="168"/>
      <c r="W407" s="168"/>
      <c r="X407" s="168"/>
      <c r="Y407" s="168"/>
      <c r="Z407" s="168"/>
      <c r="AA407" s="168"/>
      <c r="AB407" s="168"/>
      <c r="AG407" s="169"/>
      <c r="AI407" s="87" t="s">
        <v>738</v>
      </c>
      <c r="AJ407" s="19">
        <f>VLOOKUP(C407,EJE!C$1:D1746,2,FALSE)</f>
        <v>0</v>
      </c>
    </row>
    <row r="408" spans="1:36" ht="12.75">
      <c r="A408" s="155">
        <v>16</v>
      </c>
      <c r="B408" s="83" t="s">
        <v>685</v>
      </c>
      <c r="C408" s="178" t="s">
        <v>4</v>
      </c>
      <c r="D408" s="132" t="str">
        <f>HYPERLINK(AJ408,AI408)</f>
        <v>video</v>
      </c>
      <c r="E408" s="380"/>
      <c r="F408" s="380"/>
      <c r="G408" s="380"/>
      <c r="H408" s="380" t="s">
        <v>779</v>
      </c>
      <c r="I408" s="380"/>
      <c r="J408" s="380"/>
      <c r="K408" s="380">
        <v>3</v>
      </c>
      <c r="L408" s="380"/>
      <c r="M408" s="380"/>
      <c r="N408" s="380"/>
      <c r="O408" s="380"/>
      <c r="P408" s="380"/>
      <c r="Q408" s="168"/>
      <c r="R408" s="168"/>
      <c r="S408" s="168"/>
      <c r="T408" s="168"/>
      <c r="U408" s="168"/>
      <c r="V408" s="168"/>
      <c r="W408" s="168"/>
      <c r="X408" s="168"/>
      <c r="Y408" s="168"/>
      <c r="Z408" s="168"/>
      <c r="AA408" s="168"/>
      <c r="AB408" s="168"/>
      <c r="AG408" s="169"/>
      <c r="AI408" s="87" t="s">
        <v>738</v>
      </c>
      <c r="AJ408" s="19" t="str">
        <f>VLOOKUP(C408,EJE!C$1:D1747,2,FALSE)</f>
        <v>https://youtu.be/SvFPSj9WcEk?si=iMWBcf8EZLcp5zy2</v>
      </c>
    </row>
    <row r="409" spans="1:36" ht="16.5">
      <c r="A409" s="155">
        <v>17</v>
      </c>
      <c r="B409" s="83" t="s">
        <v>1</v>
      </c>
      <c r="C409" s="178" t="s">
        <v>745</v>
      </c>
      <c r="D409" s="132" t="str">
        <f t="shared" ref="D409:D412" si="352">HYPERLINK(AJ409,AI409)</f>
        <v>video</v>
      </c>
      <c r="E409" s="380"/>
      <c r="F409" s="380"/>
      <c r="G409" s="380"/>
      <c r="H409" s="380" t="s">
        <v>779</v>
      </c>
      <c r="I409" s="380"/>
      <c r="J409" s="380"/>
      <c r="K409" s="380">
        <v>3</v>
      </c>
      <c r="L409" s="380"/>
      <c r="M409" s="380"/>
      <c r="N409" s="380"/>
      <c r="O409" s="380"/>
      <c r="P409" s="380"/>
      <c r="Q409" s="168"/>
      <c r="R409" s="168"/>
      <c r="S409" s="168"/>
      <c r="T409" s="168"/>
      <c r="U409" s="168"/>
      <c r="V409" s="168"/>
      <c r="W409" s="168"/>
      <c r="X409" s="168"/>
      <c r="Y409" s="168"/>
      <c r="Z409" s="168"/>
      <c r="AA409" s="168"/>
      <c r="AB409" s="168"/>
      <c r="AG409" s="169"/>
      <c r="AI409" s="87" t="s">
        <v>738</v>
      </c>
      <c r="AJ409" s="19" t="str">
        <f>VLOOKUP(C409,EJE!C$1:D1748,2,FALSE)</f>
        <v>https://drive.google.com/file/d/1d10kKB4X2rApjiYtDlKjBbuy7zvRY_rz/view?usp=sharing</v>
      </c>
    </row>
    <row r="410" spans="1:36" ht="16.5">
      <c r="A410" s="155">
        <v>18</v>
      </c>
      <c r="B410" s="83" t="s">
        <v>1</v>
      </c>
      <c r="C410" s="178" t="s">
        <v>745</v>
      </c>
      <c r="D410" s="132" t="str">
        <f t="shared" si="352"/>
        <v>video</v>
      </c>
      <c r="E410" s="380"/>
      <c r="F410" s="380"/>
      <c r="G410" s="380"/>
      <c r="H410" s="380" t="s">
        <v>779</v>
      </c>
      <c r="I410" s="380"/>
      <c r="J410" s="380"/>
      <c r="K410" s="380">
        <v>3</v>
      </c>
      <c r="L410" s="380"/>
      <c r="M410" s="380"/>
      <c r="N410" s="380"/>
      <c r="O410" s="380"/>
      <c r="P410" s="380"/>
      <c r="Q410" s="168"/>
      <c r="R410" s="168"/>
      <c r="S410" s="168"/>
      <c r="T410" s="168"/>
      <c r="U410" s="168"/>
      <c r="V410" s="168"/>
      <c r="W410" s="168"/>
      <c r="X410" s="168"/>
      <c r="Y410" s="168"/>
      <c r="Z410" s="168"/>
      <c r="AA410" s="168"/>
      <c r="AB410" s="168"/>
      <c r="AE410" s="23"/>
      <c r="AI410" s="87" t="s">
        <v>738</v>
      </c>
      <c r="AJ410" s="19" t="str">
        <f>VLOOKUP(C410,EJE!C$1:D1749,2,FALSE)</f>
        <v>https://drive.google.com/file/d/1d10kKB4X2rApjiYtDlKjBbuy7zvRY_rz/view?usp=sharing</v>
      </c>
    </row>
    <row r="411" spans="1:36" ht="16.5">
      <c r="A411" s="155">
        <v>19</v>
      </c>
      <c r="B411" s="83" t="s">
        <v>1</v>
      </c>
      <c r="C411" s="178" t="s">
        <v>745</v>
      </c>
      <c r="D411" s="132" t="str">
        <f t="shared" si="352"/>
        <v>video</v>
      </c>
      <c r="E411" s="380"/>
      <c r="F411" s="380"/>
      <c r="G411" s="380"/>
      <c r="H411" s="380" t="s">
        <v>779</v>
      </c>
      <c r="I411" s="380"/>
      <c r="J411" s="380"/>
      <c r="K411" s="380">
        <v>3</v>
      </c>
      <c r="L411" s="380"/>
      <c r="M411" s="380"/>
      <c r="N411" s="380"/>
      <c r="O411" s="380"/>
      <c r="P411" s="380"/>
      <c r="Q411" s="168"/>
      <c r="R411" s="168"/>
      <c r="S411" s="168"/>
      <c r="T411" s="168"/>
      <c r="U411" s="168"/>
      <c r="V411" s="168"/>
      <c r="W411" s="168"/>
      <c r="X411" s="168"/>
      <c r="Y411" s="168"/>
      <c r="Z411" s="168"/>
      <c r="AA411" s="168"/>
      <c r="AB411" s="168"/>
      <c r="AE411" s="23"/>
      <c r="AI411" s="87" t="s">
        <v>738</v>
      </c>
      <c r="AJ411" s="19" t="str">
        <f>VLOOKUP(C411,EJE!C$1:D1750,2,FALSE)</f>
        <v>https://drive.google.com/file/d/1d10kKB4X2rApjiYtDlKjBbuy7zvRY_rz/view?usp=sharing</v>
      </c>
    </row>
    <row r="412" spans="1:36" ht="16.5">
      <c r="A412" s="155">
        <v>20</v>
      </c>
      <c r="B412" s="83" t="s">
        <v>1</v>
      </c>
      <c r="C412" s="178" t="s">
        <v>745</v>
      </c>
      <c r="D412" s="132" t="str">
        <f t="shared" si="352"/>
        <v>video</v>
      </c>
      <c r="E412" s="380"/>
      <c r="F412" s="380"/>
      <c r="G412" s="380"/>
      <c r="H412" s="380" t="s">
        <v>779</v>
      </c>
      <c r="I412" s="380"/>
      <c r="J412" s="380"/>
      <c r="K412" s="380">
        <v>3</v>
      </c>
      <c r="L412" s="380"/>
      <c r="M412" s="380"/>
      <c r="N412" s="380"/>
      <c r="O412" s="380"/>
      <c r="P412" s="380"/>
      <c r="Q412" s="168"/>
      <c r="R412" s="168"/>
      <c r="S412" s="168"/>
      <c r="T412" s="168"/>
      <c r="U412" s="168"/>
      <c r="V412" s="168"/>
      <c r="W412" s="168"/>
      <c r="X412" s="168"/>
      <c r="Y412" s="168"/>
      <c r="Z412" s="168"/>
      <c r="AA412" s="168"/>
      <c r="AB412" s="168"/>
      <c r="AE412" s="23"/>
      <c r="AI412" s="87" t="s">
        <v>738</v>
      </c>
      <c r="AJ412" s="19" t="str">
        <f>VLOOKUP(C412,EJE!C$1:D1751,2,FALSE)</f>
        <v>https://drive.google.com/file/d/1d10kKB4X2rApjiYtDlKjBbuy7zvRY_rz/view?usp=sharing</v>
      </c>
    </row>
    <row r="413" spans="1:36">
      <c r="A413" s="155">
        <v>21</v>
      </c>
      <c r="B413" s="83"/>
      <c r="C413" s="18"/>
      <c r="D413" s="192"/>
      <c r="E413" s="22"/>
      <c r="F413" s="22"/>
      <c r="G413" s="22"/>
      <c r="I413" s="18"/>
      <c r="J413" s="23"/>
      <c r="L413" s="18"/>
      <c r="M413" s="23"/>
      <c r="O413" s="18"/>
      <c r="P413" s="23"/>
      <c r="S413" s="23"/>
      <c r="U413" s="24"/>
      <c r="V413" s="24"/>
      <c r="W413" s="24"/>
      <c r="X413" s="24"/>
      <c r="Y413" s="24"/>
      <c r="AB413" s="23"/>
      <c r="AE413" s="23"/>
    </row>
    <row r="414" spans="1:36">
      <c r="A414" s="155">
        <v>22</v>
      </c>
      <c r="B414" s="83"/>
      <c r="C414" s="18"/>
      <c r="D414" s="192"/>
      <c r="E414" s="22"/>
      <c r="F414" s="22"/>
      <c r="G414" s="22"/>
      <c r="I414" s="18"/>
      <c r="J414" s="23"/>
      <c r="L414" s="18"/>
      <c r="M414" s="23"/>
      <c r="O414" s="18"/>
      <c r="P414" s="23"/>
      <c r="S414" s="23"/>
      <c r="U414" s="24"/>
      <c r="V414" s="24"/>
      <c r="W414" s="24"/>
      <c r="X414" s="24"/>
      <c r="Y414" s="24"/>
      <c r="AB414" s="23"/>
      <c r="AE414" s="23"/>
    </row>
    <row r="415" spans="1:36">
      <c r="A415" s="155">
        <v>23</v>
      </c>
      <c r="B415" s="83"/>
    </row>
    <row r="416" spans="1:36">
      <c r="A416" s="155">
        <v>24</v>
      </c>
      <c r="B416" s="83"/>
    </row>
  </sheetData>
  <mergeCells count="1284">
    <mergeCell ref="E75:G75"/>
    <mergeCell ref="H75:J75"/>
    <mergeCell ref="K75:M75"/>
    <mergeCell ref="N75:P75"/>
    <mergeCell ref="E72:G72"/>
    <mergeCell ref="H72:J72"/>
    <mergeCell ref="K72:M72"/>
    <mergeCell ref="N72:P72"/>
    <mergeCell ref="E73:G73"/>
    <mergeCell ref="H73:J73"/>
    <mergeCell ref="K73:M73"/>
    <mergeCell ref="N73:P73"/>
    <mergeCell ref="E74:G74"/>
    <mergeCell ref="H74:J74"/>
    <mergeCell ref="K74:M74"/>
    <mergeCell ref="N74:P74"/>
    <mergeCell ref="E69:G69"/>
    <mergeCell ref="H69:J69"/>
    <mergeCell ref="K69:M69"/>
    <mergeCell ref="N69:P69"/>
    <mergeCell ref="E70:G70"/>
    <mergeCell ref="H70:J70"/>
    <mergeCell ref="K70:M70"/>
    <mergeCell ref="N70:P70"/>
    <mergeCell ref="E71:G71"/>
    <mergeCell ref="H71:J71"/>
    <mergeCell ref="K71:M71"/>
    <mergeCell ref="N71:P71"/>
    <mergeCell ref="H66:J66"/>
    <mergeCell ref="K66:M66"/>
    <mergeCell ref="N66:P66"/>
    <mergeCell ref="E67:G67"/>
    <mergeCell ref="H67:J67"/>
    <mergeCell ref="K67:M67"/>
    <mergeCell ref="N67:P67"/>
    <mergeCell ref="B68:D68"/>
    <mergeCell ref="E68:G68"/>
    <mergeCell ref="H68:J68"/>
    <mergeCell ref="K68:M68"/>
    <mergeCell ref="N68:P68"/>
    <mergeCell ref="E61:G61"/>
    <mergeCell ref="H61:J61"/>
    <mergeCell ref="K61:M61"/>
    <mergeCell ref="N61:P61"/>
    <mergeCell ref="E63:G63"/>
    <mergeCell ref="H63:J63"/>
    <mergeCell ref="K63:M63"/>
    <mergeCell ref="N63:P63"/>
    <mergeCell ref="E64:G64"/>
    <mergeCell ref="H64:J64"/>
    <mergeCell ref="K64:M64"/>
    <mergeCell ref="N64:P64"/>
    <mergeCell ref="N41:P41"/>
    <mergeCell ref="E43:G43"/>
    <mergeCell ref="E42:G42"/>
    <mergeCell ref="E58:G58"/>
    <mergeCell ref="H58:J58"/>
    <mergeCell ref="K58:M58"/>
    <mergeCell ref="N58:P58"/>
    <mergeCell ref="E59:G59"/>
    <mergeCell ref="H59:J59"/>
    <mergeCell ref="K59:M59"/>
    <mergeCell ref="N59:P59"/>
    <mergeCell ref="E60:G60"/>
    <mergeCell ref="H60:J60"/>
    <mergeCell ref="K60:M60"/>
    <mergeCell ref="N60:P60"/>
    <mergeCell ref="E55:G55"/>
    <mergeCell ref="H55:J55"/>
    <mergeCell ref="K55:M55"/>
    <mergeCell ref="N55:P55"/>
    <mergeCell ref="E56:G56"/>
    <mergeCell ref="H56:J56"/>
    <mergeCell ref="K56:M56"/>
    <mergeCell ref="N56:P56"/>
    <mergeCell ref="E57:G57"/>
    <mergeCell ref="H57:J57"/>
    <mergeCell ref="K57:M57"/>
    <mergeCell ref="N57:P57"/>
    <mergeCell ref="E112:G112"/>
    <mergeCell ref="H112:J112"/>
    <mergeCell ref="K112:M112"/>
    <mergeCell ref="K26:M26"/>
    <mergeCell ref="N26:P26"/>
    <mergeCell ref="E27:G27"/>
    <mergeCell ref="H27:J27"/>
    <mergeCell ref="K27:M27"/>
    <mergeCell ref="N27:P27"/>
    <mergeCell ref="E50:G50"/>
    <mergeCell ref="H50:J50"/>
    <mergeCell ref="K50:M50"/>
    <mergeCell ref="N50:P50"/>
    <mergeCell ref="H29:J29"/>
    <mergeCell ref="K29:M29"/>
    <mergeCell ref="N29:P29"/>
    <mergeCell ref="E26:G26"/>
    <mergeCell ref="H26:J26"/>
    <mergeCell ref="E32:G32"/>
    <mergeCell ref="H32:J32"/>
    <mergeCell ref="K32:M32"/>
    <mergeCell ref="N32:P32"/>
    <mergeCell ref="E49:G49"/>
    <mergeCell ref="K43:M43"/>
    <mergeCell ref="N43:P43"/>
    <mergeCell ref="E40:G40"/>
    <mergeCell ref="H40:J40"/>
    <mergeCell ref="K40:M40"/>
    <mergeCell ref="N40:P40"/>
    <mergeCell ref="E41:G41"/>
    <mergeCell ref="H41:J41"/>
    <mergeCell ref="K41:M41"/>
    <mergeCell ref="E282:G282"/>
    <mergeCell ref="H282:J282"/>
    <mergeCell ref="K282:M282"/>
    <mergeCell ref="N282:P282"/>
    <mergeCell ref="E229:G229"/>
    <mergeCell ref="H229:J229"/>
    <mergeCell ref="K229:M229"/>
    <mergeCell ref="N229:P229"/>
    <mergeCell ref="E230:G230"/>
    <mergeCell ref="H230:J230"/>
    <mergeCell ref="K230:M230"/>
    <mergeCell ref="N230:P230"/>
    <mergeCell ref="H118:J118"/>
    <mergeCell ref="K118:M118"/>
    <mergeCell ref="E127:G127"/>
    <mergeCell ref="H127:J127"/>
    <mergeCell ref="K127:M127"/>
    <mergeCell ref="N127:P127"/>
    <mergeCell ref="E132:G132"/>
    <mergeCell ref="H132:J132"/>
    <mergeCell ref="K132:M132"/>
    <mergeCell ref="N132:P132"/>
    <mergeCell ref="E133:G133"/>
    <mergeCell ref="H133:J133"/>
    <mergeCell ref="K133:M133"/>
    <mergeCell ref="N133:P133"/>
    <mergeCell ref="E136:G136"/>
    <mergeCell ref="H136:J136"/>
    <mergeCell ref="K136:M136"/>
    <mergeCell ref="N136:P136"/>
    <mergeCell ref="E124:G124"/>
    <mergeCell ref="E119:G119"/>
    <mergeCell ref="B327:D327"/>
    <mergeCell ref="E331:G331"/>
    <mergeCell ref="H331:J331"/>
    <mergeCell ref="K331:M331"/>
    <mergeCell ref="N331:P331"/>
    <mergeCell ref="E279:G279"/>
    <mergeCell ref="H279:J279"/>
    <mergeCell ref="K279:M279"/>
    <mergeCell ref="N279:P279"/>
    <mergeCell ref="E280:G280"/>
    <mergeCell ref="H280:J280"/>
    <mergeCell ref="K280:M280"/>
    <mergeCell ref="N280:P280"/>
    <mergeCell ref="E281:G281"/>
    <mergeCell ref="H281:J281"/>
    <mergeCell ref="K281:M281"/>
    <mergeCell ref="N281:P281"/>
    <mergeCell ref="H307:J307"/>
    <mergeCell ref="K307:M307"/>
    <mergeCell ref="N307:P307"/>
    <mergeCell ref="E308:G308"/>
    <mergeCell ref="H308:J308"/>
    <mergeCell ref="K308:M308"/>
    <mergeCell ref="N308:P308"/>
    <mergeCell ref="E293:G293"/>
    <mergeCell ref="H293:J293"/>
    <mergeCell ref="K293:M293"/>
    <mergeCell ref="N293:P293"/>
    <mergeCell ref="E291:G291"/>
    <mergeCell ref="H291:J291"/>
    <mergeCell ref="K291:M291"/>
    <mergeCell ref="N291:P291"/>
    <mergeCell ref="B275:D275"/>
    <mergeCell ref="E177:G177"/>
    <mergeCell ref="H177:J177"/>
    <mergeCell ref="K177:M177"/>
    <mergeCell ref="N177:P177"/>
    <mergeCell ref="E178:G178"/>
    <mergeCell ref="H178:J178"/>
    <mergeCell ref="K178:M178"/>
    <mergeCell ref="N178:P178"/>
    <mergeCell ref="B223:D223"/>
    <mergeCell ref="B171:D171"/>
    <mergeCell ref="E410:G410"/>
    <mergeCell ref="H410:J410"/>
    <mergeCell ref="K410:M410"/>
    <mergeCell ref="N410:P410"/>
    <mergeCell ref="E411:G411"/>
    <mergeCell ref="H411:J411"/>
    <mergeCell ref="K411:M411"/>
    <mergeCell ref="N411:P411"/>
    <mergeCell ref="E357:G357"/>
    <mergeCell ref="H357:J357"/>
    <mergeCell ref="K357:M357"/>
    <mergeCell ref="N357:P357"/>
    <mergeCell ref="E358:G358"/>
    <mergeCell ref="H358:J358"/>
    <mergeCell ref="K358:M358"/>
    <mergeCell ref="N358:P358"/>
    <mergeCell ref="E359:G359"/>
    <mergeCell ref="H359:J359"/>
    <mergeCell ref="K359:M359"/>
    <mergeCell ref="N359:P359"/>
    <mergeCell ref="E307:G307"/>
    <mergeCell ref="E412:G412"/>
    <mergeCell ref="H412:J412"/>
    <mergeCell ref="K412:M412"/>
    <mergeCell ref="N412:P412"/>
    <mergeCell ref="E360:G360"/>
    <mergeCell ref="H360:J360"/>
    <mergeCell ref="K360:M360"/>
    <mergeCell ref="N360:P360"/>
    <mergeCell ref="B405:D405"/>
    <mergeCell ref="E409:G409"/>
    <mergeCell ref="H409:J409"/>
    <mergeCell ref="K409:M409"/>
    <mergeCell ref="N409:P409"/>
    <mergeCell ref="B379:D379"/>
    <mergeCell ref="E383:G383"/>
    <mergeCell ref="H383:J383"/>
    <mergeCell ref="K383:M383"/>
    <mergeCell ref="N383:P383"/>
    <mergeCell ref="E384:G384"/>
    <mergeCell ref="H384:J384"/>
    <mergeCell ref="K384:M384"/>
    <mergeCell ref="N384:P384"/>
    <mergeCell ref="E385:G385"/>
    <mergeCell ref="H385:J385"/>
    <mergeCell ref="K385:M385"/>
    <mergeCell ref="N385:P385"/>
    <mergeCell ref="E386:G386"/>
    <mergeCell ref="H386:J386"/>
    <mergeCell ref="E366:G366"/>
    <mergeCell ref="H366:J366"/>
    <mergeCell ref="K366:M366"/>
    <mergeCell ref="N366:P366"/>
    <mergeCell ref="B353:D353"/>
    <mergeCell ref="E332:G332"/>
    <mergeCell ref="H332:J332"/>
    <mergeCell ref="K332:M332"/>
    <mergeCell ref="N332:P332"/>
    <mergeCell ref="E333:G333"/>
    <mergeCell ref="H333:J333"/>
    <mergeCell ref="K333:M333"/>
    <mergeCell ref="N333:P333"/>
    <mergeCell ref="E334:G334"/>
    <mergeCell ref="H334:J334"/>
    <mergeCell ref="K334:M334"/>
    <mergeCell ref="N334:P334"/>
    <mergeCell ref="B301:D301"/>
    <mergeCell ref="E305:G305"/>
    <mergeCell ref="H305:J305"/>
    <mergeCell ref="K305:M305"/>
    <mergeCell ref="N305:P305"/>
    <mergeCell ref="E306:G306"/>
    <mergeCell ref="H306:J306"/>
    <mergeCell ref="K306:M306"/>
    <mergeCell ref="N306:P306"/>
    <mergeCell ref="E302:G302"/>
    <mergeCell ref="H302:J302"/>
    <mergeCell ref="K302:M302"/>
    <mergeCell ref="N302:P302"/>
    <mergeCell ref="E317:G317"/>
    <mergeCell ref="H317:J317"/>
    <mergeCell ref="K317:M317"/>
    <mergeCell ref="N317:P317"/>
    <mergeCell ref="E318:G318"/>
    <mergeCell ref="H318:J318"/>
    <mergeCell ref="B249:D249"/>
    <mergeCell ref="E253:G253"/>
    <mergeCell ref="H253:J253"/>
    <mergeCell ref="K253:M253"/>
    <mergeCell ref="N253:P253"/>
    <mergeCell ref="E254:G254"/>
    <mergeCell ref="H254:J254"/>
    <mergeCell ref="K254:M254"/>
    <mergeCell ref="N254:P254"/>
    <mergeCell ref="B197:D197"/>
    <mergeCell ref="E201:G201"/>
    <mergeCell ref="H201:J201"/>
    <mergeCell ref="K201:M201"/>
    <mergeCell ref="N201:P201"/>
    <mergeCell ref="E202:G202"/>
    <mergeCell ref="H202:J202"/>
    <mergeCell ref="K202:M202"/>
    <mergeCell ref="N202:P202"/>
    <mergeCell ref="E199:G199"/>
    <mergeCell ref="H199:J199"/>
    <mergeCell ref="K199:M199"/>
    <mergeCell ref="N199:P199"/>
    <mergeCell ref="E200:G200"/>
    <mergeCell ref="H200:J200"/>
    <mergeCell ref="K200:M200"/>
    <mergeCell ref="N200:P200"/>
    <mergeCell ref="E210:G210"/>
    <mergeCell ref="H210:J210"/>
    <mergeCell ref="K210:M210"/>
    <mergeCell ref="N210:P210"/>
    <mergeCell ref="E203:G203"/>
    <mergeCell ref="H203:J203"/>
    <mergeCell ref="B145:D145"/>
    <mergeCell ref="E149:G149"/>
    <mergeCell ref="H149:J149"/>
    <mergeCell ref="K149:M149"/>
    <mergeCell ref="N149:P149"/>
    <mergeCell ref="E150:G150"/>
    <mergeCell ref="H150:J150"/>
    <mergeCell ref="K150:M150"/>
    <mergeCell ref="N150:P150"/>
    <mergeCell ref="E101:G101"/>
    <mergeCell ref="H101:J101"/>
    <mergeCell ref="K101:M101"/>
    <mergeCell ref="N101:P101"/>
    <mergeCell ref="E102:G102"/>
    <mergeCell ref="H102:J102"/>
    <mergeCell ref="K102:M102"/>
    <mergeCell ref="N102:P102"/>
    <mergeCell ref="N107:P107"/>
    <mergeCell ref="E115:G115"/>
    <mergeCell ref="H115:J115"/>
    <mergeCell ref="K115:M115"/>
    <mergeCell ref="N115:P115"/>
    <mergeCell ref="E116:G116"/>
    <mergeCell ref="H116:J116"/>
    <mergeCell ref="K116:M116"/>
    <mergeCell ref="N116:P116"/>
    <mergeCell ref="E113:G113"/>
    <mergeCell ref="H113:J113"/>
    <mergeCell ref="K113:M113"/>
    <mergeCell ref="N113:P113"/>
    <mergeCell ref="N123:P123"/>
    <mergeCell ref="E118:G118"/>
    <mergeCell ref="B120:D120"/>
    <mergeCell ref="H124:J124"/>
    <mergeCell ref="K124:M124"/>
    <mergeCell ref="N124:P124"/>
    <mergeCell ref="E125:G125"/>
    <mergeCell ref="H125:J125"/>
    <mergeCell ref="K125:M125"/>
    <mergeCell ref="N125:P125"/>
    <mergeCell ref="E126:G126"/>
    <mergeCell ref="H126:J126"/>
    <mergeCell ref="K126:M126"/>
    <mergeCell ref="N126:P126"/>
    <mergeCell ref="E108:G108"/>
    <mergeCell ref="H108:J108"/>
    <mergeCell ref="K108:M108"/>
    <mergeCell ref="N108:P108"/>
    <mergeCell ref="H22:J22"/>
    <mergeCell ref="K22:M22"/>
    <mergeCell ref="N22:P22"/>
    <mergeCell ref="E24:G24"/>
    <mergeCell ref="H24:J24"/>
    <mergeCell ref="K24:M24"/>
    <mergeCell ref="N24:P24"/>
    <mergeCell ref="E25:G25"/>
    <mergeCell ref="H25:J25"/>
    <mergeCell ref="K25:M25"/>
    <mergeCell ref="N25:P25"/>
    <mergeCell ref="B94:D94"/>
    <mergeCell ref="E99:G99"/>
    <mergeCell ref="H99:J99"/>
    <mergeCell ref="K99:M99"/>
    <mergeCell ref="N99:P99"/>
    <mergeCell ref="E100:G100"/>
    <mergeCell ref="H100:J100"/>
    <mergeCell ref="K100:M100"/>
    <mergeCell ref="N100:P100"/>
    <mergeCell ref="E51:G51"/>
    <mergeCell ref="H51:J51"/>
    <mergeCell ref="K51:M51"/>
    <mergeCell ref="N51:P51"/>
    <mergeCell ref="E52:G52"/>
    <mergeCell ref="H52:J52"/>
    <mergeCell ref="K52:M52"/>
    <mergeCell ref="N52:P52"/>
    <mergeCell ref="E53:G53"/>
    <mergeCell ref="H53:J53"/>
    <mergeCell ref="K53:M53"/>
    <mergeCell ref="N53:P53"/>
    <mergeCell ref="E14:G14"/>
    <mergeCell ref="H14:J14"/>
    <mergeCell ref="K14:M14"/>
    <mergeCell ref="N14:P14"/>
    <mergeCell ref="N18:P18"/>
    <mergeCell ref="E30:G30"/>
    <mergeCell ref="H30:J30"/>
    <mergeCell ref="K30:M30"/>
    <mergeCell ref="N30:P30"/>
    <mergeCell ref="N31:P31"/>
    <mergeCell ref="H21:J21"/>
    <mergeCell ref="K21:M21"/>
    <mergeCell ref="H49:J49"/>
    <mergeCell ref="K49:M49"/>
    <mergeCell ref="N49:P49"/>
    <mergeCell ref="H43:J43"/>
    <mergeCell ref="H6:J6"/>
    <mergeCell ref="H7:J7"/>
    <mergeCell ref="H8:J8"/>
    <mergeCell ref="H9:J9"/>
    <mergeCell ref="E6:G6"/>
    <mergeCell ref="E7:G7"/>
    <mergeCell ref="E8:G8"/>
    <mergeCell ref="E9:G9"/>
    <mergeCell ref="N8:P8"/>
    <mergeCell ref="N9:P9"/>
    <mergeCell ref="N6:P6"/>
    <mergeCell ref="E19:G19"/>
    <mergeCell ref="H19:J19"/>
    <mergeCell ref="K19:M19"/>
    <mergeCell ref="N19:P19"/>
    <mergeCell ref="E3:G3"/>
    <mergeCell ref="K3:M3"/>
    <mergeCell ref="N3:P3"/>
    <mergeCell ref="H3:J3"/>
    <mergeCell ref="E4:G4"/>
    <mergeCell ref="N4:P4"/>
    <mergeCell ref="H4:J4"/>
    <mergeCell ref="K4:M4"/>
    <mergeCell ref="E5:G5"/>
    <mergeCell ref="N5:P5"/>
    <mergeCell ref="H5:J5"/>
    <mergeCell ref="E11:G11"/>
    <mergeCell ref="H11:J11"/>
    <mergeCell ref="K11:M11"/>
    <mergeCell ref="N11:P11"/>
    <mergeCell ref="E12:G12"/>
    <mergeCell ref="H12:J12"/>
    <mergeCell ref="K12:M12"/>
    <mergeCell ref="N12:P12"/>
    <mergeCell ref="N7:P7"/>
    <mergeCell ref="K5:M5"/>
    <mergeCell ref="K6:M6"/>
    <mergeCell ref="K7:M7"/>
    <mergeCell ref="K8:M8"/>
    <mergeCell ref="K9:M9"/>
    <mergeCell ref="E15:G15"/>
    <mergeCell ref="H15:J15"/>
    <mergeCell ref="K15:M15"/>
    <mergeCell ref="N15:P15"/>
    <mergeCell ref="E31:G31"/>
    <mergeCell ref="H31:J31"/>
    <mergeCell ref="K31:M31"/>
    <mergeCell ref="E20:G20"/>
    <mergeCell ref="H20:J20"/>
    <mergeCell ref="K20:M20"/>
    <mergeCell ref="N20:P20"/>
    <mergeCell ref="E21:G21"/>
    <mergeCell ref="E16:G16"/>
    <mergeCell ref="H16:J16"/>
    <mergeCell ref="K16:M16"/>
    <mergeCell ref="N16:P16"/>
    <mergeCell ref="E17:G17"/>
    <mergeCell ref="E29:G29"/>
    <mergeCell ref="H17:J17"/>
    <mergeCell ref="K17:M17"/>
    <mergeCell ref="N17:P17"/>
    <mergeCell ref="E18:G18"/>
    <mergeCell ref="H18:J18"/>
    <mergeCell ref="K18:M18"/>
    <mergeCell ref="E98:G98"/>
    <mergeCell ref="H98:J98"/>
    <mergeCell ref="K98:M98"/>
    <mergeCell ref="N98:P98"/>
    <mergeCell ref="E96:G96"/>
    <mergeCell ref="H96:J96"/>
    <mergeCell ref="K96:M96"/>
    <mergeCell ref="N96:P96"/>
    <mergeCell ref="E97:G97"/>
    <mergeCell ref="H97:J97"/>
    <mergeCell ref="K97:M97"/>
    <mergeCell ref="N97:P97"/>
    <mergeCell ref="H42:J42"/>
    <mergeCell ref="K42:M42"/>
    <mergeCell ref="N42:P42"/>
    <mergeCell ref="E44:G44"/>
    <mergeCell ref="H44:J44"/>
    <mergeCell ref="K44:M44"/>
    <mergeCell ref="N44:P44"/>
    <mergeCell ref="E45:G45"/>
    <mergeCell ref="H45:J45"/>
    <mergeCell ref="K45:M45"/>
    <mergeCell ref="N45:P45"/>
    <mergeCell ref="E47:G47"/>
    <mergeCell ref="H47:J47"/>
    <mergeCell ref="K47:M47"/>
    <mergeCell ref="N47:P47"/>
    <mergeCell ref="E48:G48"/>
    <mergeCell ref="H48:J48"/>
    <mergeCell ref="K48:M48"/>
    <mergeCell ref="N48:P48"/>
    <mergeCell ref="E66:G66"/>
    <mergeCell ref="E107:G107"/>
    <mergeCell ref="H107:J107"/>
    <mergeCell ref="K107:M107"/>
    <mergeCell ref="E103:G103"/>
    <mergeCell ref="H103:J103"/>
    <mergeCell ref="K103:M103"/>
    <mergeCell ref="N103:P103"/>
    <mergeCell ref="E104:G104"/>
    <mergeCell ref="H104:J104"/>
    <mergeCell ref="K104:M104"/>
    <mergeCell ref="N104:P104"/>
    <mergeCell ref="E105:G105"/>
    <mergeCell ref="N112:P112"/>
    <mergeCell ref="E109:G109"/>
    <mergeCell ref="H109:J109"/>
    <mergeCell ref="K109:M109"/>
    <mergeCell ref="N109:P109"/>
    <mergeCell ref="E110:G110"/>
    <mergeCell ref="H110:J110"/>
    <mergeCell ref="K110:M110"/>
    <mergeCell ref="N110:P110"/>
    <mergeCell ref="H105:J105"/>
    <mergeCell ref="K105:M105"/>
    <mergeCell ref="N105:P105"/>
    <mergeCell ref="E106:G106"/>
    <mergeCell ref="H106:J106"/>
    <mergeCell ref="K106:M106"/>
    <mergeCell ref="N106:P106"/>
    <mergeCell ref="E111:G111"/>
    <mergeCell ref="H111:J111"/>
    <mergeCell ref="K111:M111"/>
    <mergeCell ref="N111:P111"/>
    <mergeCell ref="E84:G84"/>
    <mergeCell ref="H84:J84"/>
    <mergeCell ref="K84:M84"/>
    <mergeCell ref="N84:P84"/>
    <mergeCell ref="E86:G86"/>
    <mergeCell ref="H86:J86"/>
    <mergeCell ref="K86:M86"/>
    <mergeCell ref="N86:P86"/>
    <mergeCell ref="E87:G87"/>
    <mergeCell ref="H87:J87"/>
    <mergeCell ref="K87:M87"/>
    <mergeCell ref="N87:P87"/>
    <mergeCell ref="E94:G94"/>
    <mergeCell ref="H94:J94"/>
    <mergeCell ref="K94:M94"/>
    <mergeCell ref="N94:P94"/>
    <mergeCell ref="E95:G95"/>
    <mergeCell ref="H95:J95"/>
    <mergeCell ref="K95:M95"/>
    <mergeCell ref="N95:P95"/>
    <mergeCell ref="E92:G92"/>
    <mergeCell ref="H92:J92"/>
    <mergeCell ref="K92:M92"/>
    <mergeCell ref="N92:P92"/>
    <mergeCell ref="E93:G93"/>
    <mergeCell ref="H93:J93"/>
    <mergeCell ref="K93:M93"/>
    <mergeCell ref="N93:P93"/>
    <mergeCell ref="E81:G81"/>
    <mergeCell ref="H81:J81"/>
    <mergeCell ref="K81:M81"/>
    <mergeCell ref="N81:P81"/>
    <mergeCell ref="E122:G122"/>
    <mergeCell ref="H122:J122"/>
    <mergeCell ref="K122:M122"/>
    <mergeCell ref="N122:P122"/>
    <mergeCell ref="E123:G123"/>
    <mergeCell ref="H123:J123"/>
    <mergeCell ref="K123:M123"/>
    <mergeCell ref="E85:G85"/>
    <mergeCell ref="H85:J85"/>
    <mergeCell ref="K85:M85"/>
    <mergeCell ref="N85:P85"/>
    <mergeCell ref="E82:G82"/>
    <mergeCell ref="H82:J82"/>
    <mergeCell ref="K82:M82"/>
    <mergeCell ref="N82:P82"/>
    <mergeCell ref="E83:G83"/>
    <mergeCell ref="H83:J83"/>
    <mergeCell ref="K83:M83"/>
    <mergeCell ref="N83:P83"/>
    <mergeCell ref="E89:G89"/>
    <mergeCell ref="H89:J89"/>
    <mergeCell ref="K89:M89"/>
    <mergeCell ref="N89:P89"/>
    <mergeCell ref="E90:G90"/>
    <mergeCell ref="H90:J90"/>
    <mergeCell ref="K90:M90"/>
    <mergeCell ref="N90:P90"/>
    <mergeCell ref="N118:P118"/>
    <mergeCell ref="H119:J119"/>
    <mergeCell ref="K119:M119"/>
    <mergeCell ref="N119:P119"/>
    <mergeCell ref="E120:G120"/>
    <mergeCell ref="H120:J120"/>
    <mergeCell ref="K120:M120"/>
    <mergeCell ref="N120:P120"/>
    <mergeCell ref="E121:G121"/>
    <mergeCell ref="H121:J121"/>
    <mergeCell ref="K121:M121"/>
    <mergeCell ref="N121:P121"/>
    <mergeCell ref="E137:G137"/>
    <mergeCell ref="H137:J137"/>
    <mergeCell ref="K137:M137"/>
    <mergeCell ref="N137:P137"/>
    <mergeCell ref="E134:G134"/>
    <mergeCell ref="H134:J134"/>
    <mergeCell ref="K134:M134"/>
    <mergeCell ref="N134:P134"/>
    <mergeCell ref="E135:G135"/>
    <mergeCell ref="H135:J135"/>
    <mergeCell ref="K135:M135"/>
    <mergeCell ref="N135:P135"/>
    <mergeCell ref="E140:G140"/>
    <mergeCell ref="H140:J140"/>
    <mergeCell ref="K140:M140"/>
    <mergeCell ref="N140:P140"/>
    <mergeCell ref="E141:G141"/>
    <mergeCell ref="H141:J141"/>
    <mergeCell ref="K141:M141"/>
    <mergeCell ref="N141:P141"/>
    <mergeCell ref="E138:G138"/>
    <mergeCell ref="H138:J138"/>
    <mergeCell ref="K138:M138"/>
    <mergeCell ref="N138:P138"/>
    <mergeCell ref="E145:G145"/>
    <mergeCell ref="H145:J145"/>
    <mergeCell ref="K145:M145"/>
    <mergeCell ref="N145:P145"/>
    <mergeCell ref="E146:G146"/>
    <mergeCell ref="H146:J146"/>
    <mergeCell ref="K146:M146"/>
    <mergeCell ref="N146:P146"/>
    <mergeCell ref="E143:G143"/>
    <mergeCell ref="H143:J143"/>
    <mergeCell ref="K143:M143"/>
    <mergeCell ref="N143:P143"/>
    <mergeCell ref="E144:G144"/>
    <mergeCell ref="H144:J144"/>
    <mergeCell ref="K144:M144"/>
    <mergeCell ref="N144:P144"/>
    <mergeCell ref="E158:G158"/>
    <mergeCell ref="H158:J158"/>
    <mergeCell ref="K158:M158"/>
    <mergeCell ref="N158:P158"/>
    <mergeCell ref="E147:G147"/>
    <mergeCell ref="H147:J147"/>
    <mergeCell ref="K147:M147"/>
    <mergeCell ref="N147:P147"/>
    <mergeCell ref="E148:G148"/>
    <mergeCell ref="H148:J148"/>
    <mergeCell ref="K148:M148"/>
    <mergeCell ref="N148:P148"/>
    <mergeCell ref="E151:G151"/>
    <mergeCell ref="H151:J151"/>
    <mergeCell ref="K151:M151"/>
    <mergeCell ref="N151:P151"/>
    <mergeCell ref="E152:G152"/>
    <mergeCell ref="H152:J152"/>
    <mergeCell ref="K152:M152"/>
    <mergeCell ref="N152:P152"/>
    <mergeCell ref="E161:G161"/>
    <mergeCell ref="H161:J161"/>
    <mergeCell ref="K161:M161"/>
    <mergeCell ref="N161:P161"/>
    <mergeCell ref="E162:G162"/>
    <mergeCell ref="H162:J162"/>
    <mergeCell ref="K162:M162"/>
    <mergeCell ref="N162:P162"/>
    <mergeCell ref="E159:G159"/>
    <mergeCell ref="H159:J159"/>
    <mergeCell ref="K159:M159"/>
    <mergeCell ref="N159:P159"/>
    <mergeCell ref="E160:G160"/>
    <mergeCell ref="H160:J160"/>
    <mergeCell ref="K160:M160"/>
    <mergeCell ref="N160:P160"/>
    <mergeCell ref="E166:G166"/>
    <mergeCell ref="H166:J166"/>
    <mergeCell ref="K166:M166"/>
    <mergeCell ref="N166:P166"/>
    <mergeCell ref="E167:G167"/>
    <mergeCell ref="H167:J167"/>
    <mergeCell ref="K167:M167"/>
    <mergeCell ref="N167:P167"/>
    <mergeCell ref="E163:G163"/>
    <mergeCell ref="H163:J163"/>
    <mergeCell ref="K163:M163"/>
    <mergeCell ref="N163:P163"/>
    <mergeCell ref="E164:G164"/>
    <mergeCell ref="H164:J164"/>
    <mergeCell ref="K164:M164"/>
    <mergeCell ref="N164:P164"/>
    <mergeCell ref="E171:G171"/>
    <mergeCell ref="H171:J171"/>
    <mergeCell ref="K171:M171"/>
    <mergeCell ref="N171:P171"/>
    <mergeCell ref="E172:G172"/>
    <mergeCell ref="H172:J172"/>
    <mergeCell ref="K172:M172"/>
    <mergeCell ref="N172:P172"/>
    <mergeCell ref="E169:G169"/>
    <mergeCell ref="H169:J169"/>
    <mergeCell ref="K169:M169"/>
    <mergeCell ref="N169:P169"/>
    <mergeCell ref="E170:G170"/>
    <mergeCell ref="H170:J170"/>
    <mergeCell ref="K170:M170"/>
    <mergeCell ref="N170:P170"/>
    <mergeCell ref="E184:G184"/>
    <mergeCell ref="H184:J184"/>
    <mergeCell ref="K184:M184"/>
    <mergeCell ref="N184:P184"/>
    <mergeCell ref="E185:G185"/>
    <mergeCell ref="H185:J185"/>
    <mergeCell ref="K185:M185"/>
    <mergeCell ref="N185:P185"/>
    <mergeCell ref="E173:G173"/>
    <mergeCell ref="H173:J173"/>
    <mergeCell ref="K173:M173"/>
    <mergeCell ref="N173:P173"/>
    <mergeCell ref="E174:G174"/>
    <mergeCell ref="H174:J174"/>
    <mergeCell ref="K174:M174"/>
    <mergeCell ref="N174:P174"/>
    <mergeCell ref="E175:G175"/>
    <mergeCell ref="H175:J175"/>
    <mergeCell ref="K175:M175"/>
    <mergeCell ref="N175:P175"/>
    <mergeCell ref="E176:G176"/>
    <mergeCell ref="H176:J176"/>
    <mergeCell ref="K176:M176"/>
    <mergeCell ref="N176:P176"/>
    <mergeCell ref="E188:G188"/>
    <mergeCell ref="H188:J188"/>
    <mergeCell ref="K188:M188"/>
    <mergeCell ref="N188:P188"/>
    <mergeCell ref="E189:G189"/>
    <mergeCell ref="H189:J189"/>
    <mergeCell ref="K189:M189"/>
    <mergeCell ref="N189:P189"/>
    <mergeCell ref="E186:G186"/>
    <mergeCell ref="H186:J186"/>
    <mergeCell ref="K186:M186"/>
    <mergeCell ref="N186:P186"/>
    <mergeCell ref="E187:G187"/>
    <mergeCell ref="H187:J187"/>
    <mergeCell ref="K187:M187"/>
    <mergeCell ref="N187:P187"/>
    <mergeCell ref="E192:G192"/>
    <mergeCell ref="H192:J192"/>
    <mergeCell ref="K192:M192"/>
    <mergeCell ref="N192:P192"/>
    <mergeCell ref="E193:G193"/>
    <mergeCell ref="H193:J193"/>
    <mergeCell ref="K193:M193"/>
    <mergeCell ref="N193:P193"/>
    <mergeCell ref="E190:G190"/>
    <mergeCell ref="H190:J190"/>
    <mergeCell ref="K190:M190"/>
    <mergeCell ref="N190:P190"/>
    <mergeCell ref="E197:G197"/>
    <mergeCell ref="H197:J197"/>
    <mergeCell ref="K197:M197"/>
    <mergeCell ref="N197:P197"/>
    <mergeCell ref="E198:G198"/>
    <mergeCell ref="H198:J198"/>
    <mergeCell ref="K198:M198"/>
    <mergeCell ref="N198:P198"/>
    <mergeCell ref="E195:G195"/>
    <mergeCell ref="H195:J195"/>
    <mergeCell ref="K195:M195"/>
    <mergeCell ref="N195:P195"/>
    <mergeCell ref="E196:G196"/>
    <mergeCell ref="H196:J196"/>
    <mergeCell ref="K196:M196"/>
    <mergeCell ref="N196:P196"/>
    <mergeCell ref="K203:M203"/>
    <mergeCell ref="N203:P203"/>
    <mergeCell ref="E204:G204"/>
    <mergeCell ref="H204:J204"/>
    <mergeCell ref="K204:M204"/>
    <mergeCell ref="N204:P204"/>
    <mergeCell ref="E213:G213"/>
    <mergeCell ref="H213:J213"/>
    <mergeCell ref="K213:M213"/>
    <mergeCell ref="N213:P213"/>
    <mergeCell ref="E214:G214"/>
    <mergeCell ref="H214:J214"/>
    <mergeCell ref="K214:M214"/>
    <mergeCell ref="N214:P214"/>
    <mergeCell ref="E211:G211"/>
    <mergeCell ref="H211:J211"/>
    <mergeCell ref="K211:M211"/>
    <mergeCell ref="N211:P211"/>
    <mergeCell ref="E212:G212"/>
    <mergeCell ref="H212:J212"/>
    <mergeCell ref="K212:M212"/>
    <mergeCell ref="N212:P212"/>
    <mergeCell ref="E218:G218"/>
    <mergeCell ref="H218:J218"/>
    <mergeCell ref="K218:M218"/>
    <mergeCell ref="N218:P218"/>
    <mergeCell ref="E219:G219"/>
    <mergeCell ref="H219:J219"/>
    <mergeCell ref="K219:M219"/>
    <mergeCell ref="N219:P219"/>
    <mergeCell ref="E215:G215"/>
    <mergeCell ref="H215:J215"/>
    <mergeCell ref="K215:M215"/>
    <mergeCell ref="N215:P215"/>
    <mergeCell ref="E216:G216"/>
    <mergeCell ref="H216:J216"/>
    <mergeCell ref="K216:M216"/>
    <mergeCell ref="N216:P216"/>
    <mergeCell ref="E223:G223"/>
    <mergeCell ref="H223:J223"/>
    <mergeCell ref="K223:M223"/>
    <mergeCell ref="N223:P223"/>
    <mergeCell ref="E224:G224"/>
    <mergeCell ref="H224:J224"/>
    <mergeCell ref="K224:M224"/>
    <mergeCell ref="N224:P224"/>
    <mergeCell ref="E221:G221"/>
    <mergeCell ref="H221:J221"/>
    <mergeCell ref="K221:M221"/>
    <mergeCell ref="N221:P221"/>
    <mergeCell ref="E222:G222"/>
    <mergeCell ref="H222:J222"/>
    <mergeCell ref="K222:M222"/>
    <mergeCell ref="N222:P222"/>
    <mergeCell ref="E236:G236"/>
    <mergeCell ref="H236:J236"/>
    <mergeCell ref="K236:M236"/>
    <mergeCell ref="N236:P236"/>
    <mergeCell ref="E237:G237"/>
    <mergeCell ref="H237:J237"/>
    <mergeCell ref="K237:M237"/>
    <mergeCell ref="N237:P237"/>
    <mergeCell ref="E225:G225"/>
    <mergeCell ref="H225:J225"/>
    <mergeCell ref="K225:M225"/>
    <mergeCell ref="N225:P225"/>
    <mergeCell ref="E226:G226"/>
    <mergeCell ref="H226:J226"/>
    <mergeCell ref="K226:M226"/>
    <mergeCell ref="N226:P226"/>
    <mergeCell ref="E227:G227"/>
    <mergeCell ref="H227:J227"/>
    <mergeCell ref="K227:M227"/>
    <mergeCell ref="N227:P227"/>
    <mergeCell ref="E228:G228"/>
    <mergeCell ref="H228:J228"/>
    <mergeCell ref="K228:M228"/>
    <mergeCell ref="N228:P228"/>
    <mergeCell ref="E240:G240"/>
    <mergeCell ref="H240:J240"/>
    <mergeCell ref="K240:M240"/>
    <mergeCell ref="N240:P240"/>
    <mergeCell ref="E241:G241"/>
    <mergeCell ref="H241:J241"/>
    <mergeCell ref="K241:M241"/>
    <mergeCell ref="N241:P241"/>
    <mergeCell ref="E238:G238"/>
    <mergeCell ref="H238:J238"/>
    <mergeCell ref="K238:M238"/>
    <mergeCell ref="N238:P238"/>
    <mergeCell ref="E239:G239"/>
    <mergeCell ref="H239:J239"/>
    <mergeCell ref="K239:M239"/>
    <mergeCell ref="N239:P239"/>
    <mergeCell ref="E244:G244"/>
    <mergeCell ref="H244:J244"/>
    <mergeCell ref="K244:M244"/>
    <mergeCell ref="N244:P244"/>
    <mergeCell ref="E245:G245"/>
    <mergeCell ref="H245:J245"/>
    <mergeCell ref="K245:M245"/>
    <mergeCell ref="N245:P245"/>
    <mergeCell ref="E242:G242"/>
    <mergeCell ref="H242:J242"/>
    <mergeCell ref="K242:M242"/>
    <mergeCell ref="N242:P242"/>
    <mergeCell ref="E249:G249"/>
    <mergeCell ref="H249:J249"/>
    <mergeCell ref="K249:M249"/>
    <mergeCell ref="N249:P249"/>
    <mergeCell ref="E250:G250"/>
    <mergeCell ref="H250:J250"/>
    <mergeCell ref="K250:M250"/>
    <mergeCell ref="N250:P250"/>
    <mergeCell ref="E247:G247"/>
    <mergeCell ref="H247:J247"/>
    <mergeCell ref="K247:M247"/>
    <mergeCell ref="N247:P247"/>
    <mergeCell ref="E248:G248"/>
    <mergeCell ref="H248:J248"/>
    <mergeCell ref="K248:M248"/>
    <mergeCell ref="N248:P248"/>
    <mergeCell ref="E263:G263"/>
    <mergeCell ref="H263:J263"/>
    <mergeCell ref="K263:M263"/>
    <mergeCell ref="N263:P263"/>
    <mergeCell ref="E251:G251"/>
    <mergeCell ref="H251:J251"/>
    <mergeCell ref="K251:M251"/>
    <mergeCell ref="N251:P251"/>
    <mergeCell ref="E252:G252"/>
    <mergeCell ref="H252:J252"/>
    <mergeCell ref="K252:M252"/>
    <mergeCell ref="N252:P252"/>
    <mergeCell ref="E262:G262"/>
    <mergeCell ref="H262:J262"/>
    <mergeCell ref="K262:M262"/>
    <mergeCell ref="N262:P262"/>
    <mergeCell ref="E255:G255"/>
    <mergeCell ref="H255:J255"/>
    <mergeCell ref="K255:M255"/>
    <mergeCell ref="N255:P255"/>
    <mergeCell ref="E256:G256"/>
    <mergeCell ref="H256:J256"/>
    <mergeCell ref="K256:M256"/>
    <mergeCell ref="N256:P256"/>
    <mergeCell ref="E273:G273"/>
    <mergeCell ref="H273:J273"/>
    <mergeCell ref="K273:M273"/>
    <mergeCell ref="N273:P273"/>
    <mergeCell ref="E274:G274"/>
    <mergeCell ref="H274:J274"/>
    <mergeCell ref="K274:M274"/>
    <mergeCell ref="E268:G268"/>
    <mergeCell ref="H268:J268"/>
    <mergeCell ref="K268:M268"/>
    <mergeCell ref="N268:P268"/>
    <mergeCell ref="N274:P274"/>
    <mergeCell ref="E270:G270"/>
    <mergeCell ref="H270:J270"/>
    <mergeCell ref="K270:M270"/>
    <mergeCell ref="N270:P270"/>
    <mergeCell ref="E271:G271"/>
    <mergeCell ref="H271:J271"/>
    <mergeCell ref="K271:M271"/>
    <mergeCell ref="N271:P271"/>
    <mergeCell ref="E277:G277"/>
    <mergeCell ref="H277:J277"/>
    <mergeCell ref="K277:M277"/>
    <mergeCell ref="N277:P277"/>
    <mergeCell ref="E278:G278"/>
    <mergeCell ref="H278:J278"/>
    <mergeCell ref="K278:M278"/>
    <mergeCell ref="N278:P278"/>
    <mergeCell ref="E275:G275"/>
    <mergeCell ref="H275:J275"/>
    <mergeCell ref="K275:M275"/>
    <mergeCell ref="N275:P275"/>
    <mergeCell ref="E276:G276"/>
    <mergeCell ref="H276:J276"/>
    <mergeCell ref="K276:M276"/>
    <mergeCell ref="N276:P276"/>
    <mergeCell ref="E292:G292"/>
    <mergeCell ref="H292:J292"/>
    <mergeCell ref="K292:M292"/>
    <mergeCell ref="N292:P292"/>
    <mergeCell ref="E288:G288"/>
    <mergeCell ref="H288:J288"/>
    <mergeCell ref="K288:M288"/>
    <mergeCell ref="N288:P288"/>
    <mergeCell ref="E289:G289"/>
    <mergeCell ref="H289:J289"/>
    <mergeCell ref="K289:M289"/>
    <mergeCell ref="N289:P289"/>
    <mergeCell ref="E290:G290"/>
    <mergeCell ref="H290:J290"/>
    <mergeCell ref="K290:M290"/>
    <mergeCell ref="N290:P290"/>
    <mergeCell ref="E264:G264"/>
    <mergeCell ref="H264:J264"/>
    <mergeCell ref="K264:M264"/>
    <mergeCell ref="E266:G266"/>
    <mergeCell ref="H266:J266"/>
    <mergeCell ref="K266:M266"/>
    <mergeCell ref="N266:P266"/>
    <mergeCell ref="E267:G267"/>
    <mergeCell ref="H267:J267"/>
    <mergeCell ref="K267:M267"/>
    <mergeCell ref="N267:P267"/>
    <mergeCell ref="N264:P264"/>
    <mergeCell ref="E265:G265"/>
    <mergeCell ref="H265:J265"/>
    <mergeCell ref="K265:M265"/>
    <mergeCell ref="N265:P265"/>
    <mergeCell ref="E301:G301"/>
    <mergeCell ref="H301:J301"/>
    <mergeCell ref="K301:M301"/>
    <mergeCell ref="N301:P301"/>
    <mergeCell ref="E294:G294"/>
    <mergeCell ref="H294:J294"/>
    <mergeCell ref="K294:M294"/>
    <mergeCell ref="N294:P294"/>
    <mergeCell ref="E296:G296"/>
    <mergeCell ref="H296:J296"/>
    <mergeCell ref="K296:M296"/>
    <mergeCell ref="N296:P296"/>
    <mergeCell ref="E297:G297"/>
    <mergeCell ref="H297:J297"/>
    <mergeCell ref="K297:M297"/>
    <mergeCell ref="N297:P297"/>
    <mergeCell ref="E299:G299"/>
    <mergeCell ref="H299:J299"/>
    <mergeCell ref="K299:M299"/>
    <mergeCell ref="N299:P299"/>
    <mergeCell ref="E300:G300"/>
    <mergeCell ref="H300:J300"/>
    <mergeCell ref="K300:M300"/>
    <mergeCell ref="N300:P300"/>
    <mergeCell ref="E320:G320"/>
    <mergeCell ref="H320:J320"/>
    <mergeCell ref="K320:M320"/>
    <mergeCell ref="N320:P320"/>
    <mergeCell ref="E303:G303"/>
    <mergeCell ref="H303:J303"/>
    <mergeCell ref="K303:M303"/>
    <mergeCell ref="N303:P303"/>
    <mergeCell ref="E304:G304"/>
    <mergeCell ref="H304:J304"/>
    <mergeCell ref="K304:M304"/>
    <mergeCell ref="N304:P304"/>
    <mergeCell ref="E314:G314"/>
    <mergeCell ref="H314:J314"/>
    <mergeCell ref="K314:M314"/>
    <mergeCell ref="N314:P314"/>
    <mergeCell ref="E315:G315"/>
    <mergeCell ref="H315:J315"/>
    <mergeCell ref="K315:M315"/>
    <mergeCell ref="N315:P315"/>
    <mergeCell ref="E316:G316"/>
    <mergeCell ref="H316:J316"/>
    <mergeCell ref="K316:M316"/>
    <mergeCell ref="N316:P316"/>
    <mergeCell ref="K318:M318"/>
    <mergeCell ref="N318:P318"/>
    <mergeCell ref="E329:G329"/>
    <mergeCell ref="H329:J329"/>
    <mergeCell ref="K329:M329"/>
    <mergeCell ref="N329:P329"/>
    <mergeCell ref="E319:G319"/>
    <mergeCell ref="H319:J319"/>
    <mergeCell ref="K319:M319"/>
    <mergeCell ref="N319:P319"/>
    <mergeCell ref="E330:G330"/>
    <mergeCell ref="H330:J330"/>
    <mergeCell ref="K330:M330"/>
    <mergeCell ref="N330:P330"/>
    <mergeCell ref="E322:G322"/>
    <mergeCell ref="H322:J322"/>
    <mergeCell ref="K322:M322"/>
    <mergeCell ref="N322:P322"/>
    <mergeCell ref="E323:G323"/>
    <mergeCell ref="H323:J323"/>
    <mergeCell ref="K323:M323"/>
    <mergeCell ref="N323:P323"/>
    <mergeCell ref="E325:G325"/>
    <mergeCell ref="H325:J325"/>
    <mergeCell ref="K325:M325"/>
    <mergeCell ref="N325:P325"/>
    <mergeCell ref="E326:G326"/>
    <mergeCell ref="H326:J326"/>
    <mergeCell ref="K326:M326"/>
    <mergeCell ref="N326:P326"/>
    <mergeCell ref="E327:G327"/>
    <mergeCell ref="H327:J327"/>
    <mergeCell ref="K327:M327"/>
    <mergeCell ref="N327:P327"/>
    <mergeCell ref="E328:G328"/>
    <mergeCell ref="H328:J328"/>
    <mergeCell ref="K328:M328"/>
    <mergeCell ref="N328:P328"/>
    <mergeCell ref="E351:G351"/>
    <mergeCell ref="H351:J351"/>
    <mergeCell ref="K351:M351"/>
    <mergeCell ref="N351:P351"/>
    <mergeCell ref="E340:G340"/>
    <mergeCell ref="H340:J340"/>
    <mergeCell ref="K340:M340"/>
    <mergeCell ref="N340:P340"/>
    <mergeCell ref="E341:G341"/>
    <mergeCell ref="H341:J341"/>
    <mergeCell ref="K341:M341"/>
    <mergeCell ref="N341:P341"/>
    <mergeCell ref="E342:G342"/>
    <mergeCell ref="H342:J342"/>
    <mergeCell ref="K342:M342"/>
    <mergeCell ref="N342:P342"/>
    <mergeCell ref="E343:G343"/>
    <mergeCell ref="H343:J343"/>
    <mergeCell ref="K343:M343"/>
    <mergeCell ref="N343:P343"/>
    <mergeCell ref="E344:G344"/>
    <mergeCell ref="H344:J344"/>
    <mergeCell ref="K344:M344"/>
    <mergeCell ref="N344:P344"/>
    <mergeCell ref="E367:G367"/>
    <mergeCell ref="H367:J367"/>
    <mergeCell ref="K367:M367"/>
    <mergeCell ref="N367:P367"/>
    <mergeCell ref="E368:G368"/>
    <mergeCell ref="H368:J368"/>
    <mergeCell ref="K368:M368"/>
    <mergeCell ref="N368:P368"/>
    <mergeCell ref="E369:G369"/>
    <mergeCell ref="H369:J369"/>
    <mergeCell ref="K369:M369"/>
    <mergeCell ref="N369:P369"/>
    <mergeCell ref="E352:G352"/>
    <mergeCell ref="H352:J352"/>
    <mergeCell ref="K352:M352"/>
    <mergeCell ref="N352:P352"/>
    <mergeCell ref="E345:G345"/>
    <mergeCell ref="H345:J345"/>
    <mergeCell ref="K345:M345"/>
    <mergeCell ref="N345:P345"/>
    <mergeCell ref="E346:G346"/>
    <mergeCell ref="H346:J346"/>
    <mergeCell ref="K346:M346"/>
    <mergeCell ref="N346:P346"/>
    <mergeCell ref="E348:G348"/>
    <mergeCell ref="H348:J348"/>
    <mergeCell ref="K348:M348"/>
    <mergeCell ref="N348:P348"/>
    <mergeCell ref="E349:G349"/>
    <mergeCell ref="H349:J349"/>
    <mergeCell ref="K349:M349"/>
    <mergeCell ref="N349:P349"/>
    <mergeCell ref="E374:G374"/>
    <mergeCell ref="H374:J374"/>
    <mergeCell ref="K374:M374"/>
    <mergeCell ref="N374:P374"/>
    <mergeCell ref="E375:G375"/>
    <mergeCell ref="H375:J375"/>
    <mergeCell ref="K375:M375"/>
    <mergeCell ref="N375:P375"/>
    <mergeCell ref="E377:G377"/>
    <mergeCell ref="H377:J377"/>
    <mergeCell ref="K377:M377"/>
    <mergeCell ref="N377:P377"/>
    <mergeCell ref="E371:G371"/>
    <mergeCell ref="H371:J371"/>
    <mergeCell ref="K371:M371"/>
    <mergeCell ref="N371:P371"/>
    <mergeCell ref="E353:G353"/>
    <mergeCell ref="H353:J353"/>
    <mergeCell ref="K353:M353"/>
    <mergeCell ref="N353:P353"/>
    <mergeCell ref="E354:G354"/>
    <mergeCell ref="H354:J354"/>
    <mergeCell ref="K354:M354"/>
    <mergeCell ref="N354:P354"/>
    <mergeCell ref="E355:G355"/>
    <mergeCell ref="H355:J355"/>
    <mergeCell ref="K355:M355"/>
    <mergeCell ref="N355:P355"/>
    <mergeCell ref="E356:G356"/>
    <mergeCell ref="H356:J356"/>
    <mergeCell ref="K356:M356"/>
    <mergeCell ref="N356:P356"/>
    <mergeCell ref="E370:G370"/>
    <mergeCell ref="H370:J370"/>
    <mergeCell ref="K370:M370"/>
    <mergeCell ref="N370:P370"/>
    <mergeCell ref="E392:G392"/>
    <mergeCell ref="H392:J392"/>
    <mergeCell ref="K392:M392"/>
    <mergeCell ref="N392:P392"/>
    <mergeCell ref="E378:G378"/>
    <mergeCell ref="H378:J378"/>
    <mergeCell ref="K378:M378"/>
    <mergeCell ref="N378:P378"/>
    <mergeCell ref="E379:G379"/>
    <mergeCell ref="H379:J379"/>
    <mergeCell ref="K379:M379"/>
    <mergeCell ref="N379:P379"/>
    <mergeCell ref="E380:G380"/>
    <mergeCell ref="H380:J380"/>
    <mergeCell ref="K380:M380"/>
    <mergeCell ref="N380:P380"/>
    <mergeCell ref="E381:G381"/>
    <mergeCell ref="H381:J381"/>
    <mergeCell ref="K381:M381"/>
    <mergeCell ref="N381:P381"/>
    <mergeCell ref="E382:G382"/>
    <mergeCell ref="H382:J382"/>
    <mergeCell ref="K382:M382"/>
    <mergeCell ref="N382:P382"/>
    <mergeCell ref="E372:G372"/>
    <mergeCell ref="H372:J372"/>
    <mergeCell ref="K372:M372"/>
    <mergeCell ref="N372:P372"/>
    <mergeCell ref="K386:M386"/>
    <mergeCell ref="N386:P386"/>
    <mergeCell ref="E408:G408"/>
    <mergeCell ref="H408:J408"/>
    <mergeCell ref="K408:M408"/>
    <mergeCell ref="N408:P408"/>
    <mergeCell ref="E401:G401"/>
    <mergeCell ref="H401:J401"/>
    <mergeCell ref="K401:M401"/>
    <mergeCell ref="N401:P401"/>
    <mergeCell ref="E403:G403"/>
    <mergeCell ref="H403:J403"/>
    <mergeCell ref="K403:M403"/>
    <mergeCell ref="N403:P403"/>
    <mergeCell ref="E404:G404"/>
    <mergeCell ref="H404:J404"/>
    <mergeCell ref="K404:M404"/>
    <mergeCell ref="N404:P404"/>
    <mergeCell ref="E405:G405"/>
    <mergeCell ref="H405:J405"/>
    <mergeCell ref="K405:M405"/>
    <mergeCell ref="N405:P405"/>
    <mergeCell ref="E406:G406"/>
    <mergeCell ref="H406:J406"/>
    <mergeCell ref="K406:M406"/>
    <mergeCell ref="N406:P406"/>
    <mergeCell ref="E407:G407"/>
    <mergeCell ref="H407:J407"/>
    <mergeCell ref="K407:M407"/>
    <mergeCell ref="N407:P407"/>
    <mergeCell ref="E398:G398"/>
    <mergeCell ref="H398:J398"/>
    <mergeCell ref="K398:M398"/>
    <mergeCell ref="N398:P398"/>
    <mergeCell ref="E400:G400"/>
    <mergeCell ref="H400:J400"/>
    <mergeCell ref="K400:M400"/>
    <mergeCell ref="N400:P400"/>
    <mergeCell ref="E393:G393"/>
    <mergeCell ref="H393:J393"/>
    <mergeCell ref="K393:M393"/>
    <mergeCell ref="N393:P393"/>
    <mergeCell ref="E394:G394"/>
    <mergeCell ref="H394:J394"/>
    <mergeCell ref="K394:M394"/>
    <mergeCell ref="N394:P394"/>
    <mergeCell ref="E396:G396"/>
    <mergeCell ref="H396:J396"/>
    <mergeCell ref="K396:M396"/>
    <mergeCell ref="N396:P396"/>
    <mergeCell ref="E397:G397"/>
    <mergeCell ref="H397:J397"/>
    <mergeCell ref="K397:M397"/>
    <mergeCell ref="N397:P397"/>
    <mergeCell ref="E395:G395"/>
    <mergeCell ref="H395:J395"/>
    <mergeCell ref="K395:M395"/>
    <mergeCell ref="N395:P395"/>
    <mergeCell ref="B16:D16"/>
    <mergeCell ref="E23:G23"/>
    <mergeCell ref="H23:J23"/>
    <mergeCell ref="K23:M23"/>
    <mergeCell ref="N23:P23"/>
    <mergeCell ref="E46:G46"/>
    <mergeCell ref="H46:J46"/>
    <mergeCell ref="K46:M46"/>
    <mergeCell ref="N46:P46"/>
    <mergeCell ref="B42:D42"/>
    <mergeCell ref="E37:G37"/>
    <mergeCell ref="H37:J37"/>
    <mergeCell ref="K37:M37"/>
    <mergeCell ref="N37:P37"/>
    <mergeCell ref="E38:G38"/>
    <mergeCell ref="H38:J38"/>
    <mergeCell ref="K38:M38"/>
    <mergeCell ref="N38:P38"/>
    <mergeCell ref="E34:G34"/>
    <mergeCell ref="H34:J34"/>
    <mergeCell ref="K34:M34"/>
    <mergeCell ref="N34:P34"/>
    <mergeCell ref="E35:G35"/>
    <mergeCell ref="H35:J35"/>
    <mergeCell ref="K35:M35"/>
    <mergeCell ref="N35:P35"/>
    <mergeCell ref="E33:G33"/>
    <mergeCell ref="H33:J33"/>
    <mergeCell ref="K33:M33"/>
    <mergeCell ref="N33:P33"/>
    <mergeCell ref="N21:P21"/>
    <mergeCell ref="E22:G22"/>
  </mergeCells>
  <phoneticPr fontId="1" type="noConversion"/>
  <dataValidations count="3">
    <dataValidation type="list" allowBlank="1" showInputMessage="1" showErrorMessage="1" sqref="C43:C49 C218:C219 C192:C193 C250:C260 C166:C167 C169:C170 C221:C222 C224:C230 C172:C178 C146:C152 C198:C208 C108:C113 C121:C127 C118:C119 C374:C375 C92:C93 C377:C378 C95:C105 C89:C90 C185:C190 C40:C41 C37:C38 C11:C12 C14:C15 C140:C141 C354:C360 C143:C144 C244:C245 C237:C242 C270:C271 C273:C274 C276:C282 C302:C308 C296:C297 C289:C294 C322:C323 C325:C326 C328:C334 C348:C349 C341:C346 C351:C352 C263:C268 C17:C27 C299:C300 C4:C9 C30:C35 C380:C386 C367:C372 C315:C320 C82:C87 C115:C116 C133:C138 C159:C164 C195:C196 C211:C216 C247:C248 C63:C64 C66:C67 C69:C75 C56:C61 C406:C412 C400:C401 C393:C398 C403:C404" xr:uid="{00000000-0002-0000-0400-000000000000}">
      <formula1>INDIRECT($B4)</formula1>
    </dataValidation>
    <dataValidation type="list" allowBlank="1" showInputMessage="1" showErrorMessage="1" sqref="AQ98" xr:uid="{00000000-0002-0000-0400-000001000000}">
      <formula1>INDIRECT($AQ105)</formula1>
    </dataValidation>
    <dataValidation type="list" allowBlank="1" showInputMessage="1" showErrorMessage="1" sqref="AP260" xr:uid="{00000000-0002-0000-0400-000002000000}">
      <formula1>INDIRECT($B261)</formula1>
    </dataValidation>
  </dataValidations>
  <hyperlinks>
    <hyperlink ref="A4" location="'A-B'!A4" display="'A-B'!A4" xr:uid="{00000000-0004-0000-0400-000000000000}"/>
    <hyperlink ref="A5" location="'A-B'!A29" display="'A-B'!A29" xr:uid="{00000000-0004-0000-0400-000001000000}"/>
    <hyperlink ref="A6" location="'A-B'!A55" display="'A-B'!A55" xr:uid="{00000000-0004-0000-0400-000002000000}"/>
    <hyperlink ref="A7" location="'A-B'!A81" display="'A-B'!A81" xr:uid="{00000000-0004-0000-0400-000003000000}"/>
    <hyperlink ref="A8" location="'A-B'!A107" display="'A-B'!A107" xr:uid="{00000000-0004-0000-0400-000004000000}"/>
    <hyperlink ref="A9" location="'A-B'!A132" display="'A-B'!A132" xr:uid="{00000000-0004-0000-0400-000005000000}"/>
    <hyperlink ref="A10" location="'A-B'!A158" display="'A-B'!A158" xr:uid="{00000000-0004-0000-0400-000006000000}"/>
    <hyperlink ref="A11" location="'A-B'!A184" display="'A-B'!A184" xr:uid="{00000000-0004-0000-0400-000007000000}"/>
    <hyperlink ref="A12" location="'A-B'!A210" display="'A-B'!A210" xr:uid="{00000000-0004-0000-0400-000008000000}"/>
    <hyperlink ref="A13" location="'A-B'!A236" display="'A-B'!A236" xr:uid="{00000000-0004-0000-0400-000009000000}"/>
    <hyperlink ref="A14" location="'A-B'!A262" display="'A-B'!A262" xr:uid="{00000000-0004-0000-0400-00000A000000}"/>
    <hyperlink ref="A15" location="'A-B'!A288" display="'A-B'!A288" xr:uid="{00000000-0004-0000-0400-00000B000000}"/>
    <hyperlink ref="A16" location="'A-B'!A314" display="'A-B'!A314" xr:uid="{00000000-0004-0000-0400-00000C000000}"/>
    <hyperlink ref="A17" location="'A-B'!A340" display="'A-B'!A340" xr:uid="{00000000-0004-0000-0400-00000D000000}"/>
    <hyperlink ref="A18" location="'A-B'!A366" display="'A-B'!A366" xr:uid="{00000000-0004-0000-0400-00000E000000}"/>
    <hyperlink ref="A19" location="'A-B'!A392" display="'A-B'!A392" xr:uid="{00000000-0004-0000-0400-00000F000000}"/>
    <hyperlink ref="A30" location="'A-B'!A4" display="'A-B'!A4" xr:uid="{00000000-0004-0000-0400-000010000000}"/>
    <hyperlink ref="A31" location="'A-B'!A29" display="'A-B'!A29" xr:uid="{00000000-0004-0000-0400-000011000000}"/>
    <hyperlink ref="A32" location="'A-B'!A55" display="'A-B'!A55" xr:uid="{00000000-0004-0000-0400-000012000000}"/>
    <hyperlink ref="A33" location="'A-B'!A81" display="'A-B'!A81" xr:uid="{00000000-0004-0000-0400-000013000000}"/>
    <hyperlink ref="A34" location="'A-B'!A107" display="'A-B'!A107" xr:uid="{00000000-0004-0000-0400-000014000000}"/>
    <hyperlink ref="A35" location="'A-B'!A132" display="'A-B'!A132" xr:uid="{00000000-0004-0000-0400-000015000000}"/>
    <hyperlink ref="A36" location="'A-B'!A158" display="'A-B'!A158" xr:uid="{00000000-0004-0000-0400-000016000000}"/>
    <hyperlink ref="A37" location="'A-B'!A184" display="'A-B'!A184" xr:uid="{00000000-0004-0000-0400-000017000000}"/>
    <hyperlink ref="A38" location="'A-B'!A210" display="'A-B'!A210" xr:uid="{00000000-0004-0000-0400-000018000000}"/>
    <hyperlink ref="A39" location="'A-B'!A236" display="'A-B'!A236" xr:uid="{00000000-0004-0000-0400-000019000000}"/>
    <hyperlink ref="A40" location="'A-B'!A262" display="'A-B'!A262" xr:uid="{00000000-0004-0000-0400-00001A000000}"/>
    <hyperlink ref="A41" location="'A-B'!A288" display="'A-B'!A288" xr:uid="{00000000-0004-0000-0400-00001B000000}"/>
    <hyperlink ref="A42" location="'A-B'!A314" display="'A-B'!A314" xr:uid="{00000000-0004-0000-0400-00001C000000}"/>
    <hyperlink ref="A43" location="'A-B'!A340" display="'A-B'!A340" xr:uid="{00000000-0004-0000-0400-00001D000000}"/>
    <hyperlink ref="A44" location="'A-B'!A366" display="'A-B'!A366" xr:uid="{00000000-0004-0000-0400-00001E000000}"/>
    <hyperlink ref="A45" location="'A-B'!A392" display="'A-B'!A392" xr:uid="{00000000-0004-0000-0400-00001F000000}"/>
    <hyperlink ref="A56" location="'A-B'!A4" display="'A-B'!A4" xr:uid="{00000000-0004-0000-0400-000020000000}"/>
    <hyperlink ref="A57" location="'A-B'!A29" display="'A-B'!A29" xr:uid="{00000000-0004-0000-0400-000021000000}"/>
    <hyperlink ref="A58" location="'A-B'!A55" display="'A-B'!A55" xr:uid="{00000000-0004-0000-0400-000022000000}"/>
    <hyperlink ref="A59" location="'A-B'!A81" display="'A-B'!A81" xr:uid="{00000000-0004-0000-0400-000023000000}"/>
    <hyperlink ref="A60" location="'A-B'!A107" display="'A-B'!A107" xr:uid="{00000000-0004-0000-0400-000024000000}"/>
    <hyperlink ref="A61" location="'A-B'!A132" display="'A-B'!A132" xr:uid="{00000000-0004-0000-0400-000025000000}"/>
    <hyperlink ref="A62" location="'A-B'!A158" display="'A-B'!A158" xr:uid="{00000000-0004-0000-0400-000026000000}"/>
    <hyperlink ref="A63" location="'A-B'!A184" display="'A-B'!A184" xr:uid="{00000000-0004-0000-0400-000027000000}"/>
    <hyperlink ref="A64" location="'A-B'!A210" display="'A-B'!A210" xr:uid="{00000000-0004-0000-0400-000028000000}"/>
    <hyperlink ref="A65" location="'A-B'!A236" display="'A-B'!A236" xr:uid="{00000000-0004-0000-0400-000029000000}"/>
    <hyperlink ref="A66" location="'A-B'!A262" display="'A-B'!A262" xr:uid="{00000000-0004-0000-0400-00002A000000}"/>
    <hyperlink ref="A67" location="'A-B'!A288" display="'A-B'!A288" xr:uid="{00000000-0004-0000-0400-00002B000000}"/>
    <hyperlink ref="A68" location="'A-B'!A314" display="'A-B'!A314" xr:uid="{00000000-0004-0000-0400-00002C000000}"/>
    <hyperlink ref="A69" location="'A-B'!A340" display="'A-B'!A340" xr:uid="{00000000-0004-0000-0400-00002D000000}"/>
    <hyperlink ref="A70" location="'A-B'!A366" display="'A-B'!A366" xr:uid="{00000000-0004-0000-0400-00002E000000}"/>
    <hyperlink ref="A71" location="'A-B'!A392" display="'A-B'!A392" xr:uid="{00000000-0004-0000-0400-00002F000000}"/>
    <hyperlink ref="A82" location="'A-B'!A4" display="'A-B'!A4" xr:uid="{00000000-0004-0000-0400-000030000000}"/>
    <hyperlink ref="A83" location="'A-B'!A29" display="'A-B'!A29" xr:uid="{00000000-0004-0000-0400-000031000000}"/>
    <hyperlink ref="A84" location="'A-B'!A55" display="'A-B'!A55" xr:uid="{00000000-0004-0000-0400-000032000000}"/>
    <hyperlink ref="A85" location="'A-B'!A81" display="'A-B'!A81" xr:uid="{00000000-0004-0000-0400-000033000000}"/>
    <hyperlink ref="A86" location="'A-B'!A107" display="'A-B'!A107" xr:uid="{00000000-0004-0000-0400-000034000000}"/>
    <hyperlink ref="A87" location="'A-B'!A132" display="'A-B'!A132" xr:uid="{00000000-0004-0000-0400-000035000000}"/>
    <hyperlink ref="A88" location="'A-B'!A158" display="'A-B'!A158" xr:uid="{00000000-0004-0000-0400-000036000000}"/>
    <hyperlink ref="A89" location="'A-B'!A184" display="'A-B'!A184" xr:uid="{00000000-0004-0000-0400-000037000000}"/>
    <hyperlink ref="A90" location="'A-B'!A210" display="'A-B'!A210" xr:uid="{00000000-0004-0000-0400-000038000000}"/>
    <hyperlink ref="A91" location="'A-B'!A236" display="'A-B'!A236" xr:uid="{00000000-0004-0000-0400-000039000000}"/>
    <hyperlink ref="A92" location="'A-B'!A262" display="'A-B'!A262" xr:uid="{00000000-0004-0000-0400-00003A000000}"/>
    <hyperlink ref="A93" location="'A-B'!A288" display="'A-B'!A288" xr:uid="{00000000-0004-0000-0400-00003B000000}"/>
    <hyperlink ref="A94" location="'A-B'!A314" display="'A-B'!A314" xr:uid="{00000000-0004-0000-0400-00003C000000}"/>
    <hyperlink ref="A95" location="'A-B'!A340" display="'A-B'!A340" xr:uid="{00000000-0004-0000-0400-00003D000000}"/>
    <hyperlink ref="A96" location="'A-B'!A366" display="'A-B'!A366" xr:uid="{00000000-0004-0000-0400-00003E000000}"/>
    <hyperlink ref="A97" location="'A-B'!A392" display="'A-B'!A392" xr:uid="{00000000-0004-0000-0400-00003F000000}"/>
    <hyperlink ref="A108" location="'A-B'!A4" display="'A-B'!A4" xr:uid="{00000000-0004-0000-0400-000040000000}"/>
    <hyperlink ref="A109" location="'A-B'!A29" display="'A-B'!A29" xr:uid="{00000000-0004-0000-0400-000041000000}"/>
    <hyperlink ref="A110" location="'A-B'!A55" display="'A-B'!A55" xr:uid="{00000000-0004-0000-0400-000042000000}"/>
    <hyperlink ref="A111" location="'A-B'!A81" display="'A-B'!A81" xr:uid="{00000000-0004-0000-0400-000043000000}"/>
    <hyperlink ref="A112" location="'A-B'!A107" display="'A-B'!A107" xr:uid="{00000000-0004-0000-0400-000044000000}"/>
    <hyperlink ref="A113" location="'A-B'!A132" display="'A-B'!A132" xr:uid="{00000000-0004-0000-0400-000045000000}"/>
    <hyperlink ref="A114" location="'A-B'!A158" display="'A-B'!A158" xr:uid="{00000000-0004-0000-0400-000046000000}"/>
    <hyperlink ref="A115" location="'A-B'!A184" display="'A-B'!A184" xr:uid="{00000000-0004-0000-0400-000047000000}"/>
    <hyperlink ref="A116" location="'A-B'!A210" display="'A-B'!A210" xr:uid="{00000000-0004-0000-0400-000048000000}"/>
    <hyperlink ref="A117" location="'A-B'!A236" display="'A-B'!A236" xr:uid="{00000000-0004-0000-0400-000049000000}"/>
    <hyperlink ref="A118" location="'A-B'!A262" display="'A-B'!A262" xr:uid="{00000000-0004-0000-0400-00004A000000}"/>
    <hyperlink ref="A119" location="'A-B'!A288" display="'A-B'!A288" xr:uid="{00000000-0004-0000-0400-00004B000000}"/>
    <hyperlink ref="A120" location="'A-B'!A314" display="'A-B'!A314" xr:uid="{00000000-0004-0000-0400-00004C000000}"/>
    <hyperlink ref="A121" location="'A-B'!A340" display="'A-B'!A340" xr:uid="{00000000-0004-0000-0400-00004D000000}"/>
    <hyperlink ref="A122" location="'A-B'!A366" display="'A-B'!A366" xr:uid="{00000000-0004-0000-0400-00004E000000}"/>
    <hyperlink ref="A123" location="'A-B'!A392" display="'A-B'!A392" xr:uid="{00000000-0004-0000-0400-00004F000000}"/>
    <hyperlink ref="A133" location="'A-B'!A4" display="'A-B'!A4" xr:uid="{00000000-0004-0000-0400-000050000000}"/>
    <hyperlink ref="A134" location="'A-B'!A29" display="'A-B'!A29" xr:uid="{00000000-0004-0000-0400-000051000000}"/>
    <hyperlink ref="A135" location="'A-B'!A55" display="'A-B'!A55" xr:uid="{00000000-0004-0000-0400-000052000000}"/>
    <hyperlink ref="A136" location="'A-B'!A81" display="'A-B'!A81" xr:uid="{00000000-0004-0000-0400-000053000000}"/>
    <hyperlink ref="A137" location="'A-B'!A107" display="'A-B'!A107" xr:uid="{00000000-0004-0000-0400-000054000000}"/>
    <hyperlink ref="A138" location="'A-B'!A132" display="'A-B'!A132" xr:uid="{00000000-0004-0000-0400-000055000000}"/>
    <hyperlink ref="A139" location="'A-B'!A158" display="'A-B'!A158" xr:uid="{00000000-0004-0000-0400-000056000000}"/>
    <hyperlink ref="A140" location="'A-B'!A184" display="'A-B'!A184" xr:uid="{00000000-0004-0000-0400-000057000000}"/>
    <hyperlink ref="A141" location="'A-B'!A210" display="'A-B'!A210" xr:uid="{00000000-0004-0000-0400-000058000000}"/>
    <hyperlink ref="A142" location="'A-B'!A236" display="'A-B'!A236" xr:uid="{00000000-0004-0000-0400-000059000000}"/>
    <hyperlink ref="A143" location="'A-B'!A262" display="'A-B'!A262" xr:uid="{00000000-0004-0000-0400-00005A000000}"/>
    <hyperlink ref="A144" location="'A-B'!A288" display="'A-B'!A288" xr:uid="{00000000-0004-0000-0400-00005B000000}"/>
    <hyperlink ref="A145" location="'A-B'!A314" display="'A-B'!A314" xr:uid="{00000000-0004-0000-0400-00005C000000}"/>
    <hyperlink ref="A146" location="'A-B'!A340" display="'A-B'!A340" xr:uid="{00000000-0004-0000-0400-00005D000000}"/>
    <hyperlink ref="A147" location="'A-B'!A366" display="'A-B'!A366" xr:uid="{00000000-0004-0000-0400-00005E000000}"/>
    <hyperlink ref="A148" location="'A-B'!A392" display="'A-B'!A392" xr:uid="{00000000-0004-0000-0400-00005F000000}"/>
    <hyperlink ref="A159" location="'A-B'!A4" display="'A-B'!A4" xr:uid="{00000000-0004-0000-0400-000060000000}"/>
    <hyperlink ref="A160" location="'A-B'!A29" display="'A-B'!A29" xr:uid="{00000000-0004-0000-0400-000061000000}"/>
    <hyperlink ref="A161" location="'A-B'!A55" display="'A-B'!A55" xr:uid="{00000000-0004-0000-0400-000062000000}"/>
    <hyperlink ref="A162" location="'A-B'!A81" display="'A-B'!A81" xr:uid="{00000000-0004-0000-0400-000063000000}"/>
    <hyperlink ref="A163" location="'A-B'!A107" display="'A-B'!A107" xr:uid="{00000000-0004-0000-0400-000064000000}"/>
    <hyperlink ref="A164" location="'A-B'!A132" display="'A-B'!A132" xr:uid="{00000000-0004-0000-0400-000065000000}"/>
    <hyperlink ref="A165" location="'A-B'!A158" display="'A-B'!A158" xr:uid="{00000000-0004-0000-0400-000066000000}"/>
    <hyperlink ref="A166" location="'A-B'!A184" display="'A-B'!A184" xr:uid="{00000000-0004-0000-0400-000067000000}"/>
    <hyperlink ref="A167" location="'A-B'!A210" display="'A-B'!A210" xr:uid="{00000000-0004-0000-0400-000068000000}"/>
    <hyperlink ref="A168" location="'A-B'!A236" display="'A-B'!A236" xr:uid="{00000000-0004-0000-0400-000069000000}"/>
    <hyperlink ref="A169" location="'A-B'!A262" display="'A-B'!A262" xr:uid="{00000000-0004-0000-0400-00006A000000}"/>
    <hyperlink ref="A170" location="'A-B'!A288" display="'A-B'!A288" xr:uid="{00000000-0004-0000-0400-00006B000000}"/>
    <hyperlink ref="A171" location="'A-B'!A314" display="'A-B'!A314" xr:uid="{00000000-0004-0000-0400-00006C000000}"/>
    <hyperlink ref="A172" location="'A-B'!A340" display="'A-B'!A340" xr:uid="{00000000-0004-0000-0400-00006D000000}"/>
    <hyperlink ref="A173" location="'A-B'!A366" display="'A-B'!A366" xr:uid="{00000000-0004-0000-0400-00006E000000}"/>
    <hyperlink ref="A174" location="'A-B'!A392" display="'A-B'!A392" xr:uid="{00000000-0004-0000-0400-00006F000000}"/>
    <hyperlink ref="A185" location="'A-B'!A4" display="'A-B'!A4" xr:uid="{00000000-0004-0000-0400-000070000000}"/>
    <hyperlink ref="A186" location="'A-B'!A29" display="'A-B'!A29" xr:uid="{00000000-0004-0000-0400-000071000000}"/>
    <hyperlink ref="A187" location="'A-B'!A55" display="'A-B'!A55" xr:uid="{00000000-0004-0000-0400-000072000000}"/>
    <hyperlink ref="A188" location="'A-B'!A81" display="'A-B'!A81" xr:uid="{00000000-0004-0000-0400-000073000000}"/>
    <hyperlink ref="A189" location="'A-B'!A107" display="'A-B'!A107" xr:uid="{00000000-0004-0000-0400-000074000000}"/>
    <hyperlink ref="A190" location="'A-B'!A132" display="'A-B'!A132" xr:uid="{00000000-0004-0000-0400-000075000000}"/>
    <hyperlink ref="A191" location="'A-B'!A158" display="'A-B'!A158" xr:uid="{00000000-0004-0000-0400-000076000000}"/>
    <hyperlink ref="A192" location="'A-B'!A184" display="'A-B'!A184" xr:uid="{00000000-0004-0000-0400-000077000000}"/>
    <hyperlink ref="A193" location="'A-B'!A210" display="'A-B'!A210" xr:uid="{00000000-0004-0000-0400-000078000000}"/>
    <hyperlink ref="A194" location="'A-B'!A236" display="'A-B'!A236" xr:uid="{00000000-0004-0000-0400-000079000000}"/>
    <hyperlink ref="A195" location="'A-B'!A262" display="'A-B'!A262" xr:uid="{00000000-0004-0000-0400-00007A000000}"/>
    <hyperlink ref="A196" location="'A-B'!A288" display="'A-B'!A288" xr:uid="{00000000-0004-0000-0400-00007B000000}"/>
    <hyperlink ref="A197" location="'A-B'!A314" display="'A-B'!A314" xr:uid="{00000000-0004-0000-0400-00007C000000}"/>
    <hyperlink ref="A198" location="'A-B'!A340" display="'A-B'!A340" xr:uid="{00000000-0004-0000-0400-00007D000000}"/>
    <hyperlink ref="A199" location="'A-B'!A366" display="'A-B'!A366" xr:uid="{00000000-0004-0000-0400-00007E000000}"/>
    <hyperlink ref="A200" location="'A-B'!A392" display="'A-B'!A392" xr:uid="{00000000-0004-0000-0400-00007F000000}"/>
    <hyperlink ref="A211" location="'A-B'!A4" display="'A-B'!A4" xr:uid="{00000000-0004-0000-0400-000080000000}"/>
    <hyperlink ref="A212" location="'A-B'!A29" display="'A-B'!A29" xr:uid="{00000000-0004-0000-0400-000081000000}"/>
    <hyperlink ref="A213" location="'A-B'!A55" display="'A-B'!A55" xr:uid="{00000000-0004-0000-0400-000082000000}"/>
    <hyperlink ref="A214" location="'A-B'!A81" display="'A-B'!A81" xr:uid="{00000000-0004-0000-0400-000083000000}"/>
    <hyperlink ref="A215" location="'A-B'!A107" display="'A-B'!A107" xr:uid="{00000000-0004-0000-0400-000084000000}"/>
    <hyperlink ref="A216" location="'A-B'!A132" display="'A-B'!A132" xr:uid="{00000000-0004-0000-0400-000085000000}"/>
    <hyperlink ref="A217" location="'A-B'!A158" display="'A-B'!A158" xr:uid="{00000000-0004-0000-0400-000086000000}"/>
    <hyperlink ref="A218" location="'A-B'!A184" display="'A-B'!A184" xr:uid="{00000000-0004-0000-0400-000087000000}"/>
    <hyperlink ref="A219" location="'A-B'!A210" display="'A-B'!A210" xr:uid="{00000000-0004-0000-0400-000088000000}"/>
    <hyperlink ref="A220" location="'A-B'!A236" display="'A-B'!A236" xr:uid="{00000000-0004-0000-0400-000089000000}"/>
    <hyperlink ref="A221" location="'A-B'!A262" display="'A-B'!A262" xr:uid="{00000000-0004-0000-0400-00008A000000}"/>
    <hyperlink ref="A222" location="'A-B'!A288" display="'A-B'!A288" xr:uid="{00000000-0004-0000-0400-00008B000000}"/>
    <hyperlink ref="A223" location="'A-B'!A314" display="'A-B'!A314" xr:uid="{00000000-0004-0000-0400-00008C000000}"/>
    <hyperlink ref="A224" location="'A-B'!A340" display="'A-B'!A340" xr:uid="{00000000-0004-0000-0400-00008D000000}"/>
    <hyperlink ref="A225" location="'A-B'!A366" display="'A-B'!A366" xr:uid="{00000000-0004-0000-0400-00008E000000}"/>
    <hyperlink ref="A226" location="'A-B'!A392" display="'A-B'!A392" xr:uid="{00000000-0004-0000-0400-00008F000000}"/>
    <hyperlink ref="A237" location="'A-B'!A4" display="'A-B'!A4" xr:uid="{00000000-0004-0000-0400-000090000000}"/>
    <hyperlink ref="A238" location="'A-B'!A29" display="'A-B'!A29" xr:uid="{00000000-0004-0000-0400-000091000000}"/>
    <hyperlink ref="A239" location="'A-B'!A55" display="'A-B'!A55" xr:uid="{00000000-0004-0000-0400-000092000000}"/>
    <hyperlink ref="A240" location="'A-B'!A81" display="'A-B'!A81" xr:uid="{00000000-0004-0000-0400-000093000000}"/>
    <hyperlink ref="A241" location="'A-B'!A107" display="'A-B'!A107" xr:uid="{00000000-0004-0000-0400-000094000000}"/>
    <hyperlink ref="A242" location="'A-B'!A132" display="'A-B'!A132" xr:uid="{00000000-0004-0000-0400-000095000000}"/>
    <hyperlink ref="A243" location="'A-B'!A158" display="'A-B'!A158" xr:uid="{00000000-0004-0000-0400-000096000000}"/>
    <hyperlink ref="A244" location="'A-B'!A184" display="'A-B'!A184" xr:uid="{00000000-0004-0000-0400-000097000000}"/>
    <hyperlink ref="A245" location="'A-B'!A210" display="'A-B'!A210" xr:uid="{00000000-0004-0000-0400-000098000000}"/>
    <hyperlink ref="A246" location="'A-B'!A236" display="'A-B'!A236" xr:uid="{00000000-0004-0000-0400-000099000000}"/>
    <hyperlink ref="A247" location="'A-B'!A262" display="'A-B'!A262" xr:uid="{00000000-0004-0000-0400-00009A000000}"/>
    <hyperlink ref="A248" location="'A-B'!A288" display="'A-B'!A288" xr:uid="{00000000-0004-0000-0400-00009B000000}"/>
    <hyperlink ref="A249" location="'A-B'!A314" display="'A-B'!A314" xr:uid="{00000000-0004-0000-0400-00009C000000}"/>
    <hyperlink ref="A250" location="'A-B'!A340" display="'A-B'!A340" xr:uid="{00000000-0004-0000-0400-00009D000000}"/>
    <hyperlink ref="A251" location="'A-B'!A366" display="'A-B'!A366" xr:uid="{00000000-0004-0000-0400-00009E000000}"/>
    <hyperlink ref="A252" location="'A-B'!A392" display="'A-B'!A392" xr:uid="{00000000-0004-0000-0400-00009F000000}"/>
    <hyperlink ref="A263" location="'A-B'!A4" display="'A-B'!A4" xr:uid="{00000000-0004-0000-0400-0000A0000000}"/>
    <hyperlink ref="A264" location="'A-B'!A29" display="'A-B'!A29" xr:uid="{00000000-0004-0000-0400-0000A1000000}"/>
    <hyperlink ref="A265" location="'A-B'!A55" display="'A-B'!A55" xr:uid="{00000000-0004-0000-0400-0000A2000000}"/>
    <hyperlink ref="A266" location="'A-B'!A81" display="'A-B'!A81" xr:uid="{00000000-0004-0000-0400-0000A3000000}"/>
    <hyperlink ref="A267" location="'A-B'!A107" display="'A-B'!A107" xr:uid="{00000000-0004-0000-0400-0000A4000000}"/>
    <hyperlink ref="A268" location="'A-B'!A132" display="'A-B'!A132" xr:uid="{00000000-0004-0000-0400-0000A5000000}"/>
    <hyperlink ref="A269" location="'A-B'!A158" display="'A-B'!A158" xr:uid="{00000000-0004-0000-0400-0000A6000000}"/>
    <hyperlink ref="A270" location="'A-B'!A184" display="'A-B'!A184" xr:uid="{00000000-0004-0000-0400-0000A7000000}"/>
    <hyperlink ref="A271" location="'A-B'!A210" display="'A-B'!A210" xr:uid="{00000000-0004-0000-0400-0000A8000000}"/>
    <hyperlink ref="A272" location="'A-B'!A236" display="'A-B'!A236" xr:uid="{00000000-0004-0000-0400-0000A9000000}"/>
    <hyperlink ref="A273" location="'A-B'!A262" display="'A-B'!A262" xr:uid="{00000000-0004-0000-0400-0000AA000000}"/>
    <hyperlink ref="A274" location="'A-B'!A288" display="'A-B'!A288" xr:uid="{00000000-0004-0000-0400-0000AB000000}"/>
    <hyperlink ref="A275" location="'A-B'!A314" display="'A-B'!A314" xr:uid="{00000000-0004-0000-0400-0000AC000000}"/>
    <hyperlink ref="A276" location="'A-B'!A340" display="'A-B'!A340" xr:uid="{00000000-0004-0000-0400-0000AD000000}"/>
    <hyperlink ref="A277" location="'A-B'!A366" display="'A-B'!A366" xr:uid="{00000000-0004-0000-0400-0000AE000000}"/>
    <hyperlink ref="A278" location="'A-B'!A392" display="'A-B'!A392" xr:uid="{00000000-0004-0000-0400-0000AF000000}"/>
    <hyperlink ref="A289" location="'A-B'!A4" display="'A-B'!A4" xr:uid="{00000000-0004-0000-0400-0000B0000000}"/>
    <hyperlink ref="A290" location="'A-B'!A29" display="'A-B'!A29" xr:uid="{00000000-0004-0000-0400-0000B1000000}"/>
    <hyperlink ref="A291" location="'A-B'!A55" display="'A-B'!A55" xr:uid="{00000000-0004-0000-0400-0000B2000000}"/>
    <hyperlink ref="A292" location="'A-B'!A81" display="'A-B'!A81" xr:uid="{00000000-0004-0000-0400-0000B3000000}"/>
    <hyperlink ref="A293" location="'A-B'!A107" display="'A-B'!A107" xr:uid="{00000000-0004-0000-0400-0000B4000000}"/>
    <hyperlink ref="A294" location="'A-B'!A132" display="'A-B'!A132" xr:uid="{00000000-0004-0000-0400-0000B5000000}"/>
    <hyperlink ref="A295" location="'A-B'!A158" display="'A-B'!A158" xr:uid="{00000000-0004-0000-0400-0000B6000000}"/>
    <hyperlink ref="A296" location="'A-B'!A184" display="'A-B'!A184" xr:uid="{00000000-0004-0000-0400-0000B7000000}"/>
    <hyperlink ref="A297" location="'A-B'!A210" display="'A-B'!A210" xr:uid="{00000000-0004-0000-0400-0000B8000000}"/>
    <hyperlink ref="A298" location="'A-B'!A236" display="'A-B'!A236" xr:uid="{00000000-0004-0000-0400-0000B9000000}"/>
    <hyperlink ref="A299" location="'A-B'!A262" display="'A-B'!A262" xr:uid="{00000000-0004-0000-0400-0000BA000000}"/>
    <hyperlink ref="A300" location="'A-B'!A288" display="'A-B'!A288" xr:uid="{00000000-0004-0000-0400-0000BB000000}"/>
    <hyperlink ref="A301" location="'A-B'!A314" display="'A-B'!A314" xr:uid="{00000000-0004-0000-0400-0000BC000000}"/>
    <hyperlink ref="A302" location="'A-B'!A340" display="'A-B'!A340" xr:uid="{00000000-0004-0000-0400-0000BD000000}"/>
    <hyperlink ref="A303" location="'A-B'!A366" display="'A-B'!A366" xr:uid="{00000000-0004-0000-0400-0000BE000000}"/>
    <hyperlink ref="A304" location="'A-B'!A392" display="'A-B'!A392" xr:uid="{00000000-0004-0000-0400-0000BF000000}"/>
    <hyperlink ref="A315" location="'A-B'!A4" display="'A-B'!A4" xr:uid="{00000000-0004-0000-0400-0000C0000000}"/>
    <hyperlink ref="A316" location="'A-B'!A29" display="'A-B'!A29" xr:uid="{00000000-0004-0000-0400-0000C1000000}"/>
    <hyperlink ref="A317" location="'A-B'!A55" display="'A-B'!A55" xr:uid="{00000000-0004-0000-0400-0000C2000000}"/>
    <hyperlink ref="A318" location="'A-B'!A81" display="'A-B'!A81" xr:uid="{00000000-0004-0000-0400-0000C3000000}"/>
    <hyperlink ref="A319" location="'A-B'!A107" display="'A-B'!A107" xr:uid="{00000000-0004-0000-0400-0000C4000000}"/>
    <hyperlink ref="A320" location="'A-B'!A132" display="'A-B'!A132" xr:uid="{00000000-0004-0000-0400-0000C5000000}"/>
    <hyperlink ref="A321" location="'A-B'!A158" display="'A-B'!A158" xr:uid="{00000000-0004-0000-0400-0000C6000000}"/>
    <hyperlink ref="A322" location="'A-B'!A184" display="'A-B'!A184" xr:uid="{00000000-0004-0000-0400-0000C7000000}"/>
    <hyperlink ref="A323" location="'A-B'!A210" display="'A-B'!A210" xr:uid="{00000000-0004-0000-0400-0000C8000000}"/>
    <hyperlink ref="A324" location="'A-B'!A236" display="'A-B'!A236" xr:uid="{00000000-0004-0000-0400-0000C9000000}"/>
    <hyperlink ref="A325" location="'A-B'!A262" display="'A-B'!A262" xr:uid="{00000000-0004-0000-0400-0000CA000000}"/>
    <hyperlink ref="A326" location="'A-B'!A288" display="'A-B'!A288" xr:uid="{00000000-0004-0000-0400-0000CB000000}"/>
    <hyperlink ref="A327" location="'A-B'!A314" display="'A-B'!A314" xr:uid="{00000000-0004-0000-0400-0000CC000000}"/>
    <hyperlink ref="A328" location="'A-B'!A340" display="'A-B'!A340" xr:uid="{00000000-0004-0000-0400-0000CD000000}"/>
    <hyperlink ref="A329" location="'A-B'!A366" display="'A-B'!A366" xr:uid="{00000000-0004-0000-0400-0000CE000000}"/>
    <hyperlink ref="A330" location="'A-B'!A392" display="'A-B'!A392" xr:uid="{00000000-0004-0000-0400-0000CF000000}"/>
    <hyperlink ref="A341" location="'A-B'!A4" display="'A-B'!A4" xr:uid="{00000000-0004-0000-0400-0000D0000000}"/>
    <hyperlink ref="A342" location="'A-B'!A29" display="'A-B'!A29" xr:uid="{00000000-0004-0000-0400-0000D1000000}"/>
    <hyperlink ref="A343" location="'A-B'!A55" display="'A-B'!A55" xr:uid="{00000000-0004-0000-0400-0000D2000000}"/>
    <hyperlink ref="A344" location="'A-B'!A81" display="'A-B'!A81" xr:uid="{00000000-0004-0000-0400-0000D3000000}"/>
    <hyperlink ref="A345" location="'A-B'!A107" display="'A-B'!A107" xr:uid="{00000000-0004-0000-0400-0000D4000000}"/>
    <hyperlink ref="A346" location="'A-B'!A132" display="'A-B'!A132" xr:uid="{00000000-0004-0000-0400-0000D5000000}"/>
    <hyperlink ref="A347" location="'A-B'!A158" display="'A-B'!A158" xr:uid="{00000000-0004-0000-0400-0000D6000000}"/>
    <hyperlink ref="A348" location="'A-B'!A184" display="'A-B'!A184" xr:uid="{00000000-0004-0000-0400-0000D7000000}"/>
    <hyperlink ref="A349" location="'A-B'!A210" display="'A-B'!A210" xr:uid="{00000000-0004-0000-0400-0000D8000000}"/>
    <hyperlink ref="A350" location="'A-B'!A236" display="'A-B'!A236" xr:uid="{00000000-0004-0000-0400-0000D9000000}"/>
    <hyperlink ref="A351" location="'A-B'!A262" display="'A-B'!A262" xr:uid="{00000000-0004-0000-0400-0000DA000000}"/>
    <hyperlink ref="A352" location="'A-B'!A288" display="'A-B'!A288" xr:uid="{00000000-0004-0000-0400-0000DB000000}"/>
    <hyperlink ref="A353" location="'A-B'!A314" display="'A-B'!A314" xr:uid="{00000000-0004-0000-0400-0000DC000000}"/>
    <hyperlink ref="A354" location="'A-B'!A340" display="'A-B'!A340" xr:uid="{00000000-0004-0000-0400-0000DD000000}"/>
    <hyperlink ref="A355" location="'A-B'!A366" display="'A-B'!A366" xr:uid="{00000000-0004-0000-0400-0000DE000000}"/>
    <hyperlink ref="A356" location="'A-B'!A392" display="'A-B'!A392" xr:uid="{00000000-0004-0000-0400-0000DF000000}"/>
    <hyperlink ref="A367" location="'A-B'!A4" display="'A-B'!A4" xr:uid="{00000000-0004-0000-0400-0000E0000000}"/>
    <hyperlink ref="A368" location="'A-B'!A29" display="'A-B'!A29" xr:uid="{00000000-0004-0000-0400-0000E1000000}"/>
    <hyperlink ref="A369" location="'A-B'!A55" display="'A-B'!A55" xr:uid="{00000000-0004-0000-0400-0000E2000000}"/>
    <hyperlink ref="A370" location="'A-B'!A81" display="'A-B'!A81" xr:uid="{00000000-0004-0000-0400-0000E3000000}"/>
    <hyperlink ref="A371" location="'A-B'!A107" display="'A-B'!A107" xr:uid="{00000000-0004-0000-0400-0000E4000000}"/>
    <hyperlink ref="A372" location="'A-B'!A132" display="'A-B'!A132" xr:uid="{00000000-0004-0000-0400-0000E5000000}"/>
    <hyperlink ref="A373" location="'A-B'!A158" display="'A-B'!A158" xr:uid="{00000000-0004-0000-0400-0000E6000000}"/>
    <hyperlink ref="A374" location="'A-B'!A184" display="'A-B'!A184" xr:uid="{00000000-0004-0000-0400-0000E7000000}"/>
    <hyperlink ref="A375" location="'A-B'!A210" display="'A-B'!A210" xr:uid="{00000000-0004-0000-0400-0000E8000000}"/>
    <hyperlink ref="A376" location="'A-B'!A236" display="'A-B'!A236" xr:uid="{00000000-0004-0000-0400-0000E9000000}"/>
    <hyperlink ref="A377" location="'A-B'!A262" display="'A-B'!A262" xr:uid="{00000000-0004-0000-0400-0000EA000000}"/>
    <hyperlink ref="A378" location="'A-B'!A288" display="'A-B'!A288" xr:uid="{00000000-0004-0000-0400-0000EB000000}"/>
    <hyperlink ref="A379" location="'A-B'!A314" display="'A-B'!A314" xr:uid="{00000000-0004-0000-0400-0000EC000000}"/>
    <hyperlink ref="A380" location="'A-B'!A340" display="'A-B'!A340" xr:uid="{00000000-0004-0000-0400-0000ED000000}"/>
    <hyperlink ref="A381" location="'A-B'!A366" display="'A-B'!A366" xr:uid="{00000000-0004-0000-0400-0000EE000000}"/>
    <hyperlink ref="A382" location="'A-B'!A392" display="'A-B'!A392" xr:uid="{00000000-0004-0000-0400-0000EF000000}"/>
    <hyperlink ref="A393" location="'A-B'!A4" display="'A-B'!A4" xr:uid="{00000000-0004-0000-0400-0000F0000000}"/>
    <hyperlink ref="A394" location="'A-B'!A29" display="'A-B'!A29" xr:uid="{00000000-0004-0000-0400-0000F1000000}"/>
    <hyperlink ref="A395" location="'A-B'!A55" display="'A-B'!A55" xr:uid="{00000000-0004-0000-0400-0000F2000000}"/>
    <hyperlink ref="A396" location="'A-B'!A81" display="'A-B'!A81" xr:uid="{00000000-0004-0000-0400-0000F3000000}"/>
    <hyperlink ref="A397" location="'A-B'!A107" display="'A-B'!A107" xr:uid="{00000000-0004-0000-0400-0000F4000000}"/>
    <hyperlink ref="A398" location="'A-B'!A132" display="'A-B'!A132" xr:uid="{00000000-0004-0000-0400-0000F5000000}"/>
    <hyperlink ref="A399" location="'A-B'!A158" display="'A-B'!A158" xr:uid="{00000000-0004-0000-0400-0000F6000000}"/>
    <hyperlink ref="A400" location="'A-B'!A184" display="'A-B'!A184" xr:uid="{00000000-0004-0000-0400-0000F7000000}"/>
    <hyperlink ref="A401" location="'A-B'!A210" display="'A-B'!A210" xr:uid="{00000000-0004-0000-0400-0000F8000000}"/>
    <hyperlink ref="A402" location="'A-B'!A236" display="'A-B'!A236" xr:uid="{00000000-0004-0000-0400-0000F9000000}"/>
    <hyperlink ref="A403" location="'A-B'!A262" display="'A-B'!A262" xr:uid="{00000000-0004-0000-0400-0000FA000000}"/>
    <hyperlink ref="A404" location="'A-B'!A288" display="'A-B'!A288" xr:uid="{00000000-0004-0000-0400-0000FB000000}"/>
    <hyperlink ref="A405" location="'A-B'!A314" display="'A-B'!A314" xr:uid="{00000000-0004-0000-0400-0000FC000000}"/>
    <hyperlink ref="A406" location="'A-B'!A340" display="'A-B'!A340" xr:uid="{00000000-0004-0000-0400-0000FD000000}"/>
    <hyperlink ref="A407" location="'A-B'!A366" display="'A-B'!A366" xr:uid="{00000000-0004-0000-0400-0000FE000000}"/>
    <hyperlink ref="A408" location="'A-B'!A392" display="'A-B'!A392" xr:uid="{00000000-0004-0000-0400-0000FF000000}"/>
  </hyperlinks>
  <printOptions horizontalCentered="1" verticalCentered="1"/>
  <pageMargins left="0.11811023622047245" right="0.11811023622047245" top="0" bottom="0.15748031496062992" header="0.31496062992125984" footer="0.31496062992125984"/>
  <pageSetup paperSize="13" fitToHeight="0" orientation="landscape" r:id="rId1"/>
  <headerFooter>
    <oddHeader>&amp;R&amp;G</oddHeader>
    <oddFooter>&amp;L&amp;G&amp;R&amp;"Frutiger LT Pro 95 UltraBlack,Negrita"&amp;72&amp;P</oddFooter>
  </headerFooter>
  <rowBreaks count="15" manualBreakCount="15">
    <brk id="27" max="33" man="1"/>
    <brk id="53" max="33" man="1"/>
    <brk id="79" max="33" man="1"/>
    <brk id="105" max="33" man="1"/>
    <brk id="130" max="33" man="1"/>
    <brk id="156" max="33" man="1"/>
    <brk id="182" max="33" man="1"/>
    <brk id="208" max="33" man="1"/>
    <brk id="234" max="33" man="1"/>
    <brk id="260" max="33" man="1"/>
    <brk id="286" max="33" man="1"/>
    <brk id="312" max="33" man="1"/>
    <brk id="338" max="33" man="1"/>
    <brk id="364" max="33" man="1"/>
    <brk id="390" max="33" man="1"/>
  </rowBreaks>
  <legacyDrawingHF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400-000003000000}">
          <x14:formula1>
            <xm:f>EJE!$G$1:$G$13</xm:f>
          </x14:formula1>
          <xm:sqref>K3:K9 K11:K12 K37:K38 K14:K35 K157:K164 K377:K386 K92:K113 K366:K372 K89:K90 K81:K87 K374:K375 K66:K75 K140:K141 K195:K216 K221:K230 K169:K178 K132:K138 K143:K152 K247:K268 K218:K219 K54:K61 K166:K167 K244:K245 K287:K294 K236:K242 K273:K282 K313:K320 K270:K271 K299:K308 K339:K346 K296:K297 K192:K193 K325:K334 K322:K323 K63:K64 K351:K360 K348:K349 K184:K190 K40:K49 K115:K116 K118:K127 K392:K398 K403:K412 K400:K401</xm:sqref>
        </x14:dataValidation>
        <x14:dataValidation type="list" allowBlank="1" showInputMessage="1" showErrorMessage="1" xr:uid="{00000000-0002-0000-0400-000004000000}">
          <x14:formula1>
            <xm:f>EJE!$I$1:$I$31</xm:f>
          </x14:formula1>
          <xm:sqref>E3:E9 E11:E12 E37:E38 E14:E35 E157:E164 E377:E386 E92:E113 E366:E372 E89:E90 E81:E87 E374:E375 E66:E75 E140:E141 E195:E216 E221:E230 E169:E178 E132:E138 E143:E152 E247:E268 E218:E219 E54:E61 E166:E167 E244:E245 E287:E294 E236:E242 E273:E282 E313:E320 E270:E271 E299:E308 E339:E346 E296:E297 E192:E193 E325:E334 E322:E323 E63:E64 E351:E360 E348:E349 E184:E190 E40:E49 E115:E116 E118:E127 E392:E398 E403:E412 E400:E401</xm:sqref>
        </x14:dataValidation>
        <x14:dataValidation type="list" allowBlank="1" showInputMessage="1" showErrorMessage="1" xr:uid="{00000000-0002-0000-0400-000005000000}">
          <x14:formula1>
            <xm:f>EJE!$H$1:$H$15</xm:f>
          </x14:formula1>
          <xm:sqref>H3 H16 H29 H42 H210 H366 H379 H81 H94 H107 H120 H132 H145 H158 H171 H184 H197 H223 H236 H249 H262 H275 H288 H301 H314 H327 H340 H353 H55 H68 H392 H405</xm:sqref>
        </x14:dataValidation>
        <x14:dataValidation type="list" allowBlank="1" showInputMessage="1" showErrorMessage="1" xr:uid="{00000000-0002-0000-0400-000006000000}">
          <x14:formula1>
            <xm:f>EJE!$H$1:$H$25</xm:f>
          </x14:formula1>
          <xm:sqref>H4:H9 H14:H15 H11:H12 H37:H38 H30:H35 H40:H41 H17:H28 H367:H372 H69:H75 H377:H378 H374:H375 H380:H386 H95:H106 H89:H90 H82:H87 H92:H93 H108:H113 H118:H119 H115:H116 H121:H127 H140:H141 H133:H138 H198:H209 H211:H216 H159:H164 H169:H170 H166:H167 H172:H178 H146:H152 H192:H193 H185:H190 H221:H222 H218:H219 H224:H230 H157 H143:H144 H250:H261 H244:H245 H237:H242 H247:H248 H287 H263:H268 H273:H274 H270:H271 H276:H282 H313 H302:H308 H296:H297 H289:H294 H299:H300 H339 H315:H320 H325:H326 H322:H323 H328:H334 H354:H360 H348:H349 H341:H346 H351:H352 H54 H195:H196 H43:H49 H56:H61 H66:H67 H63:H64 H406:H412 H400:H401 H393:H398 H403:H404</xm:sqref>
        </x14:dataValidation>
        <x14:dataValidation type="list" allowBlank="1" showInputMessage="1" showErrorMessage="1" xr:uid="{00000000-0002-0000-0400-000007000000}">
          <x14:formula1>
            <xm:f>EJE!$J$1:$J$8</xm:f>
          </x14:formula1>
          <xm:sqref>N3:N6 N42:N49 N157:N161 N94:N105 N366:N369 N81:N87 N55:N58 N145:N152 N132:N138 N209:N213 N171:N178 N197:N204 N184:N190 N120:N127 N223:N230 N379:N386 N249:N256 N236:N242 N262:N265 N275:N282 N301:N308 N288:N294 N314:N317 N327:N334 N353:N360 N340:N346 N16:N35 N107:N110 N68:N75 N405:N412 N392:N398</xm:sqref>
        </x14:dataValidation>
        <x14:dataValidation type="list" allowBlank="1" showInputMessage="1" showErrorMessage="1" xr:uid="{00000000-0002-0000-0400-000008000000}">
          <x14:formula1>
            <xm:f>EJE!$A$1:$A$19</xm:f>
          </x14:formula1>
          <xm:sqref>B4:B9 B14:B15 B11:B12 B37:B38 B30:B35 B40:B41 B140:B141 B380:B386 B374:B375 B367:B372 B89:B90 B95:B106 B82:B87 B118:B119 B92:B93 B115:B116 B121:B130 B146:B152 B133:B138 B69:B79 B198:B209 B172:B178 B224:B230 B218:B219 B166:B167 B159:B164 B185:B190 B195:B196 B169:B170 B192:B193 B211:B216 B221:B222 B17:B28 B157 B287 B250:B261 B237:B242 B247:B248 B244:B245 B313 B276:B282 B270:B271 B263:B268 B273:B274 B339 B302:B308 B289:B294 B299:B300 B296:B297 B328:B334 B322:B323 B315:B320 B325:B326 B354:B360 B341:B346 B351:B352 B348:B349 B43:B54 B377:B378 AQ105:AQ130 B143:B144 B108:B113 B63:B64 B56:B61 B66:B67 B406:B412 B393:B398 B403:B404 B400:B401</xm:sqref>
        </x14:dataValidation>
        <x14:dataValidation type="list" allowBlank="1" showInputMessage="1" showErrorMessage="1" xr:uid="{00000000-0002-0000-0400-000009000000}">
          <x14:formula1>
            <xm:f>PERIODIZACION!$A:$A</xm:f>
          </x14:formula1>
          <xm:sqref>B10 B36 B13 B347 B350 B321 B324 B295 B298 B269 B272 B243 B246 B217 B220 B191 B194 B165 B168 B139 B142 B114 B117 B88 B91 B373 B376 B39 B62 B65 B399 B402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Q413"/>
  <sheetViews>
    <sheetView tabSelected="1" topLeftCell="A97" zoomScale="145" zoomScaleNormal="145" workbookViewId="0">
      <selection activeCell="C78" sqref="C78"/>
    </sheetView>
  </sheetViews>
  <sheetFormatPr baseColWidth="10" defaultRowHeight="12" outlineLevelCol="1"/>
  <cols>
    <col min="1" max="1" width="4.7109375" style="87" bestFit="1" customWidth="1"/>
    <col min="2" max="2" width="3.140625" style="79" customWidth="1" outlineLevel="1"/>
    <col min="3" max="3" width="38" style="21" customWidth="1"/>
    <col min="4" max="4" width="4.7109375" style="87" customWidth="1" outlineLevel="1"/>
    <col min="5" max="5" width="1" style="18" bestFit="1" customWidth="1"/>
    <col min="6" max="6" width="2" style="23" bestFit="1" customWidth="1"/>
    <col min="7" max="7" width="4.42578125" style="18" bestFit="1" customWidth="1"/>
    <col min="8" max="8" width="1" style="18" bestFit="1" customWidth="1"/>
    <col min="9" max="9" width="2" style="23" customWidth="1"/>
    <col min="10" max="10" width="5.42578125" style="18" bestFit="1" customWidth="1"/>
    <col min="11" max="11" width="1" style="18" bestFit="1" customWidth="1"/>
    <col min="12" max="12" width="2" style="23" bestFit="1" customWidth="1"/>
    <col min="13" max="13" width="4" style="18" bestFit="1" customWidth="1"/>
    <col min="14" max="14" width="1" style="18" bestFit="1" customWidth="1"/>
    <col min="15" max="15" width="2" style="23" bestFit="1" customWidth="1"/>
    <col min="16" max="16" width="4" style="18" bestFit="1" customWidth="1"/>
    <col min="17" max="17" width="1" style="18" bestFit="1" customWidth="1"/>
    <col min="18" max="18" width="2" style="18" bestFit="1" customWidth="1"/>
    <col min="19" max="19" width="4" style="18" bestFit="1" customWidth="1"/>
    <col min="20" max="20" width="1" style="18" bestFit="1" customWidth="1"/>
    <col min="21" max="21" width="2" style="18" bestFit="1" customWidth="1"/>
    <col min="22" max="22" width="4" style="18" bestFit="1" customWidth="1"/>
    <col min="23" max="23" width="1" style="18" bestFit="1" customWidth="1"/>
    <col min="24" max="24" width="2" style="18" bestFit="1" customWidth="1"/>
    <col min="25" max="25" width="4" style="18" bestFit="1" customWidth="1"/>
    <col min="26" max="26" width="1" style="18" bestFit="1" customWidth="1"/>
    <col min="27" max="27" width="2" style="18" bestFit="1" customWidth="1"/>
    <col min="28" max="28" width="4" style="18" bestFit="1" customWidth="1"/>
    <col min="29" max="29" width="1" style="18" bestFit="1" customWidth="1"/>
    <col min="30" max="30" width="2" style="18" bestFit="1" customWidth="1"/>
    <col min="31" max="31" width="3" style="18" customWidth="1"/>
    <col min="32" max="32" width="1.140625" style="18" customWidth="1"/>
    <col min="33" max="33" width="4.42578125" style="18" customWidth="1"/>
    <col min="34" max="34" width="2.7109375" style="18" customWidth="1"/>
    <col min="35" max="35" width="5.140625" style="87" bestFit="1" customWidth="1"/>
    <col min="36" max="36" width="30.85546875" style="25" customWidth="1"/>
    <col min="37" max="39" width="3.85546875" style="18" customWidth="1"/>
    <col min="40" max="40" width="2" style="18" bestFit="1" customWidth="1"/>
    <col min="41" max="177" width="11.42578125" style="18"/>
    <col min="178" max="178" width="1.85546875" style="18" bestFit="1" customWidth="1"/>
    <col min="179" max="179" width="10.7109375" style="18" customWidth="1"/>
    <col min="180" max="180" width="2" style="18" customWidth="1"/>
    <col min="181" max="181" width="3" style="18" customWidth="1"/>
    <col min="182" max="182" width="0.85546875" style="18" customWidth="1"/>
    <col min="183" max="183" width="2.42578125" style="18" customWidth="1"/>
    <col min="184" max="184" width="3" style="18" customWidth="1"/>
    <col min="185" max="185" width="0.85546875" style="18" customWidth="1"/>
    <col min="186" max="186" width="2.42578125" style="18" customWidth="1"/>
    <col min="187" max="187" width="3" style="18" customWidth="1"/>
    <col min="188" max="188" width="0.85546875" style="18" customWidth="1"/>
    <col min="189" max="189" width="2.42578125" style="18" customWidth="1"/>
    <col min="190" max="190" width="3" style="18" customWidth="1"/>
    <col min="191" max="191" width="0.85546875" style="18" customWidth="1"/>
    <col min="192" max="192" width="2.42578125" style="18" customWidth="1"/>
    <col min="193" max="193" width="3" style="18" customWidth="1"/>
    <col min="194" max="194" width="0.85546875" style="18" customWidth="1"/>
    <col min="195" max="195" width="2.42578125" style="18" customWidth="1"/>
    <col min="196" max="196" width="3" style="18" customWidth="1"/>
    <col min="197" max="197" width="0.85546875" style="18" customWidth="1"/>
    <col min="198" max="198" width="2.42578125" style="18" customWidth="1"/>
    <col min="199" max="199" width="3" style="18" customWidth="1"/>
    <col min="200" max="200" width="0.85546875" style="18" customWidth="1"/>
    <col min="201" max="201" width="2.42578125" style="18" customWidth="1"/>
    <col min="202" max="202" width="3" style="18" customWidth="1"/>
    <col min="203" max="203" width="0.85546875" style="18" customWidth="1"/>
    <col min="204" max="204" width="2.42578125" style="18" customWidth="1"/>
    <col min="205" max="205" width="3" style="18" customWidth="1"/>
    <col min="206" max="206" width="0.85546875" style="18" customWidth="1"/>
    <col min="207" max="207" width="2.42578125" style="18" customWidth="1"/>
    <col min="208" max="208" width="3" style="18" customWidth="1"/>
    <col min="209" max="209" width="0.85546875" style="18" customWidth="1"/>
    <col min="210" max="210" width="2.42578125" style="18" customWidth="1"/>
    <col min="211" max="211" width="3.7109375" style="18" customWidth="1"/>
    <col min="212" max="212" width="4.7109375" style="18" customWidth="1"/>
    <col min="213" max="213" width="5.42578125" style="18" customWidth="1"/>
    <col min="214" max="214" width="4.140625" style="18" customWidth="1"/>
    <col min="215" max="433" width="11.42578125" style="18"/>
    <col min="434" max="434" width="1.85546875" style="18" bestFit="1" customWidth="1"/>
    <col min="435" max="435" width="10.7109375" style="18" customWidth="1"/>
    <col min="436" max="436" width="2" style="18" customWidth="1"/>
    <col min="437" max="437" width="3" style="18" customWidth="1"/>
    <col min="438" max="438" width="0.85546875" style="18" customWidth="1"/>
    <col min="439" max="439" width="2.42578125" style="18" customWidth="1"/>
    <col min="440" max="440" width="3" style="18" customWidth="1"/>
    <col min="441" max="441" width="0.85546875" style="18" customWidth="1"/>
    <col min="442" max="442" width="2.42578125" style="18" customWidth="1"/>
    <col min="443" max="443" width="3" style="18" customWidth="1"/>
    <col min="444" max="444" width="0.85546875" style="18" customWidth="1"/>
    <col min="445" max="445" width="2.42578125" style="18" customWidth="1"/>
    <col min="446" max="446" width="3" style="18" customWidth="1"/>
    <col min="447" max="447" width="0.85546875" style="18" customWidth="1"/>
    <col min="448" max="448" width="2.42578125" style="18" customWidth="1"/>
    <col min="449" max="449" width="3" style="18" customWidth="1"/>
    <col min="450" max="450" width="0.85546875" style="18" customWidth="1"/>
    <col min="451" max="451" width="2.42578125" style="18" customWidth="1"/>
    <col min="452" max="452" width="3" style="18" customWidth="1"/>
    <col min="453" max="453" width="0.85546875" style="18" customWidth="1"/>
    <col min="454" max="454" width="2.42578125" style="18" customWidth="1"/>
    <col min="455" max="455" width="3" style="18" customWidth="1"/>
    <col min="456" max="456" width="0.85546875" style="18" customWidth="1"/>
    <col min="457" max="457" width="2.42578125" style="18" customWidth="1"/>
    <col min="458" max="458" width="3" style="18" customWidth="1"/>
    <col min="459" max="459" width="0.85546875" style="18" customWidth="1"/>
    <col min="460" max="460" width="2.42578125" style="18" customWidth="1"/>
    <col min="461" max="461" width="3" style="18" customWidth="1"/>
    <col min="462" max="462" width="0.85546875" style="18" customWidth="1"/>
    <col min="463" max="463" width="2.42578125" style="18" customWidth="1"/>
    <col min="464" max="464" width="3" style="18" customWidth="1"/>
    <col min="465" max="465" width="0.85546875" style="18" customWidth="1"/>
    <col min="466" max="466" width="2.42578125" style="18" customWidth="1"/>
    <col min="467" max="467" width="3.7109375" style="18" customWidth="1"/>
    <col min="468" max="468" width="4.7109375" style="18" customWidth="1"/>
    <col min="469" max="469" width="5.42578125" style="18" customWidth="1"/>
    <col min="470" max="470" width="4.140625" style="18" customWidth="1"/>
    <col min="471" max="689" width="11.42578125" style="18"/>
    <col min="690" max="690" width="1.85546875" style="18" bestFit="1" customWidth="1"/>
    <col min="691" max="691" width="10.7109375" style="18" customWidth="1"/>
    <col min="692" max="692" width="2" style="18" customWidth="1"/>
    <col min="693" max="693" width="3" style="18" customWidth="1"/>
    <col min="694" max="694" width="0.85546875" style="18" customWidth="1"/>
    <col min="695" max="695" width="2.42578125" style="18" customWidth="1"/>
    <col min="696" max="696" width="3" style="18" customWidth="1"/>
    <col min="697" max="697" width="0.85546875" style="18" customWidth="1"/>
    <col min="698" max="698" width="2.42578125" style="18" customWidth="1"/>
    <col min="699" max="699" width="3" style="18" customWidth="1"/>
    <col min="700" max="700" width="0.85546875" style="18" customWidth="1"/>
    <col min="701" max="701" width="2.42578125" style="18" customWidth="1"/>
    <col min="702" max="702" width="3" style="18" customWidth="1"/>
    <col min="703" max="703" width="0.85546875" style="18" customWidth="1"/>
    <col min="704" max="704" width="2.42578125" style="18" customWidth="1"/>
    <col min="705" max="705" width="3" style="18" customWidth="1"/>
    <col min="706" max="706" width="0.85546875" style="18" customWidth="1"/>
    <col min="707" max="707" width="2.42578125" style="18" customWidth="1"/>
    <col min="708" max="708" width="3" style="18" customWidth="1"/>
    <col min="709" max="709" width="0.85546875" style="18" customWidth="1"/>
    <col min="710" max="710" width="2.42578125" style="18" customWidth="1"/>
    <col min="711" max="711" width="3" style="18" customWidth="1"/>
    <col min="712" max="712" width="0.85546875" style="18" customWidth="1"/>
    <col min="713" max="713" width="2.42578125" style="18" customWidth="1"/>
    <col min="714" max="714" width="3" style="18" customWidth="1"/>
    <col min="715" max="715" width="0.85546875" style="18" customWidth="1"/>
    <col min="716" max="716" width="2.42578125" style="18" customWidth="1"/>
    <col min="717" max="717" width="3" style="18" customWidth="1"/>
    <col min="718" max="718" width="0.85546875" style="18" customWidth="1"/>
    <col min="719" max="719" width="2.42578125" style="18" customWidth="1"/>
    <col min="720" max="720" width="3" style="18" customWidth="1"/>
    <col min="721" max="721" width="0.85546875" style="18" customWidth="1"/>
    <col min="722" max="722" width="2.42578125" style="18" customWidth="1"/>
    <col min="723" max="723" width="3.7109375" style="18" customWidth="1"/>
    <col min="724" max="724" width="4.7109375" style="18" customWidth="1"/>
    <col min="725" max="725" width="5.42578125" style="18" customWidth="1"/>
    <col min="726" max="726" width="4.140625" style="18" customWidth="1"/>
    <col min="727" max="945" width="11.42578125" style="18"/>
    <col min="946" max="946" width="1.85546875" style="18" bestFit="1" customWidth="1"/>
    <col min="947" max="947" width="10.7109375" style="18" customWidth="1"/>
    <col min="948" max="948" width="2" style="18" customWidth="1"/>
    <col min="949" max="949" width="3" style="18" customWidth="1"/>
    <col min="950" max="950" width="0.85546875" style="18" customWidth="1"/>
    <col min="951" max="951" width="2.42578125" style="18" customWidth="1"/>
    <col min="952" max="952" width="3" style="18" customWidth="1"/>
    <col min="953" max="953" width="0.85546875" style="18" customWidth="1"/>
    <col min="954" max="954" width="2.42578125" style="18" customWidth="1"/>
    <col min="955" max="955" width="3" style="18" customWidth="1"/>
    <col min="956" max="956" width="0.85546875" style="18" customWidth="1"/>
    <col min="957" max="957" width="2.42578125" style="18" customWidth="1"/>
    <col min="958" max="958" width="3" style="18" customWidth="1"/>
    <col min="959" max="959" width="0.85546875" style="18" customWidth="1"/>
    <col min="960" max="960" width="2.42578125" style="18" customWidth="1"/>
    <col min="961" max="961" width="3" style="18" customWidth="1"/>
    <col min="962" max="962" width="0.85546875" style="18" customWidth="1"/>
    <col min="963" max="963" width="2.42578125" style="18" customWidth="1"/>
    <col min="964" max="964" width="3" style="18" customWidth="1"/>
    <col min="965" max="965" width="0.85546875" style="18" customWidth="1"/>
    <col min="966" max="966" width="2.42578125" style="18" customWidth="1"/>
    <col min="967" max="967" width="3" style="18" customWidth="1"/>
    <col min="968" max="968" width="0.85546875" style="18" customWidth="1"/>
    <col min="969" max="969" width="2.42578125" style="18" customWidth="1"/>
    <col min="970" max="970" width="3" style="18" customWidth="1"/>
    <col min="971" max="971" width="0.85546875" style="18" customWidth="1"/>
    <col min="972" max="972" width="2.42578125" style="18" customWidth="1"/>
    <col min="973" max="973" width="3" style="18" customWidth="1"/>
    <col min="974" max="974" width="0.85546875" style="18" customWidth="1"/>
    <col min="975" max="975" width="2.42578125" style="18" customWidth="1"/>
    <col min="976" max="976" width="3" style="18" customWidth="1"/>
    <col min="977" max="977" width="0.85546875" style="18" customWidth="1"/>
    <col min="978" max="978" width="2.42578125" style="18" customWidth="1"/>
    <col min="979" max="979" width="3.7109375" style="18" customWidth="1"/>
    <col min="980" max="980" width="4.7109375" style="18" customWidth="1"/>
    <col min="981" max="981" width="5.42578125" style="18" customWidth="1"/>
    <col min="982" max="982" width="4.140625" style="18" customWidth="1"/>
    <col min="983" max="1201" width="11.42578125" style="18"/>
    <col min="1202" max="1202" width="1.85546875" style="18" bestFit="1" customWidth="1"/>
    <col min="1203" max="1203" width="10.7109375" style="18" customWidth="1"/>
    <col min="1204" max="1204" width="2" style="18" customWidth="1"/>
    <col min="1205" max="1205" width="3" style="18" customWidth="1"/>
    <col min="1206" max="1206" width="0.85546875" style="18" customWidth="1"/>
    <col min="1207" max="1207" width="2.42578125" style="18" customWidth="1"/>
    <col min="1208" max="1208" width="3" style="18" customWidth="1"/>
    <col min="1209" max="1209" width="0.85546875" style="18" customWidth="1"/>
    <col min="1210" max="1210" width="2.42578125" style="18" customWidth="1"/>
    <col min="1211" max="1211" width="3" style="18" customWidth="1"/>
    <col min="1212" max="1212" width="0.85546875" style="18" customWidth="1"/>
    <col min="1213" max="1213" width="2.42578125" style="18" customWidth="1"/>
    <col min="1214" max="1214" width="3" style="18" customWidth="1"/>
    <col min="1215" max="1215" width="0.85546875" style="18" customWidth="1"/>
    <col min="1216" max="1216" width="2.42578125" style="18" customWidth="1"/>
    <col min="1217" max="1217" width="3" style="18" customWidth="1"/>
    <col min="1218" max="1218" width="0.85546875" style="18" customWidth="1"/>
    <col min="1219" max="1219" width="2.42578125" style="18" customWidth="1"/>
    <col min="1220" max="1220" width="3" style="18" customWidth="1"/>
    <col min="1221" max="1221" width="0.85546875" style="18" customWidth="1"/>
    <col min="1222" max="1222" width="2.42578125" style="18" customWidth="1"/>
    <col min="1223" max="1223" width="3" style="18" customWidth="1"/>
    <col min="1224" max="1224" width="0.85546875" style="18" customWidth="1"/>
    <col min="1225" max="1225" width="2.42578125" style="18" customWidth="1"/>
    <col min="1226" max="1226" width="3" style="18" customWidth="1"/>
    <col min="1227" max="1227" width="0.85546875" style="18" customWidth="1"/>
    <col min="1228" max="1228" width="2.42578125" style="18" customWidth="1"/>
    <col min="1229" max="1229" width="3" style="18" customWidth="1"/>
    <col min="1230" max="1230" width="0.85546875" style="18" customWidth="1"/>
    <col min="1231" max="1231" width="2.42578125" style="18" customWidth="1"/>
    <col min="1232" max="1232" width="3" style="18" customWidth="1"/>
    <col min="1233" max="1233" width="0.85546875" style="18" customWidth="1"/>
    <col min="1234" max="1234" width="2.42578125" style="18" customWidth="1"/>
    <col min="1235" max="1235" width="3.7109375" style="18" customWidth="1"/>
    <col min="1236" max="1236" width="4.7109375" style="18" customWidth="1"/>
    <col min="1237" max="1237" width="5.42578125" style="18" customWidth="1"/>
    <col min="1238" max="1238" width="4.140625" style="18" customWidth="1"/>
    <col min="1239" max="1457" width="11.42578125" style="18"/>
    <col min="1458" max="1458" width="1.85546875" style="18" bestFit="1" customWidth="1"/>
    <col min="1459" max="1459" width="10.7109375" style="18" customWidth="1"/>
    <col min="1460" max="1460" width="2" style="18" customWidth="1"/>
    <col min="1461" max="1461" width="3" style="18" customWidth="1"/>
    <col min="1462" max="1462" width="0.85546875" style="18" customWidth="1"/>
    <col min="1463" max="1463" width="2.42578125" style="18" customWidth="1"/>
    <col min="1464" max="1464" width="3" style="18" customWidth="1"/>
    <col min="1465" max="1465" width="0.85546875" style="18" customWidth="1"/>
    <col min="1466" max="1466" width="2.42578125" style="18" customWidth="1"/>
    <col min="1467" max="1467" width="3" style="18" customWidth="1"/>
    <col min="1468" max="1468" width="0.85546875" style="18" customWidth="1"/>
    <col min="1469" max="1469" width="2.42578125" style="18" customWidth="1"/>
    <col min="1470" max="1470" width="3" style="18" customWidth="1"/>
    <col min="1471" max="1471" width="0.85546875" style="18" customWidth="1"/>
    <col min="1472" max="1472" width="2.42578125" style="18" customWidth="1"/>
    <col min="1473" max="1473" width="3" style="18" customWidth="1"/>
    <col min="1474" max="1474" width="0.85546875" style="18" customWidth="1"/>
    <col min="1475" max="1475" width="2.42578125" style="18" customWidth="1"/>
    <col min="1476" max="1476" width="3" style="18" customWidth="1"/>
    <col min="1477" max="1477" width="0.85546875" style="18" customWidth="1"/>
    <col min="1478" max="1478" width="2.42578125" style="18" customWidth="1"/>
    <col min="1479" max="1479" width="3" style="18" customWidth="1"/>
    <col min="1480" max="1480" width="0.85546875" style="18" customWidth="1"/>
    <col min="1481" max="1481" width="2.42578125" style="18" customWidth="1"/>
    <col min="1482" max="1482" width="3" style="18" customWidth="1"/>
    <col min="1483" max="1483" width="0.85546875" style="18" customWidth="1"/>
    <col min="1484" max="1484" width="2.42578125" style="18" customWidth="1"/>
    <col min="1485" max="1485" width="3" style="18" customWidth="1"/>
    <col min="1486" max="1486" width="0.85546875" style="18" customWidth="1"/>
    <col min="1487" max="1487" width="2.42578125" style="18" customWidth="1"/>
    <col min="1488" max="1488" width="3" style="18" customWidth="1"/>
    <col min="1489" max="1489" width="0.85546875" style="18" customWidth="1"/>
    <col min="1490" max="1490" width="2.42578125" style="18" customWidth="1"/>
    <col min="1491" max="1491" width="3.7109375" style="18" customWidth="1"/>
    <col min="1492" max="1492" width="4.7109375" style="18" customWidth="1"/>
    <col min="1493" max="1493" width="5.42578125" style="18" customWidth="1"/>
    <col min="1494" max="1494" width="4.140625" style="18" customWidth="1"/>
    <col min="1495" max="1713" width="11.42578125" style="18"/>
    <col min="1714" max="1714" width="1.85546875" style="18" bestFit="1" customWidth="1"/>
    <col min="1715" max="1715" width="10.7109375" style="18" customWidth="1"/>
    <col min="1716" max="1716" width="2" style="18" customWidth="1"/>
    <col min="1717" max="1717" width="3" style="18" customWidth="1"/>
    <col min="1718" max="1718" width="0.85546875" style="18" customWidth="1"/>
    <col min="1719" max="1719" width="2.42578125" style="18" customWidth="1"/>
    <col min="1720" max="1720" width="3" style="18" customWidth="1"/>
    <col min="1721" max="1721" width="0.85546875" style="18" customWidth="1"/>
    <col min="1722" max="1722" width="2.42578125" style="18" customWidth="1"/>
    <col min="1723" max="1723" width="3" style="18" customWidth="1"/>
    <col min="1724" max="1724" width="0.85546875" style="18" customWidth="1"/>
    <col min="1725" max="1725" width="2.42578125" style="18" customWidth="1"/>
    <col min="1726" max="1726" width="3" style="18" customWidth="1"/>
    <col min="1727" max="1727" width="0.85546875" style="18" customWidth="1"/>
    <col min="1728" max="1728" width="2.42578125" style="18" customWidth="1"/>
    <col min="1729" max="1729" width="3" style="18" customWidth="1"/>
    <col min="1730" max="1730" width="0.85546875" style="18" customWidth="1"/>
    <col min="1731" max="1731" width="2.42578125" style="18" customWidth="1"/>
    <col min="1732" max="1732" width="3" style="18" customWidth="1"/>
    <col min="1733" max="1733" width="0.85546875" style="18" customWidth="1"/>
    <col min="1734" max="1734" width="2.42578125" style="18" customWidth="1"/>
    <col min="1735" max="1735" width="3" style="18" customWidth="1"/>
    <col min="1736" max="1736" width="0.85546875" style="18" customWidth="1"/>
    <col min="1737" max="1737" width="2.42578125" style="18" customWidth="1"/>
    <col min="1738" max="1738" width="3" style="18" customWidth="1"/>
    <col min="1739" max="1739" width="0.85546875" style="18" customWidth="1"/>
    <col min="1740" max="1740" width="2.42578125" style="18" customWidth="1"/>
    <col min="1741" max="1741" width="3" style="18" customWidth="1"/>
    <col min="1742" max="1742" width="0.85546875" style="18" customWidth="1"/>
    <col min="1743" max="1743" width="2.42578125" style="18" customWidth="1"/>
    <col min="1744" max="1744" width="3" style="18" customWidth="1"/>
    <col min="1745" max="1745" width="0.85546875" style="18" customWidth="1"/>
    <col min="1746" max="1746" width="2.42578125" style="18" customWidth="1"/>
    <col min="1747" max="1747" width="3.7109375" style="18" customWidth="1"/>
    <col min="1748" max="1748" width="4.7109375" style="18" customWidth="1"/>
    <col min="1749" max="1749" width="5.42578125" style="18" customWidth="1"/>
    <col min="1750" max="1750" width="4.140625" style="18" customWidth="1"/>
    <col min="1751" max="1969" width="11.42578125" style="18"/>
    <col min="1970" max="1970" width="1.85546875" style="18" bestFit="1" customWidth="1"/>
    <col min="1971" max="1971" width="10.7109375" style="18" customWidth="1"/>
    <col min="1972" max="1972" width="2" style="18" customWidth="1"/>
    <col min="1973" max="1973" width="3" style="18" customWidth="1"/>
    <col min="1974" max="1974" width="0.85546875" style="18" customWidth="1"/>
    <col min="1975" max="1975" width="2.42578125" style="18" customWidth="1"/>
    <col min="1976" max="1976" width="3" style="18" customWidth="1"/>
    <col min="1977" max="1977" width="0.85546875" style="18" customWidth="1"/>
    <col min="1978" max="1978" width="2.42578125" style="18" customWidth="1"/>
    <col min="1979" max="1979" width="3" style="18" customWidth="1"/>
    <col min="1980" max="1980" width="0.85546875" style="18" customWidth="1"/>
    <col min="1981" max="1981" width="2.42578125" style="18" customWidth="1"/>
    <col min="1982" max="1982" width="3" style="18" customWidth="1"/>
    <col min="1983" max="1983" width="0.85546875" style="18" customWidth="1"/>
    <col min="1984" max="1984" width="2.42578125" style="18" customWidth="1"/>
    <col min="1985" max="1985" width="3" style="18" customWidth="1"/>
    <col min="1986" max="1986" width="0.85546875" style="18" customWidth="1"/>
    <col min="1987" max="1987" width="2.42578125" style="18" customWidth="1"/>
    <col min="1988" max="1988" width="3" style="18" customWidth="1"/>
    <col min="1989" max="1989" width="0.85546875" style="18" customWidth="1"/>
    <col min="1990" max="1990" width="2.42578125" style="18" customWidth="1"/>
    <col min="1991" max="1991" width="3" style="18" customWidth="1"/>
    <col min="1992" max="1992" width="0.85546875" style="18" customWidth="1"/>
    <col min="1993" max="1993" width="2.42578125" style="18" customWidth="1"/>
    <col min="1994" max="1994" width="3" style="18" customWidth="1"/>
    <col min="1995" max="1995" width="0.85546875" style="18" customWidth="1"/>
    <col min="1996" max="1996" width="2.42578125" style="18" customWidth="1"/>
    <col min="1997" max="1997" width="3" style="18" customWidth="1"/>
    <col min="1998" max="1998" width="0.85546875" style="18" customWidth="1"/>
    <col min="1999" max="1999" width="2.42578125" style="18" customWidth="1"/>
    <col min="2000" max="2000" width="3" style="18" customWidth="1"/>
    <col min="2001" max="2001" width="0.85546875" style="18" customWidth="1"/>
    <col min="2002" max="2002" width="2.42578125" style="18" customWidth="1"/>
    <col min="2003" max="2003" width="3.7109375" style="18" customWidth="1"/>
    <col min="2004" max="2004" width="4.7109375" style="18" customWidth="1"/>
    <col min="2005" max="2005" width="5.42578125" style="18" customWidth="1"/>
    <col min="2006" max="2006" width="4.140625" style="18" customWidth="1"/>
    <col min="2007" max="2225" width="11.42578125" style="18"/>
    <col min="2226" max="2226" width="1.85546875" style="18" bestFit="1" customWidth="1"/>
    <col min="2227" max="2227" width="10.7109375" style="18" customWidth="1"/>
    <col min="2228" max="2228" width="2" style="18" customWidth="1"/>
    <col min="2229" max="2229" width="3" style="18" customWidth="1"/>
    <col min="2230" max="2230" width="0.85546875" style="18" customWidth="1"/>
    <col min="2231" max="2231" width="2.42578125" style="18" customWidth="1"/>
    <col min="2232" max="2232" width="3" style="18" customWidth="1"/>
    <col min="2233" max="2233" width="0.85546875" style="18" customWidth="1"/>
    <col min="2234" max="2234" width="2.42578125" style="18" customWidth="1"/>
    <col min="2235" max="2235" width="3" style="18" customWidth="1"/>
    <col min="2236" max="2236" width="0.85546875" style="18" customWidth="1"/>
    <col min="2237" max="2237" width="2.42578125" style="18" customWidth="1"/>
    <col min="2238" max="2238" width="3" style="18" customWidth="1"/>
    <col min="2239" max="2239" width="0.85546875" style="18" customWidth="1"/>
    <col min="2240" max="2240" width="2.42578125" style="18" customWidth="1"/>
    <col min="2241" max="2241" width="3" style="18" customWidth="1"/>
    <col min="2242" max="2242" width="0.85546875" style="18" customWidth="1"/>
    <col min="2243" max="2243" width="2.42578125" style="18" customWidth="1"/>
    <col min="2244" max="2244" width="3" style="18" customWidth="1"/>
    <col min="2245" max="2245" width="0.85546875" style="18" customWidth="1"/>
    <col min="2246" max="2246" width="2.42578125" style="18" customWidth="1"/>
    <col min="2247" max="2247" width="3" style="18" customWidth="1"/>
    <col min="2248" max="2248" width="0.85546875" style="18" customWidth="1"/>
    <col min="2249" max="2249" width="2.42578125" style="18" customWidth="1"/>
    <col min="2250" max="2250" width="3" style="18" customWidth="1"/>
    <col min="2251" max="2251" width="0.85546875" style="18" customWidth="1"/>
    <col min="2252" max="2252" width="2.42578125" style="18" customWidth="1"/>
    <col min="2253" max="2253" width="3" style="18" customWidth="1"/>
    <col min="2254" max="2254" width="0.85546875" style="18" customWidth="1"/>
    <col min="2255" max="2255" width="2.42578125" style="18" customWidth="1"/>
    <col min="2256" max="2256" width="3" style="18" customWidth="1"/>
    <col min="2257" max="2257" width="0.85546875" style="18" customWidth="1"/>
    <col min="2258" max="2258" width="2.42578125" style="18" customWidth="1"/>
    <col min="2259" max="2259" width="3.7109375" style="18" customWidth="1"/>
    <col min="2260" max="2260" width="4.7109375" style="18" customWidth="1"/>
    <col min="2261" max="2261" width="5.42578125" style="18" customWidth="1"/>
    <col min="2262" max="2262" width="4.140625" style="18" customWidth="1"/>
    <col min="2263" max="2481" width="11.42578125" style="18"/>
    <col min="2482" max="2482" width="1.85546875" style="18" bestFit="1" customWidth="1"/>
    <col min="2483" max="2483" width="10.7109375" style="18" customWidth="1"/>
    <col min="2484" max="2484" width="2" style="18" customWidth="1"/>
    <col min="2485" max="2485" width="3" style="18" customWidth="1"/>
    <col min="2486" max="2486" width="0.85546875" style="18" customWidth="1"/>
    <col min="2487" max="2487" width="2.42578125" style="18" customWidth="1"/>
    <col min="2488" max="2488" width="3" style="18" customWidth="1"/>
    <col min="2489" max="2489" width="0.85546875" style="18" customWidth="1"/>
    <col min="2490" max="2490" width="2.42578125" style="18" customWidth="1"/>
    <col min="2491" max="2491" width="3" style="18" customWidth="1"/>
    <col min="2492" max="2492" width="0.85546875" style="18" customWidth="1"/>
    <col min="2493" max="2493" width="2.42578125" style="18" customWidth="1"/>
    <col min="2494" max="2494" width="3" style="18" customWidth="1"/>
    <col min="2495" max="2495" width="0.85546875" style="18" customWidth="1"/>
    <col min="2496" max="2496" width="2.42578125" style="18" customWidth="1"/>
    <col min="2497" max="2497" width="3" style="18" customWidth="1"/>
    <col min="2498" max="2498" width="0.85546875" style="18" customWidth="1"/>
    <col min="2499" max="2499" width="2.42578125" style="18" customWidth="1"/>
    <col min="2500" max="2500" width="3" style="18" customWidth="1"/>
    <col min="2501" max="2501" width="0.85546875" style="18" customWidth="1"/>
    <col min="2502" max="2502" width="2.42578125" style="18" customWidth="1"/>
    <col min="2503" max="2503" width="3" style="18" customWidth="1"/>
    <col min="2504" max="2504" width="0.85546875" style="18" customWidth="1"/>
    <col min="2505" max="2505" width="2.42578125" style="18" customWidth="1"/>
    <col min="2506" max="2506" width="3" style="18" customWidth="1"/>
    <col min="2507" max="2507" width="0.85546875" style="18" customWidth="1"/>
    <col min="2508" max="2508" width="2.42578125" style="18" customWidth="1"/>
    <col min="2509" max="2509" width="3" style="18" customWidth="1"/>
    <col min="2510" max="2510" width="0.85546875" style="18" customWidth="1"/>
    <col min="2511" max="2511" width="2.42578125" style="18" customWidth="1"/>
    <col min="2512" max="2512" width="3" style="18" customWidth="1"/>
    <col min="2513" max="2513" width="0.85546875" style="18" customWidth="1"/>
    <col min="2514" max="2514" width="2.42578125" style="18" customWidth="1"/>
    <col min="2515" max="2515" width="3.7109375" style="18" customWidth="1"/>
    <col min="2516" max="2516" width="4.7109375" style="18" customWidth="1"/>
    <col min="2517" max="2517" width="5.42578125" style="18" customWidth="1"/>
    <col min="2518" max="2518" width="4.140625" style="18" customWidth="1"/>
    <col min="2519" max="2737" width="11.42578125" style="18"/>
    <col min="2738" max="2738" width="1.85546875" style="18" bestFit="1" customWidth="1"/>
    <col min="2739" max="2739" width="10.7109375" style="18" customWidth="1"/>
    <col min="2740" max="2740" width="2" style="18" customWidth="1"/>
    <col min="2741" max="2741" width="3" style="18" customWidth="1"/>
    <col min="2742" max="2742" width="0.85546875" style="18" customWidth="1"/>
    <col min="2743" max="2743" width="2.42578125" style="18" customWidth="1"/>
    <col min="2744" max="2744" width="3" style="18" customWidth="1"/>
    <col min="2745" max="2745" width="0.85546875" style="18" customWidth="1"/>
    <col min="2746" max="2746" width="2.42578125" style="18" customWidth="1"/>
    <col min="2747" max="2747" width="3" style="18" customWidth="1"/>
    <col min="2748" max="2748" width="0.85546875" style="18" customWidth="1"/>
    <col min="2749" max="2749" width="2.42578125" style="18" customWidth="1"/>
    <col min="2750" max="2750" width="3" style="18" customWidth="1"/>
    <col min="2751" max="2751" width="0.85546875" style="18" customWidth="1"/>
    <col min="2752" max="2752" width="2.42578125" style="18" customWidth="1"/>
    <col min="2753" max="2753" width="3" style="18" customWidth="1"/>
    <col min="2754" max="2754" width="0.85546875" style="18" customWidth="1"/>
    <col min="2755" max="2755" width="2.42578125" style="18" customWidth="1"/>
    <col min="2756" max="2756" width="3" style="18" customWidth="1"/>
    <col min="2757" max="2757" width="0.85546875" style="18" customWidth="1"/>
    <col min="2758" max="2758" width="2.42578125" style="18" customWidth="1"/>
    <col min="2759" max="2759" width="3" style="18" customWidth="1"/>
    <col min="2760" max="2760" width="0.85546875" style="18" customWidth="1"/>
    <col min="2761" max="2761" width="2.42578125" style="18" customWidth="1"/>
    <col min="2762" max="2762" width="3" style="18" customWidth="1"/>
    <col min="2763" max="2763" width="0.85546875" style="18" customWidth="1"/>
    <col min="2764" max="2764" width="2.42578125" style="18" customWidth="1"/>
    <col min="2765" max="2765" width="3" style="18" customWidth="1"/>
    <col min="2766" max="2766" width="0.85546875" style="18" customWidth="1"/>
    <col min="2767" max="2767" width="2.42578125" style="18" customWidth="1"/>
    <col min="2768" max="2768" width="3" style="18" customWidth="1"/>
    <col min="2769" max="2769" width="0.85546875" style="18" customWidth="1"/>
    <col min="2770" max="2770" width="2.42578125" style="18" customWidth="1"/>
    <col min="2771" max="2771" width="3.7109375" style="18" customWidth="1"/>
    <col min="2772" max="2772" width="4.7109375" style="18" customWidth="1"/>
    <col min="2773" max="2773" width="5.42578125" style="18" customWidth="1"/>
    <col min="2774" max="2774" width="4.140625" style="18" customWidth="1"/>
    <col min="2775" max="2993" width="11.42578125" style="18"/>
    <col min="2994" max="2994" width="1.85546875" style="18" bestFit="1" customWidth="1"/>
    <col min="2995" max="2995" width="10.7109375" style="18" customWidth="1"/>
    <col min="2996" max="2996" width="2" style="18" customWidth="1"/>
    <col min="2997" max="2997" width="3" style="18" customWidth="1"/>
    <col min="2998" max="2998" width="0.85546875" style="18" customWidth="1"/>
    <col min="2999" max="2999" width="2.42578125" style="18" customWidth="1"/>
    <col min="3000" max="3000" width="3" style="18" customWidth="1"/>
    <col min="3001" max="3001" width="0.85546875" style="18" customWidth="1"/>
    <col min="3002" max="3002" width="2.42578125" style="18" customWidth="1"/>
    <col min="3003" max="3003" width="3" style="18" customWidth="1"/>
    <col min="3004" max="3004" width="0.85546875" style="18" customWidth="1"/>
    <col min="3005" max="3005" width="2.42578125" style="18" customWidth="1"/>
    <col min="3006" max="3006" width="3" style="18" customWidth="1"/>
    <col min="3007" max="3007" width="0.85546875" style="18" customWidth="1"/>
    <col min="3008" max="3008" width="2.42578125" style="18" customWidth="1"/>
    <col min="3009" max="3009" width="3" style="18" customWidth="1"/>
    <col min="3010" max="3010" width="0.85546875" style="18" customWidth="1"/>
    <col min="3011" max="3011" width="2.42578125" style="18" customWidth="1"/>
    <col min="3012" max="3012" width="3" style="18" customWidth="1"/>
    <col min="3013" max="3013" width="0.85546875" style="18" customWidth="1"/>
    <col min="3014" max="3014" width="2.42578125" style="18" customWidth="1"/>
    <col min="3015" max="3015" width="3" style="18" customWidth="1"/>
    <col min="3016" max="3016" width="0.85546875" style="18" customWidth="1"/>
    <col min="3017" max="3017" width="2.42578125" style="18" customWidth="1"/>
    <col min="3018" max="3018" width="3" style="18" customWidth="1"/>
    <col min="3019" max="3019" width="0.85546875" style="18" customWidth="1"/>
    <col min="3020" max="3020" width="2.42578125" style="18" customWidth="1"/>
    <col min="3021" max="3021" width="3" style="18" customWidth="1"/>
    <col min="3022" max="3022" width="0.85546875" style="18" customWidth="1"/>
    <col min="3023" max="3023" width="2.42578125" style="18" customWidth="1"/>
    <col min="3024" max="3024" width="3" style="18" customWidth="1"/>
    <col min="3025" max="3025" width="0.85546875" style="18" customWidth="1"/>
    <col min="3026" max="3026" width="2.42578125" style="18" customWidth="1"/>
    <col min="3027" max="3027" width="3.7109375" style="18" customWidth="1"/>
    <col min="3028" max="3028" width="4.7109375" style="18" customWidth="1"/>
    <col min="3029" max="3029" width="5.42578125" style="18" customWidth="1"/>
    <col min="3030" max="3030" width="4.140625" style="18" customWidth="1"/>
    <col min="3031" max="3249" width="11.42578125" style="18"/>
    <col min="3250" max="3250" width="1.85546875" style="18" bestFit="1" customWidth="1"/>
    <col min="3251" max="3251" width="10.7109375" style="18" customWidth="1"/>
    <col min="3252" max="3252" width="2" style="18" customWidth="1"/>
    <col min="3253" max="3253" width="3" style="18" customWidth="1"/>
    <col min="3254" max="3254" width="0.85546875" style="18" customWidth="1"/>
    <col min="3255" max="3255" width="2.42578125" style="18" customWidth="1"/>
    <col min="3256" max="3256" width="3" style="18" customWidth="1"/>
    <col min="3257" max="3257" width="0.85546875" style="18" customWidth="1"/>
    <col min="3258" max="3258" width="2.42578125" style="18" customWidth="1"/>
    <col min="3259" max="3259" width="3" style="18" customWidth="1"/>
    <col min="3260" max="3260" width="0.85546875" style="18" customWidth="1"/>
    <col min="3261" max="3261" width="2.42578125" style="18" customWidth="1"/>
    <col min="3262" max="3262" width="3" style="18" customWidth="1"/>
    <col min="3263" max="3263" width="0.85546875" style="18" customWidth="1"/>
    <col min="3264" max="3264" width="2.42578125" style="18" customWidth="1"/>
    <col min="3265" max="3265" width="3" style="18" customWidth="1"/>
    <col min="3266" max="3266" width="0.85546875" style="18" customWidth="1"/>
    <col min="3267" max="3267" width="2.42578125" style="18" customWidth="1"/>
    <col min="3268" max="3268" width="3" style="18" customWidth="1"/>
    <col min="3269" max="3269" width="0.85546875" style="18" customWidth="1"/>
    <col min="3270" max="3270" width="2.42578125" style="18" customWidth="1"/>
    <col min="3271" max="3271" width="3" style="18" customWidth="1"/>
    <col min="3272" max="3272" width="0.85546875" style="18" customWidth="1"/>
    <col min="3273" max="3273" width="2.42578125" style="18" customWidth="1"/>
    <col min="3274" max="3274" width="3" style="18" customWidth="1"/>
    <col min="3275" max="3275" width="0.85546875" style="18" customWidth="1"/>
    <col min="3276" max="3276" width="2.42578125" style="18" customWidth="1"/>
    <col min="3277" max="3277" width="3" style="18" customWidth="1"/>
    <col min="3278" max="3278" width="0.85546875" style="18" customWidth="1"/>
    <col min="3279" max="3279" width="2.42578125" style="18" customWidth="1"/>
    <col min="3280" max="3280" width="3" style="18" customWidth="1"/>
    <col min="3281" max="3281" width="0.85546875" style="18" customWidth="1"/>
    <col min="3282" max="3282" width="2.42578125" style="18" customWidth="1"/>
    <col min="3283" max="3283" width="3.7109375" style="18" customWidth="1"/>
    <col min="3284" max="3284" width="4.7109375" style="18" customWidth="1"/>
    <col min="3285" max="3285" width="5.42578125" style="18" customWidth="1"/>
    <col min="3286" max="3286" width="4.140625" style="18" customWidth="1"/>
    <col min="3287" max="3505" width="11.42578125" style="18"/>
    <col min="3506" max="3506" width="1.85546875" style="18" bestFit="1" customWidth="1"/>
    <col min="3507" max="3507" width="10.7109375" style="18" customWidth="1"/>
    <col min="3508" max="3508" width="2" style="18" customWidth="1"/>
    <col min="3509" max="3509" width="3" style="18" customWidth="1"/>
    <col min="3510" max="3510" width="0.85546875" style="18" customWidth="1"/>
    <col min="3511" max="3511" width="2.42578125" style="18" customWidth="1"/>
    <col min="3512" max="3512" width="3" style="18" customWidth="1"/>
    <col min="3513" max="3513" width="0.85546875" style="18" customWidth="1"/>
    <col min="3514" max="3514" width="2.42578125" style="18" customWidth="1"/>
    <col min="3515" max="3515" width="3" style="18" customWidth="1"/>
    <col min="3516" max="3516" width="0.85546875" style="18" customWidth="1"/>
    <col min="3517" max="3517" width="2.42578125" style="18" customWidth="1"/>
    <col min="3518" max="3518" width="3" style="18" customWidth="1"/>
    <col min="3519" max="3519" width="0.85546875" style="18" customWidth="1"/>
    <col min="3520" max="3520" width="2.42578125" style="18" customWidth="1"/>
    <col min="3521" max="3521" width="3" style="18" customWidth="1"/>
    <col min="3522" max="3522" width="0.85546875" style="18" customWidth="1"/>
    <col min="3523" max="3523" width="2.42578125" style="18" customWidth="1"/>
    <col min="3524" max="3524" width="3" style="18" customWidth="1"/>
    <col min="3525" max="3525" width="0.85546875" style="18" customWidth="1"/>
    <col min="3526" max="3526" width="2.42578125" style="18" customWidth="1"/>
    <col min="3527" max="3527" width="3" style="18" customWidth="1"/>
    <col min="3528" max="3528" width="0.85546875" style="18" customWidth="1"/>
    <col min="3529" max="3529" width="2.42578125" style="18" customWidth="1"/>
    <col min="3530" max="3530" width="3" style="18" customWidth="1"/>
    <col min="3531" max="3531" width="0.85546875" style="18" customWidth="1"/>
    <col min="3532" max="3532" width="2.42578125" style="18" customWidth="1"/>
    <col min="3533" max="3533" width="3" style="18" customWidth="1"/>
    <col min="3534" max="3534" width="0.85546875" style="18" customWidth="1"/>
    <col min="3535" max="3535" width="2.42578125" style="18" customWidth="1"/>
    <col min="3536" max="3536" width="3" style="18" customWidth="1"/>
    <col min="3537" max="3537" width="0.85546875" style="18" customWidth="1"/>
    <col min="3538" max="3538" width="2.42578125" style="18" customWidth="1"/>
    <col min="3539" max="3539" width="3.7109375" style="18" customWidth="1"/>
    <col min="3540" max="3540" width="4.7109375" style="18" customWidth="1"/>
    <col min="3541" max="3541" width="5.42578125" style="18" customWidth="1"/>
    <col min="3542" max="3542" width="4.140625" style="18" customWidth="1"/>
    <col min="3543" max="3761" width="11.42578125" style="18"/>
    <col min="3762" max="3762" width="1.85546875" style="18" bestFit="1" customWidth="1"/>
    <col min="3763" max="3763" width="10.7109375" style="18" customWidth="1"/>
    <col min="3764" max="3764" width="2" style="18" customWidth="1"/>
    <col min="3765" max="3765" width="3" style="18" customWidth="1"/>
    <col min="3766" max="3766" width="0.85546875" style="18" customWidth="1"/>
    <col min="3767" max="3767" width="2.42578125" style="18" customWidth="1"/>
    <col min="3768" max="3768" width="3" style="18" customWidth="1"/>
    <col min="3769" max="3769" width="0.85546875" style="18" customWidth="1"/>
    <col min="3770" max="3770" width="2.42578125" style="18" customWidth="1"/>
    <col min="3771" max="3771" width="3" style="18" customWidth="1"/>
    <col min="3772" max="3772" width="0.85546875" style="18" customWidth="1"/>
    <col min="3773" max="3773" width="2.42578125" style="18" customWidth="1"/>
    <col min="3774" max="3774" width="3" style="18" customWidth="1"/>
    <col min="3775" max="3775" width="0.85546875" style="18" customWidth="1"/>
    <col min="3776" max="3776" width="2.42578125" style="18" customWidth="1"/>
    <col min="3777" max="3777" width="3" style="18" customWidth="1"/>
    <col min="3778" max="3778" width="0.85546875" style="18" customWidth="1"/>
    <col min="3779" max="3779" width="2.42578125" style="18" customWidth="1"/>
    <col min="3780" max="3780" width="3" style="18" customWidth="1"/>
    <col min="3781" max="3781" width="0.85546875" style="18" customWidth="1"/>
    <col min="3782" max="3782" width="2.42578125" style="18" customWidth="1"/>
    <col min="3783" max="3783" width="3" style="18" customWidth="1"/>
    <col min="3784" max="3784" width="0.85546875" style="18" customWidth="1"/>
    <col min="3785" max="3785" width="2.42578125" style="18" customWidth="1"/>
    <col min="3786" max="3786" width="3" style="18" customWidth="1"/>
    <col min="3787" max="3787" width="0.85546875" style="18" customWidth="1"/>
    <col min="3788" max="3788" width="2.42578125" style="18" customWidth="1"/>
    <col min="3789" max="3789" width="3" style="18" customWidth="1"/>
    <col min="3790" max="3790" width="0.85546875" style="18" customWidth="1"/>
    <col min="3791" max="3791" width="2.42578125" style="18" customWidth="1"/>
    <col min="3792" max="3792" width="3" style="18" customWidth="1"/>
    <col min="3793" max="3793" width="0.85546875" style="18" customWidth="1"/>
    <col min="3794" max="3794" width="2.42578125" style="18" customWidth="1"/>
    <col min="3795" max="3795" width="3.7109375" style="18" customWidth="1"/>
    <col min="3796" max="3796" width="4.7109375" style="18" customWidth="1"/>
    <col min="3797" max="3797" width="5.42578125" style="18" customWidth="1"/>
    <col min="3798" max="3798" width="4.140625" style="18" customWidth="1"/>
    <col min="3799" max="4017" width="11.42578125" style="18"/>
    <col min="4018" max="4018" width="1.85546875" style="18" bestFit="1" customWidth="1"/>
    <col min="4019" max="4019" width="10.7109375" style="18" customWidth="1"/>
    <col min="4020" max="4020" width="2" style="18" customWidth="1"/>
    <col min="4021" max="4021" width="3" style="18" customWidth="1"/>
    <col min="4022" max="4022" width="0.85546875" style="18" customWidth="1"/>
    <col min="4023" max="4023" width="2.42578125" style="18" customWidth="1"/>
    <col min="4024" max="4024" width="3" style="18" customWidth="1"/>
    <col min="4025" max="4025" width="0.85546875" style="18" customWidth="1"/>
    <col min="4026" max="4026" width="2.42578125" style="18" customWidth="1"/>
    <col min="4027" max="4027" width="3" style="18" customWidth="1"/>
    <col min="4028" max="4028" width="0.85546875" style="18" customWidth="1"/>
    <col min="4029" max="4029" width="2.42578125" style="18" customWidth="1"/>
    <col min="4030" max="4030" width="3" style="18" customWidth="1"/>
    <col min="4031" max="4031" width="0.85546875" style="18" customWidth="1"/>
    <col min="4032" max="4032" width="2.42578125" style="18" customWidth="1"/>
    <col min="4033" max="4033" width="3" style="18" customWidth="1"/>
    <col min="4034" max="4034" width="0.85546875" style="18" customWidth="1"/>
    <col min="4035" max="4035" width="2.42578125" style="18" customWidth="1"/>
    <col min="4036" max="4036" width="3" style="18" customWidth="1"/>
    <col min="4037" max="4037" width="0.85546875" style="18" customWidth="1"/>
    <col min="4038" max="4038" width="2.42578125" style="18" customWidth="1"/>
    <col min="4039" max="4039" width="3" style="18" customWidth="1"/>
    <col min="4040" max="4040" width="0.85546875" style="18" customWidth="1"/>
    <col min="4041" max="4041" width="2.42578125" style="18" customWidth="1"/>
    <col min="4042" max="4042" width="3" style="18" customWidth="1"/>
    <col min="4043" max="4043" width="0.85546875" style="18" customWidth="1"/>
    <col min="4044" max="4044" width="2.42578125" style="18" customWidth="1"/>
    <col min="4045" max="4045" width="3" style="18" customWidth="1"/>
    <col min="4046" max="4046" width="0.85546875" style="18" customWidth="1"/>
    <col min="4047" max="4047" width="2.42578125" style="18" customWidth="1"/>
    <col min="4048" max="4048" width="3" style="18" customWidth="1"/>
    <col min="4049" max="4049" width="0.85546875" style="18" customWidth="1"/>
    <col min="4050" max="4050" width="2.42578125" style="18" customWidth="1"/>
    <col min="4051" max="4051" width="3.7109375" style="18" customWidth="1"/>
    <col min="4052" max="4052" width="4.7109375" style="18" customWidth="1"/>
    <col min="4053" max="4053" width="5.42578125" style="18" customWidth="1"/>
    <col min="4054" max="4054" width="4.140625" style="18" customWidth="1"/>
    <col min="4055" max="4273" width="11.42578125" style="18"/>
    <col min="4274" max="4274" width="1.85546875" style="18" bestFit="1" customWidth="1"/>
    <col min="4275" max="4275" width="10.7109375" style="18" customWidth="1"/>
    <col min="4276" max="4276" width="2" style="18" customWidth="1"/>
    <col min="4277" max="4277" width="3" style="18" customWidth="1"/>
    <col min="4278" max="4278" width="0.85546875" style="18" customWidth="1"/>
    <col min="4279" max="4279" width="2.42578125" style="18" customWidth="1"/>
    <col min="4280" max="4280" width="3" style="18" customWidth="1"/>
    <col min="4281" max="4281" width="0.85546875" style="18" customWidth="1"/>
    <col min="4282" max="4282" width="2.42578125" style="18" customWidth="1"/>
    <col min="4283" max="4283" width="3" style="18" customWidth="1"/>
    <col min="4284" max="4284" width="0.85546875" style="18" customWidth="1"/>
    <col min="4285" max="4285" width="2.42578125" style="18" customWidth="1"/>
    <col min="4286" max="4286" width="3" style="18" customWidth="1"/>
    <col min="4287" max="4287" width="0.85546875" style="18" customWidth="1"/>
    <col min="4288" max="4288" width="2.42578125" style="18" customWidth="1"/>
    <col min="4289" max="4289" width="3" style="18" customWidth="1"/>
    <col min="4290" max="4290" width="0.85546875" style="18" customWidth="1"/>
    <col min="4291" max="4291" width="2.42578125" style="18" customWidth="1"/>
    <col min="4292" max="4292" width="3" style="18" customWidth="1"/>
    <col min="4293" max="4293" width="0.85546875" style="18" customWidth="1"/>
    <col min="4294" max="4294" width="2.42578125" style="18" customWidth="1"/>
    <col min="4295" max="4295" width="3" style="18" customWidth="1"/>
    <col min="4296" max="4296" width="0.85546875" style="18" customWidth="1"/>
    <col min="4297" max="4297" width="2.42578125" style="18" customWidth="1"/>
    <col min="4298" max="4298" width="3" style="18" customWidth="1"/>
    <col min="4299" max="4299" width="0.85546875" style="18" customWidth="1"/>
    <col min="4300" max="4300" width="2.42578125" style="18" customWidth="1"/>
    <col min="4301" max="4301" width="3" style="18" customWidth="1"/>
    <col min="4302" max="4302" width="0.85546875" style="18" customWidth="1"/>
    <col min="4303" max="4303" width="2.42578125" style="18" customWidth="1"/>
    <col min="4304" max="4304" width="3" style="18" customWidth="1"/>
    <col min="4305" max="4305" width="0.85546875" style="18" customWidth="1"/>
    <col min="4306" max="4306" width="2.42578125" style="18" customWidth="1"/>
    <col min="4307" max="4307" width="3.7109375" style="18" customWidth="1"/>
    <col min="4308" max="4308" width="4.7109375" style="18" customWidth="1"/>
    <col min="4309" max="4309" width="5.42578125" style="18" customWidth="1"/>
    <col min="4310" max="4310" width="4.140625" style="18" customWidth="1"/>
    <col min="4311" max="4529" width="11.42578125" style="18"/>
    <col min="4530" max="4530" width="1.85546875" style="18" bestFit="1" customWidth="1"/>
    <col min="4531" max="4531" width="10.7109375" style="18" customWidth="1"/>
    <col min="4532" max="4532" width="2" style="18" customWidth="1"/>
    <col min="4533" max="4533" width="3" style="18" customWidth="1"/>
    <col min="4534" max="4534" width="0.85546875" style="18" customWidth="1"/>
    <col min="4535" max="4535" width="2.42578125" style="18" customWidth="1"/>
    <col min="4536" max="4536" width="3" style="18" customWidth="1"/>
    <col min="4537" max="4537" width="0.85546875" style="18" customWidth="1"/>
    <col min="4538" max="4538" width="2.42578125" style="18" customWidth="1"/>
    <col min="4539" max="4539" width="3" style="18" customWidth="1"/>
    <col min="4540" max="4540" width="0.85546875" style="18" customWidth="1"/>
    <col min="4541" max="4541" width="2.42578125" style="18" customWidth="1"/>
    <col min="4542" max="4542" width="3" style="18" customWidth="1"/>
    <col min="4543" max="4543" width="0.85546875" style="18" customWidth="1"/>
    <col min="4544" max="4544" width="2.42578125" style="18" customWidth="1"/>
    <col min="4545" max="4545" width="3" style="18" customWidth="1"/>
    <col min="4546" max="4546" width="0.85546875" style="18" customWidth="1"/>
    <col min="4547" max="4547" width="2.42578125" style="18" customWidth="1"/>
    <col min="4548" max="4548" width="3" style="18" customWidth="1"/>
    <col min="4549" max="4549" width="0.85546875" style="18" customWidth="1"/>
    <col min="4550" max="4550" width="2.42578125" style="18" customWidth="1"/>
    <col min="4551" max="4551" width="3" style="18" customWidth="1"/>
    <col min="4552" max="4552" width="0.85546875" style="18" customWidth="1"/>
    <col min="4553" max="4553" width="2.42578125" style="18" customWidth="1"/>
    <col min="4554" max="4554" width="3" style="18" customWidth="1"/>
    <col min="4555" max="4555" width="0.85546875" style="18" customWidth="1"/>
    <col min="4556" max="4556" width="2.42578125" style="18" customWidth="1"/>
    <col min="4557" max="4557" width="3" style="18" customWidth="1"/>
    <col min="4558" max="4558" width="0.85546875" style="18" customWidth="1"/>
    <col min="4559" max="4559" width="2.42578125" style="18" customWidth="1"/>
    <col min="4560" max="4560" width="3" style="18" customWidth="1"/>
    <col min="4561" max="4561" width="0.85546875" style="18" customWidth="1"/>
    <col min="4562" max="4562" width="2.42578125" style="18" customWidth="1"/>
    <col min="4563" max="4563" width="3.7109375" style="18" customWidth="1"/>
    <col min="4564" max="4564" width="4.7109375" style="18" customWidth="1"/>
    <col min="4565" max="4565" width="5.42578125" style="18" customWidth="1"/>
    <col min="4566" max="4566" width="4.140625" style="18" customWidth="1"/>
    <col min="4567" max="4785" width="11.42578125" style="18"/>
    <col min="4786" max="4786" width="1.85546875" style="18" bestFit="1" customWidth="1"/>
    <col min="4787" max="4787" width="10.7109375" style="18" customWidth="1"/>
    <col min="4788" max="4788" width="2" style="18" customWidth="1"/>
    <col min="4789" max="4789" width="3" style="18" customWidth="1"/>
    <col min="4790" max="4790" width="0.85546875" style="18" customWidth="1"/>
    <col min="4791" max="4791" width="2.42578125" style="18" customWidth="1"/>
    <col min="4792" max="4792" width="3" style="18" customWidth="1"/>
    <col min="4793" max="4793" width="0.85546875" style="18" customWidth="1"/>
    <col min="4794" max="4794" width="2.42578125" style="18" customWidth="1"/>
    <col min="4795" max="4795" width="3" style="18" customWidth="1"/>
    <col min="4796" max="4796" width="0.85546875" style="18" customWidth="1"/>
    <col min="4797" max="4797" width="2.42578125" style="18" customWidth="1"/>
    <col min="4798" max="4798" width="3" style="18" customWidth="1"/>
    <col min="4799" max="4799" width="0.85546875" style="18" customWidth="1"/>
    <col min="4800" max="4800" width="2.42578125" style="18" customWidth="1"/>
    <col min="4801" max="4801" width="3" style="18" customWidth="1"/>
    <col min="4802" max="4802" width="0.85546875" style="18" customWidth="1"/>
    <col min="4803" max="4803" width="2.42578125" style="18" customWidth="1"/>
    <col min="4804" max="4804" width="3" style="18" customWidth="1"/>
    <col min="4805" max="4805" width="0.85546875" style="18" customWidth="1"/>
    <col min="4806" max="4806" width="2.42578125" style="18" customWidth="1"/>
    <col min="4807" max="4807" width="3" style="18" customWidth="1"/>
    <col min="4808" max="4808" width="0.85546875" style="18" customWidth="1"/>
    <col min="4809" max="4809" width="2.42578125" style="18" customWidth="1"/>
    <col min="4810" max="4810" width="3" style="18" customWidth="1"/>
    <col min="4811" max="4811" width="0.85546875" style="18" customWidth="1"/>
    <col min="4812" max="4812" width="2.42578125" style="18" customWidth="1"/>
    <col min="4813" max="4813" width="3" style="18" customWidth="1"/>
    <col min="4814" max="4814" width="0.85546875" style="18" customWidth="1"/>
    <col min="4815" max="4815" width="2.42578125" style="18" customWidth="1"/>
    <col min="4816" max="4816" width="3" style="18" customWidth="1"/>
    <col min="4817" max="4817" width="0.85546875" style="18" customWidth="1"/>
    <col min="4818" max="4818" width="2.42578125" style="18" customWidth="1"/>
    <col min="4819" max="4819" width="3.7109375" style="18" customWidth="1"/>
    <col min="4820" max="4820" width="4.7109375" style="18" customWidth="1"/>
    <col min="4821" max="4821" width="5.42578125" style="18" customWidth="1"/>
    <col min="4822" max="4822" width="4.140625" style="18" customWidth="1"/>
    <col min="4823" max="5041" width="11.42578125" style="18"/>
    <col min="5042" max="5042" width="1.85546875" style="18" bestFit="1" customWidth="1"/>
    <col min="5043" max="5043" width="10.7109375" style="18" customWidth="1"/>
    <col min="5044" max="5044" width="2" style="18" customWidth="1"/>
    <col min="5045" max="5045" width="3" style="18" customWidth="1"/>
    <col min="5046" max="5046" width="0.85546875" style="18" customWidth="1"/>
    <col min="5047" max="5047" width="2.42578125" style="18" customWidth="1"/>
    <col min="5048" max="5048" width="3" style="18" customWidth="1"/>
    <col min="5049" max="5049" width="0.85546875" style="18" customWidth="1"/>
    <col min="5050" max="5050" width="2.42578125" style="18" customWidth="1"/>
    <col min="5051" max="5051" width="3" style="18" customWidth="1"/>
    <col min="5052" max="5052" width="0.85546875" style="18" customWidth="1"/>
    <col min="5053" max="5053" width="2.42578125" style="18" customWidth="1"/>
    <col min="5054" max="5054" width="3" style="18" customWidth="1"/>
    <col min="5055" max="5055" width="0.85546875" style="18" customWidth="1"/>
    <col min="5056" max="5056" width="2.42578125" style="18" customWidth="1"/>
    <col min="5057" max="5057" width="3" style="18" customWidth="1"/>
    <col min="5058" max="5058" width="0.85546875" style="18" customWidth="1"/>
    <col min="5059" max="5059" width="2.42578125" style="18" customWidth="1"/>
    <col min="5060" max="5060" width="3" style="18" customWidth="1"/>
    <col min="5061" max="5061" width="0.85546875" style="18" customWidth="1"/>
    <col min="5062" max="5062" width="2.42578125" style="18" customWidth="1"/>
    <col min="5063" max="5063" width="3" style="18" customWidth="1"/>
    <col min="5064" max="5064" width="0.85546875" style="18" customWidth="1"/>
    <col min="5065" max="5065" width="2.42578125" style="18" customWidth="1"/>
    <col min="5066" max="5066" width="3" style="18" customWidth="1"/>
    <col min="5067" max="5067" width="0.85546875" style="18" customWidth="1"/>
    <col min="5068" max="5068" width="2.42578125" style="18" customWidth="1"/>
    <col min="5069" max="5069" width="3" style="18" customWidth="1"/>
    <col min="5070" max="5070" width="0.85546875" style="18" customWidth="1"/>
    <col min="5071" max="5071" width="2.42578125" style="18" customWidth="1"/>
    <col min="5072" max="5072" width="3" style="18" customWidth="1"/>
    <col min="5073" max="5073" width="0.85546875" style="18" customWidth="1"/>
    <col min="5074" max="5074" width="2.42578125" style="18" customWidth="1"/>
    <col min="5075" max="5075" width="3.7109375" style="18" customWidth="1"/>
    <col min="5076" max="5076" width="4.7109375" style="18" customWidth="1"/>
    <col min="5077" max="5077" width="5.42578125" style="18" customWidth="1"/>
    <col min="5078" max="5078" width="4.140625" style="18" customWidth="1"/>
    <col min="5079" max="5297" width="11.42578125" style="18"/>
    <col min="5298" max="5298" width="1.85546875" style="18" bestFit="1" customWidth="1"/>
    <col min="5299" max="5299" width="10.7109375" style="18" customWidth="1"/>
    <col min="5300" max="5300" width="2" style="18" customWidth="1"/>
    <col min="5301" max="5301" width="3" style="18" customWidth="1"/>
    <col min="5302" max="5302" width="0.85546875" style="18" customWidth="1"/>
    <col min="5303" max="5303" width="2.42578125" style="18" customWidth="1"/>
    <col min="5304" max="5304" width="3" style="18" customWidth="1"/>
    <col min="5305" max="5305" width="0.85546875" style="18" customWidth="1"/>
    <col min="5306" max="5306" width="2.42578125" style="18" customWidth="1"/>
    <col min="5307" max="5307" width="3" style="18" customWidth="1"/>
    <col min="5308" max="5308" width="0.85546875" style="18" customWidth="1"/>
    <col min="5309" max="5309" width="2.42578125" style="18" customWidth="1"/>
    <col min="5310" max="5310" width="3" style="18" customWidth="1"/>
    <col min="5311" max="5311" width="0.85546875" style="18" customWidth="1"/>
    <col min="5312" max="5312" width="2.42578125" style="18" customWidth="1"/>
    <col min="5313" max="5313" width="3" style="18" customWidth="1"/>
    <col min="5314" max="5314" width="0.85546875" style="18" customWidth="1"/>
    <col min="5315" max="5315" width="2.42578125" style="18" customWidth="1"/>
    <col min="5316" max="5316" width="3" style="18" customWidth="1"/>
    <col min="5317" max="5317" width="0.85546875" style="18" customWidth="1"/>
    <col min="5318" max="5318" width="2.42578125" style="18" customWidth="1"/>
    <col min="5319" max="5319" width="3" style="18" customWidth="1"/>
    <col min="5320" max="5320" width="0.85546875" style="18" customWidth="1"/>
    <col min="5321" max="5321" width="2.42578125" style="18" customWidth="1"/>
    <col min="5322" max="5322" width="3" style="18" customWidth="1"/>
    <col min="5323" max="5323" width="0.85546875" style="18" customWidth="1"/>
    <col min="5324" max="5324" width="2.42578125" style="18" customWidth="1"/>
    <col min="5325" max="5325" width="3" style="18" customWidth="1"/>
    <col min="5326" max="5326" width="0.85546875" style="18" customWidth="1"/>
    <col min="5327" max="5327" width="2.42578125" style="18" customWidth="1"/>
    <col min="5328" max="5328" width="3" style="18" customWidth="1"/>
    <col min="5329" max="5329" width="0.85546875" style="18" customWidth="1"/>
    <col min="5330" max="5330" width="2.42578125" style="18" customWidth="1"/>
    <col min="5331" max="5331" width="3.7109375" style="18" customWidth="1"/>
    <col min="5332" max="5332" width="4.7109375" style="18" customWidth="1"/>
    <col min="5333" max="5333" width="5.42578125" style="18" customWidth="1"/>
    <col min="5334" max="5334" width="4.140625" style="18" customWidth="1"/>
    <col min="5335" max="5553" width="11.42578125" style="18"/>
    <col min="5554" max="5554" width="1.85546875" style="18" bestFit="1" customWidth="1"/>
    <col min="5555" max="5555" width="10.7109375" style="18" customWidth="1"/>
    <col min="5556" max="5556" width="2" style="18" customWidth="1"/>
    <col min="5557" max="5557" width="3" style="18" customWidth="1"/>
    <col min="5558" max="5558" width="0.85546875" style="18" customWidth="1"/>
    <col min="5559" max="5559" width="2.42578125" style="18" customWidth="1"/>
    <col min="5560" max="5560" width="3" style="18" customWidth="1"/>
    <col min="5561" max="5561" width="0.85546875" style="18" customWidth="1"/>
    <col min="5562" max="5562" width="2.42578125" style="18" customWidth="1"/>
    <col min="5563" max="5563" width="3" style="18" customWidth="1"/>
    <col min="5564" max="5564" width="0.85546875" style="18" customWidth="1"/>
    <col min="5565" max="5565" width="2.42578125" style="18" customWidth="1"/>
    <col min="5566" max="5566" width="3" style="18" customWidth="1"/>
    <col min="5567" max="5567" width="0.85546875" style="18" customWidth="1"/>
    <col min="5568" max="5568" width="2.42578125" style="18" customWidth="1"/>
    <col min="5569" max="5569" width="3" style="18" customWidth="1"/>
    <col min="5570" max="5570" width="0.85546875" style="18" customWidth="1"/>
    <col min="5571" max="5571" width="2.42578125" style="18" customWidth="1"/>
    <col min="5572" max="5572" width="3" style="18" customWidth="1"/>
    <col min="5573" max="5573" width="0.85546875" style="18" customWidth="1"/>
    <col min="5574" max="5574" width="2.42578125" style="18" customWidth="1"/>
    <col min="5575" max="5575" width="3" style="18" customWidth="1"/>
    <col min="5576" max="5576" width="0.85546875" style="18" customWidth="1"/>
    <col min="5577" max="5577" width="2.42578125" style="18" customWidth="1"/>
    <col min="5578" max="5578" width="3" style="18" customWidth="1"/>
    <col min="5579" max="5579" width="0.85546875" style="18" customWidth="1"/>
    <col min="5580" max="5580" width="2.42578125" style="18" customWidth="1"/>
    <col min="5581" max="5581" width="3" style="18" customWidth="1"/>
    <col min="5582" max="5582" width="0.85546875" style="18" customWidth="1"/>
    <col min="5583" max="5583" width="2.42578125" style="18" customWidth="1"/>
    <col min="5584" max="5584" width="3" style="18" customWidth="1"/>
    <col min="5585" max="5585" width="0.85546875" style="18" customWidth="1"/>
    <col min="5586" max="5586" width="2.42578125" style="18" customWidth="1"/>
    <col min="5587" max="5587" width="3.7109375" style="18" customWidth="1"/>
    <col min="5588" max="5588" width="4.7109375" style="18" customWidth="1"/>
    <col min="5589" max="5589" width="5.42578125" style="18" customWidth="1"/>
    <col min="5590" max="5590" width="4.140625" style="18" customWidth="1"/>
    <col min="5591" max="5809" width="11.42578125" style="18"/>
    <col min="5810" max="5810" width="1.85546875" style="18" bestFit="1" customWidth="1"/>
    <col min="5811" max="5811" width="10.7109375" style="18" customWidth="1"/>
    <col min="5812" max="5812" width="2" style="18" customWidth="1"/>
    <col min="5813" max="5813" width="3" style="18" customWidth="1"/>
    <col min="5814" max="5814" width="0.85546875" style="18" customWidth="1"/>
    <col min="5815" max="5815" width="2.42578125" style="18" customWidth="1"/>
    <col min="5816" max="5816" width="3" style="18" customWidth="1"/>
    <col min="5817" max="5817" width="0.85546875" style="18" customWidth="1"/>
    <col min="5818" max="5818" width="2.42578125" style="18" customWidth="1"/>
    <col min="5819" max="5819" width="3" style="18" customWidth="1"/>
    <col min="5820" max="5820" width="0.85546875" style="18" customWidth="1"/>
    <col min="5821" max="5821" width="2.42578125" style="18" customWidth="1"/>
    <col min="5822" max="5822" width="3" style="18" customWidth="1"/>
    <col min="5823" max="5823" width="0.85546875" style="18" customWidth="1"/>
    <col min="5824" max="5824" width="2.42578125" style="18" customWidth="1"/>
    <col min="5825" max="5825" width="3" style="18" customWidth="1"/>
    <col min="5826" max="5826" width="0.85546875" style="18" customWidth="1"/>
    <col min="5827" max="5827" width="2.42578125" style="18" customWidth="1"/>
    <col min="5828" max="5828" width="3" style="18" customWidth="1"/>
    <col min="5829" max="5829" width="0.85546875" style="18" customWidth="1"/>
    <col min="5830" max="5830" width="2.42578125" style="18" customWidth="1"/>
    <col min="5831" max="5831" width="3" style="18" customWidth="1"/>
    <col min="5832" max="5832" width="0.85546875" style="18" customWidth="1"/>
    <col min="5833" max="5833" width="2.42578125" style="18" customWidth="1"/>
    <col min="5834" max="5834" width="3" style="18" customWidth="1"/>
    <col min="5835" max="5835" width="0.85546875" style="18" customWidth="1"/>
    <col min="5836" max="5836" width="2.42578125" style="18" customWidth="1"/>
    <col min="5837" max="5837" width="3" style="18" customWidth="1"/>
    <col min="5838" max="5838" width="0.85546875" style="18" customWidth="1"/>
    <col min="5839" max="5839" width="2.42578125" style="18" customWidth="1"/>
    <col min="5840" max="5840" width="3" style="18" customWidth="1"/>
    <col min="5841" max="5841" width="0.85546875" style="18" customWidth="1"/>
    <col min="5842" max="5842" width="2.42578125" style="18" customWidth="1"/>
    <col min="5843" max="5843" width="3.7109375" style="18" customWidth="1"/>
    <col min="5844" max="5844" width="4.7109375" style="18" customWidth="1"/>
    <col min="5845" max="5845" width="5.42578125" style="18" customWidth="1"/>
    <col min="5846" max="5846" width="4.140625" style="18" customWidth="1"/>
    <col min="5847" max="6065" width="11.42578125" style="18"/>
    <col min="6066" max="6066" width="1.85546875" style="18" bestFit="1" customWidth="1"/>
    <col min="6067" max="6067" width="10.7109375" style="18" customWidth="1"/>
    <col min="6068" max="6068" width="2" style="18" customWidth="1"/>
    <col min="6069" max="6069" width="3" style="18" customWidth="1"/>
    <col min="6070" max="6070" width="0.85546875" style="18" customWidth="1"/>
    <col min="6071" max="6071" width="2.42578125" style="18" customWidth="1"/>
    <col min="6072" max="6072" width="3" style="18" customWidth="1"/>
    <col min="6073" max="6073" width="0.85546875" style="18" customWidth="1"/>
    <col min="6074" max="6074" width="2.42578125" style="18" customWidth="1"/>
    <col min="6075" max="6075" width="3" style="18" customWidth="1"/>
    <col min="6076" max="6076" width="0.85546875" style="18" customWidth="1"/>
    <col min="6077" max="6077" width="2.42578125" style="18" customWidth="1"/>
    <col min="6078" max="6078" width="3" style="18" customWidth="1"/>
    <col min="6079" max="6079" width="0.85546875" style="18" customWidth="1"/>
    <col min="6080" max="6080" width="2.42578125" style="18" customWidth="1"/>
    <col min="6081" max="6081" width="3" style="18" customWidth="1"/>
    <col min="6082" max="6082" width="0.85546875" style="18" customWidth="1"/>
    <col min="6083" max="6083" width="2.42578125" style="18" customWidth="1"/>
    <col min="6084" max="6084" width="3" style="18" customWidth="1"/>
    <col min="6085" max="6085" width="0.85546875" style="18" customWidth="1"/>
    <col min="6086" max="6086" width="2.42578125" style="18" customWidth="1"/>
    <col min="6087" max="6087" width="3" style="18" customWidth="1"/>
    <col min="6088" max="6088" width="0.85546875" style="18" customWidth="1"/>
    <col min="6089" max="6089" width="2.42578125" style="18" customWidth="1"/>
    <col min="6090" max="6090" width="3" style="18" customWidth="1"/>
    <col min="6091" max="6091" width="0.85546875" style="18" customWidth="1"/>
    <col min="6092" max="6092" width="2.42578125" style="18" customWidth="1"/>
    <col min="6093" max="6093" width="3" style="18" customWidth="1"/>
    <col min="6094" max="6094" width="0.85546875" style="18" customWidth="1"/>
    <col min="6095" max="6095" width="2.42578125" style="18" customWidth="1"/>
    <col min="6096" max="6096" width="3" style="18" customWidth="1"/>
    <col min="6097" max="6097" width="0.85546875" style="18" customWidth="1"/>
    <col min="6098" max="6098" width="2.42578125" style="18" customWidth="1"/>
    <col min="6099" max="6099" width="3.7109375" style="18" customWidth="1"/>
    <col min="6100" max="6100" width="4.7109375" style="18" customWidth="1"/>
    <col min="6101" max="6101" width="5.42578125" style="18" customWidth="1"/>
    <col min="6102" max="6102" width="4.140625" style="18" customWidth="1"/>
    <col min="6103" max="6321" width="11.42578125" style="18"/>
    <col min="6322" max="6322" width="1.85546875" style="18" bestFit="1" customWidth="1"/>
    <col min="6323" max="6323" width="10.7109375" style="18" customWidth="1"/>
    <col min="6324" max="6324" width="2" style="18" customWidth="1"/>
    <col min="6325" max="6325" width="3" style="18" customWidth="1"/>
    <col min="6326" max="6326" width="0.85546875" style="18" customWidth="1"/>
    <col min="6327" max="6327" width="2.42578125" style="18" customWidth="1"/>
    <col min="6328" max="6328" width="3" style="18" customWidth="1"/>
    <col min="6329" max="6329" width="0.85546875" style="18" customWidth="1"/>
    <col min="6330" max="6330" width="2.42578125" style="18" customWidth="1"/>
    <col min="6331" max="6331" width="3" style="18" customWidth="1"/>
    <col min="6332" max="6332" width="0.85546875" style="18" customWidth="1"/>
    <col min="6333" max="6333" width="2.42578125" style="18" customWidth="1"/>
    <col min="6334" max="6334" width="3" style="18" customWidth="1"/>
    <col min="6335" max="6335" width="0.85546875" style="18" customWidth="1"/>
    <col min="6336" max="6336" width="2.42578125" style="18" customWidth="1"/>
    <col min="6337" max="6337" width="3" style="18" customWidth="1"/>
    <col min="6338" max="6338" width="0.85546875" style="18" customWidth="1"/>
    <col min="6339" max="6339" width="2.42578125" style="18" customWidth="1"/>
    <col min="6340" max="6340" width="3" style="18" customWidth="1"/>
    <col min="6341" max="6341" width="0.85546875" style="18" customWidth="1"/>
    <col min="6342" max="6342" width="2.42578125" style="18" customWidth="1"/>
    <col min="6343" max="6343" width="3" style="18" customWidth="1"/>
    <col min="6344" max="6344" width="0.85546875" style="18" customWidth="1"/>
    <col min="6345" max="6345" width="2.42578125" style="18" customWidth="1"/>
    <col min="6346" max="6346" width="3" style="18" customWidth="1"/>
    <col min="6347" max="6347" width="0.85546875" style="18" customWidth="1"/>
    <col min="6348" max="6348" width="2.42578125" style="18" customWidth="1"/>
    <col min="6349" max="6349" width="3" style="18" customWidth="1"/>
    <col min="6350" max="6350" width="0.85546875" style="18" customWidth="1"/>
    <col min="6351" max="6351" width="2.42578125" style="18" customWidth="1"/>
    <col min="6352" max="6352" width="3" style="18" customWidth="1"/>
    <col min="6353" max="6353" width="0.85546875" style="18" customWidth="1"/>
    <col min="6354" max="6354" width="2.42578125" style="18" customWidth="1"/>
    <col min="6355" max="6355" width="3.7109375" style="18" customWidth="1"/>
    <col min="6356" max="6356" width="4.7109375" style="18" customWidth="1"/>
    <col min="6357" max="6357" width="5.42578125" style="18" customWidth="1"/>
    <col min="6358" max="6358" width="4.140625" style="18" customWidth="1"/>
    <col min="6359" max="6577" width="11.42578125" style="18"/>
    <col min="6578" max="6578" width="1.85546875" style="18" bestFit="1" customWidth="1"/>
    <col min="6579" max="6579" width="10.7109375" style="18" customWidth="1"/>
    <col min="6580" max="6580" width="2" style="18" customWidth="1"/>
    <col min="6581" max="6581" width="3" style="18" customWidth="1"/>
    <col min="6582" max="6582" width="0.85546875" style="18" customWidth="1"/>
    <col min="6583" max="6583" width="2.42578125" style="18" customWidth="1"/>
    <col min="6584" max="6584" width="3" style="18" customWidth="1"/>
    <col min="6585" max="6585" width="0.85546875" style="18" customWidth="1"/>
    <col min="6586" max="6586" width="2.42578125" style="18" customWidth="1"/>
    <col min="6587" max="6587" width="3" style="18" customWidth="1"/>
    <col min="6588" max="6588" width="0.85546875" style="18" customWidth="1"/>
    <col min="6589" max="6589" width="2.42578125" style="18" customWidth="1"/>
    <col min="6590" max="6590" width="3" style="18" customWidth="1"/>
    <col min="6591" max="6591" width="0.85546875" style="18" customWidth="1"/>
    <col min="6592" max="6592" width="2.42578125" style="18" customWidth="1"/>
    <col min="6593" max="6593" width="3" style="18" customWidth="1"/>
    <col min="6594" max="6594" width="0.85546875" style="18" customWidth="1"/>
    <col min="6595" max="6595" width="2.42578125" style="18" customWidth="1"/>
    <col min="6596" max="6596" width="3" style="18" customWidth="1"/>
    <col min="6597" max="6597" width="0.85546875" style="18" customWidth="1"/>
    <col min="6598" max="6598" width="2.42578125" style="18" customWidth="1"/>
    <col min="6599" max="6599" width="3" style="18" customWidth="1"/>
    <col min="6600" max="6600" width="0.85546875" style="18" customWidth="1"/>
    <col min="6601" max="6601" width="2.42578125" style="18" customWidth="1"/>
    <col min="6602" max="6602" width="3" style="18" customWidth="1"/>
    <col min="6603" max="6603" width="0.85546875" style="18" customWidth="1"/>
    <col min="6604" max="6604" width="2.42578125" style="18" customWidth="1"/>
    <col min="6605" max="6605" width="3" style="18" customWidth="1"/>
    <col min="6606" max="6606" width="0.85546875" style="18" customWidth="1"/>
    <col min="6607" max="6607" width="2.42578125" style="18" customWidth="1"/>
    <col min="6608" max="6608" width="3" style="18" customWidth="1"/>
    <col min="6609" max="6609" width="0.85546875" style="18" customWidth="1"/>
    <col min="6610" max="6610" width="2.42578125" style="18" customWidth="1"/>
    <col min="6611" max="6611" width="3.7109375" style="18" customWidth="1"/>
    <col min="6612" max="6612" width="4.7109375" style="18" customWidth="1"/>
    <col min="6613" max="6613" width="5.42578125" style="18" customWidth="1"/>
    <col min="6614" max="6614" width="4.140625" style="18" customWidth="1"/>
    <col min="6615" max="6833" width="11.42578125" style="18"/>
    <col min="6834" max="6834" width="1.85546875" style="18" bestFit="1" customWidth="1"/>
    <col min="6835" max="6835" width="10.7109375" style="18" customWidth="1"/>
    <col min="6836" max="6836" width="2" style="18" customWidth="1"/>
    <col min="6837" max="6837" width="3" style="18" customWidth="1"/>
    <col min="6838" max="6838" width="0.85546875" style="18" customWidth="1"/>
    <col min="6839" max="6839" width="2.42578125" style="18" customWidth="1"/>
    <col min="6840" max="6840" width="3" style="18" customWidth="1"/>
    <col min="6841" max="6841" width="0.85546875" style="18" customWidth="1"/>
    <col min="6842" max="6842" width="2.42578125" style="18" customWidth="1"/>
    <col min="6843" max="6843" width="3" style="18" customWidth="1"/>
    <col min="6844" max="6844" width="0.85546875" style="18" customWidth="1"/>
    <col min="6845" max="6845" width="2.42578125" style="18" customWidth="1"/>
    <col min="6846" max="6846" width="3" style="18" customWidth="1"/>
    <col min="6847" max="6847" width="0.85546875" style="18" customWidth="1"/>
    <col min="6848" max="6848" width="2.42578125" style="18" customWidth="1"/>
    <col min="6849" max="6849" width="3" style="18" customWidth="1"/>
    <col min="6850" max="6850" width="0.85546875" style="18" customWidth="1"/>
    <col min="6851" max="6851" width="2.42578125" style="18" customWidth="1"/>
    <col min="6852" max="6852" width="3" style="18" customWidth="1"/>
    <col min="6853" max="6853" width="0.85546875" style="18" customWidth="1"/>
    <col min="6854" max="6854" width="2.42578125" style="18" customWidth="1"/>
    <col min="6855" max="6855" width="3" style="18" customWidth="1"/>
    <col min="6856" max="6856" width="0.85546875" style="18" customWidth="1"/>
    <col min="6857" max="6857" width="2.42578125" style="18" customWidth="1"/>
    <col min="6858" max="6858" width="3" style="18" customWidth="1"/>
    <col min="6859" max="6859" width="0.85546875" style="18" customWidth="1"/>
    <col min="6860" max="6860" width="2.42578125" style="18" customWidth="1"/>
    <col min="6861" max="6861" width="3" style="18" customWidth="1"/>
    <col min="6862" max="6862" width="0.85546875" style="18" customWidth="1"/>
    <col min="6863" max="6863" width="2.42578125" style="18" customWidth="1"/>
    <col min="6864" max="6864" width="3" style="18" customWidth="1"/>
    <col min="6865" max="6865" width="0.85546875" style="18" customWidth="1"/>
    <col min="6866" max="6866" width="2.42578125" style="18" customWidth="1"/>
    <col min="6867" max="6867" width="3.7109375" style="18" customWidth="1"/>
    <col min="6868" max="6868" width="4.7109375" style="18" customWidth="1"/>
    <col min="6869" max="6869" width="5.42578125" style="18" customWidth="1"/>
    <col min="6870" max="6870" width="4.140625" style="18" customWidth="1"/>
    <col min="6871" max="7089" width="11.42578125" style="18"/>
    <col min="7090" max="7090" width="1.85546875" style="18" bestFit="1" customWidth="1"/>
    <col min="7091" max="7091" width="10.7109375" style="18" customWidth="1"/>
    <col min="7092" max="7092" width="2" style="18" customWidth="1"/>
    <col min="7093" max="7093" width="3" style="18" customWidth="1"/>
    <col min="7094" max="7094" width="0.85546875" style="18" customWidth="1"/>
    <col min="7095" max="7095" width="2.42578125" style="18" customWidth="1"/>
    <col min="7096" max="7096" width="3" style="18" customWidth="1"/>
    <col min="7097" max="7097" width="0.85546875" style="18" customWidth="1"/>
    <col min="7098" max="7098" width="2.42578125" style="18" customWidth="1"/>
    <col min="7099" max="7099" width="3" style="18" customWidth="1"/>
    <col min="7100" max="7100" width="0.85546875" style="18" customWidth="1"/>
    <col min="7101" max="7101" width="2.42578125" style="18" customWidth="1"/>
    <col min="7102" max="7102" width="3" style="18" customWidth="1"/>
    <col min="7103" max="7103" width="0.85546875" style="18" customWidth="1"/>
    <col min="7104" max="7104" width="2.42578125" style="18" customWidth="1"/>
    <col min="7105" max="7105" width="3" style="18" customWidth="1"/>
    <col min="7106" max="7106" width="0.85546875" style="18" customWidth="1"/>
    <col min="7107" max="7107" width="2.42578125" style="18" customWidth="1"/>
    <col min="7108" max="7108" width="3" style="18" customWidth="1"/>
    <col min="7109" max="7109" width="0.85546875" style="18" customWidth="1"/>
    <col min="7110" max="7110" width="2.42578125" style="18" customWidth="1"/>
    <col min="7111" max="7111" width="3" style="18" customWidth="1"/>
    <col min="7112" max="7112" width="0.85546875" style="18" customWidth="1"/>
    <col min="7113" max="7113" width="2.42578125" style="18" customWidth="1"/>
    <col min="7114" max="7114" width="3" style="18" customWidth="1"/>
    <col min="7115" max="7115" width="0.85546875" style="18" customWidth="1"/>
    <col min="7116" max="7116" width="2.42578125" style="18" customWidth="1"/>
    <col min="7117" max="7117" width="3" style="18" customWidth="1"/>
    <col min="7118" max="7118" width="0.85546875" style="18" customWidth="1"/>
    <col min="7119" max="7119" width="2.42578125" style="18" customWidth="1"/>
    <col min="7120" max="7120" width="3" style="18" customWidth="1"/>
    <col min="7121" max="7121" width="0.85546875" style="18" customWidth="1"/>
    <col min="7122" max="7122" width="2.42578125" style="18" customWidth="1"/>
    <col min="7123" max="7123" width="3.7109375" style="18" customWidth="1"/>
    <col min="7124" max="7124" width="4.7109375" style="18" customWidth="1"/>
    <col min="7125" max="7125" width="5.42578125" style="18" customWidth="1"/>
    <col min="7126" max="7126" width="4.140625" style="18" customWidth="1"/>
    <col min="7127" max="7345" width="11.42578125" style="18"/>
    <col min="7346" max="7346" width="1.85546875" style="18" bestFit="1" customWidth="1"/>
    <col min="7347" max="7347" width="10.7109375" style="18" customWidth="1"/>
    <col min="7348" max="7348" width="2" style="18" customWidth="1"/>
    <col min="7349" max="7349" width="3" style="18" customWidth="1"/>
    <col min="7350" max="7350" width="0.85546875" style="18" customWidth="1"/>
    <col min="7351" max="7351" width="2.42578125" style="18" customWidth="1"/>
    <col min="7352" max="7352" width="3" style="18" customWidth="1"/>
    <col min="7353" max="7353" width="0.85546875" style="18" customWidth="1"/>
    <col min="7354" max="7354" width="2.42578125" style="18" customWidth="1"/>
    <col min="7355" max="7355" width="3" style="18" customWidth="1"/>
    <col min="7356" max="7356" width="0.85546875" style="18" customWidth="1"/>
    <col min="7357" max="7357" width="2.42578125" style="18" customWidth="1"/>
    <col min="7358" max="7358" width="3" style="18" customWidth="1"/>
    <col min="7359" max="7359" width="0.85546875" style="18" customWidth="1"/>
    <col min="7360" max="7360" width="2.42578125" style="18" customWidth="1"/>
    <col min="7361" max="7361" width="3" style="18" customWidth="1"/>
    <col min="7362" max="7362" width="0.85546875" style="18" customWidth="1"/>
    <col min="7363" max="7363" width="2.42578125" style="18" customWidth="1"/>
    <col min="7364" max="7364" width="3" style="18" customWidth="1"/>
    <col min="7365" max="7365" width="0.85546875" style="18" customWidth="1"/>
    <col min="7366" max="7366" width="2.42578125" style="18" customWidth="1"/>
    <col min="7367" max="7367" width="3" style="18" customWidth="1"/>
    <col min="7368" max="7368" width="0.85546875" style="18" customWidth="1"/>
    <col min="7369" max="7369" width="2.42578125" style="18" customWidth="1"/>
    <col min="7370" max="7370" width="3" style="18" customWidth="1"/>
    <col min="7371" max="7371" width="0.85546875" style="18" customWidth="1"/>
    <col min="7372" max="7372" width="2.42578125" style="18" customWidth="1"/>
    <col min="7373" max="7373" width="3" style="18" customWidth="1"/>
    <col min="7374" max="7374" width="0.85546875" style="18" customWidth="1"/>
    <col min="7375" max="7375" width="2.42578125" style="18" customWidth="1"/>
    <col min="7376" max="7376" width="3" style="18" customWidth="1"/>
    <col min="7377" max="7377" width="0.85546875" style="18" customWidth="1"/>
    <col min="7378" max="7378" width="2.42578125" style="18" customWidth="1"/>
    <col min="7379" max="7379" width="3.7109375" style="18" customWidth="1"/>
    <col min="7380" max="7380" width="4.7109375" style="18" customWidth="1"/>
    <col min="7381" max="7381" width="5.42578125" style="18" customWidth="1"/>
    <col min="7382" max="7382" width="4.140625" style="18" customWidth="1"/>
    <col min="7383" max="7601" width="11.42578125" style="18"/>
    <col min="7602" max="7602" width="1.85546875" style="18" bestFit="1" customWidth="1"/>
    <col min="7603" max="7603" width="10.7109375" style="18" customWidth="1"/>
    <col min="7604" max="7604" width="2" style="18" customWidth="1"/>
    <col min="7605" max="7605" width="3" style="18" customWidth="1"/>
    <col min="7606" max="7606" width="0.85546875" style="18" customWidth="1"/>
    <col min="7607" max="7607" width="2.42578125" style="18" customWidth="1"/>
    <col min="7608" max="7608" width="3" style="18" customWidth="1"/>
    <col min="7609" max="7609" width="0.85546875" style="18" customWidth="1"/>
    <col min="7610" max="7610" width="2.42578125" style="18" customWidth="1"/>
    <col min="7611" max="7611" width="3" style="18" customWidth="1"/>
    <col min="7612" max="7612" width="0.85546875" style="18" customWidth="1"/>
    <col min="7613" max="7613" width="2.42578125" style="18" customWidth="1"/>
    <col min="7614" max="7614" width="3" style="18" customWidth="1"/>
    <col min="7615" max="7615" width="0.85546875" style="18" customWidth="1"/>
    <col min="7616" max="7616" width="2.42578125" style="18" customWidth="1"/>
    <col min="7617" max="7617" width="3" style="18" customWidth="1"/>
    <col min="7618" max="7618" width="0.85546875" style="18" customWidth="1"/>
    <col min="7619" max="7619" width="2.42578125" style="18" customWidth="1"/>
    <col min="7620" max="7620" width="3" style="18" customWidth="1"/>
    <col min="7621" max="7621" width="0.85546875" style="18" customWidth="1"/>
    <col min="7622" max="7622" width="2.42578125" style="18" customWidth="1"/>
    <col min="7623" max="7623" width="3" style="18" customWidth="1"/>
    <col min="7624" max="7624" width="0.85546875" style="18" customWidth="1"/>
    <col min="7625" max="7625" width="2.42578125" style="18" customWidth="1"/>
    <col min="7626" max="7626" width="3" style="18" customWidth="1"/>
    <col min="7627" max="7627" width="0.85546875" style="18" customWidth="1"/>
    <col min="7628" max="7628" width="2.42578125" style="18" customWidth="1"/>
    <col min="7629" max="7629" width="3" style="18" customWidth="1"/>
    <col min="7630" max="7630" width="0.85546875" style="18" customWidth="1"/>
    <col min="7631" max="7631" width="2.42578125" style="18" customWidth="1"/>
    <col min="7632" max="7632" width="3" style="18" customWidth="1"/>
    <col min="7633" max="7633" width="0.85546875" style="18" customWidth="1"/>
    <col min="7634" max="7634" width="2.42578125" style="18" customWidth="1"/>
    <col min="7635" max="7635" width="3.7109375" style="18" customWidth="1"/>
    <col min="7636" max="7636" width="4.7109375" style="18" customWidth="1"/>
    <col min="7637" max="7637" width="5.42578125" style="18" customWidth="1"/>
    <col min="7638" max="7638" width="4.140625" style="18" customWidth="1"/>
    <col min="7639" max="7857" width="11.42578125" style="18"/>
    <col min="7858" max="7858" width="1.85546875" style="18" bestFit="1" customWidth="1"/>
    <col min="7859" max="7859" width="10.7109375" style="18" customWidth="1"/>
    <col min="7860" max="7860" width="2" style="18" customWidth="1"/>
    <col min="7861" max="7861" width="3" style="18" customWidth="1"/>
    <col min="7862" max="7862" width="0.85546875" style="18" customWidth="1"/>
    <col min="7863" max="7863" width="2.42578125" style="18" customWidth="1"/>
    <col min="7864" max="7864" width="3" style="18" customWidth="1"/>
    <col min="7865" max="7865" width="0.85546875" style="18" customWidth="1"/>
    <col min="7866" max="7866" width="2.42578125" style="18" customWidth="1"/>
    <col min="7867" max="7867" width="3" style="18" customWidth="1"/>
    <col min="7868" max="7868" width="0.85546875" style="18" customWidth="1"/>
    <col min="7869" max="7869" width="2.42578125" style="18" customWidth="1"/>
    <col min="7870" max="7870" width="3" style="18" customWidth="1"/>
    <col min="7871" max="7871" width="0.85546875" style="18" customWidth="1"/>
    <col min="7872" max="7872" width="2.42578125" style="18" customWidth="1"/>
    <col min="7873" max="7873" width="3" style="18" customWidth="1"/>
    <col min="7874" max="7874" width="0.85546875" style="18" customWidth="1"/>
    <col min="7875" max="7875" width="2.42578125" style="18" customWidth="1"/>
    <col min="7876" max="7876" width="3" style="18" customWidth="1"/>
    <col min="7877" max="7877" width="0.85546875" style="18" customWidth="1"/>
    <col min="7878" max="7878" width="2.42578125" style="18" customWidth="1"/>
    <col min="7879" max="7879" width="3" style="18" customWidth="1"/>
    <col min="7880" max="7880" width="0.85546875" style="18" customWidth="1"/>
    <col min="7881" max="7881" width="2.42578125" style="18" customWidth="1"/>
    <col min="7882" max="7882" width="3" style="18" customWidth="1"/>
    <col min="7883" max="7883" width="0.85546875" style="18" customWidth="1"/>
    <col min="7884" max="7884" width="2.42578125" style="18" customWidth="1"/>
    <col min="7885" max="7885" width="3" style="18" customWidth="1"/>
    <col min="7886" max="7886" width="0.85546875" style="18" customWidth="1"/>
    <col min="7887" max="7887" width="2.42578125" style="18" customWidth="1"/>
    <col min="7888" max="7888" width="3" style="18" customWidth="1"/>
    <col min="7889" max="7889" width="0.85546875" style="18" customWidth="1"/>
    <col min="7890" max="7890" width="2.42578125" style="18" customWidth="1"/>
    <col min="7891" max="7891" width="3.7109375" style="18" customWidth="1"/>
    <col min="7892" max="7892" width="4.7109375" style="18" customWidth="1"/>
    <col min="7893" max="7893" width="5.42578125" style="18" customWidth="1"/>
    <col min="7894" max="7894" width="4.140625" style="18" customWidth="1"/>
    <col min="7895" max="8113" width="11.42578125" style="18"/>
    <col min="8114" max="8114" width="1.85546875" style="18" bestFit="1" customWidth="1"/>
    <col min="8115" max="8115" width="10.7109375" style="18" customWidth="1"/>
    <col min="8116" max="8116" width="2" style="18" customWidth="1"/>
    <col min="8117" max="8117" width="3" style="18" customWidth="1"/>
    <col min="8118" max="8118" width="0.85546875" style="18" customWidth="1"/>
    <col min="8119" max="8119" width="2.42578125" style="18" customWidth="1"/>
    <col min="8120" max="8120" width="3" style="18" customWidth="1"/>
    <col min="8121" max="8121" width="0.85546875" style="18" customWidth="1"/>
    <col min="8122" max="8122" width="2.42578125" style="18" customWidth="1"/>
    <col min="8123" max="8123" width="3" style="18" customWidth="1"/>
    <col min="8124" max="8124" width="0.85546875" style="18" customWidth="1"/>
    <col min="8125" max="8125" width="2.42578125" style="18" customWidth="1"/>
    <col min="8126" max="8126" width="3" style="18" customWidth="1"/>
    <col min="8127" max="8127" width="0.85546875" style="18" customWidth="1"/>
    <col min="8128" max="8128" width="2.42578125" style="18" customWidth="1"/>
    <col min="8129" max="8129" width="3" style="18" customWidth="1"/>
    <col min="8130" max="8130" width="0.85546875" style="18" customWidth="1"/>
    <col min="8131" max="8131" width="2.42578125" style="18" customWidth="1"/>
    <col min="8132" max="8132" width="3" style="18" customWidth="1"/>
    <col min="8133" max="8133" width="0.85546875" style="18" customWidth="1"/>
    <col min="8134" max="8134" width="2.42578125" style="18" customWidth="1"/>
    <col min="8135" max="8135" width="3" style="18" customWidth="1"/>
    <col min="8136" max="8136" width="0.85546875" style="18" customWidth="1"/>
    <col min="8137" max="8137" width="2.42578125" style="18" customWidth="1"/>
    <col min="8138" max="8138" width="3" style="18" customWidth="1"/>
    <col min="8139" max="8139" width="0.85546875" style="18" customWidth="1"/>
    <col min="8140" max="8140" width="2.42578125" style="18" customWidth="1"/>
    <col min="8141" max="8141" width="3" style="18" customWidth="1"/>
    <col min="8142" max="8142" width="0.85546875" style="18" customWidth="1"/>
    <col min="8143" max="8143" width="2.42578125" style="18" customWidth="1"/>
    <col min="8144" max="8144" width="3" style="18" customWidth="1"/>
    <col min="8145" max="8145" width="0.85546875" style="18" customWidth="1"/>
    <col min="8146" max="8146" width="2.42578125" style="18" customWidth="1"/>
    <col min="8147" max="8147" width="3.7109375" style="18" customWidth="1"/>
    <col min="8148" max="8148" width="4.7109375" style="18" customWidth="1"/>
    <col min="8149" max="8149" width="5.42578125" style="18" customWidth="1"/>
    <col min="8150" max="8150" width="4.140625" style="18" customWidth="1"/>
    <col min="8151" max="8369" width="11.42578125" style="18"/>
    <col min="8370" max="8370" width="1.85546875" style="18" bestFit="1" customWidth="1"/>
    <col min="8371" max="8371" width="10.7109375" style="18" customWidth="1"/>
    <col min="8372" max="8372" width="2" style="18" customWidth="1"/>
    <col min="8373" max="8373" width="3" style="18" customWidth="1"/>
    <col min="8374" max="8374" width="0.85546875" style="18" customWidth="1"/>
    <col min="8375" max="8375" width="2.42578125" style="18" customWidth="1"/>
    <col min="8376" max="8376" width="3" style="18" customWidth="1"/>
    <col min="8377" max="8377" width="0.85546875" style="18" customWidth="1"/>
    <col min="8378" max="8378" width="2.42578125" style="18" customWidth="1"/>
    <col min="8379" max="8379" width="3" style="18" customWidth="1"/>
    <col min="8380" max="8380" width="0.85546875" style="18" customWidth="1"/>
    <col min="8381" max="8381" width="2.42578125" style="18" customWidth="1"/>
    <col min="8382" max="8382" width="3" style="18" customWidth="1"/>
    <col min="8383" max="8383" width="0.85546875" style="18" customWidth="1"/>
    <col min="8384" max="8384" width="2.42578125" style="18" customWidth="1"/>
    <col min="8385" max="8385" width="3" style="18" customWidth="1"/>
    <col min="8386" max="8386" width="0.85546875" style="18" customWidth="1"/>
    <col min="8387" max="8387" width="2.42578125" style="18" customWidth="1"/>
    <col min="8388" max="8388" width="3" style="18" customWidth="1"/>
    <col min="8389" max="8389" width="0.85546875" style="18" customWidth="1"/>
    <col min="8390" max="8390" width="2.42578125" style="18" customWidth="1"/>
    <col min="8391" max="8391" width="3" style="18" customWidth="1"/>
    <col min="8392" max="8392" width="0.85546875" style="18" customWidth="1"/>
    <col min="8393" max="8393" width="2.42578125" style="18" customWidth="1"/>
    <col min="8394" max="8394" width="3" style="18" customWidth="1"/>
    <col min="8395" max="8395" width="0.85546875" style="18" customWidth="1"/>
    <col min="8396" max="8396" width="2.42578125" style="18" customWidth="1"/>
    <col min="8397" max="8397" width="3" style="18" customWidth="1"/>
    <col min="8398" max="8398" width="0.85546875" style="18" customWidth="1"/>
    <col min="8399" max="8399" width="2.42578125" style="18" customWidth="1"/>
    <col min="8400" max="8400" width="3" style="18" customWidth="1"/>
    <col min="8401" max="8401" width="0.85546875" style="18" customWidth="1"/>
    <col min="8402" max="8402" width="2.42578125" style="18" customWidth="1"/>
    <col min="8403" max="8403" width="3.7109375" style="18" customWidth="1"/>
    <col min="8404" max="8404" width="4.7109375" style="18" customWidth="1"/>
    <col min="8405" max="8405" width="5.42578125" style="18" customWidth="1"/>
    <col min="8406" max="8406" width="4.140625" style="18" customWidth="1"/>
    <col min="8407" max="8625" width="11.42578125" style="18"/>
    <col min="8626" max="8626" width="1.85546875" style="18" bestFit="1" customWidth="1"/>
    <col min="8627" max="8627" width="10.7109375" style="18" customWidth="1"/>
    <col min="8628" max="8628" width="2" style="18" customWidth="1"/>
    <col min="8629" max="8629" width="3" style="18" customWidth="1"/>
    <col min="8630" max="8630" width="0.85546875" style="18" customWidth="1"/>
    <col min="8631" max="8631" width="2.42578125" style="18" customWidth="1"/>
    <col min="8632" max="8632" width="3" style="18" customWidth="1"/>
    <col min="8633" max="8633" width="0.85546875" style="18" customWidth="1"/>
    <col min="8634" max="8634" width="2.42578125" style="18" customWidth="1"/>
    <col min="8635" max="8635" width="3" style="18" customWidth="1"/>
    <col min="8636" max="8636" width="0.85546875" style="18" customWidth="1"/>
    <col min="8637" max="8637" width="2.42578125" style="18" customWidth="1"/>
    <col min="8638" max="8638" width="3" style="18" customWidth="1"/>
    <col min="8639" max="8639" width="0.85546875" style="18" customWidth="1"/>
    <col min="8640" max="8640" width="2.42578125" style="18" customWidth="1"/>
    <col min="8641" max="8641" width="3" style="18" customWidth="1"/>
    <col min="8642" max="8642" width="0.85546875" style="18" customWidth="1"/>
    <col min="8643" max="8643" width="2.42578125" style="18" customWidth="1"/>
    <col min="8644" max="8644" width="3" style="18" customWidth="1"/>
    <col min="8645" max="8645" width="0.85546875" style="18" customWidth="1"/>
    <col min="8646" max="8646" width="2.42578125" style="18" customWidth="1"/>
    <col min="8647" max="8647" width="3" style="18" customWidth="1"/>
    <col min="8648" max="8648" width="0.85546875" style="18" customWidth="1"/>
    <col min="8649" max="8649" width="2.42578125" style="18" customWidth="1"/>
    <col min="8650" max="8650" width="3" style="18" customWidth="1"/>
    <col min="8651" max="8651" width="0.85546875" style="18" customWidth="1"/>
    <col min="8652" max="8652" width="2.42578125" style="18" customWidth="1"/>
    <col min="8653" max="8653" width="3" style="18" customWidth="1"/>
    <col min="8654" max="8654" width="0.85546875" style="18" customWidth="1"/>
    <col min="8655" max="8655" width="2.42578125" style="18" customWidth="1"/>
    <col min="8656" max="8656" width="3" style="18" customWidth="1"/>
    <col min="8657" max="8657" width="0.85546875" style="18" customWidth="1"/>
    <col min="8658" max="8658" width="2.42578125" style="18" customWidth="1"/>
    <col min="8659" max="8659" width="3.7109375" style="18" customWidth="1"/>
    <col min="8660" max="8660" width="4.7109375" style="18" customWidth="1"/>
    <col min="8661" max="8661" width="5.42578125" style="18" customWidth="1"/>
    <col min="8662" max="8662" width="4.140625" style="18" customWidth="1"/>
    <col min="8663" max="8881" width="11.42578125" style="18"/>
    <col min="8882" max="8882" width="1.85546875" style="18" bestFit="1" customWidth="1"/>
    <col min="8883" max="8883" width="10.7109375" style="18" customWidth="1"/>
    <col min="8884" max="8884" width="2" style="18" customWidth="1"/>
    <col min="8885" max="8885" width="3" style="18" customWidth="1"/>
    <col min="8886" max="8886" width="0.85546875" style="18" customWidth="1"/>
    <col min="8887" max="8887" width="2.42578125" style="18" customWidth="1"/>
    <col min="8888" max="8888" width="3" style="18" customWidth="1"/>
    <col min="8889" max="8889" width="0.85546875" style="18" customWidth="1"/>
    <col min="8890" max="8890" width="2.42578125" style="18" customWidth="1"/>
    <col min="8891" max="8891" width="3" style="18" customWidth="1"/>
    <col min="8892" max="8892" width="0.85546875" style="18" customWidth="1"/>
    <col min="8893" max="8893" width="2.42578125" style="18" customWidth="1"/>
    <col min="8894" max="8894" width="3" style="18" customWidth="1"/>
    <col min="8895" max="8895" width="0.85546875" style="18" customWidth="1"/>
    <col min="8896" max="8896" width="2.42578125" style="18" customWidth="1"/>
    <col min="8897" max="8897" width="3" style="18" customWidth="1"/>
    <col min="8898" max="8898" width="0.85546875" style="18" customWidth="1"/>
    <col min="8899" max="8899" width="2.42578125" style="18" customWidth="1"/>
    <col min="8900" max="8900" width="3" style="18" customWidth="1"/>
    <col min="8901" max="8901" width="0.85546875" style="18" customWidth="1"/>
    <col min="8902" max="8902" width="2.42578125" style="18" customWidth="1"/>
    <col min="8903" max="8903" width="3" style="18" customWidth="1"/>
    <col min="8904" max="8904" width="0.85546875" style="18" customWidth="1"/>
    <col min="8905" max="8905" width="2.42578125" style="18" customWidth="1"/>
    <col min="8906" max="8906" width="3" style="18" customWidth="1"/>
    <col min="8907" max="8907" width="0.85546875" style="18" customWidth="1"/>
    <col min="8908" max="8908" width="2.42578125" style="18" customWidth="1"/>
    <col min="8909" max="8909" width="3" style="18" customWidth="1"/>
    <col min="8910" max="8910" width="0.85546875" style="18" customWidth="1"/>
    <col min="8911" max="8911" width="2.42578125" style="18" customWidth="1"/>
    <col min="8912" max="8912" width="3" style="18" customWidth="1"/>
    <col min="8913" max="8913" width="0.85546875" style="18" customWidth="1"/>
    <col min="8914" max="8914" width="2.42578125" style="18" customWidth="1"/>
    <col min="8915" max="8915" width="3.7109375" style="18" customWidth="1"/>
    <col min="8916" max="8916" width="4.7109375" style="18" customWidth="1"/>
    <col min="8917" max="8917" width="5.42578125" style="18" customWidth="1"/>
    <col min="8918" max="8918" width="4.140625" style="18" customWidth="1"/>
    <col min="8919" max="9137" width="11.42578125" style="18"/>
    <col min="9138" max="9138" width="1.85546875" style="18" bestFit="1" customWidth="1"/>
    <col min="9139" max="9139" width="10.7109375" style="18" customWidth="1"/>
    <col min="9140" max="9140" width="2" style="18" customWidth="1"/>
    <col min="9141" max="9141" width="3" style="18" customWidth="1"/>
    <col min="9142" max="9142" width="0.85546875" style="18" customWidth="1"/>
    <col min="9143" max="9143" width="2.42578125" style="18" customWidth="1"/>
    <col min="9144" max="9144" width="3" style="18" customWidth="1"/>
    <col min="9145" max="9145" width="0.85546875" style="18" customWidth="1"/>
    <col min="9146" max="9146" width="2.42578125" style="18" customWidth="1"/>
    <col min="9147" max="9147" width="3" style="18" customWidth="1"/>
    <col min="9148" max="9148" width="0.85546875" style="18" customWidth="1"/>
    <col min="9149" max="9149" width="2.42578125" style="18" customWidth="1"/>
    <col min="9150" max="9150" width="3" style="18" customWidth="1"/>
    <col min="9151" max="9151" width="0.85546875" style="18" customWidth="1"/>
    <col min="9152" max="9152" width="2.42578125" style="18" customWidth="1"/>
    <col min="9153" max="9153" width="3" style="18" customWidth="1"/>
    <col min="9154" max="9154" width="0.85546875" style="18" customWidth="1"/>
    <col min="9155" max="9155" width="2.42578125" style="18" customWidth="1"/>
    <col min="9156" max="9156" width="3" style="18" customWidth="1"/>
    <col min="9157" max="9157" width="0.85546875" style="18" customWidth="1"/>
    <col min="9158" max="9158" width="2.42578125" style="18" customWidth="1"/>
    <col min="9159" max="9159" width="3" style="18" customWidth="1"/>
    <col min="9160" max="9160" width="0.85546875" style="18" customWidth="1"/>
    <col min="9161" max="9161" width="2.42578125" style="18" customWidth="1"/>
    <col min="9162" max="9162" width="3" style="18" customWidth="1"/>
    <col min="9163" max="9163" width="0.85546875" style="18" customWidth="1"/>
    <col min="9164" max="9164" width="2.42578125" style="18" customWidth="1"/>
    <col min="9165" max="9165" width="3" style="18" customWidth="1"/>
    <col min="9166" max="9166" width="0.85546875" style="18" customWidth="1"/>
    <col min="9167" max="9167" width="2.42578125" style="18" customWidth="1"/>
    <col min="9168" max="9168" width="3" style="18" customWidth="1"/>
    <col min="9169" max="9169" width="0.85546875" style="18" customWidth="1"/>
    <col min="9170" max="9170" width="2.42578125" style="18" customWidth="1"/>
    <col min="9171" max="9171" width="3.7109375" style="18" customWidth="1"/>
    <col min="9172" max="9172" width="4.7109375" style="18" customWidth="1"/>
    <col min="9173" max="9173" width="5.42578125" style="18" customWidth="1"/>
    <col min="9174" max="9174" width="4.140625" style="18" customWidth="1"/>
    <col min="9175" max="9393" width="11.42578125" style="18"/>
    <col min="9394" max="9394" width="1.85546875" style="18" bestFit="1" customWidth="1"/>
    <col min="9395" max="9395" width="10.7109375" style="18" customWidth="1"/>
    <col min="9396" max="9396" width="2" style="18" customWidth="1"/>
    <col min="9397" max="9397" width="3" style="18" customWidth="1"/>
    <col min="9398" max="9398" width="0.85546875" style="18" customWidth="1"/>
    <col min="9399" max="9399" width="2.42578125" style="18" customWidth="1"/>
    <col min="9400" max="9400" width="3" style="18" customWidth="1"/>
    <col min="9401" max="9401" width="0.85546875" style="18" customWidth="1"/>
    <col min="9402" max="9402" width="2.42578125" style="18" customWidth="1"/>
    <col min="9403" max="9403" width="3" style="18" customWidth="1"/>
    <col min="9404" max="9404" width="0.85546875" style="18" customWidth="1"/>
    <col min="9405" max="9405" width="2.42578125" style="18" customWidth="1"/>
    <col min="9406" max="9406" width="3" style="18" customWidth="1"/>
    <col min="9407" max="9407" width="0.85546875" style="18" customWidth="1"/>
    <col min="9408" max="9408" width="2.42578125" style="18" customWidth="1"/>
    <col min="9409" max="9409" width="3" style="18" customWidth="1"/>
    <col min="9410" max="9410" width="0.85546875" style="18" customWidth="1"/>
    <col min="9411" max="9411" width="2.42578125" style="18" customWidth="1"/>
    <col min="9412" max="9412" width="3" style="18" customWidth="1"/>
    <col min="9413" max="9413" width="0.85546875" style="18" customWidth="1"/>
    <col min="9414" max="9414" width="2.42578125" style="18" customWidth="1"/>
    <col min="9415" max="9415" width="3" style="18" customWidth="1"/>
    <col min="9416" max="9416" width="0.85546875" style="18" customWidth="1"/>
    <col min="9417" max="9417" width="2.42578125" style="18" customWidth="1"/>
    <col min="9418" max="9418" width="3" style="18" customWidth="1"/>
    <col min="9419" max="9419" width="0.85546875" style="18" customWidth="1"/>
    <col min="9420" max="9420" width="2.42578125" style="18" customWidth="1"/>
    <col min="9421" max="9421" width="3" style="18" customWidth="1"/>
    <col min="9422" max="9422" width="0.85546875" style="18" customWidth="1"/>
    <col min="9423" max="9423" width="2.42578125" style="18" customWidth="1"/>
    <col min="9424" max="9424" width="3" style="18" customWidth="1"/>
    <col min="9425" max="9425" width="0.85546875" style="18" customWidth="1"/>
    <col min="9426" max="9426" width="2.42578125" style="18" customWidth="1"/>
    <col min="9427" max="9427" width="3.7109375" style="18" customWidth="1"/>
    <col min="9428" max="9428" width="4.7109375" style="18" customWidth="1"/>
    <col min="9429" max="9429" width="5.42578125" style="18" customWidth="1"/>
    <col min="9430" max="9430" width="4.140625" style="18" customWidth="1"/>
    <col min="9431" max="9649" width="11.42578125" style="18"/>
    <col min="9650" max="9650" width="1.85546875" style="18" bestFit="1" customWidth="1"/>
    <col min="9651" max="9651" width="10.7109375" style="18" customWidth="1"/>
    <col min="9652" max="9652" width="2" style="18" customWidth="1"/>
    <col min="9653" max="9653" width="3" style="18" customWidth="1"/>
    <col min="9654" max="9654" width="0.85546875" style="18" customWidth="1"/>
    <col min="9655" max="9655" width="2.42578125" style="18" customWidth="1"/>
    <col min="9656" max="9656" width="3" style="18" customWidth="1"/>
    <col min="9657" max="9657" width="0.85546875" style="18" customWidth="1"/>
    <col min="9658" max="9658" width="2.42578125" style="18" customWidth="1"/>
    <col min="9659" max="9659" width="3" style="18" customWidth="1"/>
    <col min="9660" max="9660" width="0.85546875" style="18" customWidth="1"/>
    <col min="9661" max="9661" width="2.42578125" style="18" customWidth="1"/>
    <col min="9662" max="9662" width="3" style="18" customWidth="1"/>
    <col min="9663" max="9663" width="0.85546875" style="18" customWidth="1"/>
    <col min="9664" max="9664" width="2.42578125" style="18" customWidth="1"/>
    <col min="9665" max="9665" width="3" style="18" customWidth="1"/>
    <col min="9666" max="9666" width="0.85546875" style="18" customWidth="1"/>
    <col min="9667" max="9667" width="2.42578125" style="18" customWidth="1"/>
    <col min="9668" max="9668" width="3" style="18" customWidth="1"/>
    <col min="9669" max="9669" width="0.85546875" style="18" customWidth="1"/>
    <col min="9670" max="9670" width="2.42578125" style="18" customWidth="1"/>
    <col min="9671" max="9671" width="3" style="18" customWidth="1"/>
    <col min="9672" max="9672" width="0.85546875" style="18" customWidth="1"/>
    <col min="9673" max="9673" width="2.42578125" style="18" customWidth="1"/>
    <col min="9674" max="9674" width="3" style="18" customWidth="1"/>
    <col min="9675" max="9675" width="0.85546875" style="18" customWidth="1"/>
    <col min="9676" max="9676" width="2.42578125" style="18" customWidth="1"/>
    <col min="9677" max="9677" width="3" style="18" customWidth="1"/>
    <col min="9678" max="9678" width="0.85546875" style="18" customWidth="1"/>
    <col min="9679" max="9679" width="2.42578125" style="18" customWidth="1"/>
    <col min="9680" max="9680" width="3" style="18" customWidth="1"/>
    <col min="9681" max="9681" width="0.85546875" style="18" customWidth="1"/>
    <col min="9682" max="9682" width="2.42578125" style="18" customWidth="1"/>
    <col min="9683" max="9683" width="3.7109375" style="18" customWidth="1"/>
    <col min="9684" max="9684" width="4.7109375" style="18" customWidth="1"/>
    <col min="9685" max="9685" width="5.42578125" style="18" customWidth="1"/>
    <col min="9686" max="9686" width="4.140625" style="18" customWidth="1"/>
    <col min="9687" max="9905" width="11.42578125" style="18"/>
    <col min="9906" max="9906" width="1.85546875" style="18" bestFit="1" customWidth="1"/>
    <col min="9907" max="9907" width="10.7109375" style="18" customWidth="1"/>
    <col min="9908" max="9908" width="2" style="18" customWidth="1"/>
    <col min="9909" max="9909" width="3" style="18" customWidth="1"/>
    <col min="9910" max="9910" width="0.85546875" style="18" customWidth="1"/>
    <col min="9911" max="9911" width="2.42578125" style="18" customWidth="1"/>
    <col min="9912" max="9912" width="3" style="18" customWidth="1"/>
    <col min="9913" max="9913" width="0.85546875" style="18" customWidth="1"/>
    <col min="9914" max="9914" width="2.42578125" style="18" customWidth="1"/>
    <col min="9915" max="9915" width="3" style="18" customWidth="1"/>
    <col min="9916" max="9916" width="0.85546875" style="18" customWidth="1"/>
    <col min="9917" max="9917" width="2.42578125" style="18" customWidth="1"/>
    <col min="9918" max="9918" width="3" style="18" customWidth="1"/>
    <col min="9919" max="9919" width="0.85546875" style="18" customWidth="1"/>
    <col min="9920" max="9920" width="2.42578125" style="18" customWidth="1"/>
    <col min="9921" max="9921" width="3" style="18" customWidth="1"/>
    <col min="9922" max="9922" width="0.85546875" style="18" customWidth="1"/>
    <col min="9923" max="9923" width="2.42578125" style="18" customWidth="1"/>
    <col min="9924" max="9924" width="3" style="18" customWidth="1"/>
    <col min="9925" max="9925" width="0.85546875" style="18" customWidth="1"/>
    <col min="9926" max="9926" width="2.42578125" style="18" customWidth="1"/>
    <col min="9927" max="9927" width="3" style="18" customWidth="1"/>
    <col min="9928" max="9928" width="0.85546875" style="18" customWidth="1"/>
    <col min="9929" max="9929" width="2.42578125" style="18" customWidth="1"/>
    <col min="9930" max="9930" width="3" style="18" customWidth="1"/>
    <col min="9931" max="9931" width="0.85546875" style="18" customWidth="1"/>
    <col min="9932" max="9932" width="2.42578125" style="18" customWidth="1"/>
    <col min="9933" max="9933" width="3" style="18" customWidth="1"/>
    <col min="9934" max="9934" width="0.85546875" style="18" customWidth="1"/>
    <col min="9935" max="9935" width="2.42578125" style="18" customWidth="1"/>
    <col min="9936" max="9936" width="3" style="18" customWidth="1"/>
    <col min="9937" max="9937" width="0.85546875" style="18" customWidth="1"/>
    <col min="9938" max="9938" width="2.42578125" style="18" customWidth="1"/>
    <col min="9939" max="9939" width="3.7109375" style="18" customWidth="1"/>
    <col min="9940" max="9940" width="4.7109375" style="18" customWidth="1"/>
    <col min="9941" max="9941" width="5.42578125" style="18" customWidth="1"/>
    <col min="9942" max="9942" width="4.140625" style="18" customWidth="1"/>
    <col min="9943" max="10161" width="11.42578125" style="18"/>
    <col min="10162" max="10162" width="1.85546875" style="18" bestFit="1" customWidth="1"/>
    <col min="10163" max="10163" width="10.7109375" style="18" customWidth="1"/>
    <col min="10164" max="10164" width="2" style="18" customWidth="1"/>
    <col min="10165" max="10165" width="3" style="18" customWidth="1"/>
    <col min="10166" max="10166" width="0.85546875" style="18" customWidth="1"/>
    <col min="10167" max="10167" width="2.42578125" style="18" customWidth="1"/>
    <col min="10168" max="10168" width="3" style="18" customWidth="1"/>
    <col min="10169" max="10169" width="0.85546875" style="18" customWidth="1"/>
    <col min="10170" max="10170" width="2.42578125" style="18" customWidth="1"/>
    <col min="10171" max="10171" width="3" style="18" customWidth="1"/>
    <col min="10172" max="10172" width="0.85546875" style="18" customWidth="1"/>
    <col min="10173" max="10173" width="2.42578125" style="18" customWidth="1"/>
    <col min="10174" max="10174" width="3" style="18" customWidth="1"/>
    <col min="10175" max="10175" width="0.85546875" style="18" customWidth="1"/>
    <col min="10176" max="10176" width="2.42578125" style="18" customWidth="1"/>
    <col min="10177" max="10177" width="3" style="18" customWidth="1"/>
    <col min="10178" max="10178" width="0.85546875" style="18" customWidth="1"/>
    <col min="10179" max="10179" width="2.42578125" style="18" customWidth="1"/>
    <col min="10180" max="10180" width="3" style="18" customWidth="1"/>
    <col min="10181" max="10181" width="0.85546875" style="18" customWidth="1"/>
    <col min="10182" max="10182" width="2.42578125" style="18" customWidth="1"/>
    <col min="10183" max="10183" width="3" style="18" customWidth="1"/>
    <col min="10184" max="10184" width="0.85546875" style="18" customWidth="1"/>
    <col min="10185" max="10185" width="2.42578125" style="18" customWidth="1"/>
    <col min="10186" max="10186" width="3" style="18" customWidth="1"/>
    <col min="10187" max="10187" width="0.85546875" style="18" customWidth="1"/>
    <col min="10188" max="10188" width="2.42578125" style="18" customWidth="1"/>
    <col min="10189" max="10189" width="3" style="18" customWidth="1"/>
    <col min="10190" max="10190" width="0.85546875" style="18" customWidth="1"/>
    <col min="10191" max="10191" width="2.42578125" style="18" customWidth="1"/>
    <col min="10192" max="10192" width="3" style="18" customWidth="1"/>
    <col min="10193" max="10193" width="0.85546875" style="18" customWidth="1"/>
    <col min="10194" max="10194" width="2.42578125" style="18" customWidth="1"/>
    <col min="10195" max="10195" width="3.7109375" style="18" customWidth="1"/>
    <col min="10196" max="10196" width="4.7109375" style="18" customWidth="1"/>
    <col min="10197" max="10197" width="5.42578125" style="18" customWidth="1"/>
    <col min="10198" max="10198" width="4.140625" style="18" customWidth="1"/>
    <col min="10199" max="10417" width="11.42578125" style="18"/>
    <col min="10418" max="10418" width="1.85546875" style="18" bestFit="1" customWidth="1"/>
    <col min="10419" max="10419" width="10.7109375" style="18" customWidth="1"/>
    <col min="10420" max="10420" width="2" style="18" customWidth="1"/>
    <col min="10421" max="10421" width="3" style="18" customWidth="1"/>
    <col min="10422" max="10422" width="0.85546875" style="18" customWidth="1"/>
    <col min="10423" max="10423" width="2.42578125" style="18" customWidth="1"/>
    <col min="10424" max="10424" width="3" style="18" customWidth="1"/>
    <col min="10425" max="10425" width="0.85546875" style="18" customWidth="1"/>
    <col min="10426" max="10426" width="2.42578125" style="18" customWidth="1"/>
    <col min="10427" max="10427" width="3" style="18" customWidth="1"/>
    <col min="10428" max="10428" width="0.85546875" style="18" customWidth="1"/>
    <col min="10429" max="10429" width="2.42578125" style="18" customWidth="1"/>
    <col min="10430" max="10430" width="3" style="18" customWidth="1"/>
    <col min="10431" max="10431" width="0.85546875" style="18" customWidth="1"/>
    <col min="10432" max="10432" width="2.42578125" style="18" customWidth="1"/>
    <col min="10433" max="10433" width="3" style="18" customWidth="1"/>
    <col min="10434" max="10434" width="0.85546875" style="18" customWidth="1"/>
    <col min="10435" max="10435" width="2.42578125" style="18" customWidth="1"/>
    <col min="10436" max="10436" width="3" style="18" customWidth="1"/>
    <col min="10437" max="10437" width="0.85546875" style="18" customWidth="1"/>
    <col min="10438" max="10438" width="2.42578125" style="18" customWidth="1"/>
    <col min="10439" max="10439" width="3" style="18" customWidth="1"/>
    <col min="10440" max="10440" width="0.85546875" style="18" customWidth="1"/>
    <col min="10441" max="10441" width="2.42578125" style="18" customWidth="1"/>
    <col min="10442" max="10442" width="3" style="18" customWidth="1"/>
    <col min="10443" max="10443" width="0.85546875" style="18" customWidth="1"/>
    <col min="10444" max="10444" width="2.42578125" style="18" customWidth="1"/>
    <col min="10445" max="10445" width="3" style="18" customWidth="1"/>
    <col min="10446" max="10446" width="0.85546875" style="18" customWidth="1"/>
    <col min="10447" max="10447" width="2.42578125" style="18" customWidth="1"/>
    <col min="10448" max="10448" width="3" style="18" customWidth="1"/>
    <col min="10449" max="10449" width="0.85546875" style="18" customWidth="1"/>
    <col min="10450" max="10450" width="2.42578125" style="18" customWidth="1"/>
    <col min="10451" max="10451" width="3.7109375" style="18" customWidth="1"/>
    <col min="10452" max="10452" width="4.7109375" style="18" customWidth="1"/>
    <col min="10453" max="10453" width="5.42578125" style="18" customWidth="1"/>
    <col min="10454" max="10454" width="4.140625" style="18" customWidth="1"/>
    <col min="10455" max="10673" width="11.42578125" style="18"/>
    <col min="10674" max="10674" width="1.85546875" style="18" bestFit="1" customWidth="1"/>
    <col min="10675" max="10675" width="10.7109375" style="18" customWidth="1"/>
    <col min="10676" max="10676" width="2" style="18" customWidth="1"/>
    <col min="10677" max="10677" width="3" style="18" customWidth="1"/>
    <col min="10678" max="10678" width="0.85546875" style="18" customWidth="1"/>
    <col min="10679" max="10679" width="2.42578125" style="18" customWidth="1"/>
    <col min="10680" max="10680" width="3" style="18" customWidth="1"/>
    <col min="10681" max="10681" width="0.85546875" style="18" customWidth="1"/>
    <col min="10682" max="10682" width="2.42578125" style="18" customWidth="1"/>
    <col min="10683" max="10683" width="3" style="18" customWidth="1"/>
    <col min="10684" max="10684" width="0.85546875" style="18" customWidth="1"/>
    <col min="10685" max="10685" width="2.42578125" style="18" customWidth="1"/>
    <col min="10686" max="10686" width="3" style="18" customWidth="1"/>
    <col min="10687" max="10687" width="0.85546875" style="18" customWidth="1"/>
    <col min="10688" max="10688" width="2.42578125" style="18" customWidth="1"/>
    <col min="10689" max="10689" width="3" style="18" customWidth="1"/>
    <col min="10690" max="10690" width="0.85546875" style="18" customWidth="1"/>
    <col min="10691" max="10691" width="2.42578125" style="18" customWidth="1"/>
    <col min="10692" max="10692" width="3" style="18" customWidth="1"/>
    <col min="10693" max="10693" width="0.85546875" style="18" customWidth="1"/>
    <col min="10694" max="10694" width="2.42578125" style="18" customWidth="1"/>
    <col min="10695" max="10695" width="3" style="18" customWidth="1"/>
    <col min="10696" max="10696" width="0.85546875" style="18" customWidth="1"/>
    <col min="10697" max="10697" width="2.42578125" style="18" customWidth="1"/>
    <col min="10698" max="10698" width="3" style="18" customWidth="1"/>
    <col min="10699" max="10699" width="0.85546875" style="18" customWidth="1"/>
    <col min="10700" max="10700" width="2.42578125" style="18" customWidth="1"/>
    <col min="10701" max="10701" width="3" style="18" customWidth="1"/>
    <col min="10702" max="10702" width="0.85546875" style="18" customWidth="1"/>
    <col min="10703" max="10703" width="2.42578125" style="18" customWidth="1"/>
    <col min="10704" max="10704" width="3" style="18" customWidth="1"/>
    <col min="10705" max="10705" width="0.85546875" style="18" customWidth="1"/>
    <col min="10706" max="10706" width="2.42578125" style="18" customWidth="1"/>
    <col min="10707" max="10707" width="3.7109375" style="18" customWidth="1"/>
    <col min="10708" max="10708" width="4.7109375" style="18" customWidth="1"/>
    <col min="10709" max="10709" width="5.42578125" style="18" customWidth="1"/>
    <col min="10710" max="10710" width="4.140625" style="18" customWidth="1"/>
    <col min="10711" max="10929" width="11.42578125" style="18"/>
    <col min="10930" max="10930" width="1.85546875" style="18" bestFit="1" customWidth="1"/>
    <col min="10931" max="10931" width="10.7109375" style="18" customWidth="1"/>
    <col min="10932" max="10932" width="2" style="18" customWidth="1"/>
    <col min="10933" max="10933" width="3" style="18" customWidth="1"/>
    <col min="10934" max="10934" width="0.85546875" style="18" customWidth="1"/>
    <col min="10935" max="10935" width="2.42578125" style="18" customWidth="1"/>
    <col min="10936" max="10936" width="3" style="18" customWidth="1"/>
    <col min="10937" max="10937" width="0.85546875" style="18" customWidth="1"/>
    <col min="10938" max="10938" width="2.42578125" style="18" customWidth="1"/>
    <col min="10939" max="10939" width="3" style="18" customWidth="1"/>
    <col min="10940" max="10940" width="0.85546875" style="18" customWidth="1"/>
    <col min="10941" max="10941" width="2.42578125" style="18" customWidth="1"/>
    <col min="10942" max="10942" width="3" style="18" customWidth="1"/>
    <col min="10943" max="10943" width="0.85546875" style="18" customWidth="1"/>
    <col min="10944" max="10944" width="2.42578125" style="18" customWidth="1"/>
    <col min="10945" max="10945" width="3" style="18" customWidth="1"/>
    <col min="10946" max="10946" width="0.85546875" style="18" customWidth="1"/>
    <col min="10947" max="10947" width="2.42578125" style="18" customWidth="1"/>
    <col min="10948" max="10948" width="3" style="18" customWidth="1"/>
    <col min="10949" max="10949" width="0.85546875" style="18" customWidth="1"/>
    <col min="10950" max="10950" width="2.42578125" style="18" customWidth="1"/>
    <col min="10951" max="10951" width="3" style="18" customWidth="1"/>
    <col min="10952" max="10952" width="0.85546875" style="18" customWidth="1"/>
    <col min="10953" max="10953" width="2.42578125" style="18" customWidth="1"/>
    <col min="10954" max="10954" width="3" style="18" customWidth="1"/>
    <col min="10955" max="10955" width="0.85546875" style="18" customWidth="1"/>
    <col min="10956" max="10956" width="2.42578125" style="18" customWidth="1"/>
    <col min="10957" max="10957" width="3" style="18" customWidth="1"/>
    <col min="10958" max="10958" width="0.85546875" style="18" customWidth="1"/>
    <col min="10959" max="10959" width="2.42578125" style="18" customWidth="1"/>
    <col min="10960" max="10960" width="3" style="18" customWidth="1"/>
    <col min="10961" max="10961" width="0.85546875" style="18" customWidth="1"/>
    <col min="10962" max="10962" width="2.42578125" style="18" customWidth="1"/>
    <col min="10963" max="10963" width="3.7109375" style="18" customWidth="1"/>
    <col min="10964" max="10964" width="4.7109375" style="18" customWidth="1"/>
    <col min="10965" max="10965" width="5.42578125" style="18" customWidth="1"/>
    <col min="10966" max="10966" width="4.140625" style="18" customWidth="1"/>
    <col min="10967" max="11185" width="11.42578125" style="18"/>
    <col min="11186" max="11186" width="1.85546875" style="18" bestFit="1" customWidth="1"/>
    <col min="11187" max="11187" width="10.7109375" style="18" customWidth="1"/>
    <col min="11188" max="11188" width="2" style="18" customWidth="1"/>
    <col min="11189" max="11189" width="3" style="18" customWidth="1"/>
    <col min="11190" max="11190" width="0.85546875" style="18" customWidth="1"/>
    <col min="11191" max="11191" width="2.42578125" style="18" customWidth="1"/>
    <col min="11192" max="11192" width="3" style="18" customWidth="1"/>
    <col min="11193" max="11193" width="0.85546875" style="18" customWidth="1"/>
    <col min="11194" max="11194" width="2.42578125" style="18" customWidth="1"/>
    <col min="11195" max="11195" width="3" style="18" customWidth="1"/>
    <col min="11196" max="11196" width="0.85546875" style="18" customWidth="1"/>
    <col min="11197" max="11197" width="2.42578125" style="18" customWidth="1"/>
    <col min="11198" max="11198" width="3" style="18" customWidth="1"/>
    <col min="11199" max="11199" width="0.85546875" style="18" customWidth="1"/>
    <col min="11200" max="11200" width="2.42578125" style="18" customWidth="1"/>
    <col min="11201" max="11201" width="3" style="18" customWidth="1"/>
    <col min="11202" max="11202" width="0.85546875" style="18" customWidth="1"/>
    <col min="11203" max="11203" width="2.42578125" style="18" customWidth="1"/>
    <col min="11204" max="11204" width="3" style="18" customWidth="1"/>
    <col min="11205" max="11205" width="0.85546875" style="18" customWidth="1"/>
    <col min="11206" max="11206" width="2.42578125" style="18" customWidth="1"/>
    <col min="11207" max="11207" width="3" style="18" customWidth="1"/>
    <col min="11208" max="11208" width="0.85546875" style="18" customWidth="1"/>
    <col min="11209" max="11209" width="2.42578125" style="18" customWidth="1"/>
    <col min="11210" max="11210" width="3" style="18" customWidth="1"/>
    <col min="11211" max="11211" width="0.85546875" style="18" customWidth="1"/>
    <col min="11212" max="11212" width="2.42578125" style="18" customWidth="1"/>
    <col min="11213" max="11213" width="3" style="18" customWidth="1"/>
    <col min="11214" max="11214" width="0.85546875" style="18" customWidth="1"/>
    <col min="11215" max="11215" width="2.42578125" style="18" customWidth="1"/>
    <col min="11216" max="11216" width="3" style="18" customWidth="1"/>
    <col min="11217" max="11217" width="0.85546875" style="18" customWidth="1"/>
    <col min="11218" max="11218" width="2.42578125" style="18" customWidth="1"/>
    <col min="11219" max="11219" width="3.7109375" style="18" customWidth="1"/>
    <col min="11220" max="11220" width="4.7109375" style="18" customWidth="1"/>
    <col min="11221" max="11221" width="5.42578125" style="18" customWidth="1"/>
    <col min="11222" max="11222" width="4.140625" style="18" customWidth="1"/>
    <col min="11223" max="11441" width="11.42578125" style="18"/>
    <col min="11442" max="11442" width="1.85546875" style="18" bestFit="1" customWidth="1"/>
    <col min="11443" max="11443" width="10.7109375" style="18" customWidth="1"/>
    <col min="11444" max="11444" width="2" style="18" customWidth="1"/>
    <col min="11445" max="11445" width="3" style="18" customWidth="1"/>
    <col min="11446" max="11446" width="0.85546875" style="18" customWidth="1"/>
    <col min="11447" max="11447" width="2.42578125" style="18" customWidth="1"/>
    <col min="11448" max="11448" width="3" style="18" customWidth="1"/>
    <col min="11449" max="11449" width="0.85546875" style="18" customWidth="1"/>
    <col min="11450" max="11450" width="2.42578125" style="18" customWidth="1"/>
    <col min="11451" max="11451" width="3" style="18" customWidth="1"/>
    <col min="11452" max="11452" width="0.85546875" style="18" customWidth="1"/>
    <col min="11453" max="11453" width="2.42578125" style="18" customWidth="1"/>
    <col min="11454" max="11454" width="3" style="18" customWidth="1"/>
    <col min="11455" max="11455" width="0.85546875" style="18" customWidth="1"/>
    <col min="11456" max="11456" width="2.42578125" style="18" customWidth="1"/>
    <col min="11457" max="11457" width="3" style="18" customWidth="1"/>
    <col min="11458" max="11458" width="0.85546875" style="18" customWidth="1"/>
    <col min="11459" max="11459" width="2.42578125" style="18" customWidth="1"/>
    <col min="11460" max="11460" width="3" style="18" customWidth="1"/>
    <col min="11461" max="11461" width="0.85546875" style="18" customWidth="1"/>
    <col min="11462" max="11462" width="2.42578125" style="18" customWidth="1"/>
    <col min="11463" max="11463" width="3" style="18" customWidth="1"/>
    <col min="11464" max="11464" width="0.85546875" style="18" customWidth="1"/>
    <col min="11465" max="11465" width="2.42578125" style="18" customWidth="1"/>
    <col min="11466" max="11466" width="3" style="18" customWidth="1"/>
    <col min="11467" max="11467" width="0.85546875" style="18" customWidth="1"/>
    <col min="11468" max="11468" width="2.42578125" style="18" customWidth="1"/>
    <col min="11469" max="11469" width="3" style="18" customWidth="1"/>
    <col min="11470" max="11470" width="0.85546875" style="18" customWidth="1"/>
    <col min="11471" max="11471" width="2.42578125" style="18" customWidth="1"/>
    <col min="11472" max="11472" width="3" style="18" customWidth="1"/>
    <col min="11473" max="11473" width="0.85546875" style="18" customWidth="1"/>
    <col min="11474" max="11474" width="2.42578125" style="18" customWidth="1"/>
    <col min="11475" max="11475" width="3.7109375" style="18" customWidth="1"/>
    <col min="11476" max="11476" width="4.7109375" style="18" customWidth="1"/>
    <col min="11477" max="11477" width="5.42578125" style="18" customWidth="1"/>
    <col min="11478" max="11478" width="4.140625" style="18" customWidth="1"/>
    <col min="11479" max="11697" width="11.42578125" style="18"/>
    <col min="11698" max="11698" width="1.85546875" style="18" bestFit="1" customWidth="1"/>
    <col min="11699" max="11699" width="10.7109375" style="18" customWidth="1"/>
    <col min="11700" max="11700" width="2" style="18" customWidth="1"/>
    <col min="11701" max="11701" width="3" style="18" customWidth="1"/>
    <col min="11702" max="11702" width="0.85546875" style="18" customWidth="1"/>
    <col min="11703" max="11703" width="2.42578125" style="18" customWidth="1"/>
    <col min="11704" max="11704" width="3" style="18" customWidth="1"/>
    <col min="11705" max="11705" width="0.85546875" style="18" customWidth="1"/>
    <col min="11706" max="11706" width="2.42578125" style="18" customWidth="1"/>
    <col min="11707" max="11707" width="3" style="18" customWidth="1"/>
    <col min="11708" max="11708" width="0.85546875" style="18" customWidth="1"/>
    <col min="11709" max="11709" width="2.42578125" style="18" customWidth="1"/>
    <col min="11710" max="11710" width="3" style="18" customWidth="1"/>
    <col min="11711" max="11711" width="0.85546875" style="18" customWidth="1"/>
    <col min="11712" max="11712" width="2.42578125" style="18" customWidth="1"/>
    <col min="11713" max="11713" width="3" style="18" customWidth="1"/>
    <col min="11714" max="11714" width="0.85546875" style="18" customWidth="1"/>
    <col min="11715" max="11715" width="2.42578125" style="18" customWidth="1"/>
    <col min="11716" max="11716" width="3" style="18" customWidth="1"/>
    <col min="11717" max="11717" width="0.85546875" style="18" customWidth="1"/>
    <col min="11718" max="11718" width="2.42578125" style="18" customWidth="1"/>
    <col min="11719" max="11719" width="3" style="18" customWidth="1"/>
    <col min="11720" max="11720" width="0.85546875" style="18" customWidth="1"/>
    <col min="11721" max="11721" width="2.42578125" style="18" customWidth="1"/>
    <col min="11722" max="11722" width="3" style="18" customWidth="1"/>
    <col min="11723" max="11723" width="0.85546875" style="18" customWidth="1"/>
    <col min="11724" max="11724" width="2.42578125" style="18" customWidth="1"/>
    <col min="11725" max="11725" width="3" style="18" customWidth="1"/>
    <col min="11726" max="11726" width="0.85546875" style="18" customWidth="1"/>
    <col min="11727" max="11727" width="2.42578125" style="18" customWidth="1"/>
    <col min="11728" max="11728" width="3" style="18" customWidth="1"/>
    <col min="11729" max="11729" width="0.85546875" style="18" customWidth="1"/>
    <col min="11730" max="11730" width="2.42578125" style="18" customWidth="1"/>
    <col min="11731" max="11731" width="3.7109375" style="18" customWidth="1"/>
    <col min="11732" max="11732" width="4.7109375" style="18" customWidth="1"/>
    <col min="11733" max="11733" width="5.42578125" style="18" customWidth="1"/>
    <col min="11734" max="11734" width="4.140625" style="18" customWidth="1"/>
    <col min="11735" max="11953" width="11.42578125" style="18"/>
    <col min="11954" max="11954" width="1.85546875" style="18" bestFit="1" customWidth="1"/>
    <col min="11955" max="11955" width="10.7109375" style="18" customWidth="1"/>
    <col min="11956" max="11956" width="2" style="18" customWidth="1"/>
    <col min="11957" max="11957" width="3" style="18" customWidth="1"/>
    <col min="11958" max="11958" width="0.85546875" style="18" customWidth="1"/>
    <col min="11959" max="11959" width="2.42578125" style="18" customWidth="1"/>
    <col min="11960" max="11960" width="3" style="18" customWidth="1"/>
    <col min="11961" max="11961" width="0.85546875" style="18" customWidth="1"/>
    <col min="11962" max="11962" width="2.42578125" style="18" customWidth="1"/>
    <col min="11963" max="11963" width="3" style="18" customWidth="1"/>
    <col min="11964" max="11964" width="0.85546875" style="18" customWidth="1"/>
    <col min="11965" max="11965" width="2.42578125" style="18" customWidth="1"/>
    <col min="11966" max="11966" width="3" style="18" customWidth="1"/>
    <col min="11967" max="11967" width="0.85546875" style="18" customWidth="1"/>
    <col min="11968" max="11968" width="2.42578125" style="18" customWidth="1"/>
    <col min="11969" max="11969" width="3" style="18" customWidth="1"/>
    <col min="11970" max="11970" width="0.85546875" style="18" customWidth="1"/>
    <col min="11971" max="11971" width="2.42578125" style="18" customWidth="1"/>
    <col min="11972" max="11972" width="3" style="18" customWidth="1"/>
    <col min="11973" max="11973" width="0.85546875" style="18" customWidth="1"/>
    <col min="11974" max="11974" width="2.42578125" style="18" customWidth="1"/>
    <col min="11975" max="11975" width="3" style="18" customWidth="1"/>
    <col min="11976" max="11976" width="0.85546875" style="18" customWidth="1"/>
    <col min="11977" max="11977" width="2.42578125" style="18" customWidth="1"/>
    <col min="11978" max="11978" width="3" style="18" customWidth="1"/>
    <col min="11979" max="11979" width="0.85546875" style="18" customWidth="1"/>
    <col min="11980" max="11980" width="2.42578125" style="18" customWidth="1"/>
    <col min="11981" max="11981" width="3" style="18" customWidth="1"/>
    <col min="11982" max="11982" width="0.85546875" style="18" customWidth="1"/>
    <col min="11983" max="11983" width="2.42578125" style="18" customWidth="1"/>
    <col min="11984" max="11984" width="3" style="18" customWidth="1"/>
    <col min="11985" max="11985" width="0.85546875" style="18" customWidth="1"/>
    <col min="11986" max="11986" width="2.42578125" style="18" customWidth="1"/>
    <col min="11987" max="11987" width="3.7109375" style="18" customWidth="1"/>
    <col min="11988" max="11988" width="4.7109375" style="18" customWidth="1"/>
    <col min="11989" max="11989" width="5.42578125" style="18" customWidth="1"/>
    <col min="11990" max="11990" width="4.140625" style="18" customWidth="1"/>
    <col min="11991" max="12209" width="11.42578125" style="18"/>
    <col min="12210" max="12210" width="1.85546875" style="18" bestFit="1" customWidth="1"/>
    <col min="12211" max="12211" width="10.7109375" style="18" customWidth="1"/>
    <col min="12212" max="12212" width="2" style="18" customWidth="1"/>
    <col min="12213" max="12213" width="3" style="18" customWidth="1"/>
    <col min="12214" max="12214" width="0.85546875" style="18" customWidth="1"/>
    <col min="12215" max="12215" width="2.42578125" style="18" customWidth="1"/>
    <col min="12216" max="12216" width="3" style="18" customWidth="1"/>
    <col min="12217" max="12217" width="0.85546875" style="18" customWidth="1"/>
    <col min="12218" max="12218" width="2.42578125" style="18" customWidth="1"/>
    <col min="12219" max="12219" width="3" style="18" customWidth="1"/>
    <col min="12220" max="12220" width="0.85546875" style="18" customWidth="1"/>
    <col min="12221" max="12221" width="2.42578125" style="18" customWidth="1"/>
    <col min="12222" max="12222" width="3" style="18" customWidth="1"/>
    <col min="12223" max="12223" width="0.85546875" style="18" customWidth="1"/>
    <col min="12224" max="12224" width="2.42578125" style="18" customWidth="1"/>
    <col min="12225" max="12225" width="3" style="18" customWidth="1"/>
    <col min="12226" max="12226" width="0.85546875" style="18" customWidth="1"/>
    <col min="12227" max="12227" width="2.42578125" style="18" customWidth="1"/>
    <col min="12228" max="12228" width="3" style="18" customWidth="1"/>
    <col min="12229" max="12229" width="0.85546875" style="18" customWidth="1"/>
    <col min="12230" max="12230" width="2.42578125" style="18" customWidth="1"/>
    <col min="12231" max="12231" width="3" style="18" customWidth="1"/>
    <col min="12232" max="12232" width="0.85546875" style="18" customWidth="1"/>
    <col min="12233" max="12233" width="2.42578125" style="18" customWidth="1"/>
    <col min="12234" max="12234" width="3" style="18" customWidth="1"/>
    <col min="12235" max="12235" width="0.85546875" style="18" customWidth="1"/>
    <col min="12236" max="12236" width="2.42578125" style="18" customWidth="1"/>
    <col min="12237" max="12237" width="3" style="18" customWidth="1"/>
    <col min="12238" max="12238" width="0.85546875" style="18" customWidth="1"/>
    <col min="12239" max="12239" width="2.42578125" style="18" customWidth="1"/>
    <col min="12240" max="12240" width="3" style="18" customWidth="1"/>
    <col min="12241" max="12241" width="0.85546875" style="18" customWidth="1"/>
    <col min="12242" max="12242" width="2.42578125" style="18" customWidth="1"/>
    <col min="12243" max="12243" width="3.7109375" style="18" customWidth="1"/>
    <col min="12244" max="12244" width="4.7109375" style="18" customWidth="1"/>
    <col min="12245" max="12245" width="5.42578125" style="18" customWidth="1"/>
    <col min="12246" max="12246" width="4.140625" style="18" customWidth="1"/>
    <col min="12247" max="12465" width="11.42578125" style="18"/>
    <col min="12466" max="12466" width="1.85546875" style="18" bestFit="1" customWidth="1"/>
    <col min="12467" max="12467" width="10.7109375" style="18" customWidth="1"/>
    <col min="12468" max="12468" width="2" style="18" customWidth="1"/>
    <col min="12469" max="12469" width="3" style="18" customWidth="1"/>
    <col min="12470" max="12470" width="0.85546875" style="18" customWidth="1"/>
    <col min="12471" max="12471" width="2.42578125" style="18" customWidth="1"/>
    <col min="12472" max="12472" width="3" style="18" customWidth="1"/>
    <col min="12473" max="12473" width="0.85546875" style="18" customWidth="1"/>
    <col min="12474" max="12474" width="2.42578125" style="18" customWidth="1"/>
    <col min="12475" max="12475" width="3" style="18" customWidth="1"/>
    <col min="12476" max="12476" width="0.85546875" style="18" customWidth="1"/>
    <col min="12477" max="12477" width="2.42578125" style="18" customWidth="1"/>
    <col min="12478" max="12478" width="3" style="18" customWidth="1"/>
    <col min="12479" max="12479" width="0.85546875" style="18" customWidth="1"/>
    <col min="12480" max="12480" width="2.42578125" style="18" customWidth="1"/>
    <col min="12481" max="12481" width="3" style="18" customWidth="1"/>
    <col min="12482" max="12482" width="0.85546875" style="18" customWidth="1"/>
    <col min="12483" max="12483" width="2.42578125" style="18" customWidth="1"/>
    <col min="12484" max="12484" width="3" style="18" customWidth="1"/>
    <col min="12485" max="12485" width="0.85546875" style="18" customWidth="1"/>
    <col min="12486" max="12486" width="2.42578125" style="18" customWidth="1"/>
    <col min="12487" max="12487" width="3" style="18" customWidth="1"/>
    <col min="12488" max="12488" width="0.85546875" style="18" customWidth="1"/>
    <col min="12489" max="12489" width="2.42578125" style="18" customWidth="1"/>
    <col min="12490" max="12490" width="3" style="18" customWidth="1"/>
    <col min="12491" max="12491" width="0.85546875" style="18" customWidth="1"/>
    <col min="12492" max="12492" width="2.42578125" style="18" customWidth="1"/>
    <col min="12493" max="12493" width="3" style="18" customWidth="1"/>
    <col min="12494" max="12494" width="0.85546875" style="18" customWidth="1"/>
    <col min="12495" max="12495" width="2.42578125" style="18" customWidth="1"/>
    <col min="12496" max="12496" width="3" style="18" customWidth="1"/>
    <col min="12497" max="12497" width="0.85546875" style="18" customWidth="1"/>
    <col min="12498" max="12498" width="2.42578125" style="18" customWidth="1"/>
    <col min="12499" max="12499" width="3.7109375" style="18" customWidth="1"/>
    <col min="12500" max="12500" width="4.7109375" style="18" customWidth="1"/>
    <col min="12501" max="12501" width="5.42578125" style="18" customWidth="1"/>
    <col min="12502" max="12502" width="4.140625" style="18" customWidth="1"/>
    <col min="12503" max="12721" width="11.42578125" style="18"/>
    <col min="12722" max="12722" width="1.85546875" style="18" bestFit="1" customWidth="1"/>
    <col min="12723" max="12723" width="10.7109375" style="18" customWidth="1"/>
    <col min="12724" max="12724" width="2" style="18" customWidth="1"/>
    <col min="12725" max="12725" width="3" style="18" customWidth="1"/>
    <col min="12726" max="12726" width="0.85546875" style="18" customWidth="1"/>
    <col min="12727" max="12727" width="2.42578125" style="18" customWidth="1"/>
    <col min="12728" max="12728" width="3" style="18" customWidth="1"/>
    <col min="12729" max="12729" width="0.85546875" style="18" customWidth="1"/>
    <col min="12730" max="12730" width="2.42578125" style="18" customWidth="1"/>
    <col min="12731" max="12731" width="3" style="18" customWidth="1"/>
    <col min="12732" max="12732" width="0.85546875" style="18" customWidth="1"/>
    <col min="12733" max="12733" width="2.42578125" style="18" customWidth="1"/>
    <col min="12734" max="12734" width="3" style="18" customWidth="1"/>
    <col min="12735" max="12735" width="0.85546875" style="18" customWidth="1"/>
    <col min="12736" max="12736" width="2.42578125" style="18" customWidth="1"/>
    <col min="12737" max="12737" width="3" style="18" customWidth="1"/>
    <col min="12738" max="12738" width="0.85546875" style="18" customWidth="1"/>
    <col min="12739" max="12739" width="2.42578125" style="18" customWidth="1"/>
    <col min="12740" max="12740" width="3" style="18" customWidth="1"/>
    <col min="12741" max="12741" width="0.85546875" style="18" customWidth="1"/>
    <col min="12742" max="12742" width="2.42578125" style="18" customWidth="1"/>
    <col min="12743" max="12743" width="3" style="18" customWidth="1"/>
    <col min="12744" max="12744" width="0.85546875" style="18" customWidth="1"/>
    <col min="12745" max="12745" width="2.42578125" style="18" customWidth="1"/>
    <col min="12746" max="12746" width="3" style="18" customWidth="1"/>
    <col min="12747" max="12747" width="0.85546875" style="18" customWidth="1"/>
    <col min="12748" max="12748" width="2.42578125" style="18" customWidth="1"/>
    <col min="12749" max="12749" width="3" style="18" customWidth="1"/>
    <col min="12750" max="12750" width="0.85546875" style="18" customWidth="1"/>
    <col min="12751" max="12751" width="2.42578125" style="18" customWidth="1"/>
    <col min="12752" max="12752" width="3" style="18" customWidth="1"/>
    <col min="12753" max="12753" width="0.85546875" style="18" customWidth="1"/>
    <col min="12754" max="12754" width="2.42578125" style="18" customWidth="1"/>
    <col min="12755" max="12755" width="3.7109375" style="18" customWidth="1"/>
    <col min="12756" max="12756" width="4.7109375" style="18" customWidth="1"/>
    <col min="12757" max="12757" width="5.42578125" style="18" customWidth="1"/>
    <col min="12758" max="12758" width="4.140625" style="18" customWidth="1"/>
    <col min="12759" max="12977" width="11.42578125" style="18"/>
    <col min="12978" max="12978" width="1.85546875" style="18" bestFit="1" customWidth="1"/>
    <col min="12979" max="12979" width="10.7109375" style="18" customWidth="1"/>
    <col min="12980" max="12980" width="2" style="18" customWidth="1"/>
    <col min="12981" max="12981" width="3" style="18" customWidth="1"/>
    <col min="12982" max="12982" width="0.85546875" style="18" customWidth="1"/>
    <col min="12983" max="12983" width="2.42578125" style="18" customWidth="1"/>
    <col min="12984" max="12984" width="3" style="18" customWidth="1"/>
    <col min="12985" max="12985" width="0.85546875" style="18" customWidth="1"/>
    <col min="12986" max="12986" width="2.42578125" style="18" customWidth="1"/>
    <col min="12987" max="12987" width="3" style="18" customWidth="1"/>
    <col min="12988" max="12988" width="0.85546875" style="18" customWidth="1"/>
    <col min="12989" max="12989" width="2.42578125" style="18" customWidth="1"/>
    <col min="12990" max="12990" width="3" style="18" customWidth="1"/>
    <col min="12991" max="12991" width="0.85546875" style="18" customWidth="1"/>
    <col min="12992" max="12992" width="2.42578125" style="18" customWidth="1"/>
    <col min="12993" max="12993" width="3" style="18" customWidth="1"/>
    <col min="12994" max="12994" width="0.85546875" style="18" customWidth="1"/>
    <col min="12995" max="12995" width="2.42578125" style="18" customWidth="1"/>
    <col min="12996" max="12996" width="3" style="18" customWidth="1"/>
    <col min="12997" max="12997" width="0.85546875" style="18" customWidth="1"/>
    <col min="12998" max="12998" width="2.42578125" style="18" customWidth="1"/>
    <col min="12999" max="12999" width="3" style="18" customWidth="1"/>
    <col min="13000" max="13000" width="0.85546875" style="18" customWidth="1"/>
    <col min="13001" max="13001" width="2.42578125" style="18" customWidth="1"/>
    <col min="13002" max="13002" width="3" style="18" customWidth="1"/>
    <col min="13003" max="13003" width="0.85546875" style="18" customWidth="1"/>
    <col min="13004" max="13004" width="2.42578125" style="18" customWidth="1"/>
    <col min="13005" max="13005" width="3" style="18" customWidth="1"/>
    <col min="13006" max="13006" width="0.85546875" style="18" customWidth="1"/>
    <col min="13007" max="13007" width="2.42578125" style="18" customWidth="1"/>
    <col min="13008" max="13008" width="3" style="18" customWidth="1"/>
    <col min="13009" max="13009" width="0.85546875" style="18" customWidth="1"/>
    <col min="13010" max="13010" width="2.42578125" style="18" customWidth="1"/>
    <col min="13011" max="13011" width="3.7109375" style="18" customWidth="1"/>
    <col min="13012" max="13012" width="4.7109375" style="18" customWidth="1"/>
    <col min="13013" max="13013" width="5.42578125" style="18" customWidth="1"/>
    <col min="13014" max="13014" width="4.140625" style="18" customWidth="1"/>
    <col min="13015" max="13233" width="11.42578125" style="18"/>
    <col min="13234" max="13234" width="1.85546875" style="18" bestFit="1" customWidth="1"/>
    <col min="13235" max="13235" width="10.7109375" style="18" customWidth="1"/>
    <col min="13236" max="13236" width="2" style="18" customWidth="1"/>
    <col min="13237" max="13237" width="3" style="18" customWidth="1"/>
    <col min="13238" max="13238" width="0.85546875" style="18" customWidth="1"/>
    <col min="13239" max="13239" width="2.42578125" style="18" customWidth="1"/>
    <col min="13240" max="13240" width="3" style="18" customWidth="1"/>
    <col min="13241" max="13241" width="0.85546875" style="18" customWidth="1"/>
    <col min="13242" max="13242" width="2.42578125" style="18" customWidth="1"/>
    <col min="13243" max="13243" width="3" style="18" customWidth="1"/>
    <col min="13244" max="13244" width="0.85546875" style="18" customWidth="1"/>
    <col min="13245" max="13245" width="2.42578125" style="18" customWidth="1"/>
    <col min="13246" max="13246" width="3" style="18" customWidth="1"/>
    <col min="13247" max="13247" width="0.85546875" style="18" customWidth="1"/>
    <col min="13248" max="13248" width="2.42578125" style="18" customWidth="1"/>
    <col min="13249" max="13249" width="3" style="18" customWidth="1"/>
    <col min="13250" max="13250" width="0.85546875" style="18" customWidth="1"/>
    <col min="13251" max="13251" width="2.42578125" style="18" customWidth="1"/>
    <col min="13252" max="13252" width="3" style="18" customWidth="1"/>
    <col min="13253" max="13253" width="0.85546875" style="18" customWidth="1"/>
    <col min="13254" max="13254" width="2.42578125" style="18" customWidth="1"/>
    <col min="13255" max="13255" width="3" style="18" customWidth="1"/>
    <col min="13256" max="13256" width="0.85546875" style="18" customWidth="1"/>
    <col min="13257" max="13257" width="2.42578125" style="18" customWidth="1"/>
    <col min="13258" max="13258" width="3" style="18" customWidth="1"/>
    <col min="13259" max="13259" width="0.85546875" style="18" customWidth="1"/>
    <col min="13260" max="13260" width="2.42578125" style="18" customWidth="1"/>
    <col min="13261" max="13261" width="3" style="18" customWidth="1"/>
    <col min="13262" max="13262" width="0.85546875" style="18" customWidth="1"/>
    <col min="13263" max="13263" width="2.42578125" style="18" customWidth="1"/>
    <col min="13264" max="13264" width="3" style="18" customWidth="1"/>
    <col min="13265" max="13265" width="0.85546875" style="18" customWidth="1"/>
    <col min="13266" max="13266" width="2.42578125" style="18" customWidth="1"/>
    <col min="13267" max="13267" width="3.7109375" style="18" customWidth="1"/>
    <col min="13268" max="13268" width="4.7109375" style="18" customWidth="1"/>
    <col min="13269" max="13269" width="5.42578125" style="18" customWidth="1"/>
    <col min="13270" max="13270" width="4.140625" style="18" customWidth="1"/>
    <col min="13271" max="13489" width="11.42578125" style="18"/>
    <col min="13490" max="13490" width="1.85546875" style="18" bestFit="1" customWidth="1"/>
    <col min="13491" max="13491" width="10.7109375" style="18" customWidth="1"/>
    <col min="13492" max="13492" width="2" style="18" customWidth="1"/>
    <col min="13493" max="13493" width="3" style="18" customWidth="1"/>
    <col min="13494" max="13494" width="0.85546875" style="18" customWidth="1"/>
    <col min="13495" max="13495" width="2.42578125" style="18" customWidth="1"/>
    <col min="13496" max="13496" width="3" style="18" customWidth="1"/>
    <col min="13497" max="13497" width="0.85546875" style="18" customWidth="1"/>
    <col min="13498" max="13498" width="2.42578125" style="18" customWidth="1"/>
    <col min="13499" max="13499" width="3" style="18" customWidth="1"/>
    <col min="13500" max="13500" width="0.85546875" style="18" customWidth="1"/>
    <col min="13501" max="13501" width="2.42578125" style="18" customWidth="1"/>
    <col min="13502" max="13502" width="3" style="18" customWidth="1"/>
    <col min="13503" max="13503" width="0.85546875" style="18" customWidth="1"/>
    <col min="13504" max="13504" width="2.42578125" style="18" customWidth="1"/>
    <col min="13505" max="13505" width="3" style="18" customWidth="1"/>
    <col min="13506" max="13506" width="0.85546875" style="18" customWidth="1"/>
    <col min="13507" max="13507" width="2.42578125" style="18" customWidth="1"/>
    <col min="13508" max="13508" width="3" style="18" customWidth="1"/>
    <col min="13509" max="13509" width="0.85546875" style="18" customWidth="1"/>
    <col min="13510" max="13510" width="2.42578125" style="18" customWidth="1"/>
    <col min="13511" max="13511" width="3" style="18" customWidth="1"/>
    <col min="13512" max="13512" width="0.85546875" style="18" customWidth="1"/>
    <col min="13513" max="13513" width="2.42578125" style="18" customWidth="1"/>
    <col min="13514" max="13514" width="3" style="18" customWidth="1"/>
    <col min="13515" max="13515" width="0.85546875" style="18" customWidth="1"/>
    <col min="13516" max="13516" width="2.42578125" style="18" customWidth="1"/>
    <col min="13517" max="13517" width="3" style="18" customWidth="1"/>
    <col min="13518" max="13518" width="0.85546875" style="18" customWidth="1"/>
    <col min="13519" max="13519" width="2.42578125" style="18" customWidth="1"/>
    <col min="13520" max="13520" width="3" style="18" customWidth="1"/>
    <col min="13521" max="13521" width="0.85546875" style="18" customWidth="1"/>
    <col min="13522" max="13522" width="2.42578125" style="18" customWidth="1"/>
    <col min="13523" max="13523" width="3.7109375" style="18" customWidth="1"/>
    <col min="13524" max="13524" width="4.7109375" style="18" customWidth="1"/>
    <col min="13525" max="13525" width="5.42578125" style="18" customWidth="1"/>
    <col min="13526" max="13526" width="4.140625" style="18" customWidth="1"/>
    <col min="13527" max="13745" width="11.42578125" style="18"/>
    <col min="13746" max="13746" width="1.85546875" style="18" bestFit="1" customWidth="1"/>
    <col min="13747" max="13747" width="10.7109375" style="18" customWidth="1"/>
    <col min="13748" max="13748" width="2" style="18" customWidth="1"/>
    <col min="13749" max="13749" width="3" style="18" customWidth="1"/>
    <col min="13750" max="13750" width="0.85546875" style="18" customWidth="1"/>
    <col min="13751" max="13751" width="2.42578125" style="18" customWidth="1"/>
    <col min="13752" max="13752" width="3" style="18" customWidth="1"/>
    <col min="13753" max="13753" width="0.85546875" style="18" customWidth="1"/>
    <col min="13754" max="13754" width="2.42578125" style="18" customWidth="1"/>
    <col min="13755" max="13755" width="3" style="18" customWidth="1"/>
    <col min="13756" max="13756" width="0.85546875" style="18" customWidth="1"/>
    <col min="13757" max="13757" width="2.42578125" style="18" customWidth="1"/>
    <col min="13758" max="13758" width="3" style="18" customWidth="1"/>
    <col min="13759" max="13759" width="0.85546875" style="18" customWidth="1"/>
    <col min="13760" max="13760" width="2.42578125" style="18" customWidth="1"/>
    <col min="13761" max="13761" width="3" style="18" customWidth="1"/>
    <col min="13762" max="13762" width="0.85546875" style="18" customWidth="1"/>
    <col min="13763" max="13763" width="2.42578125" style="18" customWidth="1"/>
    <col min="13764" max="13764" width="3" style="18" customWidth="1"/>
    <col min="13765" max="13765" width="0.85546875" style="18" customWidth="1"/>
    <col min="13766" max="13766" width="2.42578125" style="18" customWidth="1"/>
    <col min="13767" max="13767" width="3" style="18" customWidth="1"/>
    <col min="13768" max="13768" width="0.85546875" style="18" customWidth="1"/>
    <col min="13769" max="13769" width="2.42578125" style="18" customWidth="1"/>
    <col min="13770" max="13770" width="3" style="18" customWidth="1"/>
    <col min="13771" max="13771" width="0.85546875" style="18" customWidth="1"/>
    <col min="13772" max="13772" width="2.42578125" style="18" customWidth="1"/>
    <col min="13773" max="13773" width="3" style="18" customWidth="1"/>
    <col min="13774" max="13774" width="0.85546875" style="18" customWidth="1"/>
    <col min="13775" max="13775" width="2.42578125" style="18" customWidth="1"/>
    <col min="13776" max="13776" width="3" style="18" customWidth="1"/>
    <col min="13777" max="13777" width="0.85546875" style="18" customWidth="1"/>
    <col min="13778" max="13778" width="2.42578125" style="18" customWidth="1"/>
    <col min="13779" max="13779" width="3.7109375" style="18" customWidth="1"/>
    <col min="13780" max="13780" width="4.7109375" style="18" customWidth="1"/>
    <col min="13781" max="13781" width="5.42578125" style="18" customWidth="1"/>
    <col min="13782" max="13782" width="4.140625" style="18" customWidth="1"/>
    <col min="13783" max="14001" width="11.42578125" style="18"/>
    <col min="14002" max="14002" width="1.85546875" style="18" bestFit="1" customWidth="1"/>
    <col min="14003" max="14003" width="10.7109375" style="18" customWidth="1"/>
    <col min="14004" max="14004" width="2" style="18" customWidth="1"/>
    <col min="14005" max="14005" width="3" style="18" customWidth="1"/>
    <col min="14006" max="14006" width="0.85546875" style="18" customWidth="1"/>
    <col min="14007" max="14007" width="2.42578125" style="18" customWidth="1"/>
    <col min="14008" max="14008" width="3" style="18" customWidth="1"/>
    <col min="14009" max="14009" width="0.85546875" style="18" customWidth="1"/>
    <col min="14010" max="14010" width="2.42578125" style="18" customWidth="1"/>
    <col min="14011" max="14011" width="3" style="18" customWidth="1"/>
    <col min="14012" max="14012" width="0.85546875" style="18" customWidth="1"/>
    <col min="14013" max="14013" width="2.42578125" style="18" customWidth="1"/>
    <col min="14014" max="14014" width="3" style="18" customWidth="1"/>
    <col min="14015" max="14015" width="0.85546875" style="18" customWidth="1"/>
    <col min="14016" max="14016" width="2.42578125" style="18" customWidth="1"/>
    <col min="14017" max="14017" width="3" style="18" customWidth="1"/>
    <col min="14018" max="14018" width="0.85546875" style="18" customWidth="1"/>
    <col min="14019" max="14019" width="2.42578125" style="18" customWidth="1"/>
    <col min="14020" max="14020" width="3" style="18" customWidth="1"/>
    <col min="14021" max="14021" width="0.85546875" style="18" customWidth="1"/>
    <col min="14022" max="14022" width="2.42578125" style="18" customWidth="1"/>
    <col min="14023" max="14023" width="3" style="18" customWidth="1"/>
    <col min="14024" max="14024" width="0.85546875" style="18" customWidth="1"/>
    <col min="14025" max="14025" width="2.42578125" style="18" customWidth="1"/>
    <col min="14026" max="14026" width="3" style="18" customWidth="1"/>
    <col min="14027" max="14027" width="0.85546875" style="18" customWidth="1"/>
    <col min="14028" max="14028" width="2.42578125" style="18" customWidth="1"/>
    <col min="14029" max="14029" width="3" style="18" customWidth="1"/>
    <col min="14030" max="14030" width="0.85546875" style="18" customWidth="1"/>
    <col min="14031" max="14031" width="2.42578125" style="18" customWidth="1"/>
    <col min="14032" max="14032" width="3" style="18" customWidth="1"/>
    <col min="14033" max="14033" width="0.85546875" style="18" customWidth="1"/>
    <col min="14034" max="14034" width="2.42578125" style="18" customWidth="1"/>
    <col min="14035" max="14035" width="3.7109375" style="18" customWidth="1"/>
    <col min="14036" max="14036" width="4.7109375" style="18" customWidth="1"/>
    <col min="14037" max="14037" width="5.42578125" style="18" customWidth="1"/>
    <col min="14038" max="14038" width="4.140625" style="18" customWidth="1"/>
    <col min="14039" max="14257" width="11.42578125" style="18"/>
    <col min="14258" max="14258" width="1.85546875" style="18" bestFit="1" customWidth="1"/>
    <col min="14259" max="14259" width="10.7109375" style="18" customWidth="1"/>
    <col min="14260" max="14260" width="2" style="18" customWidth="1"/>
    <col min="14261" max="14261" width="3" style="18" customWidth="1"/>
    <col min="14262" max="14262" width="0.85546875" style="18" customWidth="1"/>
    <col min="14263" max="14263" width="2.42578125" style="18" customWidth="1"/>
    <col min="14264" max="14264" width="3" style="18" customWidth="1"/>
    <col min="14265" max="14265" width="0.85546875" style="18" customWidth="1"/>
    <col min="14266" max="14266" width="2.42578125" style="18" customWidth="1"/>
    <col min="14267" max="14267" width="3" style="18" customWidth="1"/>
    <col min="14268" max="14268" width="0.85546875" style="18" customWidth="1"/>
    <col min="14269" max="14269" width="2.42578125" style="18" customWidth="1"/>
    <col min="14270" max="14270" width="3" style="18" customWidth="1"/>
    <col min="14271" max="14271" width="0.85546875" style="18" customWidth="1"/>
    <col min="14272" max="14272" width="2.42578125" style="18" customWidth="1"/>
    <col min="14273" max="14273" width="3" style="18" customWidth="1"/>
    <col min="14274" max="14274" width="0.85546875" style="18" customWidth="1"/>
    <col min="14275" max="14275" width="2.42578125" style="18" customWidth="1"/>
    <col min="14276" max="14276" width="3" style="18" customWidth="1"/>
    <col min="14277" max="14277" width="0.85546875" style="18" customWidth="1"/>
    <col min="14278" max="14278" width="2.42578125" style="18" customWidth="1"/>
    <col min="14279" max="14279" width="3" style="18" customWidth="1"/>
    <col min="14280" max="14280" width="0.85546875" style="18" customWidth="1"/>
    <col min="14281" max="14281" width="2.42578125" style="18" customWidth="1"/>
    <col min="14282" max="14282" width="3" style="18" customWidth="1"/>
    <col min="14283" max="14283" width="0.85546875" style="18" customWidth="1"/>
    <col min="14284" max="14284" width="2.42578125" style="18" customWidth="1"/>
    <col min="14285" max="14285" width="3" style="18" customWidth="1"/>
    <col min="14286" max="14286" width="0.85546875" style="18" customWidth="1"/>
    <col min="14287" max="14287" width="2.42578125" style="18" customWidth="1"/>
    <col min="14288" max="14288" width="3" style="18" customWidth="1"/>
    <col min="14289" max="14289" width="0.85546875" style="18" customWidth="1"/>
    <col min="14290" max="14290" width="2.42578125" style="18" customWidth="1"/>
    <col min="14291" max="14291" width="3.7109375" style="18" customWidth="1"/>
    <col min="14292" max="14292" width="4.7109375" style="18" customWidth="1"/>
    <col min="14293" max="14293" width="5.42578125" style="18" customWidth="1"/>
    <col min="14294" max="14294" width="4.140625" style="18" customWidth="1"/>
    <col min="14295" max="14513" width="11.42578125" style="18"/>
    <col min="14514" max="14514" width="1.85546875" style="18" bestFit="1" customWidth="1"/>
    <col min="14515" max="14515" width="10.7109375" style="18" customWidth="1"/>
    <col min="14516" max="14516" width="2" style="18" customWidth="1"/>
    <col min="14517" max="14517" width="3" style="18" customWidth="1"/>
    <col min="14518" max="14518" width="0.85546875" style="18" customWidth="1"/>
    <col min="14519" max="14519" width="2.42578125" style="18" customWidth="1"/>
    <col min="14520" max="14520" width="3" style="18" customWidth="1"/>
    <col min="14521" max="14521" width="0.85546875" style="18" customWidth="1"/>
    <col min="14522" max="14522" width="2.42578125" style="18" customWidth="1"/>
    <col min="14523" max="14523" width="3" style="18" customWidth="1"/>
    <col min="14524" max="14524" width="0.85546875" style="18" customWidth="1"/>
    <col min="14525" max="14525" width="2.42578125" style="18" customWidth="1"/>
    <col min="14526" max="14526" width="3" style="18" customWidth="1"/>
    <col min="14527" max="14527" width="0.85546875" style="18" customWidth="1"/>
    <col min="14528" max="14528" width="2.42578125" style="18" customWidth="1"/>
    <col min="14529" max="14529" width="3" style="18" customWidth="1"/>
    <col min="14530" max="14530" width="0.85546875" style="18" customWidth="1"/>
    <col min="14531" max="14531" width="2.42578125" style="18" customWidth="1"/>
    <col min="14532" max="14532" width="3" style="18" customWidth="1"/>
    <col min="14533" max="14533" width="0.85546875" style="18" customWidth="1"/>
    <col min="14534" max="14534" width="2.42578125" style="18" customWidth="1"/>
    <col min="14535" max="14535" width="3" style="18" customWidth="1"/>
    <col min="14536" max="14536" width="0.85546875" style="18" customWidth="1"/>
    <col min="14537" max="14537" width="2.42578125" style="18" customWidth="1"/>
    <col min="14538" max="14538" width="3" style="18" customWidth="1"/>
    <col min="14539" max="14539" width="0.85546875" style="18" customWidth="1"/>
    <col min="14540" max="14540" width="2.42578125" style="18" customWidth="1"/>
    <col min="14541" max="14541" width="3" style="18" customWidth="1"/>
    <col min="14542" max="14542" width="0.85546875" style="18" customWidth="1"/>
    <col min="14543" max="14543" width="2.42578125" style="18" customWidth="1"/>
    <col min="14544" max="14544" width="3" style="18" customWidth="1"/>
    <col min="14545" max="14545" width="0.85546875" style="18" customWidth="1"/>
    <col min="14546" max="14546" width="2.42578125" style="18" customWidth="1"/>
    <col min="14547" max="14547" width="3.7109375" style="18" customWidth="1"/>
    <col min="14548" max="14548" width="4.7109375" style="18" customWidth="1"/>
    <col min="14549" max="14549" width="5.42578125" style="18" customWidth="1"/>
    <col min="14550" max="14550" width="4.140625" style="18" customWidth="1"/>
    <col min="14551" max="14769" width="11.42578125" style="18"/>
    <col min="14770" max="14770" width="1.85546875" style="18" bestFit="1" customWidth="1"/>
    <col min="14771" max="14771" width="10.7109375" style="18" customWidth="1"/>
    <col min="14772" max="14772" width="2" style="18" customWidth="1"/>
    <col min="14773" max="14773" width="3" style="18" customWidth="1"/>
    <col min="14774" max="14774" width="0.85546875" style="18" customWidth="1"/>
    <col min="14775" max="14775" width="2.42578125" style="18" customWidth="1"/>
    <col min="14776" max="14776" width="3" style="18" customWidth="1"/>
    <col min="14777" max="14777" width="0.85546875" style="18" customWidth="1"/>
    <col min="14778" max="14778" width="2.42578125" style="18" customWidth="1"/>
    <col min="14779" max="14779" width="3" style="18" customWidth="1"/>
    <col min="14780" max="14780" width="0.85546875" style="18" customWidth="1"/>
    <col min="14781" max="14781" width="2.42578125" style="18" customWidth="1"/>
    <col min="14782" max="14782" width="3" style="18" customWidth="1"/>
    <col min="14783" max="14783" width="0.85546875" style="18" customWidth="1"/>
    <col min="14784" max="14784" width="2.42578125" style="18" customWidth="1"/>
    <col min="14785" max="14785" width="3" style="18" customWidth="1"/>
    <col min="14786" max="14786" width="0.85546875" style="18" customWidth="1"/>
    <col min="14787" max="14787" width="2.42578125" style="18" customWidth="1"/>
    <col min="14788" max="14788" width="3" style="18" customWidth="1"/>
    <col min="14789" max="14789" width="0.85546875" style="18" customWidth="1"/>
    <col min="14790" max="14790" width="2.42578125" style="18" customWidth="1"/>
    <col min="14791" max="14791" width="3" style="18" customWidth="1"/>
    <col min="14792" max="14792" width="0.85546875" style="18" customWidth="1"/>
    <col min="14793" max="14793" width="2.42578125" style="18" customWidth="1"/>
    <col min="14794" max="14794" width="3" style="18" customWidth="1"/>
    <col min="14795" max="14795" width="0.85546875" style="18" customWidth="1"/>
    <col min="14796" max="14796" width="2.42578125" style="18" customWidth="1"/>
    <col min="14797" max="14797" width="3" style="18" customWidth="1"/>
    <col min="14798" max="14798" width="0.85546875" style="18" customWidth="1"/>
    <col min="14799" max="14799" width="2.42578125" style="18" customWidth="1"/>
    <col min="14800" max="14800" width="3" style="18" customWidth="1"/>
    <col min="14801" max="14801" width="0.85546875" style="18" customWidth="1"/>
    <col min="14802" max="14802" width="2.42578125" style="18" customWidth="1"/>
    <col min="14803" max="14803" width="3.7109375" style="18" customWidth="1"/>
    <col min="14804" max="14804" width="4.7109375" style="18" customWidth="1"/>
    <col min="14805" max="14805" width="5.42578125" style="18" customWidth="1"/>
    <col min="14806" max="14806" width="4.140625" style="18" customWidth="1"/>
    <col min="14807" max="15025" width="11.42578125" style="18"/>
    <col min="15026" max="15026" width="1.85546875" style="18" bestFit="1" customWidth="1"/>
    <col min="15027" max="15027" width="10.7109375" style="18" customWidth="1"/>
    <col min="15028" max="15028" width="2" style="18" customWidth="1"/>
    <col min="15029" max="15029" width="3" style="18" customWidth="1"/>
    <col min="15030" max="15030" width="0.85546875" style="18" customWidth="1"/>
    <col min="15031" max="15031" width="2.42578125" style="18" customWidth="1"/>
    <col min="15032" max="15032" width="3" style="18" customWidth="1"/>
    <col min="15033" max="15033" width="0.85546875" style="18" customWidth="1"/>
    <col min="15034" max="15034" width="2.42578125" style="18" customWidth="1"/>
    <col min="15035" max="15035" width="3" style="18" customWidth="1"/>
    <col min="15036" max="15036" width="0.85546875" style="18" customWidth="1"/>
    <col min="15037" max="15037" width="2.42578125" style="18" customWidth="1"/>
    <col min="15038" max="15038" width="3" style="18" customWidth="1"/>
    <col min="15039" max="15039" width="0.85546875" style="18" customWidth="1"/>
    <col min="15040" max="15040" width="2.42578125" style="18" customWidth="1"/>
    <col min="15041" max="15041" width="3" style="18" customWidth="1"/>
    <col min="15042" max="15042" width="0.85546875" style="18" customWidth="1"/>
    <col min="15043" max="15043" width="2.42578125" style="18" customWidth="1"/>
    <col min="15044" max="15044" width="3" style="18" customWidth="1"/>
    <col min="15045" max="15045" width="0.85546875" style="18" customWidth="1"/>
    <col min="15046" max="15046" width="2.42578125" style="18" customWidth="1"/>
    <col min="15047" max="15047" width="3" style="18" customWidth="1"/>
    <col min="15048" max="15048" width="0.85546875" style="18" customWidth="1"/>
    <col min="15049" max="15049" width="2.42578125" style="18" customWidth="1"/>
    <col min="15050" max="15050" width="3" style="18" customWidth="1"/>
    <col min="15051" max="15051" width="0.85546875" style="18" customWidth="1"/>
    <col min="15052" max="15052" width="2.42578125" style="18" customWidth="1"/>
    <col min="15053" max="15053" width="3" style="18" customWidth="1"/>
    <col min="15054" max="15054" width="0.85546875" style="18" customWidth="1"/>
    <col min="15055" max="15055" width="2.42578125" style="18" customWidth="1"/>
    <col min="15056" max="15056" width="3" style="18" customWidth="1"/>
    <col min="15057" max="15057" width="0.85546875" style="18" customWidth="1"/>
    <col min="15058" max="15058" width="2.42578125" style="18" customWidth="1"/>
    <col min="15059" max="15059" width="3.7109375" style="18" customWidth="1"/>
    <col min="15060" max="15060" width="4.7109375" style="18" customWidth="1"/>
    <col min="15061" max="15061" width="5.42578125" style="18" customWidth="1"/>
    <col min="15062" max="15062" width="4.140625" style="18" customWidth="1"/>
    <col min="15063" max="15281" width="11.42578125" style="18"/>
    <col min="15282" max="15282" width="1.85546875" style="18" bestFit="1" customWidth="1"/>
    <col min="15283" max="15283" width="10.7109375" style="18" customWidth="1"/>
    <col min="15284" max="15284" width="2" style="18" customWidth="1"/>
    <col min="15285" max="15285" width="3" style="18" customWidth="1"/>
    <col min="15286" max="15286" width="0.85546875" style="18" customWidth="1"/>
    <col min="15287" max="15287" width="2.42578125" style="18" customWidth="1"/>
    <col min="15288" max="15288" width="3" style="18" customWidth="1"/>
    <col min="15289" max="15289" width="0.85546875" style="18" customWidth="1"/>
    <col min="15290" max="15290" width="2.42578125" style="18" customWidth="1"/>
    <col min="15291" max="15291" width="3" style="18" customWidth="1"/>
    <col min="15292" max="15292" width="0.85546875" style="18" customWidth="1"/>
    <col min="15293" max="15293" width="2.42578125" style="18" customWidth="1"/>
    <col min="15294" max="15294" width="3" style="18" customWidth="1"/>
    <col min="15295" max="15295" width="0.85546875" style="18" customWidth="1"/>
    <col min="15296" max="15296" width="2.42578125" style="18" customWidth="1"/>
    <col min="15297" max="15297" width="3" style="18" customWidth="1"/>
    <col min="15298" max="15298" width="0.85546875" style="18" customWidth="1"/>
    <col min="15299" max="15299" width="2.42578125" style="18" customWidth="1"/>
    <col min="15300" max="15300" width="3" style="18" customWidth="1"/>
    <col min="15301" max="15301" width="0.85546875" style="18" customWidth="1"/>
    <col min="15302" max="15302" width="2.42578125" style="18" customWidth="1"/>
    <col min="15303" max="15303" width="3" style="18" customWidth="1"/>
    <col min="15304" max="15304" width="0.85546875" style="18" customWidth="1"/>
    <col min="15305" max="15305" width="2.42578125" style="18" customWidth="1"/>
    <col min="15306" max="15306" width="3" style="18" customWidth="1"/>
    <col min="15307" max="15307" width="0.85546875" style="18" customWidth="1"/>
    <col min="15308" max="15308" width="2.42578125" style="18" customWidth="1"/>
    <col min="15309" max="15309" width="3" style="18" customWidth="1"/>
    <col min="15310" max="15310" width="0.85546875" style="18" customWidth="1"/>
    <col min="15311" max="15311" width="2.42578125" style="18" customWidth="1"/>
    <col min="15312" max="15312" width="3" style="18" customWidth="1"/>
    <col min="15313" max="15313" width="0.85546875" style="18" customWidth="1"/>
    <col min="15314" max="15314" width="2.42578125" style="18" customWidth="1"/>
    <col min="15315" max="15315" width="3.7109375" style="18" customWidth="1"/>
    <col min="15316" max="15316" width="4.7109375" style="18" customWidth="1"/>
    <col min="15317" max="15317" width="5.42578125" style="18" customWidth="1"/>
    <col min="15318" max="15318" width="4.140625" style="18" customWidth="1"/>
    <col min="15319" max="15537" width="11.42578125" style="18"/>
    <col min="15538" max="15538" width="1.85546875" style="18" bestFit="1" customWidth="1"/>
    <col min="15539" max="15539" width="10.7109375" style="18" customWidth="1"/>
    <col min="15540" max="15540" width="2" style="18" customWidth="1"/>
    <col min="15541" max="15541" width="3" style="18" customWidth="1"/>
    <col min="15542" max="15542" width="0.85546875" style="18" customWidth="1"/>
    <col min="15543" max="15543" width="2.42578125" style="18" customWidth="1"/>
    <col min="15544" max="15544" width="3" style="18" customWidth="1"/>
    <col min="15545" max="15545" width="0.85546875" style="18" customWidth="1"/>
    <col min="15546" max="15546" width="2.42578125" style="18" customWidth="1"/>
    <col min="15547" max="15547" width="3" style="18" customWidth="1"/>
    <col min="15548" max="15548" width="0.85546875" style="18" customWidth="1"/>
    <col min="15549" max="15549" width="2.42578125" style="18" customWidth="1"/>
    <col min="15550" max="15550" width="3" style="18" customWidth="1"/>
    <col min="15551" max="15551" width="0.85546875" style="18" customWidth="1"/>
    <col min="15552" max="15552" width="2.42578125" style="18" customWidth="1"/>
    <col min="15553" max="15553" width="3" style="18" customWidth="1"/>
    <col min="15554" max="15554" width="0.85546875" style="18" customWidth="1"/>
    <col min="15555" max="15555" width="2.42578125" style="18" customWidth="1"/>
    <col min="15556" max="15556" width="3" style="18" customWidth="1"/>
    <col min="15557" max="15557" width="0.85546875" style="18" customWidth="1"/>
    <col min="15558" max="15558" width="2.42578125" style="18" customWidth="1"/>
    <col min="15559" max="15559" width="3" style="18" customWidth="1"/>
    <col min="15560" max="15560" width="0.85546875" style="18" customWidth="1"/>
    <col min="15561" max="15561" width="2.42578125" style="18" customWidth="1"/>
    <col min="15562" max="15562" width="3" style="18" customWidth="1"/>
    <col min="15563" max="15563" width="0.85546875" style="18" customWidth="1"/>
    <col min="15564" max="15564" width="2.42578125" style="18" customWidth="1"/>
    <col min="15565" max="15565" width="3" style="18" customWidth="1"/>
    <col min="15566" max="15566" width="0.85546875" style="18" customWidth="1"/>
    <col min="15567" max="15567" width="2.42578125" style="18" customWidth="1"/>
    <col min="15568" max="15568" width="3" style="18" customWidth="1"/>
    <col min="15569" max="15569" width="0.85546875" style="18" customWidth="1"/>
    <col min="15570" max="15570" width="2.42578125" style="18" customWidth="1"/>
    <col min="15571" max="15571" width="3.7109375" style="18" customWidth="1"/>
    <col min="15572" max="15572" width="4.7109375" style="18" customWidth="1"/>
    <col min="15573" max="15573" width="5.42578125" style="18" customWidth="1"/>
    <col min="15574" max="15574" width="4.140625" style="18" customWidth="1"/>
    <col min="15575" max="15793" width="11.42578125" style="18"/>
    <col min="15794" max="15794" width="1.85546875" style="18" bestFit="1" customWidth="1"/>
    <col min="15795" max="15795" width="10.7109375" style="18" customWidth="1"/>
    <col min="15796" max="15796" width="2" style="18" customWidth="1"/>
    <col min="15797" max="15797" width="3" style="18" customWidth="1"/>
    <col min="15798" max="15798" width="0.85546875" style="18" customWidth="1"/>
    <col min="15799" max="15799" width="2.42578125" style="18" customWidth="1"/>
    <col min="15800" max="15800" width="3" style="18" customWidth="1"/>
    <col min="15801" max="15801" width="0.85546875" style="18" customWidth="1"/>
    <col min="15802" max="15802" width="2.42578125" style="18" customWidth="1"/>
    <col min="15803" max="15803" width="3" style="18" customWidth="1"/>
    <col min="15804" max="15804" width="0.85546875" style="18" customWidth="1"/>
    <col min="15805" max="15805" width="2.42578125" style="18" customWidth="1"/>
    <col min="15806" max="15806" width="3" style="18" customWidth="1"/>
    <col min="15807" max="15807" width="0.85546875" style="18" customWidth="1"/>
    <col min="15808" max="15808" width="2.42578125" style="18" customWidth="1"/>
    <col min="15809" max="15809" width="3" style="18" customWidth="1"/>
    <col min="15810" max="15810" width="0.85546875" style="18" customWidth="1"/>
    <col min="15811" max="15811" width="2.42578125" style="18" customWidth="1"/>
    <col min="15812" max="15812" width="3" style="18" customWidth="1"/>
    <col min="15813" max="15813" width="0.85546875" style="18" customWidth="1"/>
    <col min="15814" max="15814" width="2.42578125" style="18" customWidth="1"/>
    <col min="15815" max="15815" width="3" style="18" customWidth="1"/>
    <col min="15816" max="15816" width="0.85546875" style="18" customWidth="1"/>
    <col min="15817" max="15817" width="2.42578125" style="18" customWidth="1"/>
    <col min="15818" max="15818" width="3" style="18" customWidth="1"/>
    <col min="15819" max="15819" width="0.85546875" style="18" customWidth="1"/>
    <col min="15820" max="15820" width="2.42578125" style="18" customWidth="1"/>
    <col min="15821" max="15821" width="3" style="18" customWidth="1"/>
    <col min="15822" max="15822" width="0.85546875" style="18" customWidth="1"/>
    <col min="15823" max="15823" width="2.42578125" style="18" customWidth="1"/>
    <col min="15824" max="15824" width="3" style="18" customWidth="1"/>
    <col min="15825" max="15825" width="0.85546875" style="18" customWidth="1"/>
    <col min="15826" max="15826" width="2.42578125" style="18" customWidth="1"/>
    <col min="15827" max="15827" width="3.7109375" style="18" customWidth="1"/>
    <col min="15828" max="15828" width="4.7109375" style="18" customWidth="1"/>
    <col min="15829" max="15829" width="5.42578125" style="18" customWidth="1"/>
    <col min="15830" max="15830" width="4.140625" style="18" customWidth="1"/>
    <col min="15831" max="16049" width="11.42578125" style="18"/>
    <col min="16050" max="16050" width="1.85546875" style="18" bestFit="1" customWidth="1"/>
    <col min="16051" max="16051" width="10.7109375" style="18" customWidth="1"/>
    <col min="16052" max="16052" width="2" style="18" customWidth="1"/>
    <col min="16053" max="16053" width="3" style="18" customWidth="1"/>
    <col min="16054" max="16054" width="0.85546875" style="18" customWidth="1"/>
    <col min="16055" max="16055" width="2.42578125" style="18" customWidth="1"/>
    <col min="16056" max="16056" width="3" style="18" customWidth="1"/>
    <col min="16057" max="16057" width="0.85546875" style="18" customWidth="1"/>
    <col min="16058" max="16058" width="2.42578125" style="18" customWidth="1"/>
    <col min="16059" max="16059" width="3" style="18" customWidth="1"/>
    <col min="16060" max="16060" width="0.85546875" style="18" customWidth="1"/>
    <col min="16061" max="16061" width="2.42578125" style="18" customWidth="1"/>
    <col min="16062" max="16062" width="3" style="18" customWidth="1"/>
    <col min="16063" max="16063" width="0.85546875" style="18" customWidth="1"/>
    <col min="16064" max="16064" width="2.42578125" style="18" customWidth="1"/>
    <col min="16065" max="16065" width="3" style="18" customWidth="1"/>
    <col min="16066" max="16066" width="0.85546875" style="18" customWidth="1"/>
    <col min="16067" max="16067" width="2.42578125" style="18" customWidth="1"/>
    <col min="16068" max="16068" width="3" style="18" customWidth="1"/>
    <col min="16069" max="16069" width="0.85546875" style="18" customWidth="1"/>
    <col min="16070" max="16070" width="2.42578125" style="18" customWidth="1"/>
    <col min="16071" max="16071" width="3" style="18" customWidth="1"/>
    <col min="16072" max="16072" width="0.85546875" style="18" customWidth="1"/>
    <col min="16073" max="16073" width="2.42578125" style="18" customWidth="1"/>
    <col min="16074" max="16074" width="3" style="18" customWidth="1"/>
    <col min="16075" max="16075" width="0.85546875" style="18" customWidth="1"/>
    <col min="16076" max="16076" width="2.42578125" style="18" customWidth="1"/>
    <col min="16077" max="16077" width="3" style="18" customWidth="1"/>
    <col min="16078" max="16078" width="0.85546875" style="18" customWidth="1"/>
    <col min="16079" max="16079" width="2.42578125" style="18" customWidth="1"/>
    <col min="16080" max="16080" width="3" style="18" customWidth="1"/>
    <col min="16081" max="16081" width="0.85546875" style="18" customWidth="1"/>
    <col min="16082" max="16082" width="2.42578125" style="18" customWidth="1"/>
    <col min="16083" max="16083" width="3.7109375" style="18" customWidth="1"/>
    <col min="16084" max="16084" width="4.7109375" style="18" customWidth="1"/>
    <col min="16085" max="16085" width="5.42578125" style="18" customWidth="1"/>
    <col min="16086" max="16086" width="4.140625" style="18" customWidth="1"/>
    <col min="16087" max="16384" width="11.42578125" style="18"/>
  </cols>
  <sheetData>
    <row r="1" spans="1:41">
      <c r="C1" s="18"/>
      <c r="D1" s="192"/>
      <c r="E1" s="22"/>
      <c r="F1" s="22"/>
      <c r="G1" s="22"/>
      <c r="I1" s="18"/>
      <c r="J1" s="23"/>
      <c r="L1" s="18"/>
      <c r="M1" s="23"/>
      <c r="O1" s="18"/>
      <c r="P1" s="23"/>
      <c r="S1" s="23"/>
      <c r="U1" s="24"/>
      <c r="V1" s="24"/>
      <c r="W1" s="24"/>
      <c r="X1" s="24"/>
      <c r="Y1" s="24"/>
      <c r="AB1" s="23"/>
      <c r="AE1" s="23"/>
    </row>
    <row r="2" spans="1:41" ht="12.75" thickBot="1">
      <c r="C2" s="77" t="s">
        <v>770</v>
      </c>
      <c r="D2" s="192"/>
      <c r="F2" s="18"/>
      <c r="G2" s="23"/>
      <c r="I2" s="18"/>
      <c r="J2" s="23"/>
      <c r="L2" s="18"/>
      <c r="M2" s="23"/>
      <c r="O2" s="18"/>
      <c r="P2" s="23"/>
      <c r="S2" s="23"/>
      <c r="V2" s="23"/>
      <c r="Y2" s="23"/>
      <c r="AB2" s="23"/>
      <c r="AE2" s="23"/>
    </row>
    <row r="3" spans="1:41" s="77" customFormat="1" ht="21" thickBot="1">
      <c r="A3" s="160">
        <v>1</v>
      </c>
      <c r="B3" s="160"/>
      <c r="C3" s="160" t="s">
        <v>923</v>
      </c>
      <c r="D3" s="190"/>
      <c r="E3" s="379" t="s">
        <v>688</v>
      </c>
      <c r="F3" s="379"/>
      <c r="G3" s="379"/>
      <c r="H3" s="379" t="s">
        <v>38</v>
      </c>
      <c r="I3" s="379"/>
      <c r="J3" s="379"/>
      <c r="K3" s="379" t="s">
        <v>687</v>
      </c>
      <c r="L3" s="379"/>
      <c r="M3" s="379"/>
      <c r="N3" s="379" t="s">
        <v>686</v>
      </c>
      <c r="O3" s="379"/>
      <c r="P3" s="379"/>
      <c r="AG3" s="78"/>
      <c r="AH3" s="18"/>
      <c r="AI3" s="87"/>
      <c r="AJ3" s="76"/>
      <c r="AO3" s="317"/>
    </row>
    <row r="4" spans="1:41" ht="25.5" customHeight="1">
      <c r="A4" s="155">
        <v>1</v>
      </c>
      <c r="B4" s="80" t="s">
        <v>942</v>
      </c>
      <c r="C4" s="232" t="s">
        <v>723</v>
      </c>
      <c r="D4" s="131" t="str">
        <f>HYPERLINK(AJ4,AI4)</f>
        <v>video</v>
      </c>
      <c r="E4" s="389"/>
      <c r="F4" s="389"/>
      <c r="G4" s="389"/>
      <c r="H4" s="389" t="s">
        <v>776</v>
      </c>
      <c r="I4" s="389"/>
      <c r="J4" s="389"/>
      <c r="K4" s="389">
        <v>3</v>
      </c>
      <c r="L4" s="389"/>
      <c r="M4" s="389"/>
      <c r="N4" s="389"/>
      <c r="O4" s="389"/>
      <c r="P4" s="397"/>
      <c r="Q4" s="159"/>
      <c r="R4" s="159"/>
      <c r="S4" s="159"/>
      <c r="T4" s="159"/>
      <c r="U4" s="159"/>
      <c r="V4" s="159"/>
      <c r="W4" s="159"/>
      <c r="X4" s="159"/>
      <c r="Y4" s="159"/>
      <c r="Z4" s="159"/>
      <c r="AA4" s="159"/>
      <c r="AB4" s="159"/>
      <c r="AC4" s="159"/>
      <c r="AD4" s="159"/>
      <c r="AE4" s="159"/>
      <c r="AF4" s="159"/>
      <c r="AG4" s="227"/>
      <c r="AI4" s="87" t="s">
        <v>738</v>
      </c>
      <c r="AJ4" s="19" t="str">
        <f>VLOOKUP(C4,EJE!C$1:D1336,2,FALSE)</f>
        <v>https://drive.google.com/file/d/1Obj2B0pgphywe8p9A6MvgDIw5gB_Nl53/view?usp=sharing</v>
      </c>
      <c r="AO4" s="132"/>
    </row>
    <row r="5" spans="1:41" ht="12.75" customHeight="1" thickBot="1">
      <c r="A5" s="155">
        <v>2</v>
      </c>
      <c r="B5" s="81" t="s">
        <v>264</v>
      </c>
      <c r="C5" s="156" t="s">
        <v>219</v>
      </c>
      <c r="D5" s="132" t="str">
        <f t="shared" ref="D5:D9" si="0">HYPERLINK(AJ5,AI5)</f>
        <v>video</v>
      </c>
      <c r="E5" s="395"/>
      <c r="F5" s="395"/>
      <c r="G5" s="395"/>
      <c r="H5" s="395" t="s">
        <v>776</v>
      </c>
      <c r="I5" s="395"/>
      <c r="J5" s="395"/>
      <c r="K5" s="395">
        <v>3</v>
      </c>
      <c r="L5" s="395"/>
      <c r="M5" s="395"/>
      <c r="N5" s="395"/>
      <c r="O5" s="395"/>
      <c r="P5" s="398"/>
      <c r="Q5" s="159"/>
      <c r="R5" s="159"/>
      <c r="S5" s="159"/>
      <c r="T5" s="159"/>
      <c r="U5" s="159"/>
      <c r="V5" s="159"/>
      <c r="W5" s="159"/>
      <c r="X5" s="159"/>
      <c r="Y5" s="159"/>
      <c r="Z5" s="159"/>
      <c r="AA5" s="159"/>
      <c r="AB5" s="159"/>
      <c r="AC5" s="159"/>
      <c r="AD5" s="159"/>
      <c r="AE5" s="159"/>
      <c r="AF5" s="159"/>
      <c r="AG5" s="227"/>
      <c r="AI5" s="87" t="s">
        <v>738</v>
      </c>
      <c r="AJ5" s="19">
        <f>VLOOKUP(C5,EJE!C$1:D1337,2,FALSE)</f>
        <v>0</v>
      </c>
      <c r="AO5" s="133"/>
    </row>
    <row r="6" spans="1:41" ht="17.25" customHeight="1" thickBot="1">
      <c r="A6" s="155">
        <v>3</v>
      </c>
      <c r="B6" s="82" t="s">
        <v>942</v>
      </c>
      <c r="C6" s="235" t="s">
        <v>389</v>
      </c>
      <c r="D6" s="133" t="str">
        <f t="shared" si="0"/>
        <v>video</v>
      </c>
      <c r="E6" s="386"/>
      <c r="F6" s="386"/>
      <c r="G6" s="386"/>
      <c r="H6" s="386" t="s">
        <v>776</v>
      </c>
      <c r="I6" s="386"/>
      <c r="J6" s="386"/>
      <c r="K6" s="386">
        <v>3</v>
      </c>
      <c r="L6" s="386"/>
      <c r="M6" s="386"/>
      <c r="N6" s="386"/>
      <c r="O6" s="386"/>
      <c r="P6" s="399"/>
      <c r="Q6" s="159"/>
      <c r="R6" s="159"/>
      <c r="S6" s="159"/>
      <c r="T6" s="159"/>
      <c r="U6" s="159"/>
      <c r="V6" s="159"/>
      <c r="W6" s="159"/>
      <c r="X6" s="159"/>
      <c r="Y6" s="159"/>
      <c r="Z6" s="159"/>
      <c r="AA6" s="159"/>
      <c r="AB6" s="159"/>
      <c r="AC6" s="159"/>
      <c r="AD6" s="159"/>
      <c r="AE6" s="159"/>
      <c r="AF6" s="159"/>
      <c r="AG6" s="227"/>
      <c r="AI6" s="87" t="s">
        <v>738</v>
      </c>
      <c r="AJ6" s="19" t="str">
        <f>VLOOKUP(C6,EJE!C$1:D1338,2,FALSE)</f>
        <v>https://youtu.be/B4AxYIlorgw?si=E6uIHQ3akwy8aj-m</v>
      </c>
    </row>
    <row r="7" spans="1:41" ht="16.5" customHeight="1">
      <c r="A7" s="155">
        <v>4</v>
      </c>
      <c r="B7" s="81" t="s">
        <v>739</v>
      </c>
      <c r="C7" s="156" t="s">
        <v>66</v>
      </c>
      <c r="D7" s="132" t="str">
        <f t="shared" si="0"/>
        <v>video</v>
      </c>
      <c r="E7" s="395"/>
      <c r="F7" s="395"/>
      <c r="G7" s="395"/>
      <c r="H7" s="395" t="s">
        <v>776</v>
      </c>
      <c r="I7" s="395"/>
      <c r="J7" s="395"/>
      <c r="K7" s="395">
        <v>3</v>
      </c>
      <c r="L7" s="395"/>
      <c r="M7" s="395"/>
      <c r="N7" s="395"/>
      <c r="O7" s="395"/>
      <c r="P7" s="398"/>
      <c r="Q7" s="159"/>
      <c r="R7" s="159"/>
      <c r="S7" s="159"/>
      <c r="T7" s="159"/>
      <c r="U7" s="159"/>
      <c r="V7" s="159"/>
      <c r="W7" s="159"/>
      <c r="X7" s="159"/>
      <c r="Y7" s="159"/>
      <c r="Z7" s="159"/>
      <c r="AA7" s="159"/>
      <c r="AB7" s="159"/>
      <c r="AC7" s="159"/>
      <c r="AD7" s="159"/>
      <c r="AE7" s="159"/>
      <c r="AF7" s="159"/>
      <c r="AG7" s="227"/>
      <c r="AI7" s="87" t="s">
        <v>738</v>
      </c>
      <c r="AJ7" s="19" t="str">
        <f>VLOOKUP(C7,EJE!C$1:D1339,2,FALSE)</f>
        <v>https://youtu.be/YNAwRWgPwNk?si=tRGZb459mOPBCCZB</v>
      </c>
    </row>
    <row r="8" spans="1:41" ht="12.75" customHeight="1">
      <c r="A8" s="155">
        <v>5</v>
      </c>
      <c r="B8" s="81" t="s">
        <v>739</v>
      </c>
      <c r="C8" s="156" t="s">
        <v>316</v>
      </c>
      <c r="D8" s="132" t="str">
        <f t="shared" si="0"/>
        <v>video</v>
      </c>
      <c r="E8" s="395"/>
      <c r="F8" s="395"/>
      <c r="G8" s="395"/>
      <c r="H8" s="395" t="s">
        <v>776</v>
      </c>
      <c r="I8" s="395"/>
      <c r="J8" s="395"/>
      <c r="K8" s="395">
        <v>3</v>
      </c>
      <c r="L8" s="395"/>
      <c r="M8" s="395"/>
      <c r="N8" s="395"/>
      <c r="O8" s="395"/>
      <c r="P8" s="398"/>
      <c r="Q8" s="159"/>
      <c r="R8" s="159"/>
      <c r="S8" s="159"/>
      <c r="T8" s="159"/>
      <c r="U8" s="159"/>
      <c r="V8" s="159"/>
      <c r="W8" s="159"/>
      <c r="X8" s="159"/>
      <c r="Y8" s="159"/>
      <c r="Z8" s="159"/>
      <c r="AA8" s="159"/>
      <c r="AB8" s="159"/>
      <c r="AC8" s="159"/>
      <c r="AD8" s="159"/>
      <c r="AE8" s="159"/>
      <c r="AF8" s="159"/>
      <c r="AG8" s="227"/>
      <c r="AI8" s="87" t="s">
        <v>738</v>
      </c>
      <c r="AJ8" s="19" t="str">
        <f>VLOOKUP(C8,EJE!C$1:D1340,2,FALSE)</f>
        <v>https://youtu.be/mHF9oAkfJ6Q?si=PpywtjmHtAge-zOQ</v>
      </c>
    </row>
    <row r="9" spans="1:41" ht="13.5" customHeight="1" thickBot="1">
      <c r="A9" s="155">
        <v>6</v>
      </c>
      <c r="B9" s="81" t="s">
        <v>0</v>
      </c>
      <c r="C9" s="156" t="s">
        <v>622</v>
      </c>
      <c r="D9" s="132" t="e">
        <f t="shared" si="0"/>
        <v>#N/A</v>
      </c>
      <c r="E9" s="395"/>
      <c r="F9" s="395"/>
      <c r="G9" s="395"/>
      <c r="H9" s="395" t="s">
        <v>776</v>
      </c>
      <c r="I9" s="395"/>
      <c r="J9" s="395"/>
      <c r="K9" s="395">
        <v>3</v>
      </c>
      <c r="L9" s="395"/>
      <c r="M9" s="395"/>
      <c r="N9" s="395"/>
      <c r="O9" s="395"/>
      <c r="P9" s="398"/>
      <c r="Q9" s="159"/>
      <c r="R9" s="159"/>
      <c r="S9" s="159"/>
      <c r="T9" s="159"/>
      <c r="U9" s="159"/>
      <c r="V9" s="159"/>
      <c r="W9" s="159"/>
      <c r="X9" s="159"/>
      <c r="Y9" s="159"/>
      <c r="Z9" s="159"/>
      <c r="AA9" s="159"/>
      <c r="AB9" s="159"/>
      <c r="AC9" s="159"/>
      <c r="AD9" s="159"/>
      <c r="AE9" s="159"/>
      <c r="AF9" s="159"/>
      <c r="AG9" s="227"/>
      <c r="AI9" s="87" t="s">
        <v>738</v>
      </c>
      <c r="AJ9" s="19" t="e">
        <f>VLOOKUP(C9,EJE!C$1:D1341,2,FALSE)</f>
        <v>#N/A</v>
      </c>
    </row>
    <row r="10" spans="1:41" ht="12.75">
      <c r="A10" s="155">
        <v>7</v>
      </c>
      <c r="B10" s="129" t="s">
        <v>749</v>
      </c>
      <c r="C10" s="233" t="str">
        <f>+VLOOKUP($B10,PERIODIZACION!$A$3:$AN$528,2,FALSE)</f>
        <v>SENTADILLA</v>
      </c>
      <c r="D10" s="317">
        <f>IF(VLOOKUP($B10,PERIODIZACION!$A$3:$AN$528,3,FALSE)=0,"",VLOOKUP($B10,PERIODIZACION!$A$3:$AN$528,3,FALSE))</f>
        <v>40</v>
      </c>
      <c r="E10" s="233" t="str">
        <f t="shared" ref="E10" si="1">IF(D10 &lt;&gt; "","/","")</f>
        <v>/</v>
      </c>
      <c r="F10" s="233">
        <f>IF(VLOOKUP($B10,PERIODIZACION!$A$3:$AN$528,4,FALSE)=0,"",VLOOKUP($B10,PERIODIZACION!$A$3:$AN$528,4,FALSE))</f>
        <v>4</v>
      </c>
      <c r="G10" s="233">
        <f>IF(VLOOKUP($B10,PERIODIZACION!$A$3:$AN$528,5,FALSE)=0,"",VLOOKUP($B10,PERIODIZACION!$A$3:$AN$528,5,FALSE))</f>
        <v>60</v>
      </c>
      <c r="H10" s="233" t="str">
        <f t="shared" ref="H10" si="2">IF(G10 &lt;&gt; "","/","")</f>
        <v>/</v>
      </c>
      <c r="I10" s="233">
        <f>IF(VLOOKUP($B10,PERIODIZACION!$A$3:$AN$528,6,FALSE)=0,"",VLOOKUP($B10,PERIODIZACION!$A$3:$AN$528,6,FALSE))</f>
        <v>4</v>
      </c>
      <c r="J10" s="233">
        <f>IF(VLOOKUP($B10,PERIODIZACION!$A$3:$AN$528,7,FALSE)=0,"",VLOOKUP($B10,PERIODIZACION!$A$3:$AN$528,7,FALSE))</f>
        <v>70</v>
      </c>
      <c r="K10" s="233" t="str">
        <f t="shared" ref="K10" si="3">IF(J10 &lt;&gt; "","/","")</f>
        <v>/</v>
      </c>
      <c r="L10" s="233">
        <f>IF(VLOOKUP($B10,PERIODIZACION!$A$3:$AN$528,8,FALSE)=0,"",VLOOKUP($B10,PERIODIZACION!$A$3:$AN$528,8,FALSE))</f>
        <v>4</v>
      </c>
      <c r="M10" s="233">
        <f>IF(VLOOKUP($B10,PERIODIZACION!$A$3:$AN$528,9,FALSE)=0,"",VLOOKUP($B10,PERIODIZACION!$A$3:$AN$528,9,FALSE))</f>
        <v>80</v>
      </c>
      <c r="N10" s="233" t="str">
        <f t="shared" ref="N10" si="4">IF(M10 &lt;&gt; "","/","")</f>
        <v>/</v>
      </c>
      <c r="O10" s="233">
        <f>IF(VLOOKUP($B10,PERIODIZACION!$A$3:$AN$528,10,FALSE)=0,"",VLOOKUP($B10,PERIODIZACION!$A$3:$AN$528,10,FALSE))</f>
        <v>2</v>
      </c>
      <c r="P10" s="233">
        <f>IF(VLOOKUP($B10,PERIODIZACION!$A$3:$AN$528,11,FALSE)=0,"",VLOOKUP($B10,PERIODIZACION!$A$3:$AN$528,11,FALSE))</f>
        <v>80</v>
      </c>
      <c r="Q10" s="233" t="str">
        <f t="shared" ref="Q10" si="5">IF(P10 &lt;&gt; "","/","")</f>
        <v>/</v>
      </c>
      <c r="R10" s="233">
        <f>IF(VLOOKUP($B10,PERIODIZACION!$A$3:$AN$528,12,FALSE)=0,"",VLOOKUP($B10,PERIODIZACION!$A$3:$AN$528,12,FALSE))</f>
        <v>2</v>
      </c>
      <c r="S10" s="233">
        <f>IF(VLOOKUP($B10,PERIODIZACION!$A$3:$AN$528,13,FALSE)=0,"",VLOOKUP($B10,PERIODIZACION!$A$3:$AN$528,13,FALSE))</f>
        <v>80</v>
      </c>
      <c r="T10" s="233" t="str">
        <f t="shared" ref="T10" si="6">IF(S10 &lt;&gt; "","/","")</f>
        <v>/</v>
      </c>
      <c r="U10" s="233">
        <f>IF(VLOOKUP($B10,PERIODIZACION!$A$3:$AN$528,14,FALSE)=0,"",VLOOKUP($B10,PERIODIZACION!$A$3:$AN$528,14,FALSE))</f>
        <v>2</v>
      </c>
      <c r="V10" s="233">
        <f>IF(VLOOKUP($B10,PERIODIZACION!$A$3:$AN$528,15,FALSE)=0,"",VLOOKUP($B10,PERIODIZACION!$A$3:$AN$528,15,FALSE))</f>
        <v>80</v>
      </c>
      <c r="W10" s="233" t="str">
        <f t="shared" ref="W10" si="7">IF(V10 &lt;&gt; "","/","")</f>
        <v>/</v>
      </c>
      <c r="X10" s="233">
        <f>IF(VLOOKUP($B10,PERIODIZACION!$A$3:$AN$528,16,FALSE)=0,"",VLOOKUP($B10,PERIODIZACION!$A$3:$AN$528,16,FALSE))</f>
        <v>2</v>
      </c>
      <c r="Y10" s="233">
        <f>IF(VLOOKUP($B10,PERIODIZACION!$A$3:$AN$528,17,FALSE)=0,"",VLOOKUP($B10,PERIODIZACION!$A$3:$AN$528,17,FALSE))</f>
        <v>80</v>
      </c>
      <c r="Z10" s="233" t="str">
        <f t="shared" ref="Z10" si="8">IF(Y10 &lt;&gt; "","/","")</f>
        <v>/</v>
      </c>
      <c r="AA10" s="233">
        <f>IF(VLOOKUP($B10,PERIODIZACION!$A$3:$AN$528,18,FALSE)=0,"",VLOOKUP($B10,PERIODIZACION!$A$3:$AN$528,18,FALSE))</f>
        <v>2</v>
      </c>
      <c r="AB10" s="233">
        <f>IF(VLOOKUP($B10,PERIODIZACION!$A$3:$AN$528,19,FALSE)=0,"",VLOOKUP($B10,PERIODIZACION!$A$3:$AN$528,19,FALSE))</f>
        <v>80</v>
      </c>
      <c r="AC10" s="233" t="str">
        <f t="shared" ref="AC10" si="9">IF(AB10 &lt;&gt; "","/","")</f>
        <v>/</v>
      </c>
      <c r="AD10" s="233">
        <f>IF(VLOOKUP($B10,PERIODIZACION!$A$3:$AN$528,20,FALSE)=0,"",VLOOKUP($B10,PERIODIZACION!$A$3:$AN$528,20,FALSE))</f>
        <v>2</v>
      </c>
      <c r="AE10" s="233" t="str">
        <f>IF(VLOOKUP($B10,PERIODIZACION!$A$3:$AN$528,21,FALSE)=0,"",VLOOKUP($B10,PERIODIZACION!$A$3:$AN$528,21,FALSE))</f>
        <v/>
      </c>
      <c r="AF10" s="233" t="str">
        <f t="shared" ref="AF10" si="10">IF(AE10 &lt;&gt; "","/","")</f>
        <v/>
      </c>
      <c r="AG10" s="234" t="str">
        <f>IF(VLOOKUP($B10,PERIODIZACION!$A$3:$AN$528,22,FALSE)=0,"",VLOOKUP($B10,PERIODIZACION!$A$3:$AN$528,22,FALSE))</f>
        <v/>
      </c>
      <c r="AI10" s="87" t="s">
        <v>738</v>
      </c>
      <c r="AJ10" s="19" t="e">
        <f>VLOOKUP(C10,EJE!C$1:D1343,2,FALSE)</f>
        <v>#N/A</v>
      </c>
    </row>
    <row r="11" spans="1:41" ht="16.5" customHeight="1">
      <c r="A11" s="155">
        <v>8</v>
      </c>
      <c r="B11" s="81"/>
      <c r="C11" s="227"/>
      <c r="D11" s="132"/>
      <c r="E11" s="380"/>
      <c r="F11" s="380"/>
      <c r="G11" s="380"/>
      <c r="H11" s="380"/>
      <c r="I11" s="380"/>
      <c r="J11" s="380"/>
      <c r="K11" s="380"/>
      <c r="L11" s="380"/>
      <c r="M11" s="380"/>
      <c r="N11" s="380"/>
      <c r="O11" s="380"/>
      <c r="P11" s="380"/>
      <c r="Q11" s="227"/>
      <c r="R11" s="227"/>
      <c r="S11" s="227"/>
      <c r="T11" s="227"/>
      <c r="U11" s="227"/>
      <c r="V11" s="227"/>
      <c r="W11" s="227"/>
      <c r="X11" s="227"/>
      <c r="Y11" s="227"/>
      <c r="Z11" s="227"/>
      <c r="AA11" s="227"/>
      <c r="AB11" s="227"/>
      <c r="AC11" s="227"/>
      <c r="AD11" s="227"/>
      <c r="AE11" s="227"/>
      <c r="AF11" s="227"/>
      <c r="AG11" s="231"/>
      <c r="AI11" s="87" t="s">
        <v>738</v>
      </c>
      <c r="AJ11" s="19" t="e">
        <f>VLOOKUP(C11,EJE!C$1:D1344,2,FALSE)</f>
        <v>#N/A</v>
      </c>
    </row>
    <row r="12" spans="1:41" ht="13.5" customHeight="1" thickBot="1">
      <c r="A12" s="155">
        <v>9</v>
      </c>
      <c r="B12" s="82" t="s">
        <v>264</v>
      </c>
      <c r="C12" s="236" t="s">
        <v>651</v>
      </c>
      <c r="D12" s="133" t="str">
        <f>HYPERLINK(AJ12,AI12)</f>
        <v>video</v>
      </c>
      <c r="E12" s="387"/>
      <c r="F12" s="387"/>
      <c r="G12" s="387"/>
      <c r="H12" s="387" t="s">
        <v>776</v>
      </c>
      <c r="I12" s="387"/>
      <c r="J12" s="387"/>
      <c r="K12" s="387"/>
      <c r="L12" s="387"/>
      <c r="M12" s="387"/>
      <c r="N12" s="387"/>
      <c r="O12" s="387"/>
      <c r="P12" s="387"/>
      <c r="Q12" s="236"/>
      <c r="R12" s="236"/>
      <c r="S12" s="236"/>
      <c r="T12" s="236"/>
      <c r="U12" s="236"/>
      <c r="V12" s="236"/>
      <c r="W12" s="236"/>
      <c r="X12" s="236"/>
      <c r="Y12" s="236"/>
      <c r="Z12" s="236"/>
      <c r="AA12" s="236"/>
      <c r="AB12" s="236"/>
      <c r="AC12" s="236"/>
      <c r="AD12" s="236"/>
      <c r="AE12" s="236"/>
      <c r="AF12" s="236"/>
      <c r="AG12" s="237"/>
      <c r="AI12" s="87" t="s">
        <v>738</v>
      </c>
      <c r="AJ12" s="19" t="str">
        <f>VLOOKUP(C12,EJE!C$1:D1345,2,FALSE)</f>
        <v>https://youtu.be/NDnUK9fSDe8?si=3nBkyPS7AyNNNd0x</v>
      </c>
    </row>
    <row r="13" spans="1:41" ht="12.75">
      <c r="A13" s="155">
        <v>10</v>
      </c>
      <c r="B13" s="129" t="s">
        <v>1201</v>
      </c>
      <c r="C13" s="233" t="str">
        <f>+VLOOKUP($B13,PERIODIZACION!$A$3:$AN$528,2,FALSE)</f>
        <v>SEAL ROW</v>
      </c>
      <c r="D13" s="317">
        <f>IF(VLOOKUP($B13,PERIODIZACION!$A$3:$AN$528,3,FALSE)=0,"",VLOOKUP($B13,PERIODIZACION!$A$3:$AN$528,3,FALSE))</f>
        <v>40</v>
      </c>
      <c r="E13" s="233" t="str">
        <f t="shared" ref="E13" si="11">IF(D13 &lt;&gt; "","/","")</f>
        <v>/</v>
      </c>
      <c r="F13" s="233">
        <f>IF(VLOOKUP($B13,PERIODIZACION!$A$3:$AN$528,4,FALSE)=0,"",VLOOKUP($B13,PERIODIZACION!$A$3:$AN$528,4,FALSE))</f>
        <v>4</v>
      </c>
      <c r="G13" s="233">
        <f>IF(VLOOKUP($B13,PERIODIZACION!$A$3:$AN$528,5,FALSE)=0,"",VLOOKUP($B13,PERIODIZACION!$A$3:$AN$528,5,FALSE))</f>
        <v>60</v>
      </c>
      <c r="H13" s="233" t="str">
        <f t="shared" ref="H13" si="12">IF(G13 &lt;&gt; "","/","")</f>
        <v>/</v>
      </c>
      <c r="I13" s="233">
        <f>IF(VLOOKUP($B13,PERIODIZACION!$A$3:$AN$528,6,FALSE)=0,"",VLOOKUP($B13,PERIODIZACION!$A$3:$AN$528,6,FALSE))</f>
        <v>4</v>
      </c>
      <c r="J13" s="233">
        <f>IF(VLOOKUP($B13,PERIODIZACION!$A$3:$AN$528,7,FALSE)=0,"",VLOOKUP($B13,PERIODIZACION!$A$3:$AN$528,7,FALSE))</f>
        <v>70</v>
      </c>
      <c r="K13" s="233" t="str">
        <f t="shared" ref="K13" si="13">IF(J13 &lt;&gt; "","/","")</f>
        <v>/</v>
      </c>
      <c r="L13" s="233">
        <f>IF(VLOOKUP($B13,PERIODIZACION!$A$3:$AN$528,8,FALSE)=0,"",VLOOKUP($B13,PERIODIZACION!$A$3:$AN$528,8,FALSE))</f>
        <v>4</v>
      </c>
      <c r="M13" s="233">
        <f>IF(VLOOKUP($B13,PERIODIZACION!$A$3:$AN$528,9,FALSE)=0,"",VLOOKUP($B13,PERIODIZACION!$A$3:$AN$528,9,FALSE))</f>
        <v>80</v>
      </c>
      <c r="N13" s="233" t="str">
        <f t="shared" ref="N13" si="14">IF(M13 &lt;&gt; "","/","")</f>
        <v>/</v>
      </c>
      <c r="O13" s="233">
        <f>IF(VLOOKUP($B13,PERIODIZACION!$A$3:$AN$528,10,FALSE)=0,"",VLOOKUP($B13,PERIODIZACION!$A$3:$AN$528,10,FALSE))</f>
        <v>2</v>
      </c>
      <c r="P13" s="233">
        <f>IF(VLOOKUP($B13,PERIODIZACION!$A$3:$AN$528,11,FALSE)=0,"",VLOOKUP($B13,PERIODIZACION!$A$3:$AN$528,11,FALSE))</f>
        <v>80</v>
      </c>
      <c r="Q13" s="233" t="str">
        <f t="shared" ref="Q13" si="15">IF(P13 &lt;&gt; "","/","")</f>
        <v>/</v>
      </c>
      <c r="R13" s="233">
        <f>IF(VLOOKUP($B13,PERIODIZACION!$A$3:$AN$528,12,FALSE)=0,"",VLOOKUP($B13,PERIODIZACION!$A$3:$AN$528,12,FALSE))</f>
        <v>2</v>
      </c>
      <c r="S13" s="233">
        <f>IF(VLOOKUP($B13,PERIODIZACION!$A$3:$AN$528,13,FALSE)=0,"",VLOOKUP($B13,PERIODIZACION!$A$3:$AN$528,13,FALSE))</f>
        <v>80</v>
      </c>
      <c r="T13" s="233" t="str">
        <f t="shared" ref="T13" si="16">IF(S13 &lt;&gt; "","/","")</f>
        <v>/</v>
      </c>
      <c r="U13" s="233">
        <f>IF(VLOOKUP($B13,PERIODIZACION!$A$3:$AN$528,14,FALSE)=0,"",VLOOKUP($B13,PERIODIZACION!$A$3:$AN$528,14,FALSE))</f>
        <v>2</v>
      </c>
      <c r="V13" s="233">
        <f>IF(VLOOKUP($B13,PERIODIZACION!$A$3:$AN$528,15,FALSE)=0,"",VLOOKUP($B13,PERIODIZACION!$A$3:$AN$528,15,FALSE))</f>
        <v>80</v>
      </c>
      <c r="W13" s="233" t="str">
        <f t="shared" ref="W13" si="17">IF(V13 &lt;&gt; "","/","")</f>
        <v>/</v>
      </c>
      <c r="X13" s="233">
        <f>IF(VLOOKUP($B13,PERIODIZACION!$A$3:$AN$528,16,FALSE)=0,"",VLOOKUP($B13,PERIODIZACION!$A$3:$AN$528,16,FALSE))</f>
        <v>2</v>
      </c>
      <c r="Y13" s="233">
        <f>IF(VLOOKUP($B13,PERIODIZACION!$A$3:$AN$528,17,FALSE)=0,"",VLOOKUP($B13,PERIODIZACION!$A$3:$AN$528,17,FALSE))</f>
        <v>80</v>
      </c>
      <c r="Z13" s="233" t="str">
        <f t="shared" ref="Z13" si="18">IF(Y13 &lt;&gt; "","/","")</f>
        <v>/</v>
      </c>
      <c r="AA13" s="233">
        <f>IF(VLOOKUP($B13,PERIODIZACION!$A$3:$AN$528,18,FALSE)=0,"",VLOOKUP($B13,PERIODIZACION!$A$3:$AN$528,18,FALSE))</f>
        <v>2</v>
      </c>
      <c r="AB13" s="233">
        <f>IF(VLOOKUP($B13,PERIODIZACION!$A$3:$AN$528,19,FALSE)=0,"",VLOOKUP($B13,PERIODIZACION!$A$3:$AN$528,19,FALSE))</f>
        <v>80</v>
      </c>
      <c r="AC13" s="233" t="str">
        <f t="shared" ref="AC13" si="19">IF(AB13 &lt;&gt; "","/","")</f>
        <v>/</v>
      </c>
      <c r="AD13" s="233">
        <f>IF(VLOOKUP($B13,PERIODIZACION!$A$3:$AN$528,20,FALSE)=0,"",VLOOKUP($B13,PERIODIZACION!$A$3:$AN$528,20,FALSE))</f>
        <v>2</v>
      </c>
      <c r="AE13" s="233" t="str">
        <f>IF(VLOOKUP($B13,PERIODIZACION!$A$3:$AN$528,21,FALSE)=0,"",VLOOKUP($B13,PERIODIZACION!$A$3:$AN$528,21,FALSE))</f>
        <v/>
      </c>
      <c r="AF13" s="233" t="str">
        <f t="shared" ref="AF13" si="20">IF(AE13 &lt;&gt; "","/","")</f>
        <v/>
      </c>
      <c r="AG13" s="234" t="str">
        <f>IF(VLOOKUP($B13,PERIODIZACION!$A$3:$AN$528,22,FALSE)=0,"",VLOOKUP($B13,PERIODIZACION!$A$3:$AN$528,22,FALSE))</f>
        <v/>
      </c>
      <c r="AI13" s="87" t="s">
        <v>738</v>
      </c>
      <c r="AJ13" s="19" t="e">
        <f>VLOOKUP(C13,EJE!C$1:D1346,2,FALSE)</f>
        <v>#N/A</v>
      </c>
    </row>
    <row r="14" spans="1:41" ht="16.5" customHeight="1">
      <c r="A14" s="155">
        <v>11</v>
      </c>
      <c r="B14" s="81" t="s">
        <v>687</v>
      </c>
      <c r="C14" s="227"/>
      <c r="D14" s="132"/>
      <c r="E14" s="380"/>
      <c r="F14" s="380"/>
      <c r="G14" s="380"/>
      <c r="H14" s="380"/>
      <c r="I14" s="380"/>
      <c r="J14" s="380"/>
      <c r="K14" s="380"/>
      <c r="L14" s="380"/>
      <c r="M14" s="380"/>
      <c r="N14" s="380"/>
      <c r="O14" s="380"/>
      <c r="P14" s="380"/>
      <c r="Q14" s="227"/>
      <c r="R14" s="227"/>
      <c r="S14" s="227"/>
      <c r="T14" s="227"/>
      <c r="U14" s="227"/>
      <c r="V14" s="227"/>
      <c r="W14" s="227"/>
      <c r="X14" s="227"/>
      <c r="Y14" s="227"/>
      <c r="Z14" s="227"/>
      <c r="AA14" s="227"/>
      <c r="AB14" s="227"/>
      <c r="AC14" s="227"/>
      <c r="AD14" s="227"/>
      <c r="AE14" s="227"/>
      <c r="AF14" s="227"/>
      <c r="AG14" s="231"/>
      <c r="AI14" s="87" t="s">
        <v>738</v>
      </c>
      <c r="AJ14" s="19" t="e">
        <f>VLOOKUP(C14,EJE!C$1:D1347,2,FALSE)</f>
        <v>#N/A</v>
      </c>
    </row>
    <row r="15" spans="1:41" ht="17.25" customHeight="1" thickBot="1">
      <c r="A15" s="155">
        <v>12</v>
      </c>
      <c r="B15" s="82" t="s">
        <v>942</v>
      </c>
      <c r="C15" s="235" t="s">
        <v>667</v>
      </c>
      <c r="D15" s="133" t="str">
        <f>HYPERLINK(AJ15,AI15)</f>
        <v>video</v>
      </c>
      <c r="E15" s="387"/>
      <c r="F15" s="387"/>
      <c r="G15" s="387"/>
      <c r="H15" s="387" t="s">
        <v>776</v>
      </c>
      <c r="I15" s="387"/>
      <c r="J15" s="387"/>
      <c r="K15" s="387"/>
      <c r="L15" s="387"/>
      <c r="M15" s="387"/>
      <c r="N15" s="387"/>
      <c r="O15" s="387"/>
      <c r="P15" s="387"/>
      <c r="Q15" s="236"/>
      <c r="R15" s="236"/>
      <c r="S15" s="236"/>
      <c r="T15" s="236"/>
      <c r="U15" s="236"/>
      <c r="V15" s="236"/>
      <c r="W15" s="236"/>
      <c r="X15" s="236"/>
      <c r="Y15" s="236"/>
      <c r="Z15" s="236"/>
      <c r="AA15" s="236"/>
      <c r="AB15" s="236"/>
      <c r="AC15" s="236"/>
      <c r="AD15" s="236"/>
      <c r="AE15" s="236"/>
      <c r="AF15" s="236"/>
      <c r="AG15" s="237"/>
      <c r="AI15" s="87" t="s">
        <v>738</v>
      </c>
      <c r="AJ15" s="19" t="str">
        <f>VLOOKUP(C15,EJE!C$1:D1348,2,FALSE)</f>
        <v>https://youtu.be/6h97GImoFN8?si=9xA6dYWvzzOHIsIz</v>
      </c>
    </row>
    <row r="16" spans="1:41" ht="12.75" thickBot="1">
      <c r="A16" s="155">
        <v>13</v>
      </c>
      <c r="B16" s="379"/>
      <c r="C16" s="379"/>
      <c r="D16" s="379"/>
      <c r="E16" s="379" t="s">
        <v>688</v>
      </c>
      <c r="F16" s="379"/>
      <c r="G16" s="379"/>
      <c r="H16" s="379" t="s">
        <v>38</v>
      </c>
      <c r="I16" s="379"/>
      <c r="J16" s="379"/>
      <c r="K16" s="379" t="s">
        <v>687</v>
      </c>
      <c r="L16" s="379"/>
      <c r="M16" s="379"/>
      <c r="N16" s="379" t="s">
        <v>686</v>
      </c>
      <c r="O16" s="379"/>
      <c r="P16" s="379"/>
      <c r="Q16" s="238"/>
      <c r="R16" s="238"/>
      <c r="S16" s="238"/>
      <c r="T16" s="238"/>
      <c r="U16" s="238"/>
      <c r="V16" s="238"/>
      <c r="W16" s="238"/>
      <c r="X16" s="238"/>
      <c r="Y16" s="238"/>
      <c r="Z16" s="238"/>
      <c r="AA16" s="238"/>
      <c r="AB16" s="238"/>
      <c r="AC16" s="238"/>
      <c r="AD16" s="238"/>
      <c r="AE16" s="238"/>
      <c r="AF16" s="238"/>
      <c r="AG16" s="238"/>
      <c r="AI16" s="87" t="s">
        <v>738</v>
      </c>
      <c r="AJ16" s="19"/>
    </row>
    <row r="17" spans="1:42" ht="25.5">
      <c r="A17" s="155">
        <v>14</v>
      </c>
      <c r="B17" s="83" t="s">
        <v>42</v>
      </c>
      <c r="C17" s="232" t="s">
        <v>311</v>
      </c>
      <c r="D17" s="131" t="str">
        <f>HYPERLINK(AJ17,AI17)</f>
        <v>video</v>
      </c>
      <c r="E17" s="389">
        <v>6</v>
      </c>
      <c r="F17" s="389"/>
      <c r="G17" s="389"/>
      <c r="H17" s="389"/>
      <c r="I17" s="389"/>
      <c r="J17" s="389"/>
      <c r="K17" s="389">
        <v>4</v>
      </c>
      <c r="L17" s="389"/>
      <c r="M17" s="389"/>
      <c r="N17" s="389"/>
      <c r="O17" s="389"/>
      <c r="P17" s="397"/>
      <c r="Q17" s="238"/>
      <c r="R17" s="238"/>
      <c r="S17" s="238"/>
      <c r="T17" s="238"/>
      <c r="U17" s="238"/>
      <c r="V17" s="238"/>
      <c r="W17" s="238"/>
      <c r="X17" s="238"/>
      <c r="Y17" s="238"/>
      <c r="Z17" s="238"/>
      <c r="AA17" s="238"/>
      <c r="AB17" s="238"/>
      <c r="AC17" s="238"/>
      <c r="AD17" s="238"/>
      <c r="AE17" s="238"/>
      <c r="AF17" s="238"/>
      <c r="AG17" s="238"/>
      <c r="AI17" s="87" t="s">
        <v>738</v>
      </c>
      <c r="AJ17" s="19" t="str">
        <f>VLOOKUP(C17,EJE!C$1:D1350,2,FALSE)</f>
        <v>https://www.youtube.com/watch?v=K-6DG1hcHzU</v>
      </c>
    </row>
    <row r="18" spans="1:42" ht="12.75">
      <c r="A18" s="155">
        <v>15</v>
      </c>
      <c r="B18" s="83" t="s">
        <v>39</v>
      </c>
      <c r="C18" s="256" t="s">
        <v>1190</v>
      </c>
      <c r="D18" s="132" t="str">
        <f>HYPERLINK(AJ18,AI18)</f>
        <v>video</v>
      </c>
      <c r="E18" s="384">
        <v>6</v>
      </c>
      <c r="F18" s="384"/>
      <c r="G18" s="384"/>
      <c r="H18" s="384"/>
      <c r="I18" s="384"/>
      <c r="J18" s="384"/>
      <c r="K18" s="384">
        <v>4</v>
      </c>
      <c r="L18" s="384"/>
      <c r="M18" s="384"/>
      <c r="N18" s="384"/>
      <c r="O18" s="384"/>
      <c r="P18" s="398"/>
      <c r="Q18" s="238"/>
      <c r="R18" s="238"/>
      <c r="S18" s="238"/>
      <c r="T18" s="238"/>
      <c r="U18" s="238"/>
      <c r="V18" s="238"/>
      <c r="W18" s="238"/>
      <c r="X18" s="238"/>
      <c r="Y18" s="238"/>
      <c r="Z18" s="238"/>
      <c r="AA18" s="238"/>
      <c r="AB18" s="238"/>
      <c r="AC18" s="238"/>
      <c r="AD18" s="238"/>
      <c r="AE18" s="238"/>
      <c r="AF18" s="238"/>
      <c r="AG18" s="238"/>
      <c r="AI18" s="87" t="s">
        <v>738</v>
      </c>
      <c r="AJ18" s="19">
        <f>VLOOKUP(C18,EJE!C$1:D1351,2,FALSE)</f>
        <v>0</v>
      </c>
    </row>
    <row r="19" spans="1:42" ht="12.75" customHeight="1">
      <c r="A19" s="155">
        <v>16</v>
      </c>
      <c r="B19" s="83" t="s">
        <v>685</v>
      </c>
      <c r="C19" s="256" t="s">
        <v>589</v>
      </c>
      <c r="D19" s="132" t="str">
        <f>HYPERLINK(AJ19,AI19)</f>
        <v>video</v>
      </c>
      <c r="E19" s="384">
        <v>6</v>
      </c>
      <c r="F19" s="384"/>
      <c r="G19" s="384"/>
      <c r="H19" s="384"/>
      <c r="I19" s="384"/>
      <c r="J19" s="384"/>
      <c r="K19" s="384">
        <v>4</v>
      </c>
      <c r="L19" s="384"/>
      <c r="M19" s="384"/>
      <c r="N19" s="384"/>
      <c r="O19" s="384"/>
      <c r="P19" s="398"/>
      <c r="Q19" s="238"/>
      <c r="R19" s="238"/>
      <c r="S19" s="238"/>
      <c r="T19" s="238"/>
      <c r="U19" s="238"/>
      <c r="V19" s="238"/>
      <c r="W19" s="238"/>
      <c r="X19" s="238"/>
      <c r="Y19" s="238"/>
      <c r="Z19" s="238"/>
      <c r="AA19" s="238"/>
      <c r="AB19" s="238"/>
      <c r="AC19" s="238"/>
      <c r="AD19" s="238"/>
      <c r="AE19" s="238"/>
      <c r="AF19" s="238"/>
      <c r="AG19" s="238"/>
      <c r="AI19" s="87" t="s">
        <v>738</v>
      </c>
      <c r="AJ19" s="19" t="str">
        <f>VLOOKUP(C19,EJE!C$1:D1352,2,FALSE)</f>
        <v>https://youtube.com/shorts/9GsG4qS72PI</v>
      </c>
    </row>
    <row r="20" spans="1:42" ht="13.5" thickBot="1">
      <c r="A20" s="155">
        <v>17</v>
      </c>
      <c r="B20" s="83" t="s">
        <v>1</v>
      </c>
      <c r="C20" s="257" t="s">
        <v>1193</v>
      </c>
      <c r="D20" s="133" t="str">
        <f>HYPERLINK(AJ20,AI20)</f>
        <v>video</v>
      </c>
      <c r="E20" s="386">
        <v>6</v>
      </c>
      <c r="F20" s="386"/>
      <c r="G20" s="386"/>
      <c r="H20" s="386"/>
      <c r="I20" s="386"/>
      <c r="J20" s="386"/>
      <c r="K20" s="386">
        <v>4</v>
      </c>
      <c r="L20" s="386"/>
      <c r="M20" s="386"/>
      <c r="N20" s="386"/>
      <c r="O20" s="386"/>
      <c r="P20" s="399"/>
      <c r="Q20" s="238"/>
      <c r="R20" s="238"/>
      <c r="S20" s="238"/>
      <c r="T20" s="238"/>
      <c r="U20" s="238"/>
      <c r="V20" s="238"/>
      <c r="W20" s="238"/>
      <c r="X20" s="238"/>
      <c r="Y20" s="238"/>
      <c r="Z20" s="238"/>
      <c r="AA20" s="238"/>
      <c r="AB20" s="238"/>
      <c r="AC20" s="238"/>
      <c r="AD20" s="238"/>
      <c r="AE20" s="238"/>
      <c r="AF20" s="238"/>
      <c r="AG20" s="238"/>
      <c r="AI20" s="87" t="s">
        <v>738</v>
      </c>
      <c r="AJ20" s="19">
        <f>VLOOKUP(C20,EJE!C$1:D1353,2,FALSE)</f>
        <v>0</v>
      </c>
    </row>
    <row r="21" spans="1:42" ht="12.75">
      <c r="A21" s="155">
        <v>18</v>
      </c>
      <c r="B21" s="83" t="s">
        <v>1</v>
      </c>
      <c r="C21" s="255" t="s">
        <v>265</v>
      </c>
      <c r="D21" s="131" t="str">
        <f t="shared" ref="D21:D23" si="21">HYPERLINK(AJ21,AI21)</f>
        <v>video</v>
      </c>
      <c r="E21" s="389">
        <v>10</v>
      </c>
      <c r="F21" s="389"/>
      <c r="G21" s="389"/>
      <c r="H21" s="389"/>
      <c r="I21" s="389"/>
      <c r="J21" s="389"/>
      <c r="K21" s="389">
        <v>4</v>
      </c>
      <c r="L21" s="389"/>
      <c r="M21" s="389"/>
      <c r="N21" s="389"/>
      <c r="O21" s="389"/>
      <c r="P21" s="397"/>
      <c r="Q21" s="238"/>
      <c r="R21" s="238"/>
      <c r="S21" s="238"/>
      <c r="T21" s="238"/>
      <c r="U21" s="238"/>
      <c r="V21" s="238"/>
      <c r="W21" s="238"/>
      <c r="X21" s="238"/>
      <c r="Y21" s="238"/>
      <c r="Z21" s="238"/>
      <c r="AA21" s="238"/>
      <c r="AB21" s="238"/>
      <c r="AC21" s="238"/>
      <c r="AD21" s="238"/>
      <c r="AE21" s="238"/>
      <c r="AF21" s="238"/>
      <c r="AG21" s="238"/>
      <c r="AI21" s="87" t="s">
        <v>738</v>
      </c>
      <c r="AJ21" s="19" t="str">
        <f>VLOOKUP(C21,EJE!C$1:D1354,2,FALSE)</f>
        <v>https://www.youtube.com/watch?v=bqQVpCVi7Js</v>
      </c>
    </row>
    <row r="22" spans="1:42" ht="12.75">
      <c r="A22" s="155">
        <v>19</v>
      </c>
      <c r="B22" s="83" t="s">
        <v>1</v>
      </c>
      <c r="C22" s="256" t="s">
        <v>271</v>
      </c>
      <c r="D22" s="132" t="str">
        <f t="shared" si="21"/>
        <v>video</v>
      </c>
      <c r="E22" s="384">
        <v>10</v>
      </c>
      <c r="F22" s="384"/>
      <c r="G22" s="384"/>
      <c r="H22" s="384"/>
      <c r="I22" s="384"/>
      <c r="J22" s="384"/>
      <c r="K22" s="384">
        <v>4</v>
      </c>
      <c r="L22" s="384"/>
      <c r="M22" s="384"/>
      <c r="N22" s="384"/>
      <c r="O22" s="384"/>
      <c r="P22" s="398"/>
      <c r="Q22" s="238"/>
      <c r="R22" s="238"/>
      <c r="S22" s="238"/>
      <c r="T22" s="238"/>
      <c r="U22" s="238"/>
      <c r="V22" s="238"/>
      <c r="W22" s="238"/>
      <c r="X22" s="238"/>
      <c r="Y22" s="238"/>
      <c r="Z22" s="238"/>
      <c r="AA22" s="238"/>
      <c r="AB22" s="238"/>
      <c r="AC22" s="238"/>
      <c r="AD22" s="238"/>
      <c r="AE22" s="238"/>
      <c r="AF22" s="238"/>
      <c r="AG22" s="238"/>
      <c r="AI22" s="87" t="s">
        <v>738</v>
      </c>
      <c r="AJ22" s="19">
        <f>VLOOKUP(C22,EJE!C$1:D1355,2,FALSE)</f>
        <v>0</v>
      </c>
    </row>
    <row r="23" spans="1:42" ht="13.5" thickBot="1">
      <c r="A23" s="155">
        <v>20</v>
      </c>
      <c r="B23" s="83" t="s">
        <v>1</v>
      </c>
      <c r="C23" s="257" t="s">
        <v>250</v>
      </c>
      <c r="D23" s="133" t="str">
        <f t="shared" si="21"/>
        <v>video</v>
      </c>
      <c r="E23" s="386"/>
      <c r="F23" s="386"/>
      <c r="G23" s="386"/>
      <c r="H23" s="386" t="s">
        <v>776</v>
      </c>
      <c r="I23" s="386"/>
      <c r="J23" s="386"/>
      <c r="K23" s="386">
        <v>4</v>
      </c>
      <c r="L23" s="386"/>
      <c r="M23" s="386"/>
      <c r="N23" s="386"/>
      <c r="O23" s="386"/>
      <c r="P23" s="399"/>
      <c r="Q23" s="238"/>
      <c r="R23" s="238"/>
      <c r="S23" s="238"/>
      <c r="T23" s="238"/>
      <c r="U23" s="238"/>
      <c r="V23" s="238"/>
      <c r="W23" s="238"/>
      <c r="X23" s="238"/>
      <c r="Y23" s="238"/>
      <c r="Z23" s="238"/>
      <c r="AA23" s="238"/>
      <c r="AB23" s="238"/>
      <c r="AC23" s="238"/>
      <c r="AD23" s="238"/>
      <c r="AE23" s="238"/>
      <c r="AF23" s="238"/>
      <c r="AG23" s="238"/>
      <c r="AI23" s="87" t="s">
        <v>738</v>
      </c>
      <c r="AJ23" s="19">
        <f>VLOOKUP(C23,EJE!C$1:D1356,2,FALSE)</f>
        <v>0</v>
      </c>
    </row>
    <row r="24" spans="1:42" ht="12.75">
      <c r="A24" s="155">
        <v>21</v>
      </c>
      <c r="B24" s="83"/>
      <c r="C24" s="227"/>
      <c r="D24" s="132"/>
      <c r="E24" s="392"/>
      <c r="F24" s="392"/>
      <c r="G24" s="392"/>
      <c r="H24" s="392"/>
      <c r="I24" s="392"/>
      <c r="J24" s="392"/>
      <c r="K24" s="392"/>
      <c r="L24" s="392"/>
      <c r="M24" s="392"/>
      <c r="N24" s="392"/>
      <c r="O24" s="392"/>
      <c r="P24" s="392"/>
      <c r="Q24" s="238"/>
      <c r="R24" s="238"/>
      <c r="S24" s="238"/>
      <c r="T24" s="238"/>
      <c r="U24" s="238"/>
      <c r="V24" s="238"/>
      <c r="W24" s="238"/>
      <c r="X24" s="238"/>
      <c r="Y24" s="238"/>
      <c r="Z24" s="238"/>
      <c r="AA24" s="238"/>
      <c r="AB24" s="238"/>
      <c r="AC24" s="238"/>
      <c r="AD24" s="238"/>
      <c r="AE24" s="238"/>
      <c r="AF24" s="130"/>
      <c r="AG24" s="238"/>
      <c r="AJ24" s="75"/>
    </row>
    <row r="25" spans="1:42">
      <c r="A25" s="155">
        <v>22</v>
      </c>
      <c r="B25" s="228"/>
      <c r="C25" s="238"/>
      <c r="D25" s="132"/>
      <c r="E25" s="392"/>
      <c r="F25" s="392"/>
      <c r="G25" s="392"/>
      <c r="H25" s="392"/>
      <c r="I25" s="392"/>
      <c r="J25" s="392"/>
      <c r="K25" s="392"/>
      <c r="L25" s="392"/>
      <c r="M25" s="392"/>
      <c r="N25" s="392"/>
      <c r="O25" s="392"/>
      <c r="P25" s="392"/>
      <c r="Q25" s="238"/>
      <c r="R25" s="238"/>
      <c r="S25" s="238"/>
      <c r="T25" s="238"/>
      <c r="U25" s="238"/>
      <c r="V25" s="238"/>
      <c r="W25" s="238"/>
      <c r="X25" s="238"/>
      <c r="Y25" s="238"/>
      <c r="Z25" s="238"/>
      <c r="AA25" s="238"/>
      <c r="AB25" s="238"/>
      <c r="AC25" s="238"/>
      <c r="AD25" s="238"/>
      <c r="AE25" s="238"/>
      <c r="AF25" s="130"/>
      <c r="AG25" s="238"/>
      <c r="AJ25" s="75"/>
      <c r="AP25" s="112">
        <v>2</v>
      </c>
    </row>
    <row r="26" spans="1:42">
      <c r="A26" s="155">
        <v>23</v>
      </c>
      <c r="B26" s="228"/>
      <c r="C26" s="228"/>
      <c r="D26" s="59"/>
      <c r="E26" s="392"/>
      <c r="F26" s="392"/>
      <c r="G26" s="392"/>
      <c r="H26" s="392"/>
      <c r="I26" s="392"/>
      <c r="J26" s="392"/>
      <c r="K26" s="392"/>
      <c r="L26" s="392"/>
      <c r="M26" s="392"/>
      <c r="N26" s="392"/>
      <c r="O26" s="392"/>
      <c r="P26" s="392"/>
      <c r="Q26" s="228"/>
      <c r="R26" s="228"/>
      <c r="S26" s="228"/>
      <c r="T26" s="228"/>
      <c r="U26" s="228"/>
      <c r="V26" s="228"/>
      <c r="W26" s="228"/>
      <c r="X26" s="228"/>
      <c r="Y26" s="228"/>
      <c r="Z26" s="228"/>
      <c r="AA26" s="228"/>
      <c r="AB26" s="228"/>
      <c r="AC26" s="228"/>
      <c r="AD26" s="228"/>
      <c r="AE26" s="228"/>
      <c r="AG26" s="228"/>
      <c r="AJ26" s="75"/>
    </row>
    <row r="27" spans="1:42">
      <c r="A27" s="155">
        <v>24</v>
      </c>
      <c r="B27" s="228"/>
      <c r="C27" s="228"/>
      <c r="D27" s="59"/>
      <c r="E27" s="392"/>
      <c r="F27" s="392"/>
      <c r="G27" s="392"/>
      <c r="H27" s="392"/>
      <c r="I27" s="392"/>
      <c r="J27" s="392"/>
      <c r="K27" s="392"/>
      <c r="L27" s="392"/>
      <c r="M27" s="392"/>
      <c r="N27" s="392"/>
      <c r="O27" s="392"/>
      <c r="P27" s="392"/>
      <c r="Q27" s="228"/>
      <c r="R27" s="228"/>
      <c r="S27" s="228"/>
      <c r="T27" s="228"/>
      <c r="U27" s="228"/>
      <c r="V27" s="228"/>
      <c r="W27" s="228"/>
      <c r="X27" s="228"/>
      <c r="Y27" s="228"/>
      <c r="Z27" s="228"/>
      <c r="AA27" s="228"/>
      <c r="AB27" s="228"/>
      <c r="AC27" s="228"/>
      <c r="AD27" s="228"/>
      <c r="AE27" s="228"/>
      <c r="AG27" s="228"/>
      <c r="AJ27" s="75"/>
    </row>
    <row r="28" spans="1:42">
      <c r="B28" s="228"/>
      <c r="C28" s="77" t="s">
        <v>770</v>
      </c>
      <c r="D28" s="59"/>
      <c r="E28" s="228"/>
      <c r="F28" s="228"/>
      <c r="G28" s="228"/>
      <c r="H28" s="228"/>
      <c r="I28" s="228"/>
      <c r="J28" s="228"/>
      <c r="K28" s="228"/>
      <c r="L28" s="228"/>
      <c r="M28" s="228"/>
      <c r="N28" s="238"/>
      <c r="O28" s="238"/>
      <c r="P28" s="238"/>
      <c r="Q28" s="228"/>
      <c r="R28" s="228"/>
      <c r="S28" s="228"/>
      <c r="T28" s="228"/>
      <c r="U28" s="228"/>
      <c r="V28" s="228"/>
      <c r="W28" s="228"/>
      <c r="X28" s="228"/>
      <c r="Y28" s="228"/>
      <c r="Z28" s="228"/>
      <c r="AA28" s="228"/>
      <c r="AB28" s="228"/>
      <c r="AC28" s="228"/>
      <c r="AD28" s="228"/>
      <c r="AE28" s="228"/>
      <c r="AG28" s="228"/>
      <c r="AJ28" s="75"/>
    </row>
    <row r="29" spans="1:42" customFormat="1" ht="21" thickBot="1">
      <c r="A29" s="162">
        <v>2</v>
      </c>
      <c r="B29" s="162"/>
      <c r="C29" s="162" t="s">
        <v>924</v>
      </c>
      <c r="D29" s="191"/>
      <c r="E29" s="381" t="s">
        <v>688</v>
      </c>
      <c r="F29" s="381"/>
      <c r="G29" s="381"/>
      <c r="H29" s="381" t="s">
        <v>38</v>
      </c>
      <c r="I29" s="381"/>
      <c r="J29" s="381"/>
      <c r="K29" s="381" t="s">
        <v>687</v>
      </c>
      <c r="L29" s="381"/>
      <c r="M29" s="381"/>
      <c r="N29" s="381" t="s">
        <v>686</v>
      </c>
      <c r="O29" s="381"/>
      <c r="P29" s="381"/>
      <c r="AH29" s="18"/>
      <c r="AI29" s="87"/>
    </row>
    <row r="30" spans="1:42" ht="12.75" customHeight="1">
      <c r="A30" s="155">
        <v>1</v>
      </c>
      <c r="B30" s="80" t="s">
        <v>175</v>
      </c>
      <c r="C30" s="188" t="s">
        <v>210</v>
      </c>
      <c r="D30" s="59" t="str">
        <f t="shared" ref="D30:D35" si="22">HYPERLINK(AJ30,AI30)</f>
        <v>video</v>
      </c>
      <c r="E30" s="384">
        <v>8</v>
      </c>
      <c r="F30" s="384"/>
      <c r="G30" s="384"/>
      <c r="H30" s="384"/>
      <c r="I30" s="384"/>
      <c r="J30" s="384"/>
      <c r="K30" s="384"/>
      <c r="L30" s="384"/>
      <c r="M30" s="384"/>
      <c r="N30" s="380"/>
      <c r="O30" s="380"/>
      <c r="P30" s="385"/>
      <c r="AG30" s="228"/>
      <c r="AI30" s="87" t="s">
        <v>738</v>
      </c>
      <c r="AJ30" s="19">
        <f>VLOOKUP(C30,EJE!C$1:D1356,2,FALSE)</f>
        <v>0</v>
      </c>
    </row>
    <row r="31" spans="1:42" ht="12.75" customHeight="1">
      <c r="A31" s="155">
        <v>2</v>
      </c>
      <c r="B31" s="81" t="s">
        <v>395</v>
      </c>
      <c r="C31" s="188" t="s">
        <v>389</v>
      </c>
      <c r="D31" s="59" t="str">
        <f t="shared" si="22"/>
        <v>video</v>
      </c>
      <c r="E31" s="384"/>
      <c r="F31" s="384"/>
      <c r="G31" s="384"/>
      <c r="H31" s="384" t="s">
        <v>776</v>
      </c>
      <c r="I31" s="384"/>
      <c r="J31" s="384"/>
      <c r="K31" s="384">
        <v>3</v>
      </c>
      <c r="L31" s="384"/>
      <c r="M31" s="384"/>
      <c r="N31" s="380"/>
      <c r="O31" s="380"/>
      <c r="P31" s="385"/>
      <c r="AG31" s="228"/>
      <c r="AI31" s="87" t="s">
        <v>738</v>
      </c>
      <c r="AJ31" s="19" t="str">
        <f>VLOOKUP(C31,EJE!C$1:D1357,2,FALSE)</f>
        <v>https://youtu.be/B4AxYIlorgw?si=E6uIHQ3akwy8aj-m</v>
      </c>
    </row>
    <row r="32" spans="1:42" ht="17.25" customHeight="1" thickBot="1">
      <c r="A32" s="155">
        <v>3</v>
      </c>
      <c r="B32" s="82" t="s">
        <v>942</v>
      </c>
      <c r="C32" s="214" t="s">
        <v>971</v>
      </c>
      <c r="D32" s="61" t="str">
        <f t="shared" si="22"/>
        <v>video</v>
      </c>
      <c r="E32" s="386"/>
      <c r="F32" s="386"/>
      <c r="G32" s="386"/>
      <c r="H32" s="386" t="s">
        <v>776</v>
      </c>
      <c r="I32" s="386"/>
      <c r="J32" s="386"/>
      <c r="K32" s="386">
        <v>3</v>
      </c>
      <c r="L32" s="386"/>
      <c r="M32" s="386"/>
      <c r="N32" s="387"/>
      <c r="O32" s="387"/>
      <c r="P32" s="388"/>
      <c r="AG32" s="228"/>
      <c r="AI32" s="87" t="s">
        <v>738</v>
      </c>
      <c r="AJ32" s="19" t="str">
        <f>VLOOKUP(C32,EJE!C$1:D1358,2,FALSE)</f>
        <v>https://drive.google.com/file/d/1Obj2B0pgphywe8p9A6MvgDIw5gB_Nl53/view?usp=sharing</v>
      </c>
    </row>
    <row r="33" spans="1:36" ht="16.5" customHeight="1">
      <c r="A33" s="155">
        <v>4</v>
      </c>
      <c r="B33" s="80" t="s">
        <v>739</v>
      </c>
      <c r="C33" s="215" t="s">
        <v>66</v>
      </c>
      <c r="D33" s="74" t="str">
        <f t="shared" si="22"/>
        <v>video</v>
      </c>
      <c r="E33" s="389"/>
      <c r="F33" s="389"/>
      <c r="G33" s="389"/>
      <c r="H33" s="389" t="s">
        <v>776</v>
      </c>
      <c r="I33" s="389"/>
      <c r="J33" s="389"/>
      <c r="K33" s="389">
        <v>3</v>
      </c>
      <c r="L33" s="389"/>
      <c r="M33" s="389"/>
      <c r="N33" s="390"/>
      <c r="O33" s="390"/>
      <c r="P33" s="391"/>
      <c r="AG33" s="228"/>
      <c r="AI33" s="87" t="s">
        <v>738</v>
      </c>
      <c r="AJ33" s="19" t="str">
        <f>VLOOKUP(C33,EJE!C$1:D1359,2,FALSE)</f>
        <v>https://youtu.be/YNAwRWgPwNk?si=tRGZb459mOPBCCZB</v>
      </c>
    </row>
    <row r="34" spans="1:36" ht="12.75" customHeight="1">
      <c r="A34" s="155">
        <v>5</v>
      </c>
      <c r="B34" s="81" t="s">
        <v>739</v>
      </c>
      <c r="C34" s="188" t="s">
        <v>622</v>
      </c>
      <c r="D34" s="59" t="e">
        <f t="shared" si="22"/>
        <v>#N/A</v>
      </c>
      <c r="E34" s="384"/>
      <c r="F34" s="384"/>
      <c r="G34" s="384"/>
      <c r="H34" s="384" t="s">
        <v>776</v>
      </c>
      <c r="I34" s="384"/>
      <c r="J34" s="384"/>
      <c r="K34" s="384">
        <v>3</v>
      </c>
      <c r="L34" s="384"/>
      <c r="M34" s="384"/>
      <c r="N34" s="380"/>
      <c r="O34" s="380"/>
      <c r="P34" s="385"/>
      <c r="AG34" s="228"/>
      <c r="AI34" s="87" t="s">
        <v>738</v>
      </c>
      <c r="AJ34" s="19" t="e">
        <f>VLOOKUP(C34,EJE!C$1:D1360,2,FALSE)</f>
        <v>#N/A</v>
      </c>
    </row>
    <row r="35" spans="1:36" ht="13.5" customHeight="1" thickBot="1">
      <c r="A35" s="155">
        <v>6</v>
      </c>
      <c r="B35" s="81" t="s">
        <v>0</v>
      </c>
      <c r="C35" s="188" t="s">
        <v>627</v>
      </c>
      <c r="D35" s="59" t="str">
        <f t="shared" si="22"/>
        <v>video</v>
      </c>
      <c r="E35" s="384"/>
      <c r="F35" s="384"/>
      <c r="G35" s="384"/>
      <c r="H35" s="384" t="s">
        <v>776</v>
      </c>
      <c r="I35" s="384"/>
      <c r="J35" s="384"/>
      <c r="K35" s="384">
        <v>3</v>
      </c>
      <c r="L35" s="384"/>
      <c r="M35" s="384"/>
      <c r="N35" s="380"/>
      <c r="O35" s="380"/>
      <c r="P35" s="385"/>
      <c r="AG35" s="228"/>
      <c r="AI35" s="87" t="s">
        <v>738</v>
      </c>
      <c r="AJ35" s="19" t="str">
        <f>VLOOKUP(C35,EJE!C$1:D1361,2,FALSE)</f>
        <v>https://youtu.be/21c_yxmd5lQ?si=PIVwUqgcfAsyu5jn</v>
      </c>
    </row>
    <row r="36" spans="1:36" ht="12.75">
      <c r="A36" s="155">
        <v>7</v>
      </c>
      <c r="B36" s="129" t="s">
        <v>833</v>
      </c>
      <c r="C36" s="233" t="str">
        <f>+VLOOKUP($B36,PERIODIZACION!$A$3:$AN$528,2,FALSE)</f>
        <v>HIP TRUST</v>
      </c>
      <c r="D36" s="317">
        <f>IF(VLOOKUP($B36,PERIODIZACION!$A$3:$AN$528,3,FALSE)=0,"",VLOOKUP($B36,PERIODIZACION!$A$3:$AN$528,3,FALSE))</f>
        <v>40</v>
      </c>
      <c r="E36" s="233" t="str">
        <f t="shared" ref="E36" si="23">IF(D36 &lt;&gt; "","/","")</f>
        <v>/</v>
      </c>
      <c r="F36" s="233">
        <f>IF(VLOOKUP($B36,PERIODIZACION!$A$3:$AN$528,4,FALSE)=0,"",VLOOKUP($B36,PERIODIZACION!$A$3:$AN$528,4,FALSE))</f>
        <v>4</v>
      </c>
      <c r="G36" s="233">
        <f>IF(VLOOKUP($B36,PERIODIZACION!$A$3:$AN$528,5,FALSE)=0,"",VLOOKUP($B36,PERIODIZACION!$A$3:$AN$528,5,FALSE))</f>
        <v>60</v>
      </c>
      <c r="H36" s="233" t="str">
        <f t="shared" ref="H36" si="24">IF(G36 &lt;&gt; "","/","")</f>
        <v>/</v>
      </c>
      <c r="I36" s="233">
        <f>IF(VLOOKUP($B36,PERIODIZACION!$A$3:$AN$528,6,FALSE)=0,"",VLOOKUP($B36,PERIODIZACION!$A$3:$AN$528,6,FALSE))</f>
        <v>4</v>
      </c>
      <c r="J36" s="233">
        <f>IF(VLOOKUP($B36,PERIODIZACION!$A$3:$AN$528,7,FALSE)=0,"",VLOOKUP($B36,PERIODIZACION!$A$3:$AN$528,7,FALSE))</f>
        <v>70</v>
      </c>
      <c r="K36" s="233" t="str">
        <f t="shared" ref="K36" si="25">IF(J36 &lt;&gt; "","/","")</f>
        <v>/</v>
      </c>
      <c r="L36" s="233">
        <f>IF(VLOOKUP($B36,PERIODIZACION!$A$3:$AN$528,8,FALSE)=0,"",VLOOKUP($B36,PERIODIZACION!$A$3:$AN$528,8,FALSE))</f>
        <v>4</v>
      </c>
      <c r="M36" s="233">
        <f>IF(VLOOKUP($B36,PERIODIZACION!$A$3:$AN$528,9,FALSE)=0,"",VLOOKUP($B36,PERIODIZACION!$A$3:$AN$528,9,FALSE))</f>
        <v>80</v>
      </c>
      <c r="N36" s="233" t="str">
        <f t="shared" ref="N36" si="26">IF(M36 &lt;&gt; "","/","")</f>
        <v>/</v>
      </c>
      <c r="O36" s="233">
        <f>IF(VLOOKUP($B36,PERIODIZACION!$A$3:$AN$528,10,FALSE)=0,"",VLOOKUP($B36,PERIODIZACION!$A$3:$AN$528,10,FALSE))</f>
        <v>2</v>
      </c>
      <c r="P36" s="233">
        <f>IF(VLOOKUP($B36,PERIODIZACION!$A$3:$AN$528,11,FALSE)=0,"",VLOOKUP($B36,PERIODIZACION!$A$3:$AN$528,11,FALSE))</f>
        <v>80</v>
      </c>
      <c r="Q36" s="233" t="str">
        <f t="shared" ref="Q36" si="27">IF(P36 &lt;&gt; "","/","")</f>
        <v>/</v>
      </c>
      <c r="R36" s="233">
        <f>IF(VLOOKUP($B36,PERIODIZACION!$A$3:$AN$528,12,FALSE)=0,"",VLOOKUP($B36,PERIODIZACION!$A$3:$AN$528,12,FALSE))</f>
        <v>2</v>
      </c>
      <c r="S36" s="233">
        <f>IF(VLOOKUP($B36,PERIODIZACION!$A$3:$AN$528,13,FALSE)=0,"",VLOOKUP($B36,PERIODIZACION!$A$3:$AN$528,13,FALSE))</f>
        <v>80</v>
      </c>
      <c r="T36" s="233" t="str">
        <f t="shared" ref="T36" si="28">IF(S36 &lt;&gt; "","/","")</f>
        <v>/</v>
      </c>
      <c r="U36" s="233">
        <f>IF(VLOOKUP($B36,PERIODIZACION!$A$3:$AN$528,14,FALSE)=0,"",VLOOKUP($B36,PERIODIZACION!$A$3:$AN$528,14,FALSE))</f>
        <v>2</v>
      </c>
      <c r="V36" s="233">
        <f>IF(VLOOKUP($B36,PERIODIZACION!$A$3:$AN$528,15,FALSE)=0,"",VLOOKUP($B36,PERIODIZACION!$A$3:$AN$528,15,FALSE))</f>
        <v>80</v>
      </c>
      <c r="W36" s="233" t="str">
        <f t="shared" ref="W36" si="29">IF(V36 &lt;&gt; "","/","")</f>
        <v>/</v>
      </c>
      <c r="X36" s="233">
        <f>IF(VLOOKUP($B36,PERIODIZACION!$A$3:$AN$528,16,FALSE)=0,"",VLOOKUP($B36,PERIODIZACION!$A$3:$AN$528,16,FALSE))</f>
        <v>2</v>
      </c>
      <c r="Y36" s="233">
        <f>IF(VLOOKUP($B36,PERIODIZACION!$A$3:$AN$528,17,FALSE)=0,"",VLOOKUP($B36,PERIODIZACION!$A$3:$AN$528,17,FALSE))</f>
        <v>80</v>
      </c>
      <c r="Z36" s="233" t="str">
        <f t="shared" ref="Z36" si="30">IF(Y36 &lt;&gt; "","/","")</f>
        <v>/</v>
      </c>
      <c r="AA36" s="233">
        <f>IF(VLOOKUP($B36,PERIODIZACION!$A$3:$AN$528,18,FALSE)=0,"",VLOOKUP($B36,PERIODIZACION!$A$3:$AN$528,18,FALSE))</f>
        <v>2</v>
      </c>
      <c r="AB36" s="233">
        <f>IF(VLOOKUP($B36,PERIODIZACION!$A$3:$AN$528,19,FALSE)=0,"",VLOOKUP($B36,PERIODIZACION!$A$3:$AN$528,19,FALSE))</f>
        <v>80</v>
      </c>
      <c r="AC36" s="233" t="str">
        <f t="shared" ref="AC36" si="31">IF(AB36 &lt;&gt; "","/","")</f>
        <v>/</v>
      </c>
      <c r="AD36" s="233">
        <f>IF(VLOOKUP($B36,PERIODIZACION!$A$3:$AN$528,20,FALSE)=0,"",VLOOKUP($B36,PERIODIZACION!$A$3:$AN$528,20,FALSE))</f>
        <v>2</v>
      </c>
      <c r="AE36" s="233" t="str">
        <f>IF(VLOOKUP($B36,PERIODIZACION!$A$3:$AN$528,21,FALSE)=0,"",VLOOKUP($B36,PERIODIZACION!$A$3:$AN$528,21,FALSE))</f>
        <v/>
      </c>
      <c r="AF36" s="233" t="str">
        <f t="shared" ref="AF36" si="32">IF(AE36 &lt;&gt; "","/","")</f>
        <v/>
      </c>
      <c r="AG36" s="234" t="str">
        <f>IF(VLOOKUP($B36,PERIODIZACION!$A$3:$AN$528,22,FALSE)=0,"",VLOOKUP($B36,PERIODIZACION!$A$3:$AN$528,22,FALSE))</f>
        <v/>
      </c>
      <c r="AI36" s="87" t="s">
        <v>738</v>
      </c>
      <c r="AJ36" s="19" t="e">
        <f>VLOOKUP(C36,EJE!C$1:D1363,2,FALSE)</f>
        <v>#N/A</v>
      </c>
    </row>
    <row r="37" spans="1:36" ht="13.5" thickBot="1">
      <c r="A37" s="155">
        <v>8</v>
      </c>
      <c r="B37" s="81"/>
      <c r="C37" s="188"/>
      <c r="D37" s="59"/>
      <c r="E37" s="382"/>
      <c r="F37" s="382"/>
      <c r="G37" s="382"/>
      <c r="H37" s="382" t="s">
        <v>782</v>
      </c>
      <c r="I37" s="382"/>
      <c r="J37" s="382"/>
      <c r="K37" s="382"/>
      <c r="L37" s="382"/>
      <c r="M37" s="382"/>
      <c r="N37" s="382"/>
      <c r="O37" s="382"/>
      <c r="P37" s="382"/>
      <c r="Q37" s="228"/>
      <c r="R37" s="228"/>
      <c r="S37" s="228"/>
      <c r="T37" s="228"/>
      <c r="U37" s="228"/>
      <c r="V37" s="228"/>
      <c r="W37" s="228"/>
      <c r="X37" s="228"/>
      <c r="Y37" s="228"/>
      <c r="Z37" s="228"/>
      <c r="AA37" s="228"/>
      <c r="AB37" s="228"/>
      <c r="AC37" s="228"/>
      <c r="AD37" s="228"/>
      <c r="AE37" s="228"/>
      <c r="AF37" s="228"/>
      <c r="AG37" s="60"/>
      <c r="AI37" s="87" t="s">
        <v>738</v>
      </c>
      <c r="AJ37" s="19" t="e">
        <f>VLOOKUP(C37,EJE!C$1:D1364,2,FALSE)</f>
        <v>#N/A</v>
      </c>
    </row>
    <row r="38" spans="1:36" ht="13.5" customHeight="1" thickBot="1">
      <c r="A38" s="155">
        <v>9</v>
      </c>
      <c r="B38" s="258" t="s">
        <v>796</v>
      </c>
      <c r="C38" s="236" t="str">
        <f>+VLOOKUP($B38,PERIODIZACION!$A$3:$AN$528,2,FALSE)</f>
        <v>PECHO</v>
      </c>
      <c r="D38" s="317">
        <f>IF(VLOOKUP($B38,PERIODIZACION!$A$3:$AN$528,3,FALSE)=0,"",VLOOKUP($B38,PERIODIZACION!$A$3:$AN$528,3,FALSE))</f>
        <v>40</v>
      </c>
      <c r="E38" s="236" t="str">
        <f t="shared" ref="E38" si="33">IF(D38 &lt;&gt; "","/","")</f>
        <v>/</v>
      </c>
      <c r="F38" s="236">
        <f>IF(VLOOKUP($B38,PERIODIZACION!$A$3:$AN$528,4,FALSE)=0,"",VLOOKUP($B38,PERIODIZACION!$A$3:$AN$528,4,FALSE))</f>
        <v>4</v>
      </c>
      <c r="G38" s="236">
        <f>IF(VLOOKUP($B38,PERIODIZACION!$A$3:$AN$528,5,FALSE)=0,"",VLOOKUP($B38,PERIODIZACION!$A$3:$AN$528,5,FALSE))</f>
        <v>60</v>
      </c>
      <c r="H38" s="236" t="str">
        <f t="shared" ref="H38" si="34">IF(G38 &lt;&gt; "","/","")</f>
        <v>/</v>
      </c>
      <c r="I38" s="236">
        <f>IF(VLOOKUP($B38,PERIODIZACION!$A$3:$AN$528,6,FALSE)=0,"",VLOOKUP($B38,PERIODIZACION!$A$3:$AN$528,6,FALSE))</f>
        <v>4</v>
      </c>
      <c r="J38" s="236">
        <f>IF(VLOOKUP($B38,PERIODIZACION!$A$3:$AN$528,7,FALSE)=0,"",VLOOKUP($B38,PERIODIZACION!$A$3:$AN$528,7,FALSE))</f>
        <v>70</v>
      </c>
      <c r="K38" s="236" t="str">
        <f t="shared" ref="K38" si="35">IF(J38 &lt;&gt; "","/","")</f>
        <v>/</v>
      </c>
      <c r="L38" s="236">
        <f>IF(VLOOKUP($B38,PERIODIZACION!$A$3:$AN$528,8,FALSE)=0,"",VLOOKUP($B38,PERIODIZACION!$A$3:$AN$528,8,FALSE))</f>
        <v>4</v>
      </c>
      <c r="M38" s="236">
        <f>IF(VLOOKUP($B38,PERIODIZACION!$A$3:$AN$528,9,FALSE)=0,"",VLOOKUP($B38,PERIODIZACION!$A$3:$AN$528,9,FALSE))</f>
        <v>80</v>
      </c>
      <c r="N38" s="236" t="str">
        <f t="shared" ref="N38" si="36">IF(M38 &lt;&gt; "","/","")</f>
        <v>/</v>
      </c>
      <c r="O38" s="236">
        <f>IF(VLOOKUP($B38,PERIODIZACION!$A$3:$AN$528,10,FALSE)=0,"",VLOOKUP($B38,PERIODIZACION!$A$3:$AN$528,10,FALSE))</f>
        <v>2</v>
      </c>
      <c r="P38" s="236">
        <f>IF(VLOOKUP($B38,PERIODIZACION!$A$3:$AN$528,11,FALSE)=0,"",VLOOKUP($B38,PERIODIZACION!$A$3:$AN$528,11,FALSE))</f>
        <v>80</v>
      </c>
      <c r="Q38" s="236" t="str">
        <f t="shared" ref="Q38" si="37">IF(P38 &lt;&gt; "","/","")</f>
        <v>/</v>
      </c>
      <c r="R38" s="236">
        <f>IF(VLOOKUP($B38,PERIODIZACION!$A$3:$AN$528,12,FALSE)=0,"",VLOOKUP($B38,PERIODIZACION!$A$3:$AN$528,12,FALSE))</f>
        <v>2</v>
      </c>
      <c r="S38" s="236">
        <f>IF(VLOOKUP($B38,PERIODIZACION!$A$3:$AN$528,13,FALSE)=0,"",VLOOKUP($B38,PERIODIZACION!$A$3:$AN$528,13,FALSE))</f>
        <v>80</v>
      </c>
      <c r="T38" s="236" t="str">
        <f t="shared" ref="T38" si="38">IF(S38 &lt;&gt; "","/","")</f>
        <v>/</v>
      </c>
      <c r="U38" s="236">
        <f>IF(VLOOKUP($B38,PERIODIZACION!$A$3:$AN$528,14,FALSE)=0,"",VLOOKUP($B38,PERIODIZACION!$A$3:$AN$528,14,FALSE))</f>
        <v>2</v>
      </c>
      <c r="V38" s="236">
        <f>IF(VLOOKUP($B38,PERIODIZACION!$A$3:$AN$528,15,FALSE)=0,"",VLOOKUP($B38,PERIODIZACION!$A$3:$AN$528,15,FALSE))</f>
        <v>80</v>
      </c>
      <c r="W38" s="236" t="str">
        <f t="shared" ref="W38" si="39">IF(V38 &lt;&gt; "","/","")</f>
        <v>/</v>
      </c>
      <c r="X38" s="236">
        <f>IF(VLOOKUP($B38,PERIODIZACION!$A$3:$AN$528,16,FALSE)=0,"",VLOOKUP($B38,PERIODIZACION!$A$3:$AN$528,16,FALSE))</f>
        <v>2</v>
      </c>
      <c r="Y38" s="236">
        <f>IF(VLOOKUP($B38,PERIODIZACION!$A$3:$AN$528,17,FALSE)=0,"",VLOOKUP($B38,PERIODIZACION!$A$3:$AN$528,17,FALSE))</f>
        <v>80</v>
      </c>
      <c r="Z38" s="236" t="str">
        <f t="shared" ref="Z38" si="40">IF(Y38 &lt;&gt; "","/","")</f>
        <v>/</v>
      </c>
      <c r="AA38" s="236">
        <f>IF(VLOOKUP($B38,PERIODIZACION!$A$3:$AN$528,18,FALSE)=0,"",VLOOKUP($B38,PERIODIZACION!$A$3:$AN$528,18,FALSE))</f>
        <v>2</v>
      </c>
      <c r="AB38" s="236">
        <f>IF(VLOOKUP($B38,PERIODIZACION!$A$3:$AN$528,19,FALSE)=0,"",VLOOKUP($B38,PERIODIZACION!$A$3:$AN$528,19,FALSE))</f>
        <v>80</v>
      </c>
      <c r="AC38" s="236" t="str">
        <f t="shared" ref="AC38" si="41">IF(AB38 &lt;&gt; "","/","")</f>
        <v>/</v>
      </c>
      <c r="AD38" s="236">
        <f>IF(VLOOKUP($B38,PERIODIZACION!$A$3:$AN$528,20,FALSE)=0,"",VLOOKUP($B38,PERIODIZACION!$A$3:$AN$528,20,FALSE))</f>
        <v>2</v>
      </c>
      <c r="AE38" s="236" t="str">
        <f>IF(VLOOKUP($B38,PERIODIZACION!$A$3:$AN$528,21,FALSE)=0,"",VLOOKUP($B38,PERIODIZACION!$A$3:$AN$528,21,FALSE))</f>
        <v/>
      </c>
      <c r="AF38" s="236" t="str">
        <f t="shared" ref="AF38" si="42">IF(AE38 &lt;&gt; "","/","")</f>
        <v/>
      </c>
      <c r="AG38" s="237" t="str">
        <f>IF(VLOOKUP($B38,PERIODIZACION!$A$3:$AN$528,22,FALSE)=0,"",VLOOKUP($B38,PERIODIZACION!$A$3:$AN$528,22,FALSE))</f>
        <v/>
      </c>
      <c r="AI38" s="87" t="s">
        <v>738</v>
      </c>
      <c r="AJ38" s="19" t="e">
        <f>VLOOKUP(C38,EJE!C$1:D1365,2,FALSE)</f>
        <v>#N/A</v>
      </c>
    </row>
    <row r="39" spans="1:36" ht="12.75" thickBot="1">
      <c r="A39" s="155">
        <v>10</v>
      </c>
      <c r="B39" s="381"/>
      <c r="C39" s="381"/>
      <c r="D39" s="381"/>
      <c r="E39" s="381" t="s">
        <v>688</v>
      </c>
      <c r="F39" s="381"/>
      <c r="G39" s="381"/>
      <c r="H39" s="381" t="s">
        <v>38</v>
      </c>
      <c r="I39" s="381"/>
      <c r="J39" s="381"/>
      <c r="K39" s="381" t="s">
        <v>687</v>
      </c>
      <c r="L39" s="381"/>
      <c r="M39" s="381"/>
      <c r="N39" s="381" t="s">
        <v>686</v>
      </c>
      <c r="O39" s="381"/>
      <c r="P39" s="381"/>
      <c r="AG39" s="228"/>
      <c r="AI39" s="87" t="s">
        <v>738</v>
      </c>
      <c r="AJ39" s="19" t="e">
        <f>VLOOKUP(C39,EJE!C$1:D1366,2,FALSE)</f>
        <v>#N/A</v>
      </c>
    </row>
    <row r="40" spans="1:36" ht="12.75" customHeight="1">
      <c r="A40" s="155">
        <v>11</v>
      </c>
      <c r="B40" s="80" t="s">
        <v>41</v>
      </c>
      <c r="C40" s="232" t="s">
        <v>85</v>
      </c>
      <c r="D40" s="131" t="str">
        <f t="shared" ref="D40:D43" si="43">HYPERLINK(AJ40,AI40)</f>
        <v>video</v>
      </c>
      <c r="E40" s="389">
        <v>4</v>
      </c>
      <c r="F40" s="389"/>
      <c r="G40" s="389"/>
      <c r="H40" s="389"/>
      <c r="I40" s="389"/>
      <c r="J40" s="389"/>
      <c r="K40" s="389">
        <v>4</v>
      </c>
      <c r="L40" s="389"/>
      <c r="M40" s="389"/>
      <c r="N40" s="389"/>
      <c r="O40" s="389"/>
      <c r="P40" s="397"/>
      <c r="Q40" s="238"/>
      <c r="R40" s="238"/>
      <c r="S40" s="238"/>
      <c r="T40" s="238"/>
      <c r="U40" s="238"/>
      <c r="V40" s="238"/>
      <c r="W40" s="238"/>
      <c r="X40" s="238"/>
      <c r="Y40" s="238"/>
      <c r="Z40" s="238"/>
      <c r="AA40" s="238"/>
      <c r="AB40" s="238"/>
      <c r="AG40" s="228"/>
      <c r="AI40" s="87" t="s">
        <v>738</v>
      </c>
      <c r="AJ40" s="19">
        <f>VLOOKUP(C40,EJE!C$1:D1370,2,FALSE)</f>
        <v>0</v>
      </c>
    </row>
    <row r="41" spans="1:36" ht="12.75" customHeight="1">
      <c r="A41" s="155">
        <v>12</v>
      </c>
      <c r="B41" s="81" t="s">
        <v>687</v>
      </c>
      <c r="C41" s="230" t="s">
        <v>1195</v>
      </c>
      <c r="D41" s="132" t="str">
        <f t="shared" si="43"/>
        <v>video</v>
      </c>
      <c r="E41" s="384">
        <v>4</v>
      </c>
      <c r="F41" s="384"/>
      <c r="G41" s="384"/>
      <c r="H41" s="384"/>
      <c r="I41" s="384"/>
      <c r="J41" s="384"/>
      <c r="K41" s="384">
        <v>4</v>
      </c>
      <c r="L41" s="384"/>
      <c r="M41" s="384"/>
      <c r="N41" s="384"/>
      <c r="O41" s="384"/>
      <c r="P41" s="398"/>
      <c r="Q41" s="238"/>
      <c r="R41" s="238"/>
      <c r="S41" s="238"/>
      <c r="T41" s="238"/>
      <c r="U41" s="238"/>
      <c r="V41" s="238"/>
      <c r="W41" s="238"/>
      <c r="X41" s="238"/>
      <c r="Y41" s="238"/>
      <c r="Z41" s="238"/>
      <c r="AA41" s="238"/>
      <c r="AB41" s="238"/>
      <c r="AG41" s="228"/>
      <c r="AI41" s="87" t="s">
        <v>738</v>
      </c>
      <c r="AJ41" s="19">
        <f>VLOOKUP(C41,EJE!C$1:D1371,2,FALSE)</f>
        <v>0</v>
      </c>
    </row>
    <row r="42" spans="1:36" ht="12.75" customHeight="1">
      <c r="A42" s="155">
        <v>13</v>
      </c>
      <c r="B42" s="81" t="s">
        <v>39</v>
      </c>
      <c r="C42" s="230" t="s">
        <v>28</v>
      </c>
      <c r="D42" s="132" t="str">
        <f t="shared" si="43"/>
        <v>video</v>
      </c>
      <c r="E42" s="384">
        <v>6</v>
      </c>
      <c r="F42" s="384"/>
      <c r="G42" s="384"/>
      <c r="H42" s="384"/>
      <c r="I42" s="384"/>
      <c r="J42" s="384"/>
      <c r="K42" s="384">
        <v>4</v>
      </c>
      <c r="L42" s="384"/>
      <c r="M42" s="384"/>
      <c r="N42" s="384"/>
      <c r="O42" s="384"/>
      <c r="P42" s="398"/>
      <c r="Q42" s="238"/>
      <c r="R42" s="238"/>
      <c r="S42" s="238"/>
      <c r="T42" s="238"/>
      <c r="U42" s="238"/>
      <c r="V42" s="238"/>
      <c r="W42" s="238"/>
      <c r="X42" s="238"/>
      <c r="Y42" s="238"/>
      <c r="Z42" s="238"/>
      <c r="AA42" s="238"/>
      <c r="AB42" s="238"/>
      <c r="AG42" s="228"/>
      <c r="AI42" s="87" t="s">
        <v>738</v>
      </c>
      <c r="AJ42" s="19" t="str">
        <f>VLOOKUP(C42,EJE!C$1:D1372,2,FALSE)</f>
        <v>https://youtu.be/aBNTvrkM9jE?si=xnT61Hb5GjoDOF1X</v>
      </c>
    </row>
    <row r="43" spans="1:36" ht="12.75" customHeight="1" thickBot="1">
      <c r="A43" s="155">
        <v>14</v>
      </c>
      <c r="B43" s="82" t="s">
        <v>687</v>
      </c>
      <c r="C43" s="235" t="s">
        <v>1194</v>
      </c>
      <c r="D43" s="133" t="str">
        <f t="shared" si="43"/>
        <v>video</v>
      </c>
      <c r="E43" s="386">
        <v>6</v>
      </c>
      <c r="F43" s="386"/>
      <c r="G43" s="386"/>
      <c r="H43" s="386"/>
      <c r="I43" s="386"/>
      <c r="J43" s="386"/>
      <c r="K43" s="386">
        <v>4</v>
      </c>
      <c r="L43" s="386"/>
      <c r="M43" s="386"/>
      <c r="N43" s="386"/>
      <c r="O43" s="386"/>
      <c r="P43" s="399"/>
      <c r="Q43" s="238"/>
      <c r="R43" s="238"/>
      <c r="S43" s="238"/>
      <c r="T43" s="238"/>
      <c r="U43" s="238"/>
      <c r="V43" s="238"/>
      <c r="W43" s="238"/>
      <c r="X43" s="238"/>
      <c r="Y43" s="238"/>
      <c r="Z43" s="238"/>
      <c r="AA43" s="238"/>
      <c r="AB43" s="238"/>
      <c r="AG43" s="228"/>
      <c r="AI43" s="87" t="s">
        <v>738</v>
      </c>
      <c r="AJ43" s="19">
        <f>VLOOKUP(C43,EJE!C$1:D1373,2,FALSE)</f>
        <v>0</v>
      </c>
    </row>
    <row r="44" spans="1:36" ht="12.75" customHeight="1">
      <c r="A44" s="155">
        <v>15</v>
      </c>
      <c r="B44" s="80" t="s">
        <v>263</v>
      </c>
      <c r="C44" s="232" t="s">
        <v>238</v>
      </c>
      <c r="D44" s="131" t="str">
        <f>HYPERLINK(AJ44,AI44)</f>
        <v>video</v>
      </c>
      <c r="E44" s="389">
        <v>10</v>
      </c>
      <c r="F44" s="389"/>
      <c r="G44" s="389"/>
      <c r="H44" s="389"/>
      <c r="I44" s="389"/>
      <c r="J44" s="389"/>
      <c r="K44" s="389">
        <v>4</v>
      </c>
      <c r="L44" s="389"/>
      <c r="M44" s="389"/>
      <c r="N44" s="389"/>
      <c r="O44" s="389"/>
      <c r="P44" s="397"/>
      <c r="Q44" s="238"/>
      <c r="R44" s="238"/>
      <c r="S44" s="238"/>
      <c r="T44" s="238"/>
      <c r="U44" s="238"/>
      <c r="V44" s="238"/>
      <c r="W44" s="238"/>
      <c r="X44" s="238"/>
      <c r="Y44" s="238"/>
      <c r="Z44" s="238"/>
      <c r="AA44" s="238"/>
      <c r="AB44" s="238"/>
      <c r="AE44" s="23"/>
      <c r="AI44" s="87" t="s">
        <v>738</v>
      </c>
      <c r="AJ44" s="19">
        <f>VLOOKUP(C44,EJE!C$1:D1374,2,FALSE)</f>
        <v>0</v>
      </c>
    </row>
    <row r="45" spans="1:36" ht="12.75" customHeight="1">
      <c r="A45" s="155">
        <v>16</v>
      </c>
      <c r="B45" s="81" t="s">
        <v>397</v>
      </c>
      <c r="C45" s="230" t="s">
        <v>1197</v>
      </c>
      <c r="D45" s="132" t="str">
        <f>HYPERLINK(AJ45,AI45)</f>
        <v>video</v>
      </c>
      <c r="E45" s="384">
        <v>10</v>
      </c>
      <c r="F45" s="384"/>
      <c r="G45" s="384"/>
      <c r="H45" s="384"/>
      <c r="I45" s="384"/>
      <c r="J45" s="384"/>
      <c r="K45" s="384">
        <v>4</v>
      </c>
      <c r="L45" s="384"/>
      <c r="M45" s="384"/>
      <c r="N45" s="384"/>
      <c r="O45" s="384"/>
      <c r="P45" s="398"/>
      <c r="Q45" s="238"/>
      <c r="R45" s="238"/>
      <c r="S45" s="238"/>
      <c r="T45" s="238"/>
      <c r="U45" s="238"/>
      <c r="V45" s="238"/>
      <c r="W45" s="238"/>
      <c r="X45" s="238"/>
      <c r="Y45" s="238"/>
      <c r="Z45" s="238"/>
      <c r="AA45" s="238"/>
      <c r="AB45" s="238"/>
      <c r="AE45" s="23"/>
      <c r="AI45" s="87" t="s">
        <v>738</v>
      </c>
      <c r="AJ45" s="19">
        <f>VLOOKUP(C45,EJE!C$1:D1375,2,FALSE)</f>
        <v>0</v>
      </c>
    </row>
    <row r="46" spans="1:36" ht="12.75" customHeight="1" thickBot="1">
      <c r="A46" s="155">
        <v>17</v>
      </c>
      <c r="B46" s="82" t="s">
        <v>942</v>
      </c>
      <c r="C46" s="235" t="s">
        <v>176</v>
      </c>
      <c r="D46" s="133" t="str">
        <f>HYPERLINK(AJ46,AI46)</f>
        <v>video</v>
      </c>
      <c r="E46" s="386">
        <v>8</v>
      </c>
      <c r="F46" s="386"/>
      <c r="G46" s="386"/>
      <c r="H46" s="386"/>
      <c r="I46" s="386"/>
      <c r="J46" s="386"/>
      <c r="K46" s="386">
        <v>4</v>
      </c>
      <c r="L46" s="386"/>
      <c r="M46" s="386"/>
      <c r="N46" s="386"/>
      <c r="O46" s="386"/>
      <c r="P46" s="399"/>
      <c r="Q46" s="238"/>
      <c r="R46" s="238"/>
      <c r="S46" s="238"/>
      <c r="T46" s="238"/>
      <c r="U46" s="238"/>
      <c r="V46" s="238"/>
      <c r="W46" s="238"/>
      <c r="X46" s="238"/>
      <c r="Y46" s="238"/>
      <c r="Z46" s="238"/>
      <c r="AA46" s="238"/>
      <c r="AB46" s="238"/>
      <c r="AE46" s="23"/>
      <c r="AI46" s="87" t="s">
        <v>738</v>
      </c>
      <c r="AJ46" s="19" t="str">
        <f>VLOOKUP(C46,EJE!C$1:D1376,2,FALSE)</f>
        <v>https://drive.google.com/file/d/1Q1An8Nigul245WUqUDS52fCJOsCBmEqf/view?usp=drive_link</v>
      </c>
    </row>
    <row r="47" spans="1:36" ht="12.75">
      <c r="A47" s="155">
        <v>16</v>
      </c>
      <c r="B47" s="80" t="s">
        <v>397</v>
      </c>
      <c r="C47" s="232" t="s">
        <v>289</v>
      </c>
      <c r="D47" s="131" t="str">
        <f t="shared" ref="D47:D49" si="44">HYPERLINK(AJ47,AI47)</f>
        <v>video</v>
      </c>
      <c r="E47" s="389">
        <v>10</v>
      </c>
      <c r="F47" s="389"/>
      <c r="G47" s="389"/>
      <c r="H47" s="389"/>
      <c r="I47" s="389"/>
      <c r="J47" s="389"/>
      <c r="K47" s="389">
        <v>3</v>
      </c>
      <c r="L47" s="389"/>
      <c r="M47" s="389"/>
      <c r="N47" s="389"/>
      <c r="O47" s="389"/>
      <c r="P47" s="397"/>
      <c r="S47" s="23"/>
      <c r="U47" s="24"/>
      <c r="V47" s="24"/>
      <c r="W47" s="24"/>
      <c r="X47" s="24"/>
      <c r="Y47" s="24"/>
      <c r="AB47" s="23"/>
      <c r="AE47" s="23"/>
      <c r="AI47" s="87" t="s">
        <v>738</v>
      </c>
      <c r="AJ47" s="19">
        <f>VLOOKUP(C47,EJE!C$1:D1377,2,FALSE)</f>
        <v>0</v>
      </c>
    </row>
    <row r="48" spans="1:36" ht="13.5" thickBot="1">
      <c r="A48" s="155">
        <v>19</v>
      </c>
      <c r="B48" s="82" t="s">
        <v>394</v>
      </c>
      <c r="C48" s="235" t="s">
        <v>1198</v>
      </c>
      <c r="D48" s="133" t="str">
        <f t="shared" si="44"/>
        <v>video</v>
      </c>
      <c r="E48" s="386">
        <v>10</v>
      </c>
      <c r="F48" s="386"/>
      <c r="G48" s="386"/>
      <c r="H48" s="386"/>
      <c r="I48" s="386"/>
      <c r="J48" s="386"/>
      <c r="K48" s="386">
        <v>3</v>
      </c>
      <c r="L48" s="386"/>
      <c r="M48" s="386"/>
      <c r="N48" s="386"/>
      <c r="O48" s="386"/>
      <c r="P48" s="399"/>
      <c r="S48" s="23"/>
      <c r="U48" s="24"/>
      <c r="V48" s="24"/>
      <c r="W48" s="24"/>
      <c r="X48" s="24"/>
      <c r="Y48" s="24"/>
      <c r="AB48" s="23"/>
      <c r="AE48" s="23"/>
      <c r="AI48" s="87" t="s">
        <v>738</v>
      </c>
      <c r="AJ48" s="19" t="str">
        <f>VLOOKUP(C48,EJE!C$1:D1378,2,FALSE)</f>
        <v>https://www.youtube.com/watch?v=O3DX8v_pLi8</v>
      </c>
    </row>
    <row r="49" spans="1:36" ht="12.75">
      <c r="A49" s="155">
        <v>20</v>
      </c>
      <c r="B49" s="81" t="s">
        <v>1</v>
      </c>
      <c r="C49" s="156" t="s">
        <v>745</v>
      </c>
      <c r="D49" s="132" t="str">
        <f t="shared" si="44"/>
        <v>video</v>
      </c>
      <c r="E49" s="395"/>
      <c r="F49" s="395"/>
      <c r="G49" s="395"/>
      <c r="H49" s="395" t="s">
        <v>779</v>
      </c>
      <c r="I49" s="395"/>
      <c r="J49" s="395"/>
      <c r="K49" s="395">
        <v>3</v>
      </c>
      <c r="L49" s="395"/>
      <c r="M49" s="395"/>
      <c r="N49" s="395"/>
      <c r="O49" s="395"/>
      <c r="P49" s="395"/>
      <c r="S49" s="23"/>
      <c r="U49" s="24"/>
      <c r="V49" s="24"/>
      <c r="W49" s="24"/>
      <c r="X49" s="24"/>
      <c r="Y49" s="24"/>
      <c r="AB49" s="23"/>
      <c r="AE49" s="23"/>
      <c r="AI49" s="87" t="s">
        <v>738</v>
      </c>
    </row>
    <row r="50" spans="1:36">
      <c r="A50" s="155"/>
      <c r="B50" s="161"/>
      <c r="C50" s="18"/>
      <c r="D50" s="192"/>
      <c r="E50" s="392"/>
      <c r="F50" s="392"/>
      <c r="G50" s="392"/>
      <c r="H50" s="392"/>
      <c r="I50" s="392"/>
      <c r="J50" s="392"/>
      <c r="K50" s="392"/>
      <c r="L50" s="392"/>
      <c r="M50" s="392"/>
      <c r="N50" s="392"/>
      <c r="O50" s="392"/>
      <c r="P50" s="392"/>
      <c r="S50" s="23"/>
      <c r="U50" s="24"/>
      <c r="V50" s="24"/>
      <c r="W50" s="24"/>
      <c r="X50" s="24"/>
      <c r="Y50" s="24"/>
      <c r="AB50" s="23"/>
      <c r="AE50" s="23"/>
    </row>
    <row r="51" spans="1:36">
      <c r="B51" s="85"/>
      <c r="C51" s="77" t="s">
        <v>770</v>
      </c>
      <c r="D51" s="59"/>
      <c r="E51" s="228"/>
      <c r="F51" s="228"/>
      <c r="G51" s="228"/>
      <c r="H51" s="228"/>
      <c r="I51" s="228"/>
      <c r="J51" s="228"/>
      <c r="K51" s="228"/>
      <c r="L51" s="228"/>
      <c r="M51" s="228"/>
      <c r="N51" s="228"/>
      <c r="O51" s="228"/>
      <c r="P51" s="228"/>
      <c r="AG51" s="228"/>
      <c r="AJ51" s="75"/>
    </row>
    <row r="52" spans="1:36" s="113" customFormat="1" ht="21" thickBot="1">
      <c r="A52" s="160">
        <v>3</v>
      </c>
      <c r="B52" s="160"/>
      <c r="C52" s="160" t="s">
        <v>925</v>
      </c>
      <c r="D52" s="190"/>
      <c r="E52" s="393" t="s">
        <v>688</v>
      </c>
      <c r="F52" s="393"/>
      <c r="G52" s="393"/>
      <c r="H52" s="393" t="s">
        <v>38</v>
      </c>
      <c r="I52" s="393"/>
      <c r="J52" s="393"/>
      <c r="K52" s="393" t="s">
        <v>687</v>
      </c>
      <c r="L52" s="393"/>
      <c r="M52" s="393"/>
      <c r="N52" s="393" t="s">
        <v>686</v>
      </c>
      <c r="O52" s="393"/>
      <c r="P52" s="393"/>
      <c r="Q52" s="77"/>
      <c r="R52" s="77"/>
      <c r="S52" s="77"/>
      <c r="T52" s="77"/>
      <c r="U52" s="77"/>
      <c r="V52" s="77"/>
      <c r="W52" s="77"/>
      <c r="X52" s="77"/>
      <c r="Y52" s="77"/>
      <c r="Z52" s="77"/>
      <c r="AA52" s="77"/>
      <c r="AB52" s="77"/>
      <c r="AC52" s="77"/>
      <c r="AD52" s="77"/>
      <c r="AE52" s="77"/>
      <c r="AF52" s="77"/>
      <c r="AG52" s="78"/>
      <c r="AH52" s="18"/>
      <c r="AI52" s="87"/>
      <c r="AJ52" s="76"/>
    </row>
    <row r="53" spans="1:36" ht="25.5">
      <c r="A53" s="155">
        <v>1</v>
      </c>
      <c r="B53" s="80" t="s">
        <v>942</v>
      </c>
      <c r="C53" s="232" t="s">
        <v>723</v>
      </c>
      <c r="D53" s="131" t="str">
        <f t="shared" ref="D53:D58" si="45">HYPERLINK(AJ53,AI53)</f>
        <v>video</v>
      </c>
      <c r="E53" s="389"/>
      <c r="F53" s="389"/>
      <c r="G53" s="389"/>
      <c r="H53" s="389" t="s">
        <v>776</v>
      </c>
      <c r="I53" s="389"/>
      <c r="J53" s="389"/>
      <c r="K53" s="389">
        <v>3</v>
      </c>
      <c r="L53" s="389"/>
      <c r="M53" s="389"/>
      <c r="N53" s="389"/>
      <c r="O53" s="389"/>
      <c r="P53" s="397"/>
      <c r="Q53" s="159"/>
      <c r="R53" s="159"/>
      <c r="S53" s="159"/>
      <c r="T53" s="159"/>
      <c r="U53" s="159"/>
      <c r="V53" s="159"/>
      <c r="W53" s="159"/>
      <c r="X53" s="159"/>
      <c r="Y53" s="159"/>
      <c r="Z53" s="159"/>
      <c r="AA53" s="159"/>
      <c r="AB53" s="159"/>
      <c r="AC53" s="159"/>
      <c r="AD53" s="159"/>
      <c r="AE53" s="159"/>
      <c r="AF53" s="159"/>
      <c r="AG53" s="227"/>
      <c r="AI53" s="87" t="s">
        <v>738</v>
      </c>
      <c r="AJ53" s="19" t="str">
        <f>VLOOKUP(C53,EJE!C$1:D1388,2,FALSE)</f>
        <v>https://drive.google.com/file/d/1Obj2B0pgphywe8p9A6MvgDIw5gB_Nl53/view?usp=sharing</v>
      </c>
    </row>
    <row r="54" spans="1:36" ht="12.75" customHeight="1">
      <c r="A54" s="155">
        <v>2</v>
      </c>
      <c r="B54" s="81" t="s">
        <v>264</v>
      </c>
      <c r="C54" s="156" t="s">
        <v>219</v>
      </c>
      <c r="D54" s="132" t="str">
        <f t="shared" si="45"/>
        <v>video</v>
      </c>
      <c r="E54" s="395"/>
      <c r="F54" s="395"/>
      <c r="G54" s="395"/>
      <c r="H54" s="395" t="s">
        <v>776</v>
      </c>
      <c r="I54" s="395"/>
      <c r="J54" s="395"/>
      <c r="K54" s="395">
        <v>3</v>
      </c>
      <c r="L54" s="395"/>
      <c r="M54" s="395"/>
      <c r="N54" s="395"/>
      <c r="O54" s="395"/>
      <c r="P54" s="398"/>
      <c r="Q54" s="159"/>
      <c r="R54" s="159"/>
      <c r="S54" s="159"/>
      <c r="T54" s="159"/>
      <c r="U54" s="159"/>
      <c r="V54" s="159"/>
      <c r="W54" s="159"/>
      <c r="X54" s="159"/>
      <c r="Y54" s="159"/>
      <c r="Z54" s="159"/>
      <c r="AA54" s="159"/>
      <c r="AB54" s="159"/>
      <c r="AC54" s="159"/>
      <c r="AD54" s="159"/>
      <c r="AE54" s="159"/>
      <c r="AF54" s="159"/>
      <c r="AG54" s="227"/>
      <c r="AI54" s="87" t="s">
        <v>738</v>
      </c>
      <c r="AJ54" s="19">
        <f>VLOOKUP(C54,EJE!C$1:D1389,2,FALSE)</f>
        <v>0</v>
      </c>
    </row>
    <row r="55" spans="1:36" ht="17.25" customHeight="1" thickBot="1">
      <c r="A55" s="155">
        <v>3</v>
      </c>
      <c r="B55" s="82" t="s">
        <v>942</v>
      </c>
      <c r="C55" s="235" t="s">
        <v>389</v>
      </c>
      <c r="D55" s="133" t="str">
        <f t="shared" si="45"/>
        <v>video</v>
      </c>
      <c r="E55" s="386"/>
      <c r="F55" s="386"/>
      <c r="G55" s="386"/>
      <c r="H55" s="386" t="s">
        <v>776</v>
      </c>
      <c r="I55" s="386"/>
      <c r="J55" s="386"/>
      <c r="K55" s="386">
        <v>3</v>
      </c>
      <c r="L55" s="386"/>
      <c r="M55" s="386"/>
      <c r="N55" s="386"/>
      <c r="O55" s="386"/>
      <c r="P55" s="399"/>
      <c r="Q55" s="159"/>
      <c r="R55" s="159"/>
      <c r="S55" s="159"/>
      <c r="T55" s="159"/>
      <c r="U55" s="159"/>
      <c r="V55" s="159"/>
      <c r="W55" s="159"/>
      <c r="X55" s="159"/>
      <c r="Y55" s="159"/>
      <c r="Z55" s="159"/>
      <c r="AA55" s="159"/>
      <c r="AB55" s="159"/>
      <c r="AC55" s="159"/>
      <c r="AD55" s="159"/>
      <c r="AE55" s="159"/>
      <c r="AF55" s="159"/>
      <c r="AG55" s="227"/>
      <c r="AI55" s="87" t="s">
        <v>738</v>
      </c>
      <c r="AJ55" s="19" t="str">
        <f>VLOOKUP(C55,EJE!C$1:D1390,2,FALSE)</f>
        <v>https://youtu.be/B4AxYIlorgw?si=E6uIHQ3akwy8aj-m</v>
      </c>
    </row>
    <row r="56" spans="1:36" ht="16.5" customHeight="1">
      <c r="A56" s="155">
        <v>4</v>
      </c>
      <c r="B56" s="81" t="s">
        <v>739</v>
      </c>
      <c r="C56" s="156" t="s">
        <v>66</v>
      </c>
      <c r="D56" s="132" t="str">
        <f t="shared" si="45"/>
        <v>video</v>
      </c>
      <c r="E56" s="395"/>
      <c r="F56" s="395"/>
      <c r="G56" s="395"/>
      <c r="H56" s="395" t="s">
        <v>776</v>
      </c>
      <c r="I56" s="395"/>
      <c r="J56" s="395"/>
      <c r="K56" s="395">
        <v>3</v>
      </c>
      <c r="L56" s="395"/>
      <c r="M56" s="395"/>
      <c r="N56" s="395"/>
      <c r="O56" s="395"/>
      <c r="P56" s="398"/>
      <c r="Q56" s="159"/>
      <c r="R56" s="159"/>
      <c r="S56" s="159"/>
      <c r="T56" s="159"/>
      <c r="U56" s="159"/>
      <c r="V56" s="159"/>
      <c r="W56" s="159"/>
      <c r="X56" s="159"/>
      <c r="Y56" s="159"/>
      <c r="Z56" s="159"/>
      <c r="AA56" s="159"/>
      <c r="AB56" s="159"/>
      <c r="AC56" s="159"/>
      <c r="AD56" s="159"/>
      <c r="AE56" s="159"/>
      <c r="AF56" s="159"/>
      <c r="AG56" s="227"/>
      <c r="AI56" s="87" t="s">
        <v>738</v>
      </c>
      <c r="AJ56" s="19" t="str">
        <f>VLOOKUP(C56,EJE!C$1:D1391,2,FALSE)</f>
        <v>https://youtu.be/YNAwRWgPwNk?si=tRGZb459mOPBCCZB</v>
      </c>
    </row>
    <row r="57" spans="1:36" ht="12.75" customHeight="1">
      <c r="A57" s="155">
        <v>5</v>
      </c>
      <c r="B57" s="81" t="s">
        <v>739</v>
      </c>
      <c r="C57" s="156" t="s">
        <v>316</v>
      </c>
      <c r="D57" s="132" t="str">
        <f t="shared" si="45"/>
        <v>video</v>
      </c>
      <c r="E57" s="395"/>
      <c r="F57" s="395"/>
      <c r="G57" s="395"/>
      <c r="H57" s="395" t="s">
        <v>776</v>
      </c>
      <c r="I57" s="395"/>
      <c r="J57" s="395"/>
      <c r="K57" s="395">
        <v>3</v>
      </c>
      <c r="L57" s="395"/>
      <c r="M57" s="395"/>
      <c r="N57" s="395"/>
      <c r="O57" s="395"/>
      <c r="P57" s="398"/>
      <c r="Q57" s="159"/>
      <c r="R57" s="159"/>
      <c r="S57" s="159"/>
      <c r="T57" s="159"/>
      <c r="U57" s="159"/>
      <c r="V57" s="159"/>
      <c r="W57" s="159"/>
      <c r="X57" s="159"/>
      <c r="Y57" s="159"/>
      <c r="Z57" s="159"/>
      <c r="AA57" s="159"/>
      <c r="AB57" s="159"/>
      <c r="AC57" s="159"/>
      <c r="AD57" s="159"/>
      <c r="AE57" s="159"/>
      <c r="AF57" s="159"/>
      <c r="AG57" s="227"/>
      <c r="AI57" s="87" t="s">
        <v>738</v>
      </c>
      <c r="AJ57" s="19" t="str">
        <f>VLOOKUP(C57,EJE!C$1:D1392,2,FALSE)</f>
        <v>https://youtu.be/mHF9oAkfJ6Q?si=PpywtjmHtAge-zOQ</v>
      </c>
    </row>
    <row r="58" spans="1:36" ht="13.5" customHeight="1" thickBot="1">
      <c r="A58" s="155">
        <v>6</v>
      </c>
      <c r="B58" s="81" t="s">
        <v>0</v>
      </c>
      <c r="C58" s="156" t="s">
        <v>622</v>
      </c>
      <c r="D58" s="132" t="e">
        <f t="shared" si="45"/>
        <v>#N/A</v>
      </c>
      <c r="E58" s="395"/>
      <c r="F58" s="395"/>
      <c r="G58" s="395"/>
      <c r="H58" s="395" t="s">
        <v>776</v>
      </c>
      <c r="I58" s="395"/>
      <c r="J58" s="395"/>
      <c r="K58" s="395">
        <v>3</v>
      </c>
      <c r="L58" s="395"/>
      <c r="M58" s="395"/>
      <c r="N58" s="395"/>
      <c r="O58" s="395"/>
      <c r="P58" s="398"/>
      <c r="Q58" s="159"/>
      <c r="R58" s="159"/>
      <c r="S58" s="159"/>
      <c r="T58" s="159"/>
      <c r="U58" s="159"/>
      <c r="V58" s="159"/>
      <c r="W58" s="159"/>
      <c r="X58" s="159"/>
      <c r="Y58" s="159"/>
      <c r="Z58" s="159"/>
      <c r="AA58" s="159"/>
      <c r="AB58" s="159"/>
      <c r="AC58" s="159"/>
      <c r="AD58" s="159"/>
      <c r="AE58" s="159"/>
      <c r="AF58" s="159"/>
      <c r="AG58" s="227"/>
      <c r="AI58" s="87" t="s">
        <v>738</v>
      </c>
      <c r="AJ58" s="19" t="e">
        <f>VLOOKUP(C58,EJE!C$1:D1393,2,FALSE)</f>
        <v>#N/A</v>
      </c>
    </row>
    <row r="59" spans="1:36" ht="12.75">
      <c r="A59" s="155">
        <v>7</v>
      </c>
      <c r="B59" s="129" t="s">
        <v>750</v>
      </c>
      <c r="C59" s="233" t="str">
        <f>+VLOOKUP($B59,PERIODIZACION!$A$3:$AN$528,2,FALSE)</f>
        <v>SENTADILLA</v>
      </c>
      <c r="D59" s="317">
        <f>IF(VLOOKUP($B59,PERIODIZACION!$A$3:$AN$528,3,FALSE)=0,"",VLOOKUP($B59,PERIODIZACION!$A$3:$AN$528,3,FALSE))</f>
        <v>40</v>
      </c>
      <c r="E59" s="233" t="str">
        <f t="shared" ref="E59" si="46">IF(D59 &lt;&gt; "","/","")</f>
        <v>/</v>
      </c>
      <c r="F59" s="233">
        <f>IF(VLOOKUP($B59,PERIODIZACION!$A$3:$AN$528,4,FALSE)=0,"",VLOOKUP($B59,PERIODIZACION!$A$3:$AN$528,4,FALSE))</f>
        <v>4</v>
      </c>
      <c r="G59" s="233">
        <f>IF(VLOOKUP($B59,PERIODIZACION!$A$3:$AN$528,5,FALSE)=0,"",VLOOKUP($B59,PERIODIZACION!$A$3:$AN$528,5,FALSE))</f>
        <v>60</v>
      </c>
      <c r="H59" s="233" t="str">
        <f t="shared" ref="H59" si="47">IF(G59 &lt;&gt; "","/","")</f>
        <v>/</v>
      </c>
      <c r="I59" s="233">
        <f>IF(VLOOKUP($B59,PERIODIZACION!$A$3:$AN$528,6,FALSE)=0,"",VLOOKUP($B59,PERIODIZACION!$A$3:$AN$528,6,FALSE))</f>
        <v>4</v>
      </c>
      <c r="J59" s="233">
        <f>IF(VLOOKUP($B59,PERIODIZACION!$A$3:$AN$528,7,FALSE)=0,"",VLOOKUP($B59,PERIODIZACION!$A$3:$AN$528,7,FALSE))</f>
        <v>70</v>
      </c>
      <c r="K59" s="233" t="str">
        <f t="shared" ref="K59" si="48">IF(J59 &lt;&gt; "","/","")</f>
        <v>/</v>
      </c>
      <c r="L59" s="233">
        <f>IF(VLOOKUP($B59,PERIODIZACION!$A$3:$AN$528,8,FALSE)=0,"",VLOOKUP($B59,PERIODIZACION!$A$3:$AN$528,8,FALSE))</f>
        <v>4</v>
      </c>
      <c r="M59" s="233">
        <f>IF(VLOOKUP($B59,PERIODIZACION!$A$3:$AN$528,9,FALSE)=0,"",VLOOKUP($B59,PERIODIZACION!$A$3:$AN$528,9,FALSE))</f>
        <v>80</v>
      </c>
      <c r="N59" s="233" t="str">
        <f t="shared" ref="N59" si="49">IF(M59 &lt;&gt; "","/","")</f>
        <v>/</v>
      </c>
      <c r="O59" s="233">
        <f>IF(VLOOKUP($B59,PERIODIZACION!$A$3:$AN$528,10,FALSE)=0,"",VLOOKUP($B59,PERIODIZACION!$A$3:$AN$528,10,FALSE))</f>
        <v>3</v>
      </c>
      <c r="P59" s="233">
        <f>IF(VLOOKUP($B59,PERIODIZACION!$A$3:$AN$528,11,FALSE)=0,"",VLOOKUP($B59,PERIODIZACION!$A$3:$AN$528,11,FALSE))</f>
        <v>80</v>
      </c>
      <c r="Q59" s="233" t="str">
        <f t="shared" ref="Q59" si="50">IF(P59 &lt;&gt; "","/","")</f>
        <v>/</v>
      </c>
      <c r="R59" s="233">
        <f>IF(VLOOKUP($B59,PERIODIZACION!$A$3:$AN$528,12,FALSE)=0,"",VLOOKUP($B59,PERIODIZACION!$A$3:$AN$528,12,FALSE))</f>
        <v>3</v>
      </c>
      <c r="S59" s="233">
        <f>IF(VLOOKUP($B59,PERIODIZACION!$A$3:$AN$528,13,FALSE)=0,"",VLOOKUP($B59,PERIODIZACION!$A$3:$AN$528,13,FALSE))</f>
        <v>80</v>
      </c>
      <c r="T59" s="233" t="str">
        <f t="shared" ref="T59" si="51">IF(S59 &lt;&gt; "","/","")</f>
        <v>/</v>
      </c>
      <c r="U59" s="233">
        <f>IF(VLOOKUP($B59,PERIODIZACION!$A$3:$AN$528,14,FALSE)=0,"",VLOOKUP($B59,PERIODIZACION!$A$3:$AN$528,14,FALSE))</f>
        <v>3</v>
      </c>
      <c r="V59" s="233">
        <f>IF(VLOOKUP($B59,PERIODIZACION!$A$3:$AN$528,15,FALSE)=0,"",VLOOKUP($B59,PERIODIZACION!$A$3:$AN$528,15,FALSE))</f>
        <v>80</v>
      </c>
      <c r="W59" s="233" t="str">
        <f t="shared" ref="W59" si="52">IF(V59 &lt;&gt; "","/","")</f>
        <v>/</v>
      </c>
      <c r="X59" s="233">
        <f>IF(VLOOKUP($B59,PERIODIZACION!$A$3:$AN$528,16,FALSE)=0,"",VLOOKUP($B59,PERIODIZACION!$A$3:$AN$528,16,FALSE))</f>
        <v>3</v>
      </c>
      <c r="Y59" s="233">
        <f>IF(VLOOKUP($B59,PERIODIZACION!$A$3:$AN$528,17,FALSE)=0,"",VLOOKUP($B59,PERIODIZACION!$A$3:$AN$528,17,FALSE))</f>
        <v>80</v>
      </c>
      <c r="Z59" s="233" t="str">
        <f t="shared" ref="Z59" si="53">IF(Y59 &lt;&gt; "","/","")</f>
        <v>/</v>
      </c>
      <c r="AA59" s="233">
        <f>IF(VLOOKUP($B59,PERIODIZACION!$A$3:$AN$528,18,FALSE)=0,"",VLOOKUP($B59,PERIODIZACION!$A$3:$AN$528,18,FALSE))</f>
        <v>3</v>
      </c>
      <c r="AB59" s="233">
        <f>IF(VLOOKUP($B59,PERIODIZACION!$A$3:$AN$528,19,FALSE)=0,"",VLOOKUP($B59,PERIODIZACION!$A$3:$AN$528,19,FALSE))</f>
        <v>80</v>
      </c>
      <c r="AC59" s="233" t="str">
        <f t="shared" ref="AC59" si="54">IF(AB59 &lt;&gt; "","/","")</f>
        <v>/</v>
      </c>
      <c r="AD59" s="233">
        <f>IF(VLOOKUP($B59,PERIODIZACION!$A$3:$AN$528,20,FALSE)=0,"",VLOOKUP($B59,PERIODIZACION!$A$3:$AN$528,20,FALSE))</f>
        <v>3</v>
      </c>
      <c r="AE59" s="233" t="str">
        <f>IF(VLOOKUP($B59,PERIODIZACION!$A$3:$AN$528,21,FALSE)=0,"",VLOOKUP($B59,PERIODIZACION!$A$3:$AN$528,21,FALSE))</f>
        <v/>
      </c>
      <c r="AF59" s="233" t="str">
        <f t="shared" ref="AF59" si="55">IF(AE59 &lt;&gt; "","/","")</f>
        <v/>
      </c>
      <c r="AG59" s="234" t="str">
        <f>IF(VLOOKUP($B59,PERIODIZACION!$A$3:$AN$528,22,FALSE)=0,"",VLOOKUP($B59,PERIODIZACION!$A$3:$AN$528,22,FALSE))</f>
        <v/>
      </c>
      <c r="AI59" s="87" t="s">
        <v>738</v>
      </c>
      <c r="AJ59" s="19" t="e">
        <f>VLOOKUP(C59,EJE!C$1:D1395,2,FALSE)</f>
        <v>#N/A</v>
      </c>
    </row>
    <row r="60" spans="1:36" ht="16.5" customHeight="1">
      <c r="A60" s="155">
        <v>8</v>
      </c>
      <c r="B60" s="81"/>
      <c r="C60" s="227"/>
      <c r="D60" s="132"/>
      <c r="E60" s="380"/>
      <c r="F60" s="380"/>
      <c r="G60" s="380"/>
      <c r="H60" s="380"/>
      <c r="I60" s="380"/>
      <c r="J60" s="380"/>
      <c r="K60" s="380"/>
      <c r="L60" s="380"/>
      <c r="M60" s="380"/>
      <c r="N60" s="380"/>
      <c r="O60" s="380"/>
      <c r="P60" s="380"/>
      <c r="Q60" s="227"/>
      <c r="R60" s="227"/>
      <c r="S60" s="227"/>
      <c r="T60" s="227"/>
      <c r="U60" s="227"/>
      <c r="V60" s="227"/>
      <c r="W60" s="227"/>
      <c r="X60" s="227"/>
      <c r="Y60" s="227"/>
      <c r="Z60" s="227"/>
      <c r="AA60" s="227"/>
      <c r="AB60" s="227"/>
      <c r="AC60" s="227"/>
      <c r="AD60" s="227"/>
      <c r="AE60" s="227"/>
      <c r="AF60" s="227"/>
      <c r="AG60" s="231"/>
      <c r="AI60" s="87" t="s">
        <v>738</v>
      </c>
      <c r="AJ60" s="19" t="e">
        <f>VLOOKUP(C60,EJE!C$1:D1396,2,FALSE)</f>
        <v>#N/A</v>
      </c>
    </row>
    <row r="61" spans="1:36" ht="13.5" customHeight="1" thickBot="1">
      <c r="A61" s="155">
        <v>9</v>
      </c>
      <c r="B61" s="82" t="s">
        <v>264</v>
      </c>
      <c r="C61" s="236" t="s">
        <v>651</v>
      </c>
      <c r="D61" s="133" t="str">
        <f>HYPERLINK(AJ61,AI61)</f>
        <v>video</v>
      </c>
      <c r="E61" s="387"/>
      <c r="F61" s="387"/>
      <c r="G61" s="387"/>
      <c r="H61" s="387" t="s">
        <v>776</v>
      </c>
      <c r="I61" s="387"/>
      <c r="J61" s="387"/>
      <c r="K61" s="387"/>
      <c r="L61" s="387"/>
      <c r="M61" s="387"/>
      <c r="N61" s="387"/>
      <c r="O61" s="387"/>
      <c r="P61" s="387"/>
      <c r="Q61" s="236"/>
      <c r="R61" s="236"/>
      <c r="S61" s="236"/>
      <c r="T61" s="236"/>
      <c r="U61" s="236"/>
      <c r="V61" s="236"/>
      <c r="W61" s="236"/>
      <c r="X61" s="236"/>
      <c r="Y61" s="236"/>
      <c r="Z61" s="236"/>
      <c r="AA61" s="236"/>
      <c r="AB61" s="236"/>
      <c r="AC61" s="236"/>
      <c r="AD61" s="236"/>
      <c r="AE61" s="236"/>
      <c r="AF61" s="236"/>
      <c r="AG61" s="237"/>
      <c r="AI61" s="87" t="s">
        <v>738</v>
      </c>
      <c r="AJ61" s="19" t="str">
        <f>VLOOKUP(C61,EJE!C$1:D1397,2,FALSE)</f>
        <v>https://youtu.be/NDnUK9fSDe8?si=3nBkyPS7AyNNNd0x</v>
      </c>
    </row>
    <row r="62" spans="1:36" ht="12.75">
      <c r="A62" s="155">
        <v>10</v>
      </c>
      <c r="B62" s="129" t="s">
        <v>1162</v>
      </c>
      <c r="C62" s="233" t="str">
        <f>+VLOOKUP($B62,PERIODIZACION!$A$3:$AN$528,2,FALSE)</f>
        <v>SEAL ROW</v>
      </c>
      <c r="D62" s="317">
        <f>IF(VLOOKUP($B62,PERIODIZACION!$A$3:$AN$528,3,FALSE)=0,"",VLOOKUP($B62,PERIODIZACION!$A$3:$AN$528,3,FALSE))</f>
        <v>40</v>
      </c>
      <c r="E62" s="233" t="str">
        <f t="shared" ref="E62" si="56">IF(D62 &lt;&gt; "","/","")</f>
        <v>/</v>
      </c>
      <c r="F62" s="233">
        <f>IF(VLOOKUP($B62,PERIODIZACION!$A$3:$AN$528,4,FALSE)=0,"",VLOOKUP($B62,PERIODIZACION!$A$3:$AN$528,4,FALSE))</f>
        <v>4</v>
      </c>
      <c r="G62" s="233">
        <f>IF(VLOOKUP($B62,PERIODIZACION!$A$3:$AN$528,5,FALSE)=0,"",VLOOKUP($B62,PERIODIZACION!$A$3:$AN$528,5,FALSE))</f>
        <v>60</v>
      </c>
      <c r="H62" s="233" t="str">
        <f t="shared" ref="H62" si="57">IF(G62 &lt;&gt; "","/","")</f>
        <v>/</v>
      </c>
      <c r="I62" s="233">
        <f>IF(VLOOKUP($B62,PERIODIZACION!$A$3:$AN$528,6,FALSE)=0,"",VLOOKUP($B62,PERIODIZACION!$A$3:$AN$528,6,FALSE))</f>
        <v>4</v>
      </c>
      <c r="J62" s="233">
        <f>IF(VLOOKUP($B62,PERIODIZACION!$A$3:$AN$528,7,FALSE)=0,"",VLOOKUP($B62,PERIODIZACION!$A$3:$AN$528,7,FALSE))</f>
        <v>70</v>
      </c>
      <c r="K62" s="233" t="str">
        <f t="shared" ref="K62" si="58">IF(J62 &lt;&gt; "","/","")</f>
        <v>/</v>
      </c>
      <c r="L62" s="233">
        <f>IF(VLOOKUP($B62,PERIODIZACION!$A$3:$AN$528,8,FALSE)=0,"",VLOOKUP($B62,PERIODIZACION!$A$3:$AN$528,8,FALSE))</f>
        <v>4</v>
      </c>
      <c r="M62" s="233">
        <f>IF(VLOOKUP($B62,PERIODIZACION!$A$3:$AN$528,9,FALSE)=0,"",VLOOKUP($B62,PERIODIZACION!$A$3:$AN$528,9,FALSE))</f>
        <v>80</v>
      </c>
      <c r="N62" s="233" t="str">
        <f t="shared" ref="N62" si="59">IF(M62 &lt;&gt; "","/","")</f>
        <v>/</v>
      </c>
      <c r="O62" s="233">
        <f>IF(VLOOKUP($B62,PERIODIZACION!$A$3:$AN$528,10,FALSE)=0,"",VLOOKUP($B62,PERIODIZACION!$A$3:$AN$528,10,FALSE))</f>
        <v>3</v>
      </c>
      <c r="P62" s="233">
        <f>IF(VLOOKUP($B62,PERIODIZACION!$A$3:$AN$528,11,FALSE)=0,"",VLOOKUP($B62,PERIODIZACION!$A$3:$AN$528,11,FALSE))</f>
        <v>80</v>
      </c>
      <c r="Q62" s="233" t="str">
        <f t="shared" ref="Q62" si="60">IF(P62 &lt;&gt; "","/","")</f>
        <v>/</v>
      </c>
      <c r="R62" s="233">
        <f>IF(VLOOKUP($B62,PERIODIZACION!$A$3:$AN$528,12,FALSE)=0,"",VLOOKUP($B62,PERIODIZACION!$A$3:$AN$528,12,FALSE))</f>
        <v>3</v>
      </c>
      <c r="S62" s="233">
        <f>IF(VLOOKUP($B62,PERIODIZACION!$A$3:$AN$528,13,FALSE)=0,"",VLOOKUP($B62,PERIODIZACION!$A$3:$AN$528,13,FALSE))</f>
        <v>80</v>
      </c>
      <c r="T62" s="233" t="str">
        <f t="shared" ref="T62" si="61">IF(S62 &lt;&gt; "","/","")</f>
        <v>/</v>
      </c>
      <c r="U62" s="233">
        <f>IF(VLOOKUP($B62,PERIODIZACION!$A$3:$AN$528,14,FALSE)=0,"",VLOOKUP($B62,PERIODIZACION!$A$3:$AN$528,14,FALSE))</f>
        <v>3</v>
      </c>
      <c r="V62" s="233">
        <f>IF(VLOOKUP($B62,PERIODIZACION!$A$3:$AN$528,15,FALSE)=0,"",VLOOKUP($B62,PERIODIZACION!$A$3:$AN$528,15,FALSE))</f>
        <v>80</v>
      </c>
      <c r="W62" s="233" t="str">
        <f t="shared" ref="W62" si="62">IF(V62 &lt;&gt; "","/","")</f>
        <v>/</v>
      </c>
      <c r="X62" s="233">
        <f>IF(VLOOKUP($B62,PERIODIZACION!$A$3:$AN$528,16,FALSE)=0,"",VLOOKUP($B62,PERIODIZACION!$A$3:$AN$528,16,FALSE))</f>
        <v>3</v>
      </c>
      <c r="Y62" s="233">
        <f>IF(VLOOKUP($B62,PERIODIZACION!$A$3:$AN$528,17,FALSE)=0,"",VLOOKUP($B62,PERIODIZACION!$A$3:$AN$528,17,FALSE))</f>
        <v>80</v>
      </c>
      <c r="Z62" s="233" t="str">
        <f t="shared" ref="Z62" si="63">IF(Y62 &lt;&gt; "","/","")</f>
        <v>/</v>
      </c>
      <c r="AA62" s="233">
        <f>IF(VLOOKUP($B62,PERIODIZACION!$A$3:$AN$528,18,FALSE)=0,"",VLOOKUP($B62,PERIODIZACION!$A$3:$AN$528,18,FALSE))</f>
        <v>3</v>
      </c>
      <c r="AB62" s="233">
        <f>IF(VLOOKUP($B62,PERIODIZACION!$A$3:$AN$528,19,FALSE)=0,"",VLOOKUP($B62,PERIODIZACION!$A$3:$AN$528,19,FALSE))</f>
        <v>80</v>
      </c>
      <c r="AC62" s="233" t="str">
        <f t="shared" ref="AC62" si="64">IF(AB62 &lt;&gt; "","/","")</f>
        <v>/</v>
      </c>
      <c r="AD62" s="233">
        <f>IF(VLOOKUP($B62,PERIODIZACION!$A$3:$AN$528,20,FALSE)=0,"",VLOOKUP($B62,PERIODIZACION!$A$3:$AN$528,20,FALSE))</f>
        <v>3</v>
      </c>
      <c r="AE62" s="233" t="str">
        <f>IF(VLOOKUP($B62,PERIODIZACION!$A$3:$AN$528,21,FALSE)=0,"",VLOOKUP($B62,PERIODIZACION!$A$3:$AN$528,21,FALSE))</f>
        <v/>
      </c>
      <c r="AF62" s="233" t="str">
        <f t="shared" ref="AF62" si="65">IF(AE62 &lt;&gt; "","/","")</f>
        <v/>
      </c>
      <c r="AG62" s="234" t="str">
        <f>IF(VLOOKUP($B62,PERIODIZACION!$A$3:$AN$528,22,FALSE)=0,"",VLOOKUP($B62,PERIODIZACION!$A$3:$AN$528,22,FALSE))</f>
        <v/>
      </c>
      <c r="AI62" s="87" t="s">
        <v>738</v>
      </c>
      <c r="AJ62" s="19" t="e">
        <f>VLOOKUP(C62,EJE!C$1:D1398,2,FALSE)</f>
        <v>#N/A</v>
      </c>
    </row>
    <row r="63" spans="1:36" ht="16.5" customHeight="1">
      <c r="A63" s="155">
        <v>11</v>
      </c>
      <c r="B63" s="81" t="s">
        <v>687</v>
      </c>
      <c r="C63" s="227"/>
      <c r="D63" s="132"/>
      <c r="E63" s="380"/>
      <c r="F63" s="380"/>
      <c r="G63" s="380"/>
      <c r="H63" s="380"/>
      <c r="I63" s="380"/>
      <c r="J63" s="380"/>
      <c r="K63" s="380"/>
      <c r="L63" s="380"/>
      <c r="M63" s="380"/>
      <c r="N63" s="380"/>
      <c r="O63" s="380"/>
      <c r="P63" s="380"/>
      <c r="Q63" s="227"/>
      <c r="R63" s="227"/>
      <c r="S63" s="227"/>
      <c r="T63" s="227"/>
      <c r="U63" s="227"/>
      <c r="V63" s="227"/>
      <c r="W63" s="227"/>
      <c r="X63" s="227"/>
      <c r="Y63" s="227"/>
      <c r="Z63" s="227"/>
      <c r="AA63" s="227"/>
      <c r="AB63" s="227"/>
      <c r="AC63" s="227"/>
      <c r="AD63" s="227"/>
      <c r="AE63" s="227"/>
      <c r="AF63" s="227"/>
      <c r="AG63" s="231"/>
      <c r="AI63" s="87" t="s">
        <v>738</v>
      </c>
      <c r="AJ63" s="19" t="e">
        <f>VLOOKUP(C63,EJE!C$1:D1399,2,FALSE)</f>
        <v>#N/A</v>
      </c>
    </row>
    <row r="64" spans="1:36" ht="17.25" customHeight="1" thickBot="1">
      <c r="A64" s="155">
        <v>12</v>
      </c>
      <c r="B64" s="82" t="s">
        <v>942</v>
      </c>
      <c r="C64" s="235" t="s">
        <v>667</v>
      </c>
      <c r="D64" s="133" t="str">
        <f>HYPERLINK(AJ64,AI64)</f>
        <v>video</v>
      </c>
      <c r="E64" s="387"/>
      <c r="F64" s="387"/>
      <c r="G64" s="387"/>
      <c r="H64" s="387" t="s">
        <v>776</v>
      </c>
      <c r="I64" s="387"/>
      <c r="J64" s="387"/>
      <c r="K64" s="387"/>
      <c r="L64" s="387"/>
      <c r="M64" s="387"/>
      <c r="N64" s="387"/>
      <c r="O64" s="387"/>
      <c r="P64" s="387"/>
      <c r="Q64" s="236"/>
      <c r="R64" s="236"/>
      <c r="S64" s="236"/>
      <c r="T64" s="236"/>
      <c r="U64" s="236"/>
      <c r="V64" s="236"/>
      <c r="W64" s="236"/>
      <c r="X64" s="236"/>
      <c r="Y64" s="236"/>
      <c r="Z64" s="236"/>
      <c r="AA64" s="236"/>
      <c r="AB64" s="236"/>
      <c r="AC64" s="236"/>
      <c r="AD64" s="236"/>
      <c r="AE64" s="236"/>
      <c r="AF64" s="236"/>
      <c r="AG64" s="237"/>
      <c r="AI64" s="87" t="s">
        <v>738</v>
      </c>
      <c r="AJ64" s="19" t="str">
        <f>VLOOKUP(C64,EJE!C$1:D1400,2,FALSE)</f>
        <v>https://youtu.be/6h97GImoFN8?si=9xA6dYWvzzOHIsIz</v>
      </c>
    </row>
    <row r="65" spans="1:36" ht="12.75" thickBot="1">
      <c r="A65" s="155">
        <v>13</v>
      </c>
      <c r="B65" s="379"/>
      <c r="C65" s="379"/>
      <c r="D65" s="379"/>
      <c r="E65" s="379" t="s">
        <v>688</v>
      </c>
      <c r="F65" s="379"/>
      <c r="G65" s="379"/>
      <c r="H65" s="379" t="s">
        <v>38</v>
      </c>
      <c r="I65" s="379"/>
      <c r="J65" s="379"/>
      <c r="K65" s="379" t="s">
        <v>687</v>
      </c>
      <c r="L65" s="379"/>
      <c r="M65" s="379"/>
      <c r="N65" s="379" t="s">
        <v>686</v>
      </c>
      <c r="O65" s="379"/>
      <c r="P65" s="379"/>
      <c r="Q65" s="238"/>
      <c r="R65" s="238"/>
      <c r="S65" s="238"/>
      <c r="T65" s="238"/>
      <c r="U65" s="238"/>
      <c r="V65" s="238"/>
      <c r="W65" s="238"/>
      <c r="X65" s="238"/>
      <c r="Y65" s="238"/>
      <c r="Z65" s="238"/>
      <c r="AA65" s="238"/>
      <c r="AB65" s="238"/>
      <c r="AC65" s="238"/>
      <c r="AD65" s="238"/>
      <c r="AE65" s="238"/>
      <c r="AF65" s="238"/>
      <c r="AG65" s="238"/>
      <c r="AI65" s="87" t="s">
        <v>738</v>
      </c>
      <c r="AJ65" s="19"/>
    </row>
    <row r="66" spans="1:36" ht="25.5">
      <c r="A66" s="155">
        <v>14</v>
      </c>
      <c r="B66" s="83" t="s">
        <v>42</v>
      </c>
      <c r="C66" s="232" t="s">
        <v>311</v>
      </c>
      <c r="D66" s="131" t="str">
        <f>HYPERLINK(AJ66,AI66)</f>
        <v>video</v>
      </c>
      <c r="E66" s="389">
        <v>6</v>
      </c>
      <c r="F66" s="389"/>
      <c r="G66" s="389"/>
      <c r="H66" s="389"/>
      <c r="I66" s="389"/>
      <c r="J66" s="389"/>
      <c r="K66" s="389">
        <v>4</v>
      </c>
      <c r="L66" s="389"/>
      <c r="M66" s="389"/>
      <c r="N66" s="389"/>
      <c r="O66" s="389"/>
      <c r="P66" s="397"/>
      <c r="Q66" s="238"/>
      <c r="R66" s="238"/>
      <c r="S66" s="238"/>
      <c r="T66" s="238"/>
      <c r="U66" s="238"/>
      <c r="V66" s="238"/>
      <c r="W66" s="238"/>
      <c r="X66" s="238"/>
      <c r="Y66" s="238"/>
      <c r="Z66" s="238"/>
      <c r="AA66" s="238"/>
      <c r="AB66" s="238"/>
      <c r="AC66" s="238"/>
      <c r="AD66" s="238"/>
      <c r="AE66" s="238"/>
      <c r="AF66" s="238"/>
      <c r="AG66" s="238"/>
      <c r="AI66" s="87" t="s">
        <v>738</v>
      </c>
      <c r="AJ66" s="19" t="str">
        <f>VLOOKUP(C66,EJE!C$1:D1402,2,FALSE)</f>
        <v>https://www.youtube.com/watch?v=K-6DG1hcHzU</v>
      </c>
    </row>
    <row r="67" spans="1:36" ht="25.5" customHeight="1">
      <c r="A67" s="155">
        <v>15</v>
      </c>
      <c r="B67" s="83" t="s">
        <v>687</v>
      </c>
      <c r="C67" s="156" t="s">
        <v>1190</v>
      </c>
      <c r="D67" s="132" t="str">
        <f>HYPERLINK(AJ67,AI67)</f>
        <v>video</v>
      </c>
      <c r="E67" s="395">
        <v>6</v>
      </c>
      <c r="F67" s="395"/>
      <c r="G67" s="395"/>
      <c r="H67" s="395"/>
      <c r="I67" s="395"/>
      <c r="J67" s="395"/>
      <c r="K67" s="395">
        <v>4</v>
      </c>
      <c r="L67" s="395"/>
      <c r="M67" s="395"/>
      <c r="N67" s="395"/>
      <c r="O67" s="395"/>
      <c r="P67" s="398"/>
      <c r="Q67" s="238"/>
      <c r="R67" s="238"/>
      <c r="S67" s="238"/>
      <c r="T67" s="238"/>
      <c r="U67" s="238"/>
      <c r="V67" s="238"/>
      <c r="W67" s="238"/>
      <c r="X67" s="238"/>
      <c r="Y67" s="238"/>
      <c r="Z67" s="238"/>
      <c r="AA67" s="238"/>
      <c r="AB67" s="238"/>
      <c r="AC67" s="238"/>
      <c r="AD67" s="238"/>
      <c r="AE67" s="238"/>
      <c r="AF67" s="238"/>
      <c r="AG67" s="238"/>
      <c r="AI67" s="87" t="s">
        <v>738</v>
      </c>
      <c r="AJ67" s="19">
        <f>VLOOKUP(C67,EJE!C$1:D1403,2,FALSE)</f>
        <v>0</v>
      </c>
    </row>
    <row r="68" spans="1:36" ht="12.75" customHeight="1">
      <c r="A68" s="155">
        <v>16</v>
      </c>
      <c r="B68" s="83" t="s">
        <v>38</v>
      </c>
      <c r="C68" s="156" t="s">
        <v>589</v>
      </c>
      <c r="D68" s="132" t="str">
        <f>HYPERLINK(AJ68,AI68)</f>
        <v>video</v>
      </c>
      <c r="E68" s="395">
        <v>6</v>
      </c>
      <c r="F68" s="395"/>
      <c r="G68" s="395"/>
      <c r="H68" s="395"/>
      <c r="I68" s="395"/>
      <c r="J68" s="395"/>
      <c r="K68" s="395">
        <v>4</v>
      </c>
      <c r="L68" s="395"/>
      <c r="M68" s="395"/>
      <c r="N68" s="395"/>
      <c r="O68" s="395"/>
      <c r="P68" s="398"/>
      <c r="Q68" s="238"/>
      <c r="R68" s="238"/>
      <c r="S68" s="238"/>
      <c r="T68" s="238"/>
      <c r="U68" s="238"/>
      <c r="V68" s="238"/>
      <c r="W68" s="238"/>
      <c r="X68" s="238"/>
      <c r="Y68" s="238"/>
      <c r="Z68" s="238"/>
      <c r="AA68" s="238"/>
      <c r="AB68" s="238"/>
      <c r="AC68" s="238"/>
      <c r="AD68" s="238"/>
      <c r="AE68" s="238"/>
      <c r="AF68" s="238"/>
      <c r="AG68" s="238"/>
      <c r="AI68" s="87" t="s">
        <v>738</v>
      </c>
      <c r="AJ68" s="19" t="str">
        <f>VLOOKUP(C68,EJE!C$1:D1404,2,FALSE)</f>
        <v>https://youtube.com/shorts/9GsG4qS72PI</v>
      </c>
    </row>
    <row r="69" spans="1:36" ht="13.5" thickBot="1">
      <c r="A69" s="155">
        <v>17</v>
      </c>
      <c r="B69" s="83" t="s">
        <v>687</v>
      </c>
      <c r="C69" s="235" t="s">
        <v>1193</v>
      </c>
      <c r="D69" s="133" t="str">
        <f>HYPERLINK(AJ69,AI69)</f>
        <v>video</v>
      </c>
      <c r="E69" s="386">
        <v>6</v>
      </c>
      <c r="F69" s="386"/>
      <c r="G69" s="386"/>
      <c r="H69" s="386"/>
      <c r="I69" s="386"/>
      <c r="J69" s="386"/>
      <c r="K69" s="386">
        <v>4</v>
      </c>
      <c r="L69" s="386"/>
      <c r="M69" s="386"/>
      <c r="N69" s="386"/>
      <c r="O69" s="386"/>
      <c r="P69" s="399"/>
      <c r="Q69" s="238"/>
      <c r="R69" s="238"/>
      <c r="S69" s="238"/>
      <c r="T69" s="238"/>
      <c r="U69" s="238"/>
      <c r="V69" s="238"/>
      <c r="W69" s="238"/>
      <c r="X69" s="238"/>
      <c r="Y69" s="238"/>
      <c r="Z69" s="238"/>
      <c r="AA69" s="238"/>
      <c r="AB69" s="238"/>
      <c r="AC69" s="238"/>
      <c r="AD69" s="238"/>
      <c r="AE69" s="238"/>
      <c r="AF69" s="238"/>
      <c r="AG69" s="238"/>
      <c r="AI69" s="87" t="s">
        <v>738</v>
      </c>
      <c r="AJ69" s="19">
        <f>VLOOKUP(C69,EJE!C$1:D1405,2,FALSE)</f>
        <v>0</v>
      </c>
    </row>
    <row r="70" spans="1:36" ht="12.75">
      <c r="A70" s="155">
        <v>18</v>
      </c>
      <c r="B70" s="83" t="s">
        <v>262</v>
      </c>
      <c r="C70" s="232" t="s">
        <v>265</v>
      </c>
      <c r="D70" s="131" t="str">
        <f t="shared" ref="D70:D73" si="66">HYPERLINK(AJ70,AI70)</f>
        <v>video</v>
      </c>
      <c r="E70" s="389">
        <v>10</v>
      </c>
      <c r="F70" s="389"/>
      <c r="G70" s="389"/>
      <c r="H70" s="389"/>
      <c r="I70" s="389"/>
      <c r="J70" s="389"/>
      <c r="K70" s="389">
        <v>4</v>
      </c>
      <c r="L70" s="389"/>
      <c r="M70" s="389"/>
      <c r="N70" s="389"/>
      <c r="O70" s="389"/>
      <c r="P70" s="397"/>
      <c r="Q70" s="238"/>
      <c r="R70" s="238"/>
      <c r="S70" s="238"/>
      <c r="T70" s="238"/>
      <c r="U70" s="238"/>
      <c r="V70" s="238"/>
      <c r="W70" s="238"/>
      <c r="X70" s="238"/>
      <c r="Y70" s="238"/>
      <c r="Z70" s="238"/>
      <c r="AA70" s="238"/>
      <c r="AB70" s="238"/>
      <c r="AC70" s="238"/>
      <c r="AD70" s="238"/>
      <c r="AE70" s="238"/>
      <c r="AF70" s="238"/>
      <c r="AG70" s="238"/>
      <c r="AI70" s="87" t="s">
        <v>738</v>
      </c>
      <c r="AJ70" s="19" t="str">
        <f>VLOOKUP(C70,EJE!C$1:D1406,2,FALSE)</f>
        <v>https://www.youtube.com/watch?v=bqQVpCVi7Js</v>
      </c>
    </row>
    <row r="71" spans="1:36" ht="12.75">
      <c r="A71" s="155">
        <v>19</v>
      </c>
      <c r="B71" s="83" t="s">
        <v>262</v>
      </c>
      <c r="C71" s="156" t="s">
        <v>271</v>
      </c>
      <c r="D71" s="132" t="str">
        <f t="shared" si="66"/>
        <v>video</v>
      </c>
      <c r="E71" s="395">
        <v>10</v>
      </c>
      <c r="F71" s="395"/>
      <c r="G71" s="395"/>
      <c r="H71" s="395"/>
      <c r="I71" s="395"/>
      <c r="J71" s="395"/>
      <c r="K71" s="395">
        <v>4</v>
      </c>
      <c r="L71" s="395"/>
      <c r="M71" s="395"/>
      <c r="N71" s="395"/>
      <c r="O71" s="395"/>
      <c r="P71" s="398"/>
      <c r="Q71" s="238"/>
      <c r="R71" s="238"/>
      <c r="S71" s="238"/>
      <c r="T71" s="238"/>
      <c r="U71" s="238"/>
      <c r="V71" s="238"/>
      <c r="W71" s="238"/>
      <c r="X71" s="238"/>
      <c r="Y71" s="238"/>
      <c r="Z71" s="238"/>
      <c r="AA71" s="238"/>
      <c r="AB71" s="238"/>
      <c r="AC71" s="238"/>
      <c r="AD71" s="238"/>
      <c r="AE71" s="238"/>
      <c r="AF71" s="238"/>
      <c r="AG71" s="238"/>
      <c r="AI71" s="87" t="s">
        <v>738</v>
      </c>
      <c r="AJ71" s="19">
        <f>VLOOKUP(C71,EJE!C$1:D1407,2,FALSE)</f>
        <v>0</v>
      </c>
    </row>
    <row r="72" spans="1:36" ht="13.5" thickBot="1">
      <c r="A72" s="155">
        <v>20</v>
      </c>
      <c r="B72" s="83" t="s">
        <v>263</v>
      </c>
      <c r="C72" s="235" t="s">
        <v>250</v>
      </c>
      <c r="D72" s="133" t="str">
        <f t="shared" si="66"/>
        <v>video</v>
      </c>
      <c r="E72" s="386"/>
      <c r="F72" s="386"/>
      <c r="G72" s="386"/>
      <c r="H72" s="386" t="s">
        <v>776</v>
      </c>
      <c r="I72" s="386"/>
      <c r="J72" s="386"/>
      <c r="K72" s="386">
        <v>4</v>
      </c>
      <c r="L72" s="386"/>
      <c r="M72" s="386"/>
      <c r="N72" s="386"/>
      <c r="O72" s="386"/>
      <c r="P72" s="399"/>
      <c r="Q72" s="238"/>
      <c r="R72" s="238"/>
      <c r="S72" s="238"/>
      <c r="T72" s="238"/>
      <c r="U72" s="238"/>
      <c r="V72" s="238"/>
      <c r="W72" s="238"/>
      <c r="X72" s="238"/>
      <c r="Y72" s="238"/>
      <c r="Z72" s="238"/>
      <c r="AA72" s="238"/>
      <c r="AB72" s="238"/>
      <c r="AC72" s="238"/>
      <c r="AD72" s="238"/>
      <c r="AE72" s="238"/>
      <c r="AF72" s="238"/>
      <c r="AG72" s="238"/>
      <c r="AI72" s="87" t="s">
        <v>738</v>
      </c>
      <c r="AJ72" s="19">
        <f>VLOOKUP(C72,EJE!C$1:D1408,2,FALSE)</f>
        <v>0</v>
      </c>
    </row>
    <row r="73" spans="1:36" ht="12.75">
      <c r="A73" s="155"/>
      <c r="B73" s="83" t="s">
        <v>1</v>
      </c>
      <c r="C73" s="156" t="s">
        <v>745</v>
      </c>
      <c r="D73" s="132" t="str">
        <f t="shared" si="66"/>
        <v>video</v>
      </c>
      <c r="E73" s="394"/>
      <c r="F73" s="394"/>
      <c r="G73" s="394"/>
      <c r="H73" s="394"/>
      <c r="I73" s="394"/>
      <c r="J73" s="394"/>
      <c r="K73" s="394"/>
      <c r="L73" s="394"/>
      <c r="M73" s="394"/>
      <c r="N73" s="394"/>
      <c r="O73" s="394"/>
      <c r="P73" s="394"/>
      <c r="Q73" s="238"/>
      <c r="R73" s="238"/>
      <c r="S73" s="238"/>
      <c r="T73" s="238"/>
      <c r="U73" s="238"/>
      <c r="V73" s="238"/>
      <c r="W73" s="238"/>
      <c r="X73" s="238"/>
      <c r="Y73" s="238"/>
      <c r="Z73" s="238"/>
      <c r="AA73" s="238"/>
      <c r="AB73" s="238"/>
      <c r="AC73" s="238"/>
      <c r="AD73" s="238"/>
      <c r="AE73" s="238"/>
      <c r="AF73" s="130"/>
      <c r="AG73" s="238"/>
      <c r="AI73" s="87" t="s">
        <v>738</v>
      </c>
    </row>
    <row r="74" spans="1:36">
      <c r="A74" s="155"/>
      <c r="B74" s="18"/>
      <c r="C74" s="18"/>
      <c r="F74" s="18"/>
      <c r="I74" s="18"/>
      <c r="L74" s="18"/>
      <c r="O74" s="18"/>
    </row>
    <row r="75" spans="1:36">
      <c r="A75" s="155"/>
      <c r="B75" s="18"/>
      <c r="C75" s="18"/>
      <c r="F75" s="18"/>
      <c r="I75" s="18"/>
      <c r="L75" s="18"/>
      <c r="O75" s="18"/>
    </row>
    <row r="76" spans="1:36">
      <c r="A76" s="155"/>
      <c r="B76" s="18"/>
      <c r="C76" s="18"/>
      <c r="F76" s="18"/>
      <c r="I76" s="18"/>
      <c r="L76" s="18"/>
      <c r="O76" s="18"/>
    </row>
    <row r="77" spans="1:36">
      <c r="C77" s="77" t="s">
        <v>770</v>
      </c>
      <c r="D77" s="192"/>
      <c r="F77" s="18"/>
      <c r="G77" s="23"/>
      <c r="I77" s="18"/>
      <c r="J77" s="23"/>
      <c r="L77" s="18"/>
      <c r="M77" s="23"/>
      <c r="O77" s="18"/>
      <c r="P77" s="23"/>
      <c r="S77" s="23"/>
      <c r="V77" s="23"/>
      <c r="Y77" s="23"/>
      <c r="AB77" s="23"/>
      <c r="AE77" s="23"/>
    </row>
    <row r="78" spans="1:36" customFormat="1" ht="21" thickBot="1">
      <c r="A78" s="162">
        <v>4</v>
      </c>
      <c r="B78" s="162"/>
      <c r="C78" s="162" t="s">
        <v>926</v>
      </c>
      <c r="D78" s="191"/>
      <c r="E78" s="381" t="s">
        <v>688</v>
      </c>
      <c r="F78" s="381"/>
      <c r="G78" s="381"/>
      <c r="H78" s="381" t="s">
        <v>38</v>
      </c>
      <c r="I78" s="381"/>
      <c r="J78" s="381"/>
      <c r="K78" s="381" t="s">
        <v>687</v>
      </c>
      <c r="L78" s="381"/>
      <c r="M78" s="381"/>
      <c r="N78" s="381" t="s">
        <v>686</v>
      </c>
      <c r="O78" s="381"/>
      <c r="P78" s="381"/>
      <c r="AH78" s="18"/>
      <c r="AI78" s="87"/>
    </row>
    <row r="79" spans="1:36" ht="12.75">
      <c r="A79" s="155">
        <v>1</v>
      </c>
      <c r="B79" s="80" t="s">
        <v>175</v>
      </c>
      <c r="C79" s="156" t="s">
        <v>199</v>
      </c>
      <c r="D79" s="59" t="e">
        <f t="shared" ref="D79:D84" si="67">HYPERLINK(AJ79,AI79)</f>
        <v>#N/A</v>
      </c>
      <c r="E79" s="395"/>
      <c r="F79" s="395"/>
      <c r="G79" s="395"/>
      <c r="H79" s="395" t="s">
        <v>776</v>
      </c>
      <c r="I79" s="395"/>
      <c r="J79" s="395"/>
      <c r="K79" s="395">
        <v>3</v>
      </c>
      <c r="L79" s="395"/>
      <c r="M79" s="395"/>
      <c r="N79" s="395"/>
      <c r="O79" s="395"/>
      <c r="P79" s="398"/>
      <c r="AG79" s="228"/>
      <c r="AI79" s="87" t="s">
        <v>738</v>
      </c>
      <c r="AJ79" s="19" t="e">
        <f>VLOOKUP(C79,EJE!C$1:D1421,2,FALSE)</f>
        <v>#N/A</v>
      </c>
    </row>
    <row r="80" spans="1:36" ht="12.75">
      <c r="A80" s="155">
        <v>2</v>
      </c>
      <c r="B80" s="81" t="s">
        <v>395</v>
      </c>
      <c r="C80" s="156" t="s">
        <v>390</v>
      </c>
      <c r="D80" s="59" t="str">
        <f t="shared" si="67"/>
        <v>video</v>
      </c>
      <c r="E80" s="395"/>
      <c r="F80" s="395"/>
      <c r="G80" s="395"/>
      <c r="H80" s="395" t="s">
        <v>776</v>
      </c>
      <c r="I80" s="395"/>
      <c r="J80" s="395"/>
      <c r="K80" s="395">
        <v>3</v>
      </c>
      <c r="L80" s="395"/>
      <c r="M80" s="395"/>
      <c r="N80" s="395"/>
      <c r="O80" s="395"/>
      <c r="P80" s="398"/>
      <c r="AG80" s="228"/>
      <c r="AI80" s="87" t="s">
        <v>738</v>
      </c>
      <c r="AJ80" s="19" t="str">
        <f>VLOOKUP(C80,EJE!C$1:D1422,2,FALSE)</f>
        <v>https://youtu.be/yTsJrkZp0PA?si=dIaQaUll8m2BnPuF</v>
      </c>
    </row>
    <row r="81" spans="1:43" ht="26.25" thickBot="1">
      <c r="A81" s="155">
        <v>3</v>
      </c>
      <c r="B81" s="82" t="s">
        <v>392</v>
      </c>
      <c r="C81" s="235" t="s">
        <v>723</v>
      </c>
      <c r="D81" s="61" t="str">
        <f t="shared" si="67"/>
        <v>video</v>
      </c>
      <c r="E81" s="386"/>
      <c r="F81" s="386"/>
      <c r="G81" s="386"/>
      <c r="H81" s="386" t="s">
        <v>776</v>
      </c>
      <c r="I81" s="386"/>
      <c r="J81" s="386"/>
      <c r="K81" s="386">
        <v>3</v>
      </c>
      <c r="L81" s="386"/>
      <c r="M81" s="386"/>
      <c r="N81" s="386"/>
      <c r="O81" s="386"/>
      <c r="P81" s="399"/>
      <c r="AG81" s="228"/>
      <c r="AI81" s="87" t="s">
        <v>738</v>
      </c>
      <c r="AJ81" s="19" t="str">
        <f>VLOOKUP(C81,EJE!C$1:D1423,2,FALSE)</f>
        <v>https://drive.google.com/file/d/1Obj2B0pgphywe8p9A6MvgDIw5gB_Nl53/view?usp=sharing</v>
      </c>
    </row>
    <row r="82" spans="1:43" ht="16.5" customHeight="1">
      <c r="A82" s="155">
        <v>4</v>
      </c>
      <c r="B82" s="80" t="s">
        <v>739</v>
      </c>
      <c r="C82" s="232" t="s">
        <v>46</v>
      </c>
      <c r="D82" s="74" t="str">
        <f t="shared" si="67"/>
        <v>video</v>
      </c>
      <c r="E82" s="389"/>
      <c r="F82" s="389"/>
      <c r="G82" s="389"/>
      <c r="H82" s="389" t="s">
        <v>776</v>
      </c>
      <c r="I82" s="389"/>
      <c r="J82" s="389"/>
      <c r="K82" s="389">
        <v>3</v>
      </c>
      <c r="L82" s="389"/>
      <c r="M82" s="389"/>
      <c r="N82" s="389"/>
      <c r="O82" s="389"/>
      <c r="P82" s="397"/>
      <c r="AG82" s="228"/>
      <c r="AI82" s="87" t="s">
        <v>738</v>
      </c>
      <c r="AJ82" s="19">
        <f>VLOOKUP(C82,EJE!C$1:D1424,2,FALSE)</f>
        <v>0</v>
      </c>
    </row>
    <row r="83" spans="1:43" ht="12.75" customHeight="1">
      <c r="A83" s="155">
        <v>5</v>
      </c>
      <c r="B83" s="81" t="s">
        <v>739</v>
      </c>
      <c r="C83" s="156" t="s">
        <v>601</v>
      </c>
      <c r="D83" s="59" t="str">
        <f t="shared" si="67"/>
        <v>video</v>
      </c>
      <c r="E83" s="395"/>
      <c r="F83" s="395"/>
      <c r="G83" s="395"/>
      <c r="H83" s="395" t="s">
        <v>776</v>
      </c>
      <c r="I83" s="395"/>
      <c r="J83" s="395"/>
      <c r="K83" s="395">
        <v>3</v>
      </c>
      <c r="L83" s="395"/>
      <c r="M83" s="395"/>
      <c r="N83" s="395"/>
      <c r="O83" s="395"/>
      <c r="P83" s="398"/>
      <c r="AG83" s="228"/>
      <c r="AI83" s="87" t="s">
        <v>738</v>
      </c>
      <c r="AJ83" s="19" t="str">
        <f>VLOOKUP(C83,EJE!C$1:D1425,2,FALSE)</f>
        <v>https://youtu.be/QaY_pyLsIeQ?si=0N-lNLT6FpxvVleq</v>
      </c>
    </row>
    <row r="84" spans="1:43" ht="13.5" customHeight="1" thickBot="1">
      <c r="A84" s="155">
        <v>6</v>
      </c>
      <c r="B84" s="81" t="s">
        <v>0</v>
      </c>
      <c r="C84" s="156" t="s">
        <v>621</v>
      </c>
      <c r="D84" s="59" t="str">
        <f t="shared" si="67"/>
        <v>video</v>
      </c>
      <c r="E84" s="395"/>
      <c r="F84" s="395"/>
      <c r="G84" s="395"/>
      <c r="H84" s="395" t="s">
        <v>776</v>
      </c>
      <c r="I84" s="395"/>
      <c r="J84" s="395"/>
      <c r="K84" s="395">
        <v>3</v>
      </c>
      <c r="L84" s="395"/>
      <c r="M84" s="395"/>
      <c r="N84" s="395"/>
      <c r="O84" s="395"/>
      <c r="P84" s="398"/>
      <c r="AG84" s="228"/>
      <c r="AI84" s="87" t="s">
        <v>738</v>
      </c>
      <c r="AJ84" s="19">
        <f>VLOOKUP(C84,EJE!C$1:D1426,2,FALSE)</f>
        <v>0</v>
      </c>
    </row>
    <row r="85" spans="1:43" ht="12.75">
      <c r="A85" s="155">
        <v>7</v>
      </c>
      <c r="B85" s="129" t="s">
        <v>834</v>
      </c>
      <c r="C85" s="233" t="str">
        <f>+VLOOKUP($B85,PERIODIZACION!$A$3:$AN$528,2,FALSE)</f>
        <v>HIP TRUST</v>
      </c>
      <c r="D85" s="203">
        <f>IF(VLOOKUP($B85,PERIODIZACION!$A$3:$AN$528,3,FALSE)=0,"",VLOOKUP($B85,PERIODIZACION!$A$3:$AN$528,3,FALSE))</f>
        <v>40</v>
      </c>
      <c r="E85" s="233" t="str">
        <f t="shared" ref="E85" si="68">IF(D85 &lt;&gt; "","/","")</f>
        <v>/</v>
      </c>
      <c r="F85" s="233">
        <f>IF(VLOOKUP($B85,PERIODIZACION!$A$3:$AN$528,4,FALSE)=0,"",VLOOKUP($B85,PERIODIZACION!$A$3:$AN$528,4,FALSE))</f>
        <v>4</v>
      </c>
      <c r="G85" s="233">
        <f>IF(VLOOKUP($B85,PERIODIZACION!$A$3:$AN$528,5,FALSE)=0,"",VLOOKUP($B85,PERIODIZACION!$A$3:$AN$528,5,FALSE))</f>
        <v>60</v>
      </c>
      <c r="H85" s="233" t="str">
        <f t="shared" ref="H85" si="69">IF(G85 &lt;&gt; "","/","")</f>
        <v>/</v>
      </c>
      <c r="I85" s="233">
        <f>IF(VLOOKUP($B85,PERIODIZACION!$A$3:$AN$528,6,FALSE)=0,"",VLOOKUP($B85,PERIODIZACION!$A$3:$AN$528,6,FALSE))</f>
        <v>4</v>
      </c>
      <c r="J85" s="233">
        <f>IF(VLOOKUP($B85,PERIODIZACION!$A$3:$AN$528,7,FALSE)=0,"",VLOOKUP($B85,PERIODIZACION!$A$3:$AN$528,7,FALSE))</f>
        <v>70</v>
      </c>
      <c r="K85" s="233" t="str">
        <f t="shared" ref="K85" si="70">IF(J85 &lt;&gt; "","/","")</f>
        <v>/</v>
      </c>
      <c r="L85" s="233">
        <f>IF(VLOOKUP($B85,PERIODIZACION!$A$3:$AN$528,8,FALSE)=0,"",VLOOKUP($B85,PERIODIZACION!$A$3:$AN$528,8,FALSE))</f>
        <v>4</v>
      </c>
      <c r="M85" s="233">
        <f>IF(VLOOKUP($B85,PERIODIZACION!$A$3:$AN$528,9,FALSE)=0,"",VLOOKUP($B85,PERIODIZACION!$A$3:$AN$528,9,FALSE))</f>
        <v>80</v>
      </c>
      <c r="N85" s="233" t="str">
        <f t="shared" ref="N85" si="71">IF(M85 &lt;&gt; "","/","")</f>
        <v>/</v>
      </c>
      <c r="O85" s="233">
        <f>IF(VLOOKUP($B85,PERIODIZACION!$A$3:$AN$528,10,FALSE)=0,"",VLOOKUP($B85,PERIODIZACION!$A$3:$AN$528,10,FALSE))</f>
        <v>3</v>
      </c>
      <c r="P85" s="233">
        <f>IF(VLOOKUP($B85,PERIODIZACION!$A$3:$AN$528,11,FALSE)=0,"",VLOOKUP($B85,PERIODIZACION!$A$3:$AN$528,11,FALSE))</f>
        <v>80</v>
      </c>
      <c r="Q85" s="233" t="str">
        <f t="shared" ref="Q85" si="72">IF(P85 &lt;&gt; "","/","")</f>
        <v>/</v>
      </c>
      <c r="R85" s="233">
        <f>IF(VLOOKUP($B85,PERIODIZACION!$A$3:$AN$528,12,FALSE)=0,"",VLOOKUP($B85,PERIODIZACION!$A$3:$AN$528,12,FALSE))</f>
        <v>3</v>
      </c>
      <c r="S85" s="233">
        <f>IF(VLOOKUP($B85,PERIODIZACION!$A$3:$AN$528,13,FALSE)=0,"",VLOOKUP($B85,PERIODIZACION!$A$3:$AN$528,13,FALSE))</f>
        <v>80</v>
      </c>
      <c r="T85" s="233" t="str">
        <f t="shared" ref="T85" si="73">IF(S85 &lt;&gt; "","/","")</f>
        <v>/</v>
      </c>
      <c r="U85" s="233">
        <f>IF(VLOOKUP($B85,PERIODIZACION!$A$3:$AN$528,14,FALSE)=0,"",VLOOKUP($B85,PERIODIZACION!$A$3:$AN$528,14,FALSE))</f>
        <v>3</v>
      </c>
      <c r="V85" s="233">
        <f>IF(VLOOKUP($B85,PERIODIZACION!$A$3:$AN$528,15,FALSE)=0,"",VLOOKUP($B85,PERIODIZACION!$A$3:$AN$528,15,FALSE))</f>
        <v>80</v>
      </c>
      <c r="W85" s="233" t="str">
        <f t="shared" ref="W85" si="74">IF(V85 &lt;&gt; "","/","")</f>
        <v>/</v>
      </c>
      <c r="X85" s="233">
        <f>IF(VLOOKUP($B85,PERIODIZACION!$A$3:$AN$528,16,FALSE)=0,"",VLOOKUP($B85,PERIODIZACION!$A$3:$AN$528,16,FALSE))</f>
        <v>3</v>
      </c>
      <c r="Y85" s="233">
        <f>IF(VLOOKUP($B85,PERIODIZACION!$A$3:$AN$528,17,FALSE)=0,"",VLOOKUP($B85,PERIODIZACION!$A$3:$AN$528,17,FALSE))</f>
        <v>80</v>
      </c>
      <c r="Z85" s="233" t="str">
        <f t="shared" ref="Z85" si="75">IF(Y85 &lt;&gt; "","/","")</f>
        <v>/</v>
      </c>
      <c r="AA85" s="233">
        <f>IF(VLOOKUP($B85,PERIODIZACION!$A$3:$AN$528,18,FALSE)=0,"",VLOOKUP($B85,PERIODIZACION!$A$3:$AN$528,18,FALSE))</f>
        <v>3</v>
      </c>
      <c r="AB85" s="233">
        <f>IF(VLOOKUP($B85,PERIODIZACION!$A$3:$AN$528,19,FALSE)=0,"",VLOOKUP($B85,PERIODIZACION!$A$3:$AN$528,19,FALSE))</f>
        <v>80</v>
      </c>
      <c r="AC85" s="233" t="str">
        <f t="shared" ref="AC85" si="76">IF(AB85 &lt;&gt; "","/","")</f>
        <v>/</v>
      </c>
      <c r="AD85" s="233">
        <f>IF(VLOOKUP($B85,PERIODIZACION!$A$3:$AN$528,20,FALSE)=0,"",VLOOKUP($B85,PERIODIZACION!$A$3:$AN$528,20,FALSE))</f>
        <v>3</v>
      </c>
      <c r="AE85" s="233" t="str">
        <f>IF(VLOOKUP($B85,PERIODIZACION!$A$3:$AN$528,21,FALSE)=0,"",VLOOKUP($B85,PERIODIZACION!$A$3:$AN$528,21,FALSE))</f>
        <v/>
      </c>
      <c r="AF85" s="233" t="str">
        <f t="shared" ref="AF85" si="77">IF(AE85 &lt;&gt; "","/","")</f>
        <v/>
      </c>
      <c r="AG85" s="234" t="str">
        <f>IF(VLOOKUP($B85,PERIODIZACION!$A$3:$AN$528,22,FALSE)=0,"",VLOOKUP($B85,PERIODIZACION!$A$3:$AN$528,22,FALSE))</f>
        <v/>
      </c>
      <c r="AI85" s="87" t="s">
        <v>738</v>
      </c>
      <c r="AJ85" s="19" t="e">
        <f>VLOOKUP(C85,EJE!C$1:D1427,2,FALSE)</f>
        <v>#N/A</v>
      </c>
    </row>
    <row r="86" spans="1:43" ht="12.75">
      <c r="A86" s="155">
        <v>8</v>
      </c>
      <c r="B86" s="81"/>
      <c r="C86" s="227"/>
      <c r="D86" s="59"/>
      <c r="E86" s="382"/>
      <c r="F86" s="382"/>
      <c r="G86" s="382"/>
      <c r="H86" s="382"/>
      <c r="I86" s="382"/>
      <c r="J86" s="382"/>
      <c r="K86" s="382"/>
      <c r="L86" s="382"/>
      <c r="M86" s="382"/>
      <c r="N86" s="382"/>
      <c r="O86" s="382"/>
      <c r="P86" s="382"/>
      <c r="Q86" s="228"/>
      <c r="R86" s="228"/>
      <c r="S86" s="228"/>
      <c r="T86" s="228"/>
      <c r="U86" s="228"/>
      <c r="V86" s="228"/>
      <c r="W86" s="228"/>
      <c r="X86" s="228"/>
      <c r="Y86" s="228"/>
      <c r="Z86" s="228"/>
      <c r="AA86" s="228"/>
      <c r="AB86" s="228"/>
      <c r="AC86" s="228"/>
      <c r="AD86" s="228"/>
      <c r="AE86" s="228"/>
      <c r="AF86" s="228"/>
      <c r="AG86" s="231"/>
      <c r="AI86" s="87" t="s">
        <v>738</v>
      </c>
      <c r="AJ86" s="19" t="e">
        <f>VLOOKUP(C86,EJE!C$1:D1428,2,FALSE)</f>
        <v>#N/A</v>
      </c>
    </row>
    <row r="87" spans="1:43" ht="13.5" customHeight="1" thickBot="1">
      <c r="A87" s="155">
        <v>9</v>
      </c>
      <c r="B87" s="260" t="s">
        <v>798</v>
      </c>
      <c r="C87" s="236" t="str">
        <f>+VLOOKUP($B87,PERIODIZACION!$A$3:$AN$528,2,FALSE)</f>
        <v>PECHO</v>
      </c>
      <c r="D87" s="324">
        <f>IF(VLOOKUP($B87,PERIODIZACION!$A$3:$AN$528,3,FALSE)=0,"",VLOOKUP($B87,PERIODIZACION!$A$3:$AN$528,3,FALSE))</f>
        <v>40</v>
      </c>
      <c r="E87" s="236" t="str">
        <f t="shared" ref="E87" si="78">IF(D87 &lt;&gt; "","/","")</f>
        <v>/</v>
      </c>
      <c r="F87" s="236">
        <f>IF(VLOOKUP($B87,PERIODIZACION!$A$3:$AN$528,4,FALSE)=0,"",VLOOKUP($B87,PERIODIZACION!$A$3:$AN$528,4,FALSE))</f>
        <v>4</v>
      </c>
      <c r="G87" s="236">
        <f>IF(VLOOKUP($B87,PERIODIZACION!$A$3:$AN$528,5,FALSE)=0,"",VLOOKUP($B87,PERIODIZACION!$A$3:$AN$528,5,FALSE))</f>
        <v>60</v>
      </c>
      <c r="H87" s="236" t="str">
        <f t="shared" ref="H87" si="79">IF(G87 &lt;&gt; "","/","")</f>
        <v>/</v>
      </c>
      <c r="I87" s="236">
        <f>IF(VLOOKUP($B87,PERIODIZACION!$A$3:$AN$528,6,FALSE)=0,"",VLOOKUP($B87,PERIODIZACION!$A$3:$AN$528,6,FALSE))</f>
        <v>4</v>
      </c>
      <c r="J87" s="236">
        <f>IF(VLOOKUP($B87,PERIODIZACION!$A$3:$AN$528,7,FALSE)=0,"",VLOOKUP($B87,PERIODIZACION!$A$3:$AN$528,7,FALSE))</f>
        <v>70</v>
      </c>
      <c r="K87" s="236" t="str">
        <f t="shared" ref="K87" si="80">IF(J87 &lt;&gt; "","/","")</f>
        <v>/</v>
      </c>
      <c r="L87" s="236">
        <f>IF(VLOOKUP($B87,PERIODIZACION!$A$3:$AN$528,8,FALSE)=0,"",VLOOKUP($B87,PERIODIZACION!$A$3:$AN$528,8,FALSE))</f>
        <v>4</v>
      </c>
      <c r="M87" s="236">
        <f>IF(VLOOKUP($B87,PERIODIZACION!$A$3:$AN$528,9,FALSE)=0,"",VLOOKUP($B87,PERIODIZACION!$A$3:$AN$528,9,FALSE))</f>
        <v>80</v>
      </c>
      <c r="N87" s="236" t="str">
        <f t="shared" ref="N87" si="81">IF(M87 &lt;&gt; "","/","")</f>
        <v>/</v>
      </c>
      <c r="O87" s="236">
        <f>IF(VLOOKUP($B87,PERIODIZACION!$A$3:$AN$528,10,FALSE)=0,"",VLOOKUP($B87,PERIODIZACION!$A$3:$AN$528,10,FALSE))</f>
        <v>3</v>
      </c>
      <c r="P87" s="236">
        <f>IF(VLOOKUP($B87,PERIODIZACION!$A$3:$AN$528,11,FALSE)=0,"",VLOOKUP($B87,PERIODIZACION!$A$3:$AN$528,11,FALSE))</f>
        <v>80</v>
      </c>
      <c r="Q87" s="236" t="str">
        <f t="shared" ref="Q87" si="82">IF(P87 &lt;&gt; "","/","")</f>
        <v>/</v>
      </c>
      <c r="R87" s="236">
        <f>IF(VLOOKUP($B87,PERIODIZACION!$A$3:$AN$528,12,FALSE)=0,"",VLOOKUP($B87,PERIODIZACION!$A$3:$AN$528,12,FALSE))</f>
        <v>3</v>
      </c>
      <c r="S87" s="236">
        <f>IF(VLOOKUP($B87,PERIODIZACION!$A$3:$AN$528,13,FALSE)=0,"",VLOOKUP($B87,PERIODIZACION!$A$3:$AN$528,13,FALSE))</f>
        <v>80</v>
      </c>
      <c r="T87" s="236" t="str">
        <f t="shared" ref="T87" si="83">IF(S87 &lt;&gt; "","/","")</f>
        <v>/</v>
      </c>
      <c r="U87" s="236">
        <f>IF(VLOOKUP($B87,PERIODIZACION!$A$3:$AN$528,14,FALSE)=0,"",VLOOKUP($B87,PERIODIZACION!$A$3:$AN$528,14,FALSE))</f>
        <v>3</v>
      </c>
      <c r="V87" s="236">
        <f>IF(VLOOKUP($B87,PERIODIZACION!$A$3:$AN$528,15,FALSE)=0,"",VLOOKUP($B87,PERIODIZACION!$A$3:$AN$528,15,FALSE))</f>
        <v>80</v>
      </c>
      <c r="W87" s="236" t="str">
        <f t="shared" ref="W87" si="84">IF(V87 &lt;&gt; "","/","")</f>
        <v>/</v>
      </c>
      <c r="X87" s="236">
        <f>IF(VLOOKUP($B87,PERIODIZACION!$A$3:$AN$528,16,FALSE)=0,"",VLOOKUP($B87,PERIODIZACION!$A$3:$AN$528,16,FALSE))</f>
        <v>3</v>
      </c>
      <c r="Y87" s="236">
        <f>IF(VLOOKUP($B87,PERIODIZACION!$A$3:$AN$528,17,FALSE)=0,"",VLOOKUP($B87,PERIODIZACION!$A$3:$AN$528,17,FALSE))</f>
        <v>80</v>
      </c>
      <c r="Z87" s="236" t="str">
        <f t="shared" ref="Z87" si="85">IF(Y87 &lt;&gt; "","/","")</f>
        <v>/</v>
      </c>
      <c r="AA87" s="236">
        <f>IF(VLOOKUP($B87,PERIODIZACION!$A$3:$AN$528,18,FALSE)=0,"",VLOOKUP($B87,PERIODIZACION!$A$3:$AN$528,18,FALSE))</f>
        <v>3</v>
      </c>
      <c r="AB87" s="236">
        <f>IF(VLOOKUP($B87,PERIODIZACION!$A$3:$AN$528,19,FALSE)=0,"",VLOOKUP($B87,PERIODIZACION!$A$3:$AN$528,19,FALSE))</f>
        <v>80</v>
      </c>
      <c r="AC87" s="236" t="str">
        <f t="shared" ref="AC87" si="86">IF(AB87 &lt;&gt; "","/","")</f>
        <v>/</v>
      </c>
      <c r="AD87" s="236">
        <f>IF(VLOOKUP($B87,PERIODIZACION!$A$3:$AN$528,20,FALSE)=0,"",VLOOKUP($B87,PERIODIZACION!$A$3:$AN$528,20,FALSE))</f>
        <v>3</v>
      </c>
      <c r="AE87" s="236" t="str">
        <f>IF(VLOOKUP($B87,PERIODIZACION!$A$3:$AN$528,21,FALSE)=0,"",VLOOKUP($B87,PERIODIZACION!$A$3:$AN$528,21,FALSE))</f>
        <v/>
      </c>
      <c r="AF87" s="229"/>
      <c r="AG87" s="237" t="str">
        <f>IF(VLOOKUP($B87,PERIODIZACION!$A$3:$AN$528,22,FALSE)=0,"",VLOOKUP($B87,PERIODIZACION!$A$3:$AN$528,22,FALSE))</f>
        <v/>
      </c>
      <c r="AI87" s="87" t="s">
        <v>738</v>
      </c>
      <c r="AJ87" s="19" t="e">
        <f>VLOOKUP(#REF!,EJE!C$1:D1429,2,FALSE)</f>
        <v>#REF!</v>
      </c>
    </row>
    <row r="88" spans="1:43" ht="12.75" customHeight="1" thickBot="1">
      <c r="A88" s="155">
        <v>10</v>
      </c>
      <c r="B88" s="261"/>
      <c r="C88" s="261"/>
      <c r="D88" s="325"/>
      <c r="E88" s="396" t="s">
        <v>688</v>
      </c>
      <c r="F88" s="396"/>
      <c r="G88" s="396"/>
      <c r="H88" s="396" t="s">
        <v>38</v>
      </c>
      <c r="I88" s="396"/>
      <c r="J88" s="396"/>
      <c r="K88" s="396" t="s">
        <v>687</v>
      </c>
      <c r="L88" s="396"/>
      <c r="M88" s="396"/>
      <c r="N88" s="396" t="s">
        <v>686</v>
      </c>
      <c r="O88" s="396"/>
      <c r="P88" s="396"/>
      <c r="Q88" s="228"/>
      <c r="R88" s="228"/>
      <c r="S88" s="228"/>
      <c r="T88" s="228"/>
      <c r="U88" s="228"/>
      <c r="V88" s="228"/>
      <c r="W88" s="228"/>
      <c r="X88" s="228"/>
      <c r="Y88" s="228"/>
      <c r="Z88" s="228"/>
      <c r="AA88" s="228"/>
      <c r="AB88" s="228"/>
      <c r="AC88" s="228"/>
      <c r="AD88" s="228"/>
      <c r="AE88" s="228"/>
      <c r="AF88" s="227" t="str">
        <f>IF(AE87 &lt;&gt; "","/","")</f>
        <v/>
      </c>
      <c r="AG88" s="227" t="str">
        <f>IF(VLOOKUP($B87,PERIODIZACION!$A$3:$AN$528,22,FALSE)=0,"",VLOOKUP($B87,PERIODIZACION!$A$3:$AN$528,22,FALSE))</f>
        <v/>
      </c>
      <c r="AI88" s="87" t="s">
        <v>738</v>
      </c>
      <c r="AJ88" s="19" t="e">
        <f>VLOOKUP(C87,EJE!C$1:D1430,2,FALSE)</f>
        <v>#N/A</v>
      </c>
    </row>
    <row r="89" spans="1:43" ht="16.5" customHeight="1">
      <c r="A89" s="155">
        <v>11</v>
      </c>
      <c r="B89" s="83" t="s">
        <v>41</v>
      </c>
      <c r="C89" s="255" t="s">
        <v>85</v>
      </c>
      <c r="D89" s="131" t="str">
        <f t="shared" ref="D89:D92" si="87">HYPERLINK(AJ89,AI89)</f>
        <v>video</v>
      </c>
      <c r="E89" s="389">
        <v>4</v>
      </c>
      <c r="F89" s="389"/>
      <c r="G89" s="389"/>
      <c r="H89" s="389"/>
      <c r="I89" s="389"/>
      <c r="J89" s="389"/>
      <c r="K89" s="389">
        <v>4</v>
      </c>
      <c r="L89" s="389"/>
      <c r="M89" s="389"/>
      <c r="N89" s="389"/>
      <c r="O89" s="389"/>
      <c r="P89" s="397"/>
      <c r="Q89" s="230"/>
      <c r="R89" s="230"/>
      <c r="S89" s="230"/>
      <c r="T89" s="230"/>
      <c r="U89" s="230"/>
      <c r="V89" s="230"/>
      <c r="W89" s="230"/>
      <c r="X89" s="230"/>
      <c r="Y89" s="230"/>
      <c r="Z89" s="230"/>
      <c r="AA89" s="230"/>
      <c r="AB89" s="230"/>
      <c r="AC89" s="230"/>
      <c r="AD89" s="230"/>
      <c r="AE89" s="230"/>
      <c r="AF89" s="230"/>
      <c r="AG89" s="230"/>
      <c r="AI89" s="87" t="s">
        <v>738</v>
      </c>
      <c r="AJ89" s="19">
        <f>VLOOKUP(C89,EJE!C$1:D1431,2,FALSE)</f>
        <v>0</v>
      </c>
    </row>
    <row r="90" spans="1:43" ht="17.25" customHeight="1">
      <c r="A90" s="155">
        <v>12</v>
      </c>
      <c r="B90" s="83" t="s">
        <v>687</v>
      </c>
      <c r="C90" s="256" t="s">
        <v>1195</v>
      </c>
      <c r="D90" s="132" t="str">
        <f t="shared" si="87"/>
        <v>video</v>
      </c>
      <c r="E90" s="384">
        <v>4</v>
      </c>
      <c r="F90" s="384"/>
      <c r="G90" s="384"/>
      <c r="H90" s="384"/>
      <c r="I90" s="384"/>
      <c r="J90" s="384"/>
      <c r="K90" s="384">
        <v>4</v>
      </c>
      <c r="L90" s="384"/>
      <c r="M90" s="384"/>
      <c r="N90" s="384"/>
      <c r="O90" s="384"/>
      <c r="P90" s="398"/>
      <c r="Q90" s="230"/>
      <c r="R90" s="230"/>
      <c r="S90" s="230"/>
      <c r="T90" s="230"/>
      <c r="U90" s="230"/>
      <c r="V90" s="230"/>
      <c r="W90" s="230"/>
      <c r="X90" s="230"/>
      <c r="Y90" s="230"/>
      <c r="Z90" s="230"/>
      <c r="AA90" s="230"/>
      <c r="AB90" s="230"/>
      <c r="AC90" s="230"/>
      <c r="AD90" s="230"/>
      <c r="AE90" s="230"/>
      <c r="AF90" s="230"/>
      <c r="AG90" s="230"/>
      <c r="AI90" s="87" t="s">
        <v>738</v>
      </c>
      <c r="AJ90" s="19">
        <f>VLOOKUP(C90,EJE!C$1:D1432,2,FALSE)</f>
        <v>0</v>
      </c>
    </row>
    <row r="91" spans="1:43" ht="12" customHeight="1">
      <c r="A91" s="155">
        <v>13</v>
      </c>
      <c r="B91" s="83" t="s">
        <v>39</v>
      </c>
      <c r="C91" s="256" t="s">
        <v>28</v>
      </c>
      <c r="D91" s="132" t="str">
        <f t="shared" si="87"/>
        <v>video</v>
      </c>
      <c r="E91" s="384">
        <v>7</v>
      </c>
      <c r="F91" s="384"/>
      <c r="G91" s="384"/>
      <c r="H91" s="384"/>
      <c r="I91" s="384"/>
      <c r="J91" s="384"/>
      <c r="K91" s="384">
        <v>4</v>
      </c>
      <c r="L91" s="384"/>
      <c r="M91" s="384"/>
      <c r="N91" s="384"/>
      <c r="O91" s="384"/>
      <c r="P91" s="398"/>
      <c r="Q91" s="228"/>
      <c r="R91" s="228"/>
      <c r="S91" s="228"/>
      <c r="T91" s="228"/>
      <c r="U91" s="228"/>
      <c r="V91" s="228"/>
      <c r="W91" s="228"/>
      <c r="X91" s="228"/>
      <c r="Y91" s="228"/>
      <c r="Z91" s="228"/>
      <c r="AA91" s="228"/>
      <c r="AB91" s="228"/>
      <c r="AC91" s="228"/>
      <c r="AD91" s="228"/>
      <c r="AE91" s="228"/>
      <c r="AF91" s="228"/>
      <c r="AG91" s="228"/>
      <c r="AI91" s="87" t="s">
        <v>738</v>
      </c>
      <c r="AJ91" s="19" t="str">
        <f>VLOOKUP(C91,EJE!C$1:D1433,2,FALSE)</f>
        <v>https://youtu.be/aBNTvrkM9jE?si=xnT61Hb5GjoDOF1X</v>
      </c>
    </row>
    <row r="92" spans="1:43" ht="12.75" customHeight="1" thickBot="1">
      <c r="A92" s="155">
        <v>14</v>
      </c>
      <c r="B92" s="83" t="s">
        <v>687</v>
      </c>
      <c r="C92" s="257" t="s">
        <v>1194</v>
      </c>
      <c r="D92" s="133" t="str">
        <f t="shared" si="87"/>
        <v>video</v>
      </c>
      <c r="E92" s="386">
        <v>6</v>
      </c>
      <c r="F92" s="386"/>
      <c r="G92" s="386"/>
      <c r="H92" s="386"/>
      <c r="I92" s="386"/>
      <c r="J92" s="386"/>
      <c r="K92" s="386">
        <v>4</v>
      </c>
      <c r="L92" s="386"/>
      <c r="M92" s="386"/>
      <c r="N92" s="386"/>
      <c r="O92" s="386"/>
      <c r="P92" s="399"/>
      <c r="Q92" s="238"/>
      <c r="R92" s="238"/>
      <c r="S92" s="238"/>
      <c r="T92" s="238"/>
      <c r="U92" s="238"/>
      <c r="V92" s="238"/>
      <c r="W92" s="238"/>
      <c r="X92" s="238"/>
      <c r="Y92" s="238"/>
      <c r="Z92" s="238"/>
      <c r="AA92" s="238"/>
      <c r="AB92" s="238"/>
      <c r="AG92" s="228"/>
      <c r="AI92" s="87" t="s">
        <v>738</v>
      </c>
      <c r="AJ92" s="19">
        <f>VLOOKUP(C92,EJE!C$1:D1434,2,FALSE)</f>
        <v>0</v>
      </c>
    </row>
    <row r="93" spans="1:43" ht="12.75" customHeight="1">
      <c r="A93" s="155">
        <v>15</v>
      </c>
      <c r="B93" s="83" t="s">
        <v>263</v>
      </c>
      <c r="C93" s="255" t="s">
        <v>238</v>
      </c>
      <c r="D93" s="131" t="str">
        <f>HYPERLINK(AJ93,AI93)</f>
        <v>video</v>
      </c>
      <c r="E93" s="389">
        <v>10</v>
      </c>
      <c r="F93" s="389"/>
      <c r="G93" s="389"/>
      <c r="H93" s="389"/>
      <c r="I93" s="389"/>
      <c r="J93" s="389"/>
      <c r="K93" s="389">
        <v>4</v>
      </c>
      <c r="L93" s="389"/>
      <c r="M93" s="389"/>
      <c r="N93" s="389"/>
      <c r="O93" s="389"/>
      <c r="P93" s="397"/>
      <c r="Q93" s="238"/>
      <c r="R93" s="238"/>
      <c r="S93" s="238"/>
      <c r="T93" s="238"/>
      <c r="U93" s="238"/>
      <c r="V93" s="238"/>
      <c r="W93" s="238"/>
      <c r="X93" s="238"/>
      <c r="Y93" s="238"/>
      <c r="Z93" s="238"/>
      <c r="AA93" s="238"/>
      <c r="AB93" s="238"/>
      <c r="AG93" s="228"/>
      <c r="AI93" s="87" t="s">
        <v>738</v>
      </c>
      <c r="AJ93" s="19">
        <f>VLOOKUP(C93,EJE!C$1:D1435,2,FALSE)</f>
        <v>0</v>
      </c>
    </row>
    <row r="94" spans="1:43" ht="12.75" customHeight="1">
      <c r="A94" s="155">
        <v>16</v>
      </c>
      <c r="B94" s="83" t="s">
        <v>397</v>
      </c>
      <c r="C94" s="256" t="s">
        <v>1197</v>
      </c>
      <c r="D94" s="132" t="str">
        <f>HYPERLINK(AJ94,AI94)</f>
        <v>video</v>
      </c>
      <c r="E94" s="384">
        <v>10</v>
      </c>
      <c r="F94" s="384"/>
      <c r="G94" s="384"/>
      <c r="H94" s="384"/>
      <c r="I94" s="384"/>
      <c r="J94" s="384"/>
      <c r="K94" s="384">
        <v>4</v>
      </c>
      <c r="L94" s="384"/>
      <c r="M94" s="384"/>
      <c r="N94" s="384"/>
      <c r="O94" s="384"/>
      <c r="P94" s="398"/>
      <c r="Q94" s="238"/>
      <c r="R94" s="238"/>
      <c r="S94" s="238"/>
      <c r="T94" s="238"/>
      <c r="U94" s="238"/>
      <c r="V94" s="238"/>
      <c r="W94" s="238"/>
      <c r="X94" s="238"/>
      <c r="Y94" s="238"/>
      <c r="Z94" s="238"/>
      <c r="AA94" s="238"/>
      <c r="AB94" s="238"/>
      <c r="AG94" s="228"/>
      <c r="AI94" s="87" t="s">
        <v>738</v>
      </c>
      <c r="AJ94" s="19">
        <f>VLOOKUP(C94,EJE!C$1:D1436,2,FALSE)</f>
        <v>0</v>
      </c>
    </row>
    <row r="95" spans="1:43" ht="12.75" customHeight="1" thickBot="1">
      <c r="A95" s="155">
        <v>17</v>
      </c>
      <c r="B95" s="83" t="s">
        <v>942</v>
      </c>
      <c r="C95" s="257" t="s">
        <v>176</v>
      </c>
      <c r="D95" s="133" t="str">
        <f>HYPERLINK(AJ95,AI95)</f>
        <v>video</v>
      </c>
      <c r="E95" s="386">
        <v>8</v>
      </c>
      <c r="F95" s="386"/>
      <c r="G95" s="386"/>
      <c r="H95" s="386"/>
      <c r="I95" s="386"/>
      <c r="J95" s="386"/>
      <c r="K95" s="386">
        <v>4</v>
      </c>
      <c r="L95" s="386"/>
      <c r="M95" s="386"/>
      <c r="N95" s="386"/>
      <c r="O95" s="386"/>
      <c r="P95" s="399"/>
      <c r="Q95" s="238"/>
      <c r="R95" s="238"/>
      <c r="S95" s="238"/>
      <c r="T95" s="238"/>
      <c r="U95" s="238"/>
      <c r="V95" s="238"/>
      <c r="W95" s="238"/>
      <c r="X95" s="238"/>
      <c r="Y95" s="238"/>
      <c r="Z95" s="238"/>
      <c r="AA95" s="238"/>
      <c r="AB95" s="238"/>
      <c r="AG95" s="228"/>
      <c r="AI95" s="87" t="s">
        <v>738</v>
      </c>
      <c r="AJ95" s="19" t="str">
        <f>VLOOKUP(C95,EJE!C$1:D1437,2,FALSE)</f>
        <v>https://drive.google.com/file/d/1Q1An8Nigul245WUqUDS52fCJOsCBmEqf/view?usp=drive_link</v>
      </c>
      <c r="AQ95" s="20"/>
    </row>
    <row r="96" spans="1:43" ht="12.75" customHeight="1">
      <c r="A96" s="155">
        <v>18</v>
      </c>
      <c r="B96" s="83" t="s">
        <v>397</v>
      </c>
      <c r="C96" s="255" t="s">
        <v>289</v>
      </c>
      <c r="D96" s="131" t="str">
        <f t="shared" ref="D96:D98" si="88">HYPERLINK(AJ96,AI96)</f>
        <v>video</v>
      </c>
      <c r="E96" s="389">
        <v>10</v>
      </c>
      <c r="F96" s="389"/>
      <c r="G96" s="389"/>
      <c r="H96" s="389"/>
      <c r="I96" s="389"/>
      <c r="J96" s="389"/>
      <c r="K96" s="389">
        <v>3</v>
      </c>
      <c r="L96" s="389"/>
      <c r="M96" s="389"/>
      <c r="N96" s="389"/>
      <c r="O96" s="389"/>
      <c r="P96" s="397"/>
      <c r="Q96" s="238"/>
      <c r="R96" s="238"/>
      <c r="S96" s="238"/>
      <c r="T96" s="238"/>
      <c r="U96" s="238"/>
      <c r="V96" s="238"/>
      <c r="W96" s="238"/>
      <c r="X96" s="238"/>
      <c r="Y96" s="238"/>
      <c r="Z96" s="238"/>
      <c r="AA96" s="238"/>
      <c r="AB96" s="238"/>
      <c r="AE96" s="23"/>
      <c r="AI96" s="87" t="s">
        <v>738</v>
      </c>
      <c r="AJ96" s="19">
        <f>VLOOKUP(C96,EJE!C$1:D1438,2,FALSE)</f>
        <v>0</v>
      </c>
    </row>
    <row r="97" spans="1:43" ht="12.75" customHeight="1" thickBot="1">
      <c r="A97" s="155">
        <v>19</v>
      </c>
      <c r="B97" s="83" t="s">
        <v>394</v>
      </c>
      <c r="C97" s="257" t="s">
        <v>1198</v>
      </c>
      <c r="D97" s="133" t="str">
        <f t="shared" si="88"/>
        <v>video</v>
      </c>
      <c r="E97" s="386">
        <v>10</v>
      </c>
      <c r="F97" s="386"/>
      <c r="G97" s="386"/>
      <c r="H97" s="386"/>
      <c r="I97" s="386"/>
      <c r="J97" s="386"/>
      <c r="K97" s="386">
        <v>3</v>
      </c>
      <c r="L97" s="386"/>
      <c r="M97" s="386"/>
      <c r="N97" s="386"/>
      <c r="O97" s="386"/>
      <c r="P97" s="399"/>
      <c r="Q97" s="238"/>
      <c r="R97" s="238"/>
      <c r="S97" s="238"/>
      <c r="T97" s="238"/>
      <c r="U97" s="238"/>
      <c r="V97" s="238"/>
      <c r="W97" s="238"/>
      <c r="X97" s="238"/>
      <c r="Y97" s="238"/>
      <c r="Z97" s="238"/>
      <c r="AA97" s="238"/>
      <c r="AB97" s="238"/>
      <c r="AE97" s="23"/>
      <c r="AI97" s="87" t="s">
        <v>738</v>
      </c>
      <c r="AJ97" s="19" t="str">
        <f>VLOOKUP(C97,EJE!C$1:D1439,2,FALSE)</f>
        <v>https://www.youtube.com/watch?v=O3DX8v_pLi8</v>
      </c>
    </row>
    <row r="98" spans="1:43" ht="12.75" customHeight="1">
      <c r="A98" s="155">
        <v>20</v>
      </c>
      <c r="B98" s="83" t="s">
        <v>1</v>
      </c>
      <c r="C98" s="156" t="s">
        <v>745</v>
      </c>
      <c r="D98" s="132" t="str">
        <f t="shared" si="88"/>
        <v>video</v>
      </c>
      <c r="E98" s="395"/>
      <c r="F98" s="395"/>
      <c r="G98" s="395"/>
      <c r="H98" s="395" t="s">
        <v>779</v>
      </c>
      <c r="I98" s="395"/>
      <c r="J98" s="395"/>
      <c r="K98" s="395">
        <v>3</v>
      </c>
      <c r="L98" s="395"/>
      <c r="M98" s="395"/>
      <c r="N98" s="395"/>
      <c r="O98" s="395"/>
      <c r="P98" s="395"/>
      <c r="Q98" s="238"/>
      <c r="R98" s="238"/>
      <c r="S98" s="238"/>
      <c r="T98" s="238"/>
      <c r="U98" s="238"/>
      <c r="V98" s="238"/>
      <c r="W98" s="238"/>
      <c r="X98" s="238"/>
      <c r="Y98" s="238"/>
      <c r="Z98" s="238"/>
      <c r="AA98" s="238"/>
      <c r="AB98" s="238"/>
      <c r="AE98" s="23"/>
      <c r="AI98" s="87" t="s">
        <v>738</v>
      </c>
      <c r="AJ98" s="19" t="str">
        <f>VLOOKUP(C98,EJE!C$1:D1440,2,FALSE)</f>
        <v>https://drive.google.com/file/d/1d10kKB4X2rApjiYtDlKjBbuy7zvRY_rz/view?usp=sharing</v>
      </c>
    </row>
    <row r="99" spans="1:43">
      <c r="A99" s="155"/>
      <c r="B99" s="161"/>
      <c r="C99" s="18"/>
      <c r="D99" s="192"/>
      <c r="E99" s="392"/>
      <c r="F99" s="392"/>
      <c r="G99" s="392"/>
      <c r="H99" s="392"/>
      <c r="I99" s="392"/>
      <c r="J99" s="392"/>
      <c r="K99" s="392"/>
      <c r="L99" s="392"/>
      <c r="M99" s="392"/>
      <c r="N99" s="392"/>
      <c r="O99" s="392"/>
      <c r="P99" s="392"/>
      <c r="S99" s="23"/>
      <c r="U99" s="24"/>
      <c r="V99" s="24"/>
      <c r="W99" s="24"/>
      <c r="X99" s="24"/>
      <c r="Y99" s="24"/>
      <c r="AB99" s="23"/>
      <c r="AE99" s="23"/>
      <c r="AJ99" s="75"/>
    </row>
    <row r="100" spans="1:43">
      <c r="A100" s="155"/>
      <c r="B100" s="161"/>
      <c r="C100" s="18"/>
      <c r="D100" s="192"/>
      <c r="E100" s="392"/>
      <c r="F100" s="392"/>
      <c r="G100" s="392"/>
      <c r="H100" s="392"/>
      <c r="I100" s="392"/>
      <c r="J100" s="392"/>
      <c r="K100" s="392"/>
      <c r="L100" s="392"/>
      <c r="M100" s="392"/>
      <c r="N100" s="392"/>
      <c r="O100" s="392"/>
      <c r="P100" s="392"/>
      <c r="S100" s="23"/>
      <c r="U100" s="24"/>
      <c r="V100" s="24"/>
      <c r="W100" s="24"/>
      <c r="X100" s="24"/>
      <c r="Y100" s="24"/>
      <c r="AB100" s="23"/>
      <c r="AE100" s="23"/>
      <c r="AJ100" s="75"/>
    </row>
    <row r="101" spans="1:43">
      <c r="A101" s="155"/>
      <c r="B101" s="161"/>
      <c r="C101" s="238"/>
      <c r="D101" s="132"/>
      <c r="E101" s="392"/>
      <c r="F101" s="392"/>
      <c r="G101" s="392"/>
      <c r="H101" s="392"/>
      <c r="I101" s="392"/>
      <c r="J101" s="392"/>
      <c r="K101" s="392"/>
      <c r="L101" s="392"/>
      <c r="M101" s="392"/>
      <c r="N101" s="392"/>
      <c r="O101" s="392"/>
      <c r="P101" s="392"/>
      <c r="Q101" s="238"/>
      <c r="R101" s="238"/>
      <c r="S101" s="238"/>
      <c r="T101" s="238"/>
      <c r="U101" s="238"/>
      <c r="V101" s="238"/>
      <c r="W101" s="238"/>
      <c r="X101" s="238"/>
      <c r="Y101" s="238"/>
      <c r="Z101" s="228"/>
      <c r="AA101" s="228"/>
      <c r="AB101" s="228"/>
      <c r="AC101" s="228"/>
      <c r="AD101" s="228"/>
      <c r="AE101" s="228"/>
      <c r="AG101" s="228"/>
      <c r="AJ101" s="75"/>
    </row>
    <row r="102" spans="1:43">
      <c r="A102" s="155"/>
      <c r="B102" s="161"/>
      <c r="C102" s="238"/>
      <c r="D102" s="132"/>
      <c r="E102" s="392"/>
      <c r="F102" s="392"/>
      <c r="G102" s="392"/>
      <c r="H102" s="392"/>
      <c r="I102" s="392"/>
      <c r="J102" s="392"/>
      <c r="K102" s="392"/>
      <c r="L102" s="392"/>
      <c r="M102" s="392"/>
      <c r="N102" s="392"/>
      <c r="O102" s="392"/>
      <c r="P102" s="392"/>
      <c r="Q102" s="238"/>
      <c r="R102" s="238"/>
      <c r="S102" s="238"/>
      <c r="T102" s="238"/>
      <c r="U102" s="238"/>
      <c r="V102" s="238"/>
      <c r="W102" s="238"/>
      <c r="X102" s="238"/>
      <c r="Y102" s="238"/>
      <c r="Z102" s="228"/>
      <c r="AA102" s="228"/>
      <c r="AB102" s="228"/>
      <c r="AC102" s="228"/>
      <c r="AD102" s="228"/>
      <c r="AE102" s="228"/>
      <c r="AG102" s="228"/>
      <c r="AJ102" s="75"/>
      <c r="AQ102" s="83"/>
    </row>
    <row r="103" spans="1:43">
      <c r="B103" s="85"/>
      <c r="C103" s="77" t="s">
        <v>927</v>
      </c>
      <c r="D103" s="59"/>
      <c r="E103" s="392"/>
      <c r="F103" s="392"/>
      <c r="G103" s="392"/>
      <c r="H103" s="392"/>
      <c r="I103" s="392"/>
      <c r="J103" s="392"/>
      <c r="K103" s="392"/>
      <c r="L103" s="392"/>
      <c r="M103" s="392"/>
      <c r="N103" s="392"/>
      <c r="O103" s="392"/>
      <c r="P103" s="392"/>
      <c r="AG103" s="228"/>
      <c r="AJ103" s="75"/>
      <c r="AQ103" s="83"/>
    </row>
    <row r="104" spans="1:43" ht="21" thickBot="1">
      <c r="A104" s="160">
        <v>5</v>
      </c>
      <c r="B104" s="160"/>
      <c r="C104" s="160" t="s">
        <v>928</v>
      </c>
      <c r="D104" s="190"/>
      <c r="E104" s="379" t="s">
        <v>688</v>
      </c>
      <c r="F104" s="379"/>
      <c r="G104" s="379"/>
      <c r="H104" s="379" t="s">
        <v>38</v>
      </c>
      <c r="I104" s="379"/>
      <c r="J104" s="379"/>
      <c r="K104" s="379" t="s">
        <v>687</v>
      </c>
      <c r="L104" s="379"/>
      <c r="M104" s="379"/>
      <c r="N104" s="379" t="s">
        <v>686</v>
      </c>
      <c r="O104" s="379"/>
      <c r="P104" s="379"/>
      <c r="Q104" s="77"/>
      <c r="R104" s="77"/>
      <c r="S104" s="77"/>
      <c r="T104" s="77"/>
      <c r="U104" s="77"/>
      <c r="V104" s="77"/>
      <c r="W104" s="77"/>
      <c r="X104" s="77"/>
      <c r="Y104" s="77"/>
      <c r="Z104" s="77"/>
      <c r="AA104" s="77"/>
      <c r="AB104" s="77"/>
      <c r="AC104" s="77"/>
      <c r="AD104" s="77"/>
      <c r="AE104" s="77"/>
      <c r="AF104" s="77"/>
      <c r="AG104" s="78"/>
      <c r="AJ104" s="76"/>
      <c r="AQ104" s="83"/>
    </row>
    <row r="105" spans="1:43" ht="25.5">
      <c r="A105" s="155">
        <v>1</v>
      </c>
      <c r="B105" s="80" t="s">
        <v>942</v>
      </c>
      <c r="C105" s="232" t="s">
        <v>723</v>
      </c>
      <c r="D105" s="131" t="str">
        <f t="shared" ref="D105:D110" si="89">HYPERLINK(AJ105,AI105)</f>
        <v>video</v>
      </c>
      <c r="E105" s="389"/>
      <c r="F105" s="389"/>
      <c r="G105" s="389"/>
      <c r="H105" s="389" t="s">
        <v>776</v>
      </c>
      <c r="I105" s="389"/>
      <c r="J105" s="389"/>
      <c r="K105" s="389">
        <v>3</v>
      </c>
      <c r="L105" s="389"/>
      <c r="M105" s="389"/>
      <c r="N105" s="389"/>
      <c r="O105" s="389"/>
      <c r="P105" s="397"/>
      <c r="Q105" s="159"/>
      <c r="R105" s="159"/>
      <c r="S105" s="159"/>
      <c r="T105" s="159"/>
      <c r="U105" s="159"/>
      <c r="V105" s="159"/>
      <c r="W105" s="159"/>
      <c r="X105" s="159"/>
      <c r="Y105" s="159"/>
      <c r="Z105" s="159"/>
      <c r="AA105" s="159"/>
      <c r="AB105" s="159"/>
      <c r="AC105" s="159"/>
      <c r="AD105" s="159"/>
      <c r="AE105" s="159"/>
      <c r="AF105" s="159"/>
      <c r="AG105" s="227"/>
      <c r="AI105" s="87" t="s">
        <v>738</v>
      </c>
      <c r="AJ105" s="19" t="str">
        <f>VLOOKUP(C105,EJE!C$1:D1388,2,FALSE)</f>
        <v>https://drive.google.com/file/d/1Obj2B0pgphywe8p9A6MvgDIw5gB_Nl53/view?usp=sharing</v>
      </c>
      <c r="AQ105" s="83"/>
    </row>
    <row r="106" spans="1:43" ht="12.75" customHeight="1">
      <c r="A106" s="155">
        <v>2</v>
      </c>
      <c r="B106" s="81" t="s">
        <v>264</v>
      </c>
      <c r="C106" s="156" t="s">
        <v>219</v>
      </c>
      <c r="D106" s="132" t="str">
        <f t="shared" si="89"/>
        <v>video</v>
      </c>
      <c r="E106" s="395"/>
      <c r="F106" s="395"/>
      <c r="G106" s="395"/>
      <c r="H106" s="395" t="s">
        <v>776</v>
      </c>
      <c r="I106" s="395"/>
      <c r="J106" s="395"/>
      <c r="K106" s="395">
        <v>3</v>
      </c>
      <c r="L106" s="395"/>
      <c r="M106" s="395"/>
      <c r="N106" s="395"/>
      <c r="O106" s="395"/>
      <c r="P106" s="398"/>
      <c r="Q106" s="159"/>
      <c r="R106" s="159"/>
      <c r="S106" s="159"/>
      <c r="T106" s="159"/>
      <c r="U106" s="159"/>
      <c r="V106" s="159"/>
      <c r="W106" s="159"/>
      <c r="X106" s="159"/>
      <c r="Y106" s="159"/>
      <c r="Z106" s="159"/>
      <c r="AA106" s="159"/>
      <c r="AB106" s="159"/>
      <c r="AC106" s="159"/>
      <c r="AD106" s="159"/>
      <c r="AE106" s="159"/>
      <c r="AF106" s="159"/>
      <c r="AG106" s="227"/>
      <c r="AI106" s="87" t="s">
        <v>738</v>
      </c>
      <c r="AJ106" s="19">
        <f>VLOOKUP(C106,EJE!C$1:D1389,2,FALSE)</f>
        <v>0</v>
      </c>
      <c r="AQ106" s="83"/>
    </row>
    <row r="107" spans="1:43" ht="17.25" customHeight="1" thickBot="1">
      <c r="A107" s="155">
        <v>3</v>
      </c>
      <c r="B107" s="82" t="s">
        <v>942</v>
      </c>
      <c r="C107" s="235" t="s">
        <v>389</v>
      </c>
      <c r="D107" s="133" t="str">
        <f t="shared" si="89"/>
        <v>video</v>
      </c>
      <c r="E107" s="386"/>
      <c r="F107" s="386"/>
      <c r="G107" s="386"/>
      <c r="H107" s="386" t="s">
        <v>776</v>
      </c>
      <c r="I107" s="386"/>
      <c r="J107" s="386"/>
      <c r="K107" s="386">
        <v>3</v>
      </c>
      <c r="L107" s="386"/>
      <c r="M107" s="386"/>
      <c r="N107" s="386"/>
      <c r="O107" s="386"/>
      <c r="P107" s="399"/>
      <c r="Q107" s="159"/>
      <c r="R107" s="159"/>
      <c r="S107" s="159"/>
      <c r="T107" s="159"/>
      <c r="U107" s="159"/>
      <c r="V107" s="159"/>
      <c r="W107" s="159"/>
      <c r="X107" s="159"/>
      <c r="Y107" s="159"/>
      <c r="Z107" s="159"/>
      <c r="AA107" s="159"/>
      <c r="AB107" s="159"/>
      <c r="AC107" s="159"/>
      <c r="AD107" s="159"/>
      <c r="AE107" s="159"/>
      <c r="AF107" s="159"/>
      <c r="AG107" s="227"/>
      <c r="AI107" s="87" t="s">
        <v>738</v>
      </c>
      <c r="AJ107" s="19" t="str">
        <f>VLOOKUP(C107,EJE!C$1:D1390,2,FALSE)</f>
        <v>https://youtu.be/B4AxYIlorgw?si=E6uIHQ3akwy8aj-m</v>
      </c>
      <c r="AQ107" s="83"/>
    </row>
    <row r="108" spans="1:43" ht="16.5" customHeight="1">
      <c r="A108" s="155">
        <v>4</v>
      </c>
      <c r="B108" s="81" t="s">
        <v>739</v>
      </c>
      <c r="C108" s="156" t="s">
        <v>66</v>
      </c>
      <c r="D108" s="132" t="str">
        <f t="shared" si="89"/>
        <v>video</v>
      </c>
      <c r="E108" s="395"/>
      <c r="F108" s="395"/>
      <c r="G108" s="395"/>
      <c r="H108" s="395" t="s">
        <v>776</v>
      </c>
      <c r="I108" s="395"/>
      <c r="J108" s="395"/>
      <c r="K108" s="395">
        <v>3</v>
      </c>
      <c r="L108" s="395"/>
      <c r="M108" s="395"/>
      <c r="N108" s="395"/>
      <c r="O108" s="395"/>
      <c r="P108" s="398"/>
      <c r="Q108" s="159"/>
      <c r="R108" s="159"/>
      <c r="S108" s="159"/>
      <c r="T108" s="159"/>
      <c r="U108" s="159"/>
      <c r="V108" s="159"/>
      <c r="W108" s="159"/>
      <c r="X108" s="159"/>
      <c r="Y108" s="159"/>
      <c r="Z108" s="159"/>
      <c r="AA108" s="159"/>
      <c r="AB108" s="159"/>
      <c r="AC108" s="159"/>
      <c r="AD108" s="159"/>
      <c r="AE108" s="159"/>
      <c r="AF108" s="159"/>
      <c r="AG108" s="227"/>
      <c r="AI108" s="87" t="s">
        <v>738</v>
      </c>
      <c r="AJ108" s="19" t="str">
        <f>VLOOKUP(C108,EJE!C$1:D1391,2,FALSE)</f>
        <v>https://youtu.be/YNAwRWgPwNk?si=tRGZb459mOPBCCZB</v>
      </c>
      <c r="AQ108" s="83"/>
    </row>
    <row r="109" spans="1:43" ht="12.75" customHeight="1">
      <c r="A109" s="155">
        <v>5</v>
      </c>
      <c r="B109" s="81" t="s">
        <v>739</v>
      </c>
      <c r="C109" s="156" t="s">
        <v>316</v>
      </c>
      <c r="D109" s="132" t="str">
        <f t="shared" si="89"/>
        <v>video</v>
      </c>
      <c r="E109" s="395"/>
      <c r="F109" s="395"/>
      <c r="G109" s="395"/>
      <c r="H109" s="395" t="s">
        <v>776</v>
      </c>
      <c r="I109" s="395"/>
      <c r="J109" s="395"/>
      <c r="K109" s="395">
        <v>3</v>
      </c>
      <c r="L109" s="395"/>
      <c r="M109" s="395"/>
      <c r="N109" s="395"/>
      <c r="O109" s="395"/>
      <c r="P109" s="398"/>
      <c r="Q109" s="159"/>
      <c r="R109" s="159"/>
      <c r="S109" s="159"/>
      <c r="T109" s="159"/>
      <c r="U109" s="159"/>
      <c r="V109" s="159"/>
      <c r="W109" s="159"/>
      <c r="X109" s="159"/>
      <c r="Y109" s="159"/>
      <c r="Z109" s="159"/>
      <c r="AA109" s="159"/>
      <c r="AB109" s="159"/>
      <c r="AC109" s="159"/>
      <c r="AD109" s="159"/>
      <c r="AE109" s="159"/>
      <c r="AF109" s="159"/>
      <c r="AG109" s="227"/>
      <c r="AI109" s="87" t="s">
        <v>738</v>
      </c>
      <c r="AJ109" s="19" t="str">
        <f>VLOOKUP(C109,EJE!C$1:D1392,2,FALSE)</f>
        <v>https://youtu.be/mHF9oAkfJ6Q?si=PpywtjmHtAge-zOQ</v>
      </c>
      <c r="AQ109" s="83"/>
    </row>
    <row r="110" spans="1:43" ht="13.5" customHeight="1" thickBot="1">
      <c r="A110" s="155">
        <v>6</v>
      </c>
      <c r="B110" s="81" t="s">
        <v>0</v>
      </c>
      <c r="C110" s="156" t="s">
        <v>622</v>
      </c>
      <c r="D110" s="132" t="e">
        <f t="shared" si="89"/>
        <v>#N/A</v>
      </c>
      <c r="E110" s="395"/>
      <c r="F110" s="395"/>
      <c r="G110" s="395"/>
      <c r="H110" s="395" t="s">
        <v>776</v>
      </c>
      <c r="I110" s="395"/>
      <c r="J110" s="395"/>
      <c r="K110" s="395">
        <v>3</v>
      </c>
      <c r="L110" s="395"/>
      <c r="M110" s="395"/>
      <c r="N110" s="395"/>
      <c r="O110" s="395"/>
      <c r="P110" s="398"/>
      <c r="Q110" s="159"/>
      <c r="R110" s="159"/>
      <c r="S110" s="159"/>
      <c r="T110" s="159"/>
      <c r="U110" s="159"/>
      <c r="V110" s="159"/>
      <c r="W110" s="159"/>
      <c r="X110" s="159"/>
      <c r="Y110" s="159"/>
      <c r="Z110" s="159"/>
      <c r="AA110" s="159"/>
      <c r="AB110" s="159"/>
      <c r="AC110" s="159"/>
      <c r="AD110" s="159"/>
      <c r="AE110" s="159"/>
      <c r="AF110" s="159"/>
      <c r="AG110" s="227"/>
      <c r="AI110" s="87" t="s">
        <v>738</v>
      </c>
      <c r="AJ110" s="19" t="e">
        <f>VLOOKUP(C110,EJE!C$1:D1393,2,FALSE)</f>
        <v>#N/A</v>
      </c>
      <c r="AQ110" s="83"/>
    </row>
    <row r="111" spans="1:43" ht="12.75">
      <c r="A111" s="155">
        <v>7</v>
      </c>
      <c r="B111" s="129" t="s">
        <v>751</v>
      </c>
      <c r="C111" s="233" t="str">
        <f>+VLOOKUP($B111,PERIODIZACION!$A$3:$AN$528,2,FALSE)</f>
        <v>SENTADILLA</v>
      </c>
      <c r="D111" s="317">
        <f>IF(VLOOKUP($B111,PERIODIZACION!$A$3:$AN$528,3,FALSE)=0,"",VLOOKUP($B111,PERIODIZACION!$A$3:$AN$528,3,FALSE))</f>
        <v>40</v>
      </c>
      <c r="E111" s="233" t="str">
        <f t="shared" ref="E111" si="90">IF(D111 &lt;&gt; "","/","")</f>
        <v>/</v>
      </c>
      <c r="F111" s="233">
        <f>IF(VLOOKUP($B111,PERIODIZACION!$A$3:$AN$528,4,FALSE)=0,"",VLOOKUP($B111,PERIODIZACION!$A$3:$AN$528,4,FALSE))</f>
        <v>4</v>
      </c>
      <c r="G111" s="233">
        <f>IF(VLOOKUP($B111,PERIODIZACION!$A$3:$AN$528,5,FALSE)=0,"",VLOOKUP($B111,PERIODIZACION!$A$3:$AN$528,5,FALSE))</f>
        <v>60</v>
      </c>
      <c r="H111" s="233" t="str">
        <f t="shared" ref="H111" si="91">IF(G111 &lt;&gt; "","/","")</f>
        <v>/</v>
      </c>
      <c r="I111" s="233">
        <f>IF(VLOOKUP($B111,PERIODIZACION!$A$3:$AN$528,6,FALSE)=0,"",VLOOKUP($B111,PERIODIZACION!$A$3:$AN$528,6,FALSE))</f>
        <v>4</v>
      </c>
      <c r="J111" s="233">
        <f>IF(VLOOKUP($B111,PERIODIZACION!$A$3:$AN$528,7,FALSE)=0,"",VLOOKUP($B111,PERIODIZACION!$A$3:$AN$528,7,FALSE))</f>
        <v>70</v>
      </c>
      <c r="K111" s="233" t="str">
        <f t="shared" ref="K111" si="92">IF(J111 &lt;&gt; "","/","")</f>
        <v>/</v>
      </c>
      <c r="L111" s="233">
        <f>IF(VLOOKUP($B111,PERIODIZACION!$A$3:$AN$528,8,FALSE)=0,"",VLOOKUP($B111,PERIODIZACION!$A$3:$AN$528,8,FALSE))</f>
        <v>4</v>
      </c>
      <c r="M111" s="233">
        <f>IF(VLOOKUP($B111,PERIODIZACION!$A$3:$AN$528,9,FALSE)=0,"",VLOOKUP($B111,PERIODIZACION!$A$3:$AN$528,9,FALSE))</f>
        <v>80</v>
      </c>
      <c r="N111" s="233" t="str">
        <f t="shared" ref="N111" si="93">IF(M111 &lt;&gt; "","/","")</f>
        <v>/</v>
      </c>
      <c r="O111" s="233">
        <f>IF(VLOOKUP($B111,PERIODIZACION!$A$3:$AN$528,10,FALSE)=0,"",VLOOKUP($B111,PERIODIZACION!$A$3:$AN$528,10,FALSE))</f>
        <v>2</v>
      </c>
      <c r="P111" s="233">
        <f>IF(VLOOKUP($B111,PERIODIZACION!$A$3:$AN$528,11,FALSE)=0,"",VLOOKUP($B111,PERIODIZACION!$A$3:$AN$528,11,FALSE))</f>
        <v>80</v>
      </c>
      <c r="Q111" s="233" t="str">
        <f t="shared" ref="Q111" si="94">IF(P111 &lt;&gt; "","/","")</f>
        <v>/</v>
      </c>
      <c r="R111" s="233">
        <f>IF(VLOOKUP($B111,PERIODIZACION!$A$3:$AN$528,12,FALSE)=0,"",VLOOKUP($B111,PERIODIZACION!$A$3:$AN$528,12,FALSE))</f>
        <v>2</v>
      </c>
      <c r="S111" s="233">
        <f>IF(VLOOKUP($B111,PERIODIZACION!$A$3:$AN$528,13,FALSE)=0,"",VLOOKUP($B111,PERIODIZACION!$A$3:$AN$528,13,FALSE))</f>
        <v>80</v>
      </c>
      <c r="T111" s="233" t="str">
        <f t="shared" ref="T111" si="95">IF(S111 &lt;&gt; "","/","")</f>
        <v>/</v>
      </c>
      <c r="U111" s="233">
        <f>IF(VLOOKUP($B111,PERIODIZACION!$A$3:$AN$528,14,FALSE)=0,"",VLOOKUP($B111,PERIODIZACION!$A$3:$AN$528,14,FALSE))</f>
        <v>2</v>
      </c>
      <c r="V111" s="233">
        <f>IF(VLOOKUP($B111,PERIODIZACION!$A$3:$AN$528,15,FALSE)=0,"",VLOOKUP($B111,PERIODIZACION!$A$3:$AN$528,15,FALSE))</f>
        <v>80</v>
      </c>
      <c r="W111" s="233" t="str">
        <f t="shared" ref="W111" si="96">IF(V111 &lt;&gt; "","/","")</f>
        <v>/</v>
      </c>
      <c r="X111" s="233">
        <f>IF(VLOOKUP($B111,PERIODIZACION!$A$3:$AN$528,16,FALSE)=0,"",VLOOKUP($B111,PERIODIZACION!$A$3:$AN$528,16,FALSE))</f>
        <v>2</v>
      </c>
      <c r="Y111" s="233">
        <f>IF(VLOOKUP($B111,PERIODIZACION!$A$3:$AN$528,17,FALSE)=0,"",VLOOKUP($B111,PERIODIZACION!$A$3:$AN$528,17,FALSE))</f>
        <v>80</v>
      </c>
      <c r="Z111" s="233" t="str">
        <f t="shared" ref="Z111" si="97">IF(Y111 &lt;&gt; "","/","")</f>
        <v>/</v>
      </c>
      <c r="AA111" s="233">
        <f>IF(VLOOKUP($B111,PERIODIZACION!$A$3:$AN$528,18,FALSE)=0,"",VLOOKUP($B111,PERIODIZACION!$A$3:$AN$528,18,FALSE))</f>
        <v>2</v>
      </c>
      <c r="AB111" s="233">
        <f>IF(VLOOKUP($B111,PERIODIZACION!$A$3:$AN$528,19,FALSE)=0,"",VLOOKUP($B111,PERIODIZACION!$A$3:$AN$528,19,FALSE))</f>
        <v>80</v>
      </c>
      <c r="AC111" s="233" t="str">
        <f t="shared" ref="AC111" si="98">IF(AB111 &lt;&gt; "","/","")</f>
        <v>/</v>
      </c>
      <c r="AD111" s="233">
        <f>IF(VLOOKUP($B111,PERIODIZACION!$A$3:$AN$528,20,FALSE)=0,"",VLOOKUP($B111,PERIODIZACION!$A$3:$AN$528,20,FALSE))</f>
        <v>2</v>
      </c>
      <c r="AE111" s="233" t="str">
        <f>IF(VLOOKUP($B111,PERIODIZACION!$A$3:$AN$528,21,FALSE)=0,"",VLOOKUP($B111,PERIODIZACION!$A$3:$AN$528,21,FALSE))</f>
        <v/>
      </c>
      <c r="AF111" s="233" t="str">
        <f t="shared" ref="AF111" si="99">IF(AE111 &lt;&gt; "","/","")</f>
        <v/>
      </c>
      <c r="AG111" s="234" t="str">
        <f>IF(VLOOKUP($B111,PERIODIZACION!$A$3:$AN$528,22,FALSE)=0,"",VLOOKUP($B111,PERIODIZACION!$A$3:$AN$528,22,FALSE))</f>
        <v/>
      </c>
      <c r="AI111" s="87" t="s">
        <v>738</v>
      </c>
      <c r="AJ111" s="19" t="e">
        <f>VLOOKUP(C111,EJE!C$1:D1395,2,FALSE)</f>
        <v>#N/A</v>
      </c>
      <c r="AQ111" s="83"/>
    </row>
    <row r="112" spans="1:43" ht="16.5" customHeight="1">
      <c r="A112" s="155">
        <v>8</v>
      </c>
      <c r="B112" s="81"/>
      <c r="C112" s="227"/>
      <c r="D112" s="132"/>
      <c r="E112" s="380"/>
      <c r="F112" s="380"/>
      <c r="G112" s="380"/>
      <c r="H112" s="380"/>
      <c r="I112" s="380"/>
      <c r="J112" s="380"/>
      <c r="K112" s="380"/>
      <c r="L112" s="380"/>
      <c r="M112" s="380"/>
      <c r="N112" s="380"/>
      <c r="O112" s="380"/>
      <c r="P112" s="380"/>
      <c r="Q112" s="227"/>
      <c r="R112" s="227"/>
      <c r="S112" s="227"/>
      <c r="T112" s="227"/>
      <c r="U112" s="227"/>
      <c r="V112" s="227"/>
      <c r="W112" s="227"/>
      <c r="X112" s="227"/>
      <c r="Y112" s="227"/>
      <c r="Z112" s="227"/>
      <c r="AA112" s="227"/>
      <c r="AB112" s="227"/>
      <c r="AC112" s="227"/>
      <c r="AD112" s="227"/>
      <c r="AE112" s="227"/>
      <c r="AF112" s="227"/>
      <c r="AG112" s="231"/>
      <c r="AI112" s="87" t="s">
        <v>738</v>
      </c>
      <c r="AJ112" s="19" t="e">
        <f>VLOOKUP(C112,EJE!C$1:D1396,2,FALSE)</f>
        <v>#N/A</v>
      </c>
      <c r="AQ112" s="83"/>
    </row>
    <row r="113" spans="1:43" ht="13.5" customHeight="1" thickBot="1">
      <c r="A113" s="155">
        <v>9</v>
      </c>
      <c r="B113" s="82" t="s">
        <v>264</v>
      </c>
      <c r="C113" s="236" t="s">
        <v>651</v>
      </c>
      <c r="D113" s="133" t="str">
        <f>HYPERLINK(AJ113,AI113)</f>
        <v>video</v>
      </c>
      <c r="E113" s="387"/>
      <c r="F113" s="387"/>
      <c r="G113" s="387"/>
      <c r="H113" s="387" t="s">
        <v>776</v>
      </c>
      <c r="I113" s="387"/>
      <c r="J113" s="387"/>
      <c r="K113" s="387"/>
      <c r="L113" s="387"/>
      <c r="M113" s="387"/>
      <c r="N113" s="387"/>
      <c r="O113" s="387"/>
      <c r="P113" s="387"/>
      <c r="Q113" s="236"/>
      <c r="R113" s="236"/>
      <c r="S113" s="236"/>
      <c r="T113" s="236"/>
      <c r="U113" s="236"/>
      <c r="V113" s="236"/>
      <c r="W113" s="236"/>
      <c r="X113" s="236"/>
      <c r="Y113" s="236"/>
      <c r="Z113" s="236"/>
      <c r="AA113" s="236"/>
      <c r="AB113" s="236"/>
      <c r="AC113" s="236"/>
      <c r="AD113" s="236"/>
      <c r="AE113" s="236"/>
      <c r="AF113" s="236"/>
      <c r="AG113" s="237"/>
      <c r="AI113" s="87" t="s">
        <v>738</v>
      </c>
      <c r="AJ113" s="19" t="str">
        <f>VLOOKUP(C113,EJE!C$1:D1397,2,FALSE)</f>
        <v>https://youtu.be/NDnUK9fSDe8?si=3nBkyPS7AyNNNd0x</v>
      </c>
      <c r="AQ113" s="83"/>
    </row>
    <row r="114" spans="1:43" ht="12.75">
      <c r="A114" s="155">
        <v>10</v>
      </c>
      <c r="B114" s="129" t="s">
        <v>1163</v>
      </c>
      <c r="C114" s="233" t="str">
        <f>+VLOOKUP($B114,PERIODIZACION!$A$3:$AN$528,2,FALSE)</f>
        <v>SEAL ROW</v>
      </c>
      <c r="D114" s="317">
        <f>IF(VLOOKUP($B114,PERIODIZACION!$A$3:$AN$528,3,FALSE)=0,"",VLOOKUP($B114,PERIODIZACION!$A$3:$AN$528,3,FALSE))</f>
        <v>40</v>
      </c>
      <c r="E114" s="233" t="str">
        <f t="shared" ref="E114" si="100">IF(D114 &lt;&gt; "","/","")</f>
        <v>/</v>
      </c>
      <c r="F114" s="233">
        <f>IF(VLOOKUP($B114,PERIODIZACION!$A$3:$AN$528,4,FALSE)=0,"",VLOOKUP($B114,PERIODIZACION!$A$3:$AN$528,4,FALSE))</f>
        <v>4</v>
      </c>
      <c r="G114" s="233">
        <f>IF(VLOOKUP($B114,PERIODIZACION!$A$3:$AN$528,5,FALSE)=0,"",VLOOKUP($B114,PERIODIZACION!$A$3:$AN$528,5,FALSE))</f>
        <v>60</v>
      </c>
      <c r="H114" s="233" t="str">
        <f t="shared" ref="H114" si="101">IF(G114 &lt;&gt; "","/","")</f>
        <v>/</v>
      </c>
      <c r="I114" s="233">
        <f>IF(VLOOKUP($B114,PERIODIZACION!$A$3:$AN$528,6,FALSE)=0,"",VLOOKUP($B114,PERIODIZACION!$A$3:$AN$528,6,FALSE))</f>
        <v>4</v>
      </c>
      <c r="J114" s="233">
        <f>IF(VLOOKUP($B114,PERIODIZACION!$A$3:$AN$528,7,FALSE)=0,"",VLOOKUP($B114,PERIODIZACION!$A$3:$AN$528,7,FALSE))</f>
        <v>70</v>
      </c>
      <c r="K114" s="233" t="str">
        <f t="shared" ref="K114" si="102">IF(J114 &lt;&gt; "","/","")</f>
        <v>/</v>
      </c>
      <c r="L114" s="233">
        <f>IF(VLOOKUP($B114,PERIODIZACION!$A$3:$AN$528,8,FALSE)=0,"",VLOOKUP($B114,PERIODIZACION!$A$3:$AN$528,8,FALSE))</f>
        <v>4</v>
      </c>
      <c r="M114" s="233">
        <f>IF(VLOOKUP($B114,PERIODIZACION!$A$3:$AN$528,9,FALSE)=0,"",VLOOKUP($B114,PERIODIZACION!$A$3:$AN$528,9,FALSE))</f>
        <v>80</v>
      </c>
      <c r="N114" s="233" t="str">
        <f t="shared" ref="N114" si="103">IF(M114 &lt;&gt; "","/","")</f>
        <v>/</v>
      </c>
      <c r="O114" s="233">
        <f>IF(VLOOKUP($B114,PERIODIZACION!$A$3:$AN$528,10,FALSE)=0,"",VLOOKUP($B114,PERIODIZACION!$A$3:$AN$528,10,FALSE))</f>
        <v>2</v>
      </c>
      <c r="P114" s="233">
        <f>IF(VLOOKUP($B114,PERIODIZACION!$A$3:$AN$528,11,FALSE)=0,"",VLOOKUP($B114,PERIODIZACION!$A$3:$AN$528,11,FALSE))</f>
        <v>80</v>
      </c>
      <c r="Q114" s="233" t="str">
        <f t="shared" ref="Q114" si="104">IF(P114 &lt;&gt; "","/","")</f>
        <v>/</v>
      </c>
      <c r="R114" s="233">
        <f>IF(VLOOKUP($B114,PERIODIZACION!$A$3:$AN$528,12,FALSE)=0,"",VLOOKUP($B114,PERIODIZACION!$A$3:$AN$528,12,FALSE))</f>
        <v>2</v>
      </c>
      <c r="S114" s="233">
        <f>IF(VLOOKUP($B114,PERIODIZACION!$A$3:$AN$528,13,FALSE)=0,"",VLOOKUP($B114,PERIODIZACION!$A$3:$AN$528,13,FALSE))</f>
        <v>80</v>
      </c>
      <c r="T114" s="233" t="str">
        <f t="shared" ref="T114" si="105">IF(S114 &lt;&gt; "","/","")</f>
        <v>/</v>
      </c>
      <c r="U114" s="233">
        <f>IF(VLOOKUP($B114,PERIODIZACION!$A$3:$AN$528,14,FALSE)=0,"",VLOOKUP($B114,PERIODIZACION!$A$3:$AN$528,14,FALSE))</f>
        <v>2</v>
      </c>
      <c r="V114" s="233">
        <f>IF(VLOOKUP($B114,PERIODIZACION!$A$3:$AN$528,15,FALSE)=0,"",VLOOKUP($B114,PERIODIZACION!$A$3:$AN$528,15,FALSE))</f>
        <v>80</v>
      </c>
      <c r="W114" s="233" t="str">
        <f t="shared" ref="W114" si="106">IF(V114 &lt;&gt; "","/","")</f>
        <v>/</v>
      </c>
      <c r="X114" s="233">
        <f>IF(VLOOKUP($B114,PERIODIZACION!$A$3:$AN$528,16,FALSE)=0,"",VLOOKUP($B114,PERIODIZACION!$A$3:$AN$528,16,FALSE))</f>
        <v>2</v>
      </c>
      <c r="Y114" s="233">
        <f>IF(VLOOKUP($B114,PERIODIZACION!$A$3:$AN$528,17,FALSE)=0,"",VLOOKUP($B114,PERIODIZACION!$A$3:$AN$528,17,FALSE))</f>
        <v>80</v>
      </c>
      <c r="Z114" s="233" t="str">
        <f t="shared" ref="Z114" si="107">IF(Y114 &lt;&gt; "","/","")</f>
        <v>/</v>
      </c>
      <c r="AA114" s="233">
        <f>IF(VLOOKUP($B114,PERIODIZACION!$A$3:$AN$528,18,FALSE)=0,"",VLOOKUP($B114,PERIODIZACION!$A$3:$AN$528,18,FALSE))</f>
        <v>2</v>
      </c>
      <c r="AB114" s="233">
        <f>IF(VLOOKUP($B114,PERIODIZACION!$A$3:$AN$528,19,FALSE)=0,"",VLOOKUP($B114,PERIODIZACION!$A$3:$AN$528,19,FALSE))</f>
        <v>80</v>
      </c>
      <c r="AC114" s="233" t="str">
        <f t="shared" ref="AC114" si="108">IF(AB114 &lt;&gt; "","/","")</f>
        <v>/</v>
      </c>
      <c r="AD114" s="233">
        <f>IF(VLOOKUP($B114,PERIODIZACION!$A$3:$AN$528,20,FALSE)=0,"",VLOOKUP($B114,PERIODIZACION!$A$3:$AN$528,20,FALSE))</f>
        <v>2</v>
      </c>
      <c r="AE114" s="233" t="str">
        <f>IF(VLOOKUP($B114,PERIODIZACION!$A$3:$AN$528,21,FALSE)=0,"",VLOOKUP($B114,PERIODIZACION!$A$3:$AN$528,21,FALSE))</f>
        <v/>
      </c>
      <c r="AF114" s="233" t="str">
        <f t="shared" ref="AF114" si="109">IF(AE114 &lt;&gt; "","/","")</f>
        <v/>
      </c>
      <c r="AG114" s="234" t="str">
        <f>IF(VLOOKUP($B114,PERIODIZACION!$A$3:$AN$528,22,FALSE)=0,"",VLOOKUP($B114,PERIODIZACION!$A$3:$AN$528,22,FALSE))</f>
        <v/>
      </c>
      <c r="AI114" s="87" t="s">
        <v>738</v>
      </c>
      <c r="AJ114" s="19" t="e">
        <f>VLOOKUP(C114,EJE!C$1:D1398,2,FALSE)</f>
        <v>#N/A</v>
      </c>
      <c r="AQ114" s="83"/>
    </row>
    <row r="115" spans="1:43" ht="16.5" customHeight="1">
      <c r="A115" s="155">
        <v>11</v>
      </c>
      <c r="B115" s="81" t="s">
        <v>687</v>
      </c>
      <c r="C115" s="227"/>
      <c r="D115" s="132"/>
      <c r="E115" s="380"/>
      <c r="F115" s="380"/>
      <c r="G115" s="380"/>
      <c r="H115" s="380"/>
      <c r="I115" s="380"/>
      <c r="J115" s="380"/>
      <c r="K115" s="380"/>
      <c r="L115" s="380"/>
      <c r="M115" s="380"/>
      <c r="N115" s="380"/>
      <c r="O115" s="380"/>
      <c r="P115" s="380"/>
      <c r="Q115" s="227"/>
      <c r="R115" s="227"/>
      <c r="S115" s="227"/>
      <c r="T115" s="227"/>
      <c r="U115" s="227"/>
      <c r="V115" s="227"/>
      <c r="W115" s="227"/>
      <c r="X115" s="227"/>
      <c r="Y115" s="227"/>
      <c r="Z115" s="227"/>
      <c r="AA115" s="227"/>
      <c r="AB115" s="227"/>
      <c r="AC115" s="227"/>
      <c r="AD115" s="227"/>
      <c r="AE115" s="227"/>
      <c r="AF115" s="227"/>
      <c r="AG115" s="231"/>
      <c r="AI115" s="87" t="s">
        <v>738</v>
      </c>
      <c r="AJ115" s="19" t="e">
        <f>VLOOKUP(C115,EJE!C$1:D1399,2,FALSE)</f>
        <v>#N/A</v>
      </c>
      <c r="AQ115" s="83"/>
    </row>
    <row r="116" spans="1:43" ht="17.25" customHeight="1" thickBot="1">
      <c r="A116" s="155">
        <v>12</v>
      </c>
      <c r="B116" s="82" t="s">
        <v>942</v>
      </c>
      <c r="C116" s="235" t="s">
        <v>667</v>
      </c>
      <c r="D116" s="133" t="str">
        <f>HYPERLINK(AJ116,AI116)</f>
        <v>video</v>
      </c>
      <c r="E116" s="387"/>
      <c r="F116" s="387"/>
      <c r="G116" s="387"/>
      <c r="H116" s="387" t="s">
        <v>776</v>
      </c>
      <c r="I116" s="387"/>
      <c r="J116" s="387"/>
      <c r="K116" s="387"/>
      <c r="L116" s="387"/>
      <c r="M116" s="387"/>
      <c r="N116" s="387"/>
      <c r="O116" s="387"/>
      <c r="P116" s="387"/>
      <c r="Q116" s="236"/>
      <c r="R116" s="236"/>
      <c r="S116" s="236"/>
      <c r="T116" s="236"/>
      <c r="U116" s="236"/>
      <c r="V116" s="236"/>
      <c r="W116" s="236"/>
      <c r="X116" s="236"/>
      <c r="Y116" s="236"/>
      <c r="Z116" s="236"/>
      <c r="AA116" s="236"/>
      <c r="AB116" s="236"/>
      <c r="AC116" s="236"/>
      <c r="AD116" s="236"/>
      <c r="AE116" s="236"/>
      <c r="AF116" s="236"/>
      <c r="AG116" s="237"/>
      <c r="AI116" s="87" t="s">
        <v>738</v>
      </c>
      <c r="AJ116" s="19" t="str">
        <f>VLOOKUP(C116,EJE!C$1:D1400,2,FALSE)</f>
        <v>https://youtu.be/6h97GImoFN8?si=9xA6dYWvzzOHIsIz</v>
      </c>
      <c r="AQ116" s="83"/>
    </row>
    <row r="117" spans="1:43" ht="12" customHeight="1" thickBot="1">
      <c r="A117" s="155">
        <v>13</v>
      </c>
      <c r="B117" s="379"/>
      <c r="C117" s="379"/>
      <c r="D117" s="379"/>
      <c r="E117" s="379" t="s">
        <v>688</v>
      </c>
      <c r="F117" s="379"/>
      <c r="G117" s="379"/>
      <c r="H117" s="379" t="s">
        <v>38</v>
      </c>
      <c r="I117" s="379"/>
      <c r="J117" s="379"/>
      <c r="K117" s="379" t="s">
        <v>687</v>
      </c>
      <c r="L117" s="379"/>
      <c r="M117" s="379"/>
      <c r="N117" s="379" t="s">
        <v>686</v>
      </c>
      <c r="O117" s="379"/>
      <c r="P117" s="379"/>
      <c r="Q117" s="238"/>
      <c r="R117" s="238"/>
      <c r="S117" s="238"/>
      <c r="T117" s="238"/>
      <c r="U117" s="238"/>
      <c r="V117" s="238"/>
      <c r="W117" s="238"/>
      <c r="X117" s="238"/>
      <c r="Y117" s="238"/>
      <c r="Z117" s="238"/>
      <c r="AA117" s="238"/>
      <c r="AB117" s="238"/>
      <c r="AC117" s="238"/>
      <c r="AD117" s="238"/>
      <c r="AE117" s="238"/>
      <c r="AF117" s="238"/>
      <c r="AG117" s="238"/>
      <c r="AI117" s="87" t="s">
        <v>738</v>
      </c>
      <c r="AJ117" s="19"/>
      <c r="AQ117" s="83"/>
    </row>
    <row r="118" spans="1:43" ht="12.75" customHeight="1">
      <c r="A118" s="155">
        <v>14</v>
      </c>
      <c r="B118" s="83" t="s">
        <v>42</v>
      </c>
      <c r="C118" s="232" t="s">
        <v>20</v>
      </c>
      <c r="D118" s="131" t="str">
        <f>HYPERLINK(AJ118,AI118)</f>
        <v>video</v>
      </c>
      <c r="E118" s="389">
        <v>6</v>
      </c>
      <c r="F118" s="389"/>
      <c r="G118" s="389"/>
      <c r="H118" s="389"/>
      <c r="I118" s="389"/>
      <c r="J118" s="389"/>
      <c r="K118" s="389">
        <v>4</v>
      </c>
      <c r="L118" s="389"/>
      <c r="M118" s="389"/>
      <c r="N118" s="389"/>
      <c r="O118" s="389"/>
      <c r="P118" s="397"/>
      <c r="Q118" s="238"/>
      <c r="R118" s="238"/>
      <c r="S118" s="238"/>
      <c r="T118" s="238"/>
      <c r="U118" s="238"/>
      <c r="V118" s="238"/>
      <c r="W118" s="238"/>
      <c r="X118" s="238"/>
      <c r="Y118" s="238"/>
      <c r="Z118" s="238"/>
      <c r="AA118" s="238"/>
      <c r="AB118" s="238"/>
      <c r="AC118" s="238"/>
      <c r="AD118" s="238"/>
      <c r="AE118" s="238"/>
      <c r="AF118" s="238"/>
      <c r="AG118" s="238"/>
      <c r="AI118" s="87" t="s">
        <v>738</v>
      </c>
      <c r="AJ118" s="19">
        <f>VLOOKUP(C118,EJE!C$1:D1402,2,FALSE)</f>
        <v>0</v>
      </c>
      <c r="AQ118" s="83"/>
    </row>
    <row r="119" spans="1:43" ht="25.5" customHeight="1">
      <c r="A119" s="155">
        <v>15</v>
      </c>
      <c r="B119" s="83" t="s">
        <v>687</v>
      </c>
      <c r="C119" s="156" t="s">
        <v>1190</v>
      </c>
      <c r="D119" s="132" t="str">
        <f>HYPERLINK(AJ119,AI119)</f>
        <v>video</v>
      </c>
      <c r="E119" s="395">
        <v>6</v>
      </c>
      <c r="F119" s="395"/>
      <c r="G119" s="395"/>
      <c r="H119" s="395"/>
      <c r="I119" s="395"/>
      <c r="J119" s="395"/>
      <c r="K119" s="395">
        <v>4</v>
      </c>
      <c r="L119" s="395"/>
      <c r="M119" s="395"/>
      <c r="N119" s="395"/>
      <c r="O119" s="395"/>
      <c r="P119" s="398"/>
      <c r="Q119" s="238"/>
      <c r="R119" s="238"/>
      <c r="S119" s="238"/>
      <c r="T119" s="238"/>
      <c r="U119" s="238"/>
      <c r="V119" s="238"/>
      <c r="W119" s="238"/>
      <c r="X119" s="238"/>
      <c r="Y119" s="238"/>
      <c r="Z119" s="238"/>
      <c r="AA119" s="238"/>
      <c r="AB119" s="238"/>
      <c r="AC119" s="238"/>
      <c r="AD119" s="238"/>
      <c r="AE119" s="238"/>
      <c r="AF119" s="238"/>
      <c r="AG119" s="238"/>
      <c r="AI119" s="87" t="s">
        <v>738</v>
      </c>
      <c r="AJ119" s="19">
        <f>VLOOKUP(C119,EJE!C$1:D1403,2,FALSE)</f>
        <v>0</v>
      </c>
      <c r="AQ119" s="83"/>
    </row>
    <row r="120" spans="1:43" ht="12.75" customHeight="1">
      <c r="A120" s="155">
        <v>16</v>
      </c>
      <c r="B120" s="83" t="s">
        <v>38</v>
      </c>
      <c r="C120" s="156" t="s">
        <v>126</v>
      </c>
      <c r="D120" s="132" t="str">
        <f>HYPERLINK(AJ120,AI120)</f>
        <v>video</v>
      </c>
      <c r="E120" s="395">
        <v>6</v>
      </c>
      <c r="F120" s="395"/>
      <c r="G120" s="395"/>
      <c r="H120" s="395"/>
      <c r="I120" s="395"/>
      <c r="J120" s="395"/>
      <c r="K120" s="395">
        <v>4</v>
      </c>
      <c r="L120" s="395"/>
      <c r="M120" s="395"/>
      <c r="N120" s="395"/>
      <c r="O120" s="395"/>
      <c r="P120" s="398"/>
      <c r="Q120" s="238"/>
      <c r="R120" s="238"/>
      <c r="S120" s="238"/>
      <c r="T120" s="238"/>
      <c r="U120" s="238"/>
      <c r="V120" s="238"/>
      <c r="W120" s="238"/>
      <c r="X120" s="238"/>
      <c r="Y120" s="238"/>
      <c r="Z120" s="238"/>
      <c r="AA120" s="238"/>
      <c r="AB120" s="238"/>
      <c r="AC120" s="238"/>
      <c r="AD120" s="238"/>
      <c r="AE120" s="238"/>
      <c r="AF120" s="238"/>
      <c r="AG120" s="238"/>
      <c r="AI120" s="87" t="s">
        <v>738</v>
      </c>
      <c r="AJ120" s="19">
        <f>VLOOKUP(C120,EJE!C$1:D1404,2,FALSE)</f>
        <v>0</v>
      </c>
      <c r="AQ120" s="83"/>
    </row>
    <row r="121" spans="1:43" ht="13.5" thickBot="1">
      <c r="A121" s="155">
        <v>17</v>
      </c>
      <c r="B121" s="83" t="s">
        <v>687</v>
      </c>
      <c r="C121" s="235" t="s">
        <v>1193</v>
      </c>
      <c r="D121" s="133" t="str">
        <f>HYPERLINK(AJ121,AI121)</f>
        <v>video</v>
      </c>
      <c r="E121" s="386">
        <v>6</v>
      </c>
      <c r="F121" s="386"/>
      <c r="G121" s="386"/>
      <c r="H121" s="386"/>
      <c r="I121" s="386"/>
      <c r="J121" s="386"/>
      <c r="K121" s="386">
        <v>4</v>
      </c>
      <c r="L121" s="386"/>
      <c r="M121" s="386"/>
      <c r="N121" s="386"/>
      <c r="O121" s="386"/>
      <c r="P121" s="399"/>
      <c r="Q121" s="238"/>
      <c r="R121" s="238"/>
      <c r="S121" s="238"/>
      <c r="T121" s="238"/>
      <c r="U121" s="238"/>
      <c r="V121" s="238"/>
      <c r="W121" s="238"/>
      <c r="X121" s="238"/>
      <c r="Y121" s="238"/>
      <c r="Z121" s="238"/>
      <c r="AA121" s="238"/>
      <c r="AB121" s="238"/>
      <c r="AC121" s="238"/>
      <c r="AD121" s="238"/>
      <c r="AE121" s="238"/>
      <c r="AF121" s="238"/>
      <c r="AG121" s="238"/>
      <c r="AI121" s="87" t="s">
        <v>738</v>
      </c>
      <c r="AJ121" s="19">
        <f>VLOOKUP(C121,EJE!C$1:D1405,2,FALSE)</f>
        <v>0</v>
      </c>
      <c r="AQ121" s="83"/>
    </row>
    <row r="122" spans="1:43" ht="12.75">
      <c r="A122" s="155">
        <v>18</v>
      </c>
      <c r="B122" s="83" t="s">
        <v>262</v>
      </c>
      <c r="C122" s="232" t="s">
        <v>266</v>
      </c>
      <c r="D122" s="131" t="str">
        <f t="shared" ref="D122:D124" si="110">HYPERLINK(AJ122,AI122)</f>
        <v>video</v>
      </c>
      <c r="E122" s="389">
        <v>10</v>
      </c>
      <c r="F122" s="389"/>
      <c r="G122" s="389"/>
      <c r="H122" s="389"/>
      <c r="I122" s="389"/>
      <c r="J122" s="389"/>
      <c r="K122" s="389">
        <v>4</v>
      </c>
      <c r="L122" s="389"/>
      <c r="M122" s="389"/>
      <c r="N122" s="389"/>
      <c r="O122" s="389"/>
      <c r="P122" s="397"/>
      <c r="Q122" s="238"/>
      <c r="R122" s="238"/>
      <c r="S122" s="238"/>
      <c r="T122" s="238"/>
      <c r="U122" s="238"/>
      <c r="V122" s="238"/>
      <c r="W122" s="238"/>
      <c r="X122" s="238"/>
      <c r="Y122" s="238"/>
      <c r="Z122" s="238"/>
      <c r="AA122" s="238"/>
      <c r="AB122" s="238"/>
      <c r="AC122" s="238"/>
      <c r="AD122" s="238"/>
      <c r="AE122" s="238"/>
      <c r="AF122" s="238"/>
      <c r="AG122" s="238"/>
      <c r="AI122" s="87" t="s">
        <v>738</v>
      </c>
      <c r="AJ122" s="19">
        <f>VLOOKUP(C122,EJE!C$1:D1406,2,FALSE)</f>
        <v>0</v>
      </c>
      <c r="AQ122" s="83"/>
    </row>
    <row r="123" spans="1:43" ht="12.75">
      <c r="A123" s="155">
        <v>19</v>
      </c>
      <c r="B123" s="83" t="s">
        <v>262</v>
      </c>
      <c r="C123" s="156" t="s">
        <v>302</v>
      </c>
      <c r="D123" s="132" t="str">
        <f t="shared" si="110"/>
        <v>video</v>
      </c>
      <c r="E123" s="395">
        <v>10</v>
      </c>
      <c r="F123" s="395"/>
      <c r="G123" s="395"/>
      <c r="H123" s="395"/>
      <c r="I123" s="395"/>
      <c r="J123" s="395"/>
      <c r="K123" s="395">
        <v>4</v>
      </c>
      <c r="L123" s="395"/>
      <c r="M123" s="395"/>
      <c r="N123" s="395"/>
      <c r="O123" s="395"/>
      <c r="P123" s="398"/>
      <c r="Q123" s="238"/>
      <c r="R123" s="238"/>
      <c r="S123" s="238"/>
      <c r="T123" s="238"/>
      <c r="U123" s="238"/>
      <c r="V123" s="238"/>
      <c r="W123" s="238"/>
      <c r="X123" s="238"/>
      <c r="Y123" s="238"/>
      <c r="Z123" s="238"/>
      <c r="AA123" s="238"/>
      <c r="AB123" s="238"/>
      <c r="AC123" s="238"/>
      <c r="AD123" s="238"/>
      <c r="AE123" s="238"/>
      <c r="AF123" s="238"/>
      <c r="AG123" s="238"/>
      <c r="AI123" s="87" t="s">
        <v>738</v>
      </c>
      <c r="AJ123" s="19">
        <f>VLOOKUP(C123,EJE!C$1:D1407,2,FALSE)</f>
        <v>0</v>
      </c>
      <c r="AQ123" s="83"/>
    </row>
    <row r="124" spans="1:43" ht="13.5" customHeight="1" thickBot="1">
      <c r="A124" s="155">
        <v>20</v>
      </c>
      <c r="B124" s="83" t="s">
        <v>263</v>
      </c>
      <c r="C124" s="235" t="s">
        <v>250</v>
      </c>
      <c r="D124" s="133" t="str">
        <f t="shared" si="110"/>
        <v>video</v>
      </c>
      <c r="E124" s="386"/>
      <c r="F124" s="386"/>
      <c r="G124" s="386"/>
      <c r="H124" s="386" t="s">
        <v>779</v>
      </c>
      <c r="I124" s="386"/>
      <c r="J124" s="386"/>
      <c r="K124" s="386">
        <v>4</v>
      </c>
      <c r="L124" s="386"/>
      <c r="M124" s="386"/>
      <c r="N124" s="386"/>
      <c r="O124" s="386"/>
      <c r="P124" s="399"/>
      <c r="Q124" s="238"/>
      <c r="R124" s="238"/>
      <c r="S124" s="238"/>
      <c r="T124" s="238"/>
      <c r="U124" s="238"/>
      <c r="V124" s="238"/>
      <c r="W124" s="238"/>
      <c r="X124" s="238"/>
      <c r="Y124" s="238"/>
      <c r="Z124" s="238"/>
      <c r="AA124" s="238"/>
      <c r="AB124" s="238"/>
      <c r="AC124" s="238"/>
      <c r="AD124" s="238"/>
      <c r="AE124" s="238"/>
      <c r="AF124" s="238"/>
      <c r="AG124" s="238"/>
      <c r="AI124" s="87" t="s">
        <v>738</v>
      </c>
      <c r="AJ124" s="19">
        <f>VLOOKUP(C124,EJE!C$1:D1408,2,FALSE)</f>
        <v>0</v>
      </c>
      <c r="AQ124" s="83"/>
    </row>
    <row r="125" spans="1:43" ht="12.75" customHeight="1">
      <c r="A125" s="155">
        <v>21</v>
      </c>
      <c r="B125" s="83" t="s">
        <v>1</v>
      </c>
      <c r="C125" s="156" t="s">
        <v>745</v>
      </c>
      <c r="D125" s="132"/>
      <c r="E125" s="394"/>
      <c r="F125" s="394"/>
      <c r="G125" s="394"/>
      <c r="H125" s="395" t="s">
        <v>779</v>
      </c>
      <c r="I125" s="395"/>
      <c r="J125" s="395"/>
      <c r="K125" s="395"/>
      <c r="L125" s="395"/>
      <c r="M125" s="395"/>
      <c r="N125" s="394"/>
      <c r="O125" s="394"/>
      <c r="P125" s="394"/>
      <c r="Q125" s="238"/>
      <c r="R125" s="238"/>
      <c r="S125" s="238"/>
      <c r="T125" s="238"/>
      <c r="U125" s="238"/>
      <c r="V125" s="238"/>
      <c r="W125" s="238"/>
      <c r="X125" s="238"/>
      <c r="Y125" s="238"/>
      <c r="Z125" s="238"/>
      <c r="AA125" s="238"/>
      <c r="AB125" s="238"/>
      <c r="AC125" s="238"/>
      <c r="AD125" s="238"/>
      <c r="AE125" s="238"/>
      <c r="AF125" s="130"/>
      <c r="AG125" s="238"/>
      <c r="AQ125" s="83"/>
    </row>
    <row r="126" spans="1:43">
      <c r="A126" s="155"/>
      <c r="B126" s="161"/>
      <c r="C126" s="130"/>
      <c r="D126" s="148"/>
      <c r="E126" s="130"/>
      <c r="F126" s="130"/>
      <c r="G126" s="130"/>
      <c r="H126" s="130"/>
      <c r="I126" s="130"/>
      <c r="J126" s="130"/>
      <c r="K126" s="130"/>
      <c r="L126" s="130"/>
      <c r="M126" s="130"/>
      <c r="N126" s="130"/>
      <c r="O126" s="130"/>
      <c r="P126" s="130"/>
      <c r="Q126" s="130"/>
      <c r="R126" s="130"/>
      <c r="S126" s="130"/>
      <c r="T126" s="130"/>
      <c r="U126" s="130"/>
      <c r="V126" s="130"/>
      <c r="AQ126" s="83"/>
    </row>
    <row r="127" spans="1:43">
      <c r="A127" s="155"/>
      <c r="B127" s="161"/>
      <c r="C127" s="18"/>
      <c r="F127" s="18"/>
      <c r="I127" s="18"/>
      <c r="L127" s="18"/>
      <c r="O127" s="18"/>
      <c r="AQ127" s="83"/>
    </row>
    <row r="128" spans="1:43">
      <c r="A128" s="155"/>
      <c r="C128" s="77" t="s">
        <v>927</v>
      </c>
      <c r="D128" s="192"/>
      <c r="F128" s="18"/>
      <c r="G128" s="23"/>
      <c r="I128" s="18"/>
      <c r="J128" s="23"/>
      <c r="L128" s="18"/>
      <c r="M128" s="23"/>
      <c r="O128" s="18"/>
      <c r="P128" s="23"/>
      <c r="S128" s="23"/>
      <c r="V128" s="23"/>
      <c r="Y128" s="23"/>
      <c r="AB128" s="23"/>
      <c r="AE128" s="23"/>
    </row>
    <row r="129" spans="1:36" customFormat="1" ht="21" thickBot="1">
      <c r="A129" s="162">
        <v>6</v>
      </c>
      <c r="B129" s="162"/>
      <c r="C129" s="162" t="s">
        <v>937</v>
      </c>
      <c r="D129" s="191"/>
      <c r="E129" s="381" t="s">
        <v>688</v>
      </c>
      <c r="F129" s="381"/>
      <c r="G129" s="381"/>
      <c r="H129" s="381" t="s">
        <v>38</v>
      </c>
      <c r="I129" s="381"/>
      <c r="J129" s="381"/>
      <c r="K129" s="381" t="s">
        <v>687</v>
      </c>
      <c r="L129" s="381"/>
      <c r="M129" s="381"/>
      <c r="N129" s="381" t="s">
        <v>686</v>
      </c>
      <c r="O129" s="381"/>
      <c r="P129" s="381"/>
      <c r="AH129" s="18"/>
      <c r="AI129" s="87"/>
    </row>
    <row r="130" spans="1:36" ht="12.75" customHeight="1">
      <c r="A130" s="155">
        <v>1</v>
      </c>
      <c r="B130" s="80" t="s">
        <v>175</v>
      </c>
      <c r="C130" s="156" t="s">
        <v>199</v>
      </c>
      <c r="D130" s="59" t="e">
        <f t="shared" ref="D130:D135" si="111">HYPERLINK(AJ130,AI130)</f>
        <v>#N/A</v>
      </c>
      <c r="E130" s="395"/>
      <c r="F130" s="395"/>
      <c r="G130" s="395"/>
      <c r="H130" s="395" t="s">
        <v>776</v>
      </c>
      <c r="I130" s="395"/>
      <c r="J130" s="395"/>
      <c r="K130" s="395">
        <v>3</v>
      </c>
      <c r="L130" s="395"/>
      <c r="M130" s="395"/>
      <c r="N130" s="395"/>
      <c r="O130" s="395"/>
      <c r="P130" s="398"/>
      <c r="AG130" s="228"/>
      <c r="AI130" s="87" t="s">
        <v>738</v>
      </c>
      <c r="AJ130" s="19" t="e">
        <f>VLOOKUP(C130,EJE!C$1:D1472,2,FALSE)</f>
        <v>#N/A</v>
      </c>
    </row>
    <row r="131" spans="1:36" ht="12.75" customHeight="1">
      <c r="A131" s="155">
        <v>2</v>
      </c>
      <c r="B131" s="81" t="s">
        <v>395</v>
      </c>
      <c r="C131" s="156" t="s">
        <v>390</v>
      </c>
      <c r="D131" s="59" t="str">
        <f t="shared" si="111"/>
        <v>video</v>
      </c>
      <c r="E131" s="395"/>
      <c r="F131" s="395"/>
      <c r="G131" s="395"/>
      <c r="H131" s="395" t="s">
        <v>776</v>
      </c>
      <c r="I131" s="395"/>
      <c r="J131" s="395"/>
      <c r="K131" s="395">
        <v>3</v>
      </c>
      <c r="L131" s="395"/>
      <c r="M131" s="395"/>
      <c r="N131" s="395"/>
      <c r="O131" s="395"/>
      <c r="P131" s="398"/>
      <c r="AG131" s="228"/>
      <c r="AI131" s="87" t="s">
        <v>738</v>
      </c>
      <c r="AJ131" s="19" t="str">
        <f>VLOOKUP(C131,EJE!C$1:D1473,2,FALSE)</f>
        <v>https://youtu.be/yTsJrkZp0PA?si=dIaQaUll8m2BnPuF</v>
      </c>
    </row>
    <row r="132" spans="1:36" ht="26.25" thickBot="1">
      <c r="A132" s="155">
        <v>3</v>
      </c>
      <c r="B132" s="82" t="s">
        <v>392</v>
      </c>
      <c r="C132" s="235" t="s">
        <v>723</v>
      </c>
      <c r="D132" s="61" t="str">
        <f t="shared" si="111"/>
        <v>video</v>
      </c>
      <c r="E132" s="386"/>
      <c r="F132" s="386"/>
      <c r="G132" s="386"/>
      <c r="H132" s="386" t="s">
        <v>776</v>
      </c>
      <c r="I132" s="386"/>
      <c r="J132" s="386"/>
      <c r="K132" s="386">
        <v>3</v>
      </c>
      <c r="L132" s="386"/>
      <c r="M132" s="386"/>
      <c r="N132" s="386"/>
      <c r="O132" s="386"/>
      <c r="P132" s="399"/>
      <c r="AG132" s="228"/>
      <c r="AI132" s="87" t="s">
        <v>738</v>
      </c>
      <c r="AJ132" s="19" t="str">
        <f>VLOOKUP(C132,EJE!C$1:D1474,2,FALSE)</f>
        <v>https://drive.google.com/file/d/1Obj2B0pgphywe8p9A6MvgDIw5gB_Nl53/view?usp=sharing</v>
      </c>
    </row>
    <row r="133" spans="1:36" ht="16.5" customHeight="1">
      <c r="A133" s="155">
        <v>4</v>
      </c>
      <c r="B133" s="80" t="s">
        <v>739</v>
      </c>
      <c r="C133" s="232" t="s">
        <v>46</v>
      </c>
      <c r="D133" s="74" t="str">
        <f t="shared" si="111"/>
        <v>video</v>
      </c>
      <c r="E133" s="389"/>
      <c r="F133" s="389"/>
      <c r="G133" s="389"/>
      <c r="H133" s="389" t="s">
        <v>776</v>
      </c>
      <c r="I133" s="389"/>
      <c r="J133" s="389"/>
      <c r="K133" s="389">
        <v>3</v>
      </c>
      <c r="L133" s="389"/>
      <c r="M133" s="389"/>
      <c r="N133" s="389"/>
      <c r="O133" s="389"/>
      <c r="P133" s="397"/>
      <c r="AG133" s="228"/>
      <c r="AI133" s="87" t="s">
        <v>738</v>
      </c>
      <c r="AJ133" s="19">
        <f>VLOOKUP(C133,EJE!C$1:D1475,2,FALSE)</f>
        <v>0</v>
      </c>
    </row>
    <row r="134" spans="1:36" ht="12.75" customHeight="1">
      <c r="A134" s="155">
        <v>5</v>
      </c>
      <c r="B134" s="81" t="s">
        <v>739</v>
      </c>
      <c r="C134" s="156" t="s">
        <v>601</v>
      </c>
      <c r="D134" s="59" t="str">
        <f t="shared" si="111"/>
        <v>video</v>
      </c>
      <c r="E134" s="395"/>
      <c r="F134" s="395"/>
      <c r="G134" s="395"/>
      <c r="H134" s="395" t="s">
        <v>776</v>
      </c>
      <c r="I134" s="395"/>
      <c r="J134" s="395"/>
      <c r="K134" s="395">
        <v>3</v>
      </c>
      <c r="L134" s="395"/>
      <c r="M134" s="395"/>
      <c r="N134" s="395"/>
      <c r="O134" s="395"/>
      <c r="P134" s="398"/>
      <c r="AG134" s="228"/>
      <c r="AI134" s="87" t="s">
        <v>738</v>
      </c>
      <c r="AJ134" s="19" t="str">
        <f>VLOOKUP(C134,EJE!C$1:D1476,2,FALSE)</f>
        <v>https://youtu.be/QaY_pyLsIeQ?si=0N-lNLT6FpxvVleq</v>
      </c>
    </row>
    <row r="135" spans="1:36" ht="13.5" customHeight="1" thickBot="1">
      <c r="A135" s="155">
        <v>6</v>
      </c>
      <c r="B135" s="81" t="s">
        <v>0</v>
      </c>
      <c r="C135" s="156" t="s">
        <v>621</v>
      </c>
      <c r="D135" s="59" t="str">
        <f t="shared" si="111"/>
        <v>video</v>
      </c>
      <c r="E135" s="395"/>
      <c r="F135" s="395"/>
      <c r="G135" s="395"/>
      <c r="H135" s="395" t="s">
        <v>776</v>
      </c>
      <c r="I135" s="395"/>
      <c r="J135" s="395"/>
      <c r="K135" s="395">
        <v>3</v>
      </c>
      <c r="L135" s="395"/>
      <c r="M135" s="395"/>
      <c r="N135" s="395"/>
      <c r="O135" s="395"/>
      <c r="P135" s="398"/>
      <c r="AG135" s="228"/>
      <c r="AI135" s="87" t="s">
        <v>738</v>
      </c>
      <c r="AJ135" s="19">
        <f>VLOOKUP(C135,EJE!C$1:D1477,2,FALSE)</f>
        <v>0</v>
      </c>
    </row>
    <row r="136" spans="1:36" ht="12.75">
      <c r="A136" s="155">
        <v>7</v>
      </c>
      <c r="B136" s="129" t="s">
        <v>835</v>
      </c>
      <c r="C136" s="233" t="str">
        <f>+VLOOKUP($B136,PERIODIZACION!$A$3:$AN$528,2,FALSE)</f>
        <v>HIP TRUST</v>
      </c>
      <c r="D136" s="203">
        <f>IF(VLOOKUP($B136,PERIODIZACION!$A$3:$AN$528,3,FALSE)=0,"",VLOOKUP($B136,PERIODIZACION!$A$3:$AN$528,3,FALSE))</f>
        <v>40</v>
      </c>
      <c r="E136" s="233" t="str">
        <f t="shared" ref="E136" si="112">IF(D136 &lt;&gt; "","/","")</f>
        <v>/</v>
      </c>
      <c r="F136" s="233">
        <f>IF(VLOOKUP($B136,PERIODIZACION!$A$3:$AN$528,4,FALSE)=0,"",VLOOKUP($B136,PERIODIZACION!$A$3:$AN$528,4,FALSE))</f>
        <v>4</v>
      </c>
      <c r="G136" s="233">
        <f>IF(VLOOKUP($B136,PERIODIZACION!$A$3:$AN$528,5,FALSE)=0,"",VLOOKUP($B136,PERIODIZACION!$A$3:$AN$528,5,FALSE))</f>
        <v>60</v>
      </c>
      <c r="H136" s="233" t="str">
        <f t="shared" ref="H136" si="113">IF(G136 &lt;&gt; "","/","")</f>
        <v>/</v>
      </c>
      <c r="I136" s="233">
        <f>IF(VLOOKUP($B136,PERIODIZACION!$A$3:$AN$528,6,FALSE)=0,"",VLOOKUP($B136,PERIODIZACION!$A$3:$AN$528,6,FALSE))</f>
        <v>4</v>
      </c>
      <c r="J136" s="233">
        <f>IF(VLOOKUP($B136,PERIODIZACION!$A$3:$AN$528,7,FALSE)=0,"",VLOOKUP($B136,PERIODIZACION!$A$3:$AN$528,7,FALSE))</f>
        <v>70</v>
      </c>
      <c r="K136" s="233" t="str">
        <f t="shared" ref="K136" si="114">IF(J136 &lt;&gt; "","/","")</f>
        <v>/</v>
      </c>
      <c r="L136" s="233">
        <f>IF(VLOOKUP($B136,PERIODIZACION!$A$3:$AN$528,8,FALSE)=0,"",VLOOKUP($B136,PERIODIZACION!$A$3:$AN$528,8,FALSE))</f>
        <v>4</v>
      </c>
      <c r="M136" s="233">
        <f>IF(VLOOKUP($B136,PERIODIZACION!$A$3:$AN$528,9,FALSE)=0,"",VLOOKUP($B136,PERIODIZACION!$A$3:$AN$528,9,FALSE))</f>
        <v>80</v>
      </c>
      <c r="N136" s="233" t="str">
        <f t="shared" ref="N136" si="115">IF(M136 &lt;&gt; "","/","")</f>
        <v>/</v>
      </c>
      <c r="O136" s="233">
        <f>IF(VLOOKUP($B136,PERIODIZACION!$A$3:$AN$528,10,FALSE)=0,"",VLOOKUP($B136,PERIODIZACION!$A$3:$AN$528,10,FALSE))</f>
        <v>2</v>
      </c>
      <c r="P136" s="233">
        <f>IF(VLOOKUP($B136,PERIODIZACION!$A$3:$AN$528,11,FALSE)=0,"",VLOOKUP($B136,PERIODIZACION!$A$3:$AN$528,11,FALSE))</f>
        <v>80</v>
      </c>
      <c r="Q136" s="233" t="str">
        <f t="shared" ref="Q136" si="116">IF(P136 &lt;&gt; "","/","")</f>
        <v>/</v>
      </c>
      <c r="R136" s="233">
        <f>IF(VLOOKUP($B136,PERIODIZACION!$A$3:$AN$528,12,FALSE)=0,"",VLOOKUP($B136,PERIODIZACION!$A$3:$AN$528,12,FALSE))</f>
        <v>2</v>
      </c>
      <c r="S136" s="233">
        <f>IF(VLOOKUP($B136,PERIODIZACION!$A$3:$AN$528,13,FALSE)=0,"",VLOOKUP($B136,PERIODIZACION!$A$3:$AN$528,13,FALSE))</f>
        <v>80</v>
      </c>
      <c r="T136" s="233" t="str">
        <f t="shared" ref="T136" si="117">IF(S136 &lt;&gt; "","/","")</f>
        <v>/</v>
      </c>
      <c r="U136" s="233">
        <f>IF(VLOOKUP($B136,PERIODIZACION!$A$3:$AN$528,14,FALSE)=0,"",VLOOKUP($B136,PERIODIZACION!$A$3:$AN$528,14,FALSE))</f>
        <v>2</v>
      </c>
      <c r="V136" s="233">
        <f>IF(VLOOKUP($B136,PERIODIZACION!$A$3:$AN$528,15,FALSE)=0,"",VLOOKUP($B136,PERIODIZACION!$A$3:$AN$528,15,FALSE))</f>
        <v>80</v>
      </c>
      <c r="W136" s="233" t="str">
        <f t="shared" ref="W136" si="118">IF(V136 &lt;&gt; "","/","")</f>
        <v>/</v>
      </c>
      <c r="X136" s="233">
        <f>IF(VLOOKUP($B136,PERIODIZACION!$A$3:$AN$528,16,FALSE)=0,"",VLOOKUP($B136,PERIODIZACION!$A$3:$AN$528,16,FALSE))</f>
        <v>2</v>
      </c>
      <c r="Y136" s="233">
        <f>IF(VLOOKUP($B136,PERIODIZACION!$A$3:$AN$528,17,FALSE)=0,"",VLOOKUP($B136,PERIODIZACION!$A$3:$AN$528,17,FALSE))</f>
        <v>80</v>
      </c>
      <c r="Z136" s="233" t="str">
        <f t="shared" ref="Z136" si="119">IF(Y136 &lt;&gt; "","/","")</f>
        <v>/</v>
      </c>
      <c r="AA136" s="233">
        <f>IF(VLOOKUP($B136,PERIODIZACION!$A$3:$AN$528,18,FALSE)=0,"",VLOOKUP($B136,PERIODIZACION!$A$3:$AN$528,18,FALSE))</f>
        <v>2</v>
      </c>
      <c r="AB136" s="233">
        <f>IF(VLOOKUP($B136,PERIODIZACION!$A$3:$AN$528,19,FALSE)=0,"",VLOOKUP($B136,PERIODIZACION!$A$3:$AN$528,19,FALSE))</f>
        <v>80</v>
      </c>
      <c r="AC136" s="233" t="str">
        <f t="shared" ref="AC136" si="120">IF(AB136 &lt;&gt; "","/","")</f>
        <v>/</v>
      </c>
      <c r="AD136" s="233">
        <f>IF(VLOOKUP($B136,PERIODIZACION!$A$3:$AN$528,20,FALSE)=0,"",VLOOKUP($B136,PERIODIZACION!$A$3:$AN$528,20,FALSE))</f>
        <v>2</v>
      </c>
      <c r="AE136" s="233" t="str">
        <f>IF(VLOOKUP($B136,PERIODIZACION!$A$3:$AN$528,21,FALSE)=0,"",VLOOKUP($B136,PERIODIZACION!$A$3:$AN$528,21,FALSE))</f>
        <v/>
      </c>
      <c r="AF136" s="233" t="str">
        <f t="shared" ref="AF136" si="121">IF(AE136 &lt;&gt; "","/","")</f>
        <v/>
      </c>
      <c r="AG136" s="234" t="str">
        <f>IF(VLOOKUP($B136,PERIODIZACION!$A$3:$AN$528,22,FALSE)=0,"",VLOOKUP($B136,PERIODIZACION!$A$3:$AN$528,22,FALSE))</f>
        <v/>
      </c>
      <c r="AI136" s="87" t="s">
        <v>738</v>
      </c>
      <c r="AJ136" s="19" t="e">
        <f>VLOOKUP(C136,EJE!C$1:D1478,2,FALSE)</f>
        <v>#N/A</v>
      </c>
    </row>
    <row r="137" spans="1:36" ht="12.75" customHeight="1">
      <c r="A137" s="155">
        <v>8</v>
      </c>
      <c r="B137" s="81"/>
      <c r="C137" s="227"/>
      <c r="D137" s="59"/>
      <c r="E137" s="382"/>
      <c r="F137" s="382"/>
      <c r="G137" s="382"/>
      <c r="H137" s="382"/>
      <c r="I137" s="382"/>
      <c r="J137" s="382"/>
      <c r="K137" s="382"/>
      <c r="L137" s="382"/>
      <c r="M137" s="382"/>
      <c r="N137" s="382"/>
      <c r="O137" s="382"/>
      <c r="P137" s="382"/>
      <c r="Q137" s="228"/>
      <c r="R137" s="228"/>
      <c r="S137" s="228"/>
      <c r="T137" s="228"/>
      <c r="U137" s="228"/>
      <c r="V137" s="228"/>
      <c r="W137" s="228"/>
      <c r="X137" s="228"/>
      <c r="Y137" s="228"/>
      <c r="Z137" s="228"/>
      <c r="AA137" s="228"/>
      <c r="AB137" s="228"/>
      <c r="AC137" s="228"/>
      <c r="AD137" s="228"/>
      <c r="AE137" s="228"/>
      <c r="AF137" s="228"/>
      <c r="AG137" s="231"/>
      <c r="AI137" s="87" t="s">
        <v>738</v>
      </c>
      <c r="AJ137" s="19" t="e">
        <f>VLOOKUP(C137,EJE!C$1:D1479,2,FALSE)</f>
        <v>#N/A</v>
      </c>
    </row>
    <row r="138" spans="1:36" ht="13.5" customHeight="1" thickBot="1">
      <c r="A138" s="155">
        <v>9</v>
      </c>
      <c r="B138" s="260" t="s">
        <v>797</v>
      </c>
      <c r="C138" s="236" t="str">
        <f>+VLOOKUP($B138,PERIODIZACION!$A$3:$AN$528,2,FALSE)</f>
        <v>PECHO</v>
      </c>
      <c r="D138" s="324">
        <f>IF(VLOOKUP($B138,PERIODIZACION!$A$3:$AN$528,3,FALSE)=0,"",VLOOKUP($B138,PERIODIZACION!$A$3:$AN$528,3,FALSE))</f>
        <v>40</v>
      </c>
      <c r="E138" s="236" t="str">
        <f t="shared" ref="E138" si="122">IF(D138 &lt;&gt; "","/","")</f>
        <v>/</v>
      </c>
      <c r="F138" s="236">
        <f>IF(VLOOKUP($B138,PERIODIZACION!$A$3:$AN$528,4,FALSE)=0,"",VLOOKUP($B138,PERIODIZACION!$A$3:$AN$528,4,FALSE))</f>
        <v>4</v>
      </c>
      <c r="G138" s="236">
        <f>IF(VLOOKUP($B138,PERIODIZACION!$A$3:$AN$528,5,FALSE)=0,"",VLOOKUP($B138,PERIODIZACION!$A$3:$AN$528,5,FALSE))</f>
        <v>60</v>
      </c>
      <c r="H138" s="236" t="str">
        <f t="shared" ref="H138" si="123">IF(G138 &lt;&gt; "","/","")</f>
        <v>/</v>
      </c>
      <c r="I138" s="236">
        <f>IF(VLOOKUP($B138,PERIODIZACION!$A$3:$AN$528,6,FALSE)=0,"",VLOOKUP($B138,PERIODIZACION!$A$3:$AN$528,6,FALSE))</f>
        <v>4</v>
      </c>
      <c r="J138" s="236">
        <f>IF(VLOOKUP($B138,PERIODIZACION!$A$3:$AN$528,7,FALSE)=0,"",VLOOKUP($B138,PERIODIZACION!$A$3:$AN$528,7,FALSE))</f>
        <v>70</v>
      </c>
      <c r="K138" s="236" t="str">
        <f t="shared" ref="K138" si="124">IF(J138 &lt;&gt; "","/","")</f>
        <v>/</v>
      </c>
      <c r="L138" s="236">
        <f>IF(VLOOKUP($B138,PERIODIZACION!$A$3:$AN$528,8,FALSE)=0,"",VLOOKUP($B138,PERIODIZACION!$A$3:$AN$528,8,FALSE))</f>
        <v>4</v>
      </c>
      <c r="M138" s="236">
        <f>IF(VLOOKUP($B138,PERIODIZACION!$A$3:$AN$528,9,FALSE)=0,"",VLOOKUP($B138,PERIODIZACION!$A$3:$AN$528,9,FALSE))</f>
        <v>80</v>
      </c>
      <c r="N138" s="236" t="str">
        <f t="shared" ref="N138" si="125">IF(M138 &lt;&gt; "","/","")</f>
        <v>/</v>
      </c>
      <c r="O138" s="236">
        <f>IF(VLOOKUP($B138,PERIODIZACION!$A$3:$AN$528,10,FALSE)=0,"",VLOOKUP($B138,PERIODIZACION!$A$3:$AN$528,10,FALSE))</f>
        <v>2</v>
      </c>
      <c r="P138" s="236">
        <f>IF(VLOOKUP($B138,PERIODIZACION!$A$3:$AN$528,11,FALSE)=0,"",VLOOKUP($B138,PERIODIZACION!$A$3:$AN$528,11,FALSE))</f>
        <v>80</v>
      </c>
      <c r="Q138" s="236" t="str">
        <f t="shared" ref="Q138" si="126">IF(P138 &lt;&gt; "","/","")</f>
        <v>/</v>
      </c>
      <c r="R138" s="236">
        <f>IF(VLOOKUP($B138,PERIODIZACION!$A$3:$AN$528,12,FALSE)=0,"",VLOOKUP($B138,PERIODIZACION!$A$3:$AN$528,12,FALSE))</f>
        <v>2</v>
      </c>
      <c r="S138" s="236">
        <f>IF(VLOOKUP($B138,PERIODIZACION!$A$3:$AN$528,13,FALSE)=0,"",VLOOKUP($B138,PERIODIZACION!$A$3:$AN$528,13,FALSE))</f>
        <v>80</v>
      </c>
      <c r="T138" s="236" t="str">
        <f t="shared" ref="T138" si="127">IF(S138 &lt;&gt; "","/","")</f>
        <v>/</v>
      </c>
      <c r="U138" s="236">
        <f>IF(VLOOKUP($B138,PERIODIZACION!$A$3:$AN$528,14,FALSE)=0,"",VLOOKUP($B138,PERIODIZACION!$A$3:$AN$528,14,FALSE))</f>
        <v>2</v>
      </c>
      <c r="V138" s="236">
        <f>IF(VLOOKUP($B138,PERIODIZACION!$A$3:$AN$528,15,FALSE)=0,"",VLOOKUP($B138,PERIODIZACION!$A$3:$AN$528,15,FALSE))</f>
        <v>80</v>
      </c>
      <c r="W138" s="236" t="str">
        <f t="shared" ref="W138" si="128">IF(V138 &lt;&gt; "","/","")</f>
        <v>/</v>
      </c>
      <c r="X138" s="236">
        <f>IF(VLOOKUP($B138,PERIODIZACION!$A$3:$AN$528,16,FALSE)=0,"",VLOOKUP($B138,PERIODIZACION!$A$3:$AN$528,16,FALSE))</f>
        <v>2</v>
      </c>
      <c r="Y138" s="236">
        <f>IF(VLOOKUP($B138,PERIODIZACION!$A$3:$AN$528,17,FALSE)=0,"",VLOOKUP($B138,PERIODIZACION!$A$3:$AN$528,17,FALSE))</f>
        <v>80</v>
      </c>
      <c r="Z138" s="236" t="str">
        <f t="shared" ref="Z138" si="129">IF(Y138 &lt;&gt; "","/","")</f>
        <v>/</v>
      </c>
      <c r="AA138" s="236">
        <f>IF(VLOOKUP($B138,PERIODIZACION!$A$3:$AN$528,18,FALSE)=0,"",VLOOKUP($B138,PERIODIZACION!$A$3:$AN$528,18,FALSE))</f>
        <v>2</v>
      </c>
      <c r="AB138" s="236">
        <f>IF(VLOOKUP($B138,PERIODIZACION!$A$3:$AN$528,19,FALSE)=0,"",VLOOKUP($B138,PERIODIZACION!$A$3:$AN$528,19,FALSE))</f>
        <v>80</v>
      </c>
      <c r="AC138" s="236" t="str">
        <f t="shared" ref="AC138" si="130">IF(AB138 &lt;&gt; "","/","")</f>
        <v>/</v>
      </c>
      <c r="AD138" s="236">
        <f>IF(VLOOKUP($B138,PERIODIZACION!$A$3:$AN$528,20,FALSE)=0,"",VLOOKUP($B138,PERIODIZACION!$A$3:$AN$528,20,FALSE))</f>
        <v>2</v>
      </c>
      <c r="AE138" s="236" t="str">
        <f>IF(VLOOKUP($B138,PERIODIZACION!$A$3:$AN$528,21,FALSE)=0,"",VLOOKUP($B138,PERIODIZACION!$A$3:$AN$528,21,FALSE))</f>
        <v/>
      </c>
      <c r="AF138" s="229"/>
      <c r="AG138" s="237" t="str">
        <f>IF(VLOOKUP($B138,PERIODIZACION!$A$3:$AN$528,22,FALSE)=0,"",VLOOKUP($B138,PERIODIZACION!$A$3:$AN$528,22,FALSE))</f>
        <v/>
      </c>
      <c r="AI138" s="87" t="s">
        <v>738</v>
      </c>
      <c r="AJ138" s="19" t="e">
        <f>VLOOKUP(C138,EJE!C$1:D1480,2,FALSE)</f>
        <v>#N/A</v>
      </c>
    </row>
    <row r="139" spans="1:36" ht="13.5" customHeight="1" thickBot="1">
      <c r="A139" s="155">
        <v>10</v>
      </c>
      <c r="B139" s="261"/>
      <c r="C139" s="261"/>
      <c r="D139" s="325"/>
      <c r="E139" s="396" t="s">
        <v>688</v>
      </c>
      <c r="F139" s="396"/>
      <c r="G139" s="396"/>
      <c r="H139" s="396" t="s">
        <v>38</v>
      </c>
      <c r="I139" s="396"/>
      <c r="J139" s="396"/>
      <c r="K139" s="396" t="s">
        <v>687</v>
      </c>
      <c r="L139" s="396"/>
      <c r="M139" s="396"/>
      <c r="N139" s="396" t="s">
        <v>686</v>
      </c>
      <c r="O139" s="396"/>
      <c r="P139" s="396"/>
      <c r="Q139" s="228"/>
      <c r="R139" s="228"/>
      <c r="S139" s="228"/>
      <c r="T139" s="228"/>
      <c r="U139" s="228"/>
      <c r="V139" s="228"/>
      <c r="W139" s="228"/>
      <c r="X139" s="228"/>
      <c r="Y139" s="228"/>
      <c r="Z139" s="228"/>
      <c r="AA139" s="228"/>
      <c r="AB139" s="228"/>
      <c r="AC139" s="228"/>
      <c r="AD139" s="228"/>
      <c r="AE139" s="228"/>
      <c r="AF139" s="227" t="str">
        <f>IF(AE138 &lt;&gt; "","/","")</f>
        <v/>
      </c>
      <c r="AG139" s="227" t="str">
        <f>IF(VLOOKUP($B138,PERIODIZACION!$A$3:$AN$528,22,FALSE)=0,"",VLOOKUP($B138,PERIODIZACION!$A$3:$AN$528,22,FALSE))</f>
        <v/>
      </c>
      <c r="AI139" s="87" t="s">
        <v>738</v>
      </c>
      <c r="AJ139" s="19" t="e">
        <f>VLOOKUP(C139,EJE!C$1:D1481,2,FALSE)</f>
        <v>#N/A</v>
      </c>
    </row>
    <row r="140" spans="1:36" ht="16.5" customHeight="1">
      <c r="A140" s="155">
        <v>11</v>
      </c>
      <c r="B140" s="83" t="s">
        <v>41</v>
      </c>
      <c r="C140" s="232" t="s">
        <v>85</v>
      </c>
      <c r="D140" s="131" t="str">
        <f t="shared" ref="D140:D143" si="131">HYPERLINK(AJ140,AI140)</f>
        <v>video</v>
      </c>
      <c r="E140" s="389">
        <v>6</v>
      </c>
      <c r="F140" s="389"/>
      <c r="G140" s="389"/>
      <c r="H140" s="389"/>
      <c r="I140" s="389"/>
      <c r="J140" s="389"/>
      <c r="K140" s="389">
        <v>4</v>
      </c>
      <c r="L140" s="389"/>
      <c r="M140" s="389"/>
      <c r="N140" s="389"/>
      <c r="O140" s="389"/>
      <c r="P140" s="397"/>
      <c r="Q140" s="230"/>
      <c r="R140" s="230"/>
      <c r="S140" s="230"/>
      <c r="T140" s="230"/>
      <c r="U140" s="230"/>
      <c r="V140" s="230"/>
      <c r="W140" s="230"/>
      <c r="X140" s="230"/>
      <c r="Y140" s="230"/>
      <c r="Z140" s="230"/>
      <c r="AA140" s="230"/>
      <c r="AB140" s="230"/>
      <c r="AC140" s="230"/>
      <c r="AD140" s="230"/>
      <c r="AE140" s="230"/>
      <c r="AF140" s="230"/>
      <c r="AG140" s="230"/>
      <c r="AI140" s="87" t="s">
        <v>738</v>
      </c>
      <c r="AJ140" s="19">
        <f>VLOOKUP(C140,EJE!C$1:D1482,2,FALSE)</f>
        <v>0</v>
      </c>
    </row>
    <row r="141" spans="1:36" ht="17.25" customHeight="1">
      <c r="A141" s="155">
        <v>12</v>
      </c>
      <c r="B141" s="83" t="s">
        <v>687</v>
      </c>
      <c r="C141" s="156" t="s">
        <v>1195</v>
      </c>
      <c r="D141" s="132" t="str">
        <f t="shared" si="131"/>
        <v>video</v>
      </c>
      <c r="E141" s="395">
        <v>4</v>
      </c>
      <c r="F141" s="395"/>
      <c r="G141" s="395"/>
      <c r="H141" s="395"/>
      <c r="I141" s="395"/>
      <c r="J141" s="395"/>
      <c r="K141" s="395">
        <v>4</v>
      </c>
      <c r="L141" s="395"/>
      <c r="M141" s="395"/>
      <c r="N141" s="395"/>
      <c r="O141" s="395"/>
      <c r="P141" s="398"/>
      <c r="Q141" s="230"/>
      <c r="R141" s="230"/>
      <c r="S141" s="230"/>
      <c r="T141" s="230"/>
      <c r="U141" s="230"/>
      <c r="V141" s="230"/>
      <c r="W141" s="230"/>
      <c r="X141" s="230"/>
      <c r="Y141" s="230"/>
      <c r="Z141" s="230"/>
      <c r="AA141" s="230"/>
      <c r="AB141" s="230"/>
      <c r="AC141" s="230"/>
      <c r="AD141" s="230"/>
      <c r="AE141" s="230"/>
      <c r="AF141" s="230"/>
      <c r="AG141" s="230"/>
      <c r="AI141" s="87" t="s">
        <v>738</v>
      </c>
      <c r="AJ141" s="19">
        <f>VLOOKUP(C141,EJE!C$1:D1483,2,FALSE)</f>
        <v>0</v>
      </c>
    </row>
    <row r="142" spans="1:36" ht="12" customHeight="1">
      <c r="A142" s="155">
        <v>13</v>
      </c>
      <c r="B142" s="83" t="s">
        <v>39</v>
      </c>
      <c r="C142" s="156" t="s">
        <v>28</v>
      </c>
      <c r="D142" s="132" t="str">
        <f t="shared" si="131"/>
        <v>video</v>
      </c>
      <c r="E142" s="395">
        <v>8</v>
      </c>
      <c r="F142" s="395"/>
      <c r="G142" s="395"/>
      <c r="H142" s="395"/>
      <c r="I142" s="395"/>
      <c r="J142" s="395"/>
      <c r="K142" s="395">
        <v>4</v>
      </c>
      <c r="L142" s="395"/>
      <c r="M142" s="395"/>
      <c r="N142" s="395"/>
      <c r="O142" s="395"/>
      <c r="P142" s="398"/>
      <c r="Q142" s="228"/>
      <c r="R142" s="228"/>
      <c r="S142" s="228"/>
      <c r="T142" s="228"/>
      <c r="U142" s="228"/>
      <c r="V142" s="228"/>
      <c r="W142" s="228"/>
      <c r="X142" s="228"/>
      <c r="Y142" s="228"/>
      <c r="Z142" s="228"/>
      <c r="AA142" s="228"/>
      <c r="AB142" s="228"/>
      <c r="AC142" s="228"/>
      <c r="AD142" s="228"/>
      <c r="AE142" s="228"/>
      <c r="AF142" s="228"/>
      <c r="AG142" s="228"/>
      <c r="AI142" s="87" t="s">
        <v>738</v>
      </c>
      <c r="AJ142" s="19" t="str">
        <f>VLOOKUP(C142,EJE!C$1:D1484,2,FALSE)</f>
        <v>https://youtu.be/aBNTvrkM9jE?si=xnT61Hb5GjoDOF1X</v>
      </c>
    </row>
    <row r="143" spans="1:36" ht="12.75" customHeight="1" thickBot="1">
      <c r="A143" s="155">
        <v>14</v>
      </c>
      <c r="B143" s="83" t="s">
        <v>687</v>
      </c>
      <c r="C143" s="235" t="s">
        <v>1194</v>
      </c>
      <c r="D143" s="133" t="str">
        <f t="shared" si="131"/>
        <v>video</v>
      </c>
      <c r="E143" s="386">
        <v>6</v>
      </c>
      <c r="F143" s="386"/>
      <c r="G143" s="386"/>
      <c r="H143" s="386"/>
      <c r="I143" s="386"/>
      <c r="J143" s="386"/>
      <c r="K143" s="386">
        <v>4</v>
      </c>
      <c r="L143" s="386"/>
      <c r="M143" s="386"/>
      <c r="N143" s="386"/>
      <c r="O143" s="386"/>
      <c r="P143" s="399"/>
      <c r="Q143" s="238"/>
      <c r="R143" s="238"/>
      <c r="S143" s="238"/>
      <c r="T143" s="238"/>
      <c r="U143" s="238"/>
      <c r="V143" s="238"/>
      <c r="W143" s="238"/>
      <c r="X143" s="238"/>
      <c r="Y143" s="238"/>
      <c r="Z143" s="238"/>
      <c r="AA143" s="238"/>
      <c r="AB143" s="238"/>
      <c r="AG143" s="228"/>
      <c r="AI143" s="87" t="s">
        <v>738</v>
      </c>
      <c r="AJ143" s="19">
        <f>VLOOKUP(C143,EJE!C$1:D1485,2,FALSE)</f>
        <v>0</v>
      </c>
    </row>
    <row r="144" spans="1:36" ht="12.75" customHeight="1">
      <c r="A144" s="155">
        <v>15</v>
      </c>
      <c r="B144" s="83" t="s">
        <v>263</v>
      </c>
      <c r="C144" s="232" t="s">
        <v>240</v>
      </c>
      <c r="D144" s="131" t="str">
        <f>HYPERLINK(AJ144,AI144)</f>
        <v>video</v>
      </c>
      <c r="E144" s="389">
        <v>10</v>
      </c>
      <c r="F144" s="389"/>
      <c r="G144" s="389"/>
      <c r="H144" s="389"/>
      <c r="I144" s="389"/>
      <c r="J144" s="389"/>
      <c r="K144" s="389">
        <v>4</v>
      </c>
      <c r="L144" s="389"/>
      <c r="M144" s="389"/>
      <c r="N144" s="389"/>
      <c r="O144" s="389"/>
      <c r="P144" s="397"/>
      <c r="Q144" s="238"/>
      <c r="R144" s="238"/>
      <c r="S144" s="238"/>
      <c r="T144" s="238"/>
      <c r="U144" s="238"/>
      <c r="V144" s="238"/>
      <c r="W144" s="238"/>
      <c r="X144" s="238"/>
      <c r="Y144" s="238"/>
      <c r="Z144" s="238"/>
      <c r="AA144" s="238"/>
      <c r="AB144" s="238"/>
      <c r="AG144" s="228"/>
      <c r="AI144" s="87" t="s">
        <v>738</v>
      </c>
      <c r="AJ144" s="19">
        <f>VLOOKUP(C144,EJE!C$1:D1486,2,FALSE)</f>
        <v>0</v>
      </c>
    </row>
    <row r="145" spans="1:36" ht="12.75" customHeight="1">
      <c r="A145" s="155">
        <v>16</v>
      </c>
      <c r="B145" s="83" t="s">
        <v>397</v>
      </c>
      <c r="C145" s="156" t="s">
        <v>282</v>
      </c>
      <c r="D145" s="132" t="str">
        <f>HYPERLINK(AJ145,AI145)</f>
        <v>video</v>
      </c>
      <c r="E145" s="395">
        <v>10</v>
      </c>
      <c r="F145" s="395"/>
      <c r="G145" s="395"/>
      <c r="H145" s="395"/>
      <c r="I145" s="395"/>
      <c r="J145" s="395"/>
      <c r="K145" s="395">
        <v>4</v>
      </c>
      <c r="L145" s="395"/>
      <c r="M145" s="395"/>
      <c r="N145" s="395"/>
      <c r="O145" s="395"/>
      <c r="P145" s="398"/>
      <c r="Q145" s="238"/>
      <c r="R145" s="238"/>
      <c r="S145" s="238"/>
      <c r="T145" s="238"/>
      <c r="U145" s="238"/>
      <c r="V145" s="238"/>
      <c r="W145" s="238"/>
      <c r="X145" s="238"/>
      <c r="Y145" s="238"/>
      <c r="Z145" s="238"/>
      <c r="AA145" s="238"/>
      <c r="AB145" s="238"/>
      <c r="AG145" s="228"/>
      <c r="AI145" s="87" t="s">
        <v>738</v>
      </c>
      <c r="AJ145" s="19">
        <f>VLOOKUP(C145,EJE!C$1:D1487,2,FALSE)</f>
        <v>0</v>
      </c>
    </row>
    <row r="146" spans="1:36" ht="12.75" customHeight="1" thickBot="1">
      <c r="A146" s="155">
        <v>17</v>
      </c>
      <c r="B146" s="83" t="s">
        <v>942</v>
      </c>
      <c r="C146" s="235" t="s">
        <v>177</v>
      </c>
      <c r="D146" s="133" t="str">
        <f>HYPERLINK(AJ146,AI146)</f>
        <v>video</v>
      </c>
      <c r="E146" s="386">
        <v>8</v>
      </c>
      <c r="F146" s="386"/>
      <c r="G146" s="386"/>
      <c r="H146" s="386"/>
      <c r="I146" s="386"/>
      <c r="J146" s="386"/>
      <c r="K146" s="386">
        <v>4</v>
      </c>
      <c r="L146" s="386"/>
      <c r="M146" s="386"/>
      <c r="N146" s="386"/>
      <c r="O146" s="386"/>
      <c r="P146" s="399"/>
      <c r="Q146" s="238"/>
      <c r="R146" s="238"/>
      <c r="S146" s="238"/>
      <c r="T146" s="238"/>
      <c r="U146" s="238"/>
      <c r="V146" s="238"/>
      <c r="W146" s="238"/>
      <c r="X146" s="238"/>
      <c r="Y146" s="238"/>
      <c r="Z146" s="238"/>
      <c r="AA146" s="238"/>
      <c r="AB146" s="238"/>
      <c r="AG146" s="228"/>
      <c r="AI146" s="87" t="s">
        <v>738</v>
      </c>
      <c r="AJ146" s="19" t="str">
        <f>VLOOKUP(C146,EJE!C$1:D1488,2,FALSE)</f>
        <v>https://youtube.com/shorts/F5owFeKgpoc?si=WPHajVCe8n2gHMbW</v>
      </c>
    </row>
    <row r="147" spans="1:36" ht="12.75" customHeight="1">
      <c r="A147" s="155">
        <v>18</v>
      </c>
      <c r="B147" s="83" t="s">
        <v>397</v>
      </c>
      <c r="C147" s="232" t="s">
        <v>292</v>
      </c>
      <c r="D147" s="131" t="str">
        <f t="shared" ref="D147:D149" si="132">HYPERLINK(AJ147,AI147)</f>
        <v>video</v>
      </c>
      <c r="E147" s="389">
        <v>10</v>
      </c>
      <c r="F147" s="389"/>
      <c r="G147" s="389"/>
      <c r="H147" s="389"/>
      <c r="I147" s="389"/>
      <c r="J147" s="389"/>
      <c r="K147" s="389">
        <v>3</v>
      </c>
      <c r="L147" s="389"/>
      <c r="M147" s="389"/>
      <c r="N147" s="389"/>
      <c r="O147" s="389"/>
      <c r="P147" s="397"/>
      <c r="Q147" s="238"/>
      <c r="R147" s="238"/>
      <c r="S147" s="238"/>
      <c r="T147" s="238"/>
      <c r="U147" s="238"/>
      <c r="V147" s="238"/>
      <c r="W147" s="238"/>
      <c r="X147" s="238"/>
      <c r="Y147" s="238"/>
      <c r="Z147" s="238"/>
      <c r="AA147" s="238"/>
      <c r="AB147" s="238"/>
      <c r="AE147" s="23"/>
      <c r="AI147" s="87" t="s">
        <v>738</v>
      </c>
      <c r="AJ147" s="19">
        <f>VLOOKUP(C147,EJE!C$1:D1489,2,FALSE)</f>
        <v>0</v>
      </c>
    </row>
    <row r="148" spans="1:36" ht="12.75" customHeight="1" thickBot="1">
      <c r="A148" s="155">
        <v>19</v>
      </c>
      <c r="B148" s="83" t="s">
        <v>394</v>
      </c>
      <c r="C148" s="235" t="s">
        <v>1198</v>
      </c>
      <c r="D148" s="133" t="str">
        <f t="shared" si="132"/>
        <v>video</v>
      </c>
      <c r="E148" s="386">
        <v>10</v>
      </c>
      <c r="F148" s="386"/>
      <c r="G148" s="386"/>
      <c r="H148" s="386"/>
      <c r="I148" s="386"/>
      <c r="J148" s="386"/>
      <c r="K148" s="386">
        <v>3</v>
      </c>
      <c r="L148" s="386"/>
      <c r="M148" s="386"/>
      <c r="N148" s="386"/>
      <c r="O148" s="386"/>
      <c r="P148" s="399"/>
      <c r="Q148" s="238"/>
      <c r="R148" s="238"/>
      <c r="S148" s="238"/>
      <c r="T148" s="238"/>
      <c r="U148" s="238"/>
      <c r="V148" s="238"/>
      <c r="W148" s="238"/>
      <c r="X148" s="238"/>
      <c r="Y148" s="238"/>
      <c r="Z148" s="238"/>
      <c r="AA148" s="238"/>
      <c r="AB148" s="238"/>
      <c r="AE148" s="23"/>
      <c r="AI148" s="87" t="s">
        <v>738</v>
      </c>
      <c r="AJ148" s="19" t="str">
        <f>VLOOKUP(C148,EJE!C$1:D1490,2,FALSE)</f>
        <v>https://www.youtube.com/watch?v=O3DX8v_pLi8</v>
      </c>
    </row>
    <row r="149" spans="1:36" ht="12.75" customHeight="1">
      <c r="A149" s="155">
        <v>20</v>
      </c>
      <c r="B149" s="83" t="s">
        <v>1</v>
      </c>
      <c r="C149" s="156" t="s">
        <v>745</v>
      </c>
      <c r="D149" s="132" t="str">
        <f t="shared" si="132"/>
        <v>video</v>
      </c>
      <c r="E149" s="395"/>
      <c r="F149" s="395"/>
      <c r="G149" s="395"/>
      <c r="H149" s="395" t="s">
        <v>779</v>
      </c>
      <c r="I149" s="395"/>
      <c r="J149" s="395"/>
      <c r="K149" s="395">
        <v>3</v>
      </c>
      <c r="L149" s="395"/>
      <c r="M149" s="395"/>
      <c r="N149" s="395"/>
      <c r="O149" s="395"/>
      <c r="P149" s="395"/>
      <c r="Q149" s="238"/>
      <c r="R149" s="238"/>
      <c r="S149" s="238"/>
      <c r="T149" s="238"/>
      <c r="U149" s="238"/>
      <c r="V149" s="238"/>
      <c r="W149" s="238"/>
      <c r="X149" s="238"/>
      <c r="Y149" s="238"/>
      <c r="Z149" s="238"/>
      <c r="AA149" s="238"/>
      <c r="AB149" s="238"/>
      <c r="AE149" s="23"/>
      <c r="AI149" s="87" t="s">
        <v>738</v>
      </c>
      <c r="AJ149" s="19" t="str">
        <f>VLOOKUP(C149,EJE!C$1:D1491,2,FALSE)</f>
        <v>https://drive.google.com/file/d/1d10kKB4X2rApjiYtDlKjBbuy7zvRY_rz/view?usp=sharing</v>
      </c>
    </row>
    <row r="150" spans="1:36">
      <c r="A150" s="155"/>
      <c r="B150" s="77"/>
      <c r="C150" s="18"/>
      <c r="D150" s="192"/>
      <c r="E150" s="22"/>
      <c r="F150" s="22"/>
      <c r="G150" s="22"/>
      <c r="I150" s="18"/>
      <c r="J150" s="23"/>
      <c r="L150" s="18"/>
      <c r="M150" s="23"/>
      <c r="O150" s="18"/>
      <c r="P150" s="23"/>
      <c r="S150" s="23"/>
      <c r="U150" s="24"/>
      <c r="V150" s="24"/>
      <c r="W150" s="24"/>
      <c r="X150" s="24"/>
      <c r="Y150" s="24"/>
      <c r="AB150" s="23"/>
      <c r="AE150" s="23"/>
    </row>
    <row r="151" spans="1:36">
      <c r="A151" s="155"/>
      <c r="B151" s="77"/>
      <c r="C151" s="18"/>
      <c r="D151" s="192"/>
      <c r="E151" s="22"/>
      <c r="F151" s="22"/>
      <c r="G151" s="22"/>
      <c r="I151" s="18"/>
      <c r="J151" s="23"/>
      <c r="L151" s="18"/>
      <c r="M151" s="23"/>
      <c r="O151" s="18"/>
      <c r="P151" s="23"/>
      <c r="S151" s="23"/>
      <c r="U151" s="24"/>
      <c r="V151" s="24"/>
      <c r="W151" s="24"/>
      <c r="X151" s="24"/>
      <c r="Y151" s="24"/>
      <c r="AB151" s="23"/>
      <c r="AE151" s="23"/>
    </row>
    <row r="152" spans="1:36">
      <c r="A152" s="155"/>
      <c r="B152" s="77"/>
      <c r="C152" s="77"/>
      <c r="D152" s="192"/>
      <c r="F152" s="18"/>
      <c r="G152" s="23"/>
      <c r="I152" s="18"/>
      <c r="J152" s="23"/>
      <c r="L152" s="18"/>
      <c r="M152" s="23"/>
      <c r="O152" s="18"/>
      <c r="P152" s="23"/>
      <c r="S152" s="23"/>
      <c r="V152" s="23"/>
      <c r="Y152" s="23"/>
      <c r="AB152" s="23"/>
      <c r="AE152" s="23"/>
    </row>
    <row r="153" spans="1:36">
      <c r="A153" s="155"/>
      <c r="B153" s="77"/>
      <c r="C153" s="77"/>
      <c r="D153" s="192"/>
      <c r="F153" s="18"/>
      <c r="G153" s="23"/>
      <c r="I153" s="18"/>
      <c r="J153" s="23"/>
      <c r="L153" s="18"/>
      <c r="M153" s="23"/>
      <c r="O153" s="18"/>
      <c r="P153" s="23"/>
      <c r="S153" s="23"/>
      <c r="V153" s="23"/>
      <c r="Y153" s="23"/>
      <c r="AB153" s="23"/>
      <c r="AE153" s="23"/>
    </row>
    <row r="154" spans="1:36">
      <c r="B154" s="161"/>
      <c r="C154" s="77" t="s">
        <v>927</v>
      </c>
      <c r="D154" s="59"/>
      <c r="E154" s="228"/>
      <c r="F154" s="228"/>
      <c r="G154" s="228"/>
      <c r="H154" s="228"/>
      <c r="I154" s="228"/>
      <c r="J154" s="228"/>
      <c r="K154" s="228"/>
      <c r="L154" s="228"/>
      <c r="M154" s="228"/>
      <c r="N154" s="238"/>
      <c r="O154" s="238"/>
      <c r="P154" s="238"/>
      <c r="Q154" s="228"/>
      <c r="R154" s="228"/>
      <c r="S154" s="228"/>
      <c r="T154" s="228"/>
      <c r="U154" s="228"/>
      <c r="V154" s="228"/>
      <c r="W154" s="228"/>
      <c r="X154" s="228"/>
      <c r="Y154" s="228"/>
      <c r="Z154" s="228"/>
      <c r="AA154" s="228"/>
      <c r="AB154" s="228"/>
      <c r="AC154" s="228"/>
      <c r="AD154" s="228"/>
      <c r="AE154" s="228"/>
      <c r="AG154" s="228"/>
      <c r="AJ154" s="75"/>
    </row>
    <row r="155" spans="1:36" customFormat="1" ht="21" thickBot="1">
      <c r="A155" s="160">
        <v>7</v>
      </c>
      <c r="B155" s="160"/>
      <c r="C155" s="160" t="s">
        <v>938</v>
      </c>
      <c r="D155" s="190"/>
      <c r="E155" s="379" t="s">
        <v>688</v>
      </c>
      <c r="F155" s="379"/>
      <c r="G155" s="379"/>
      <c r="H155" s="379" t="s">
        <v>38</v>
      </c>
      <c r="I155" s="379"/>
      <c r="J155" s="379"/>
      <c r="K155" s="379" t="s">
        <v>687</v>
      </c>
      <c r="L155" s="379"/>
      <c r="M155" s="379"/>
      <c r="N155" s="379" t="s">
        <v>686</v>
      </c>
      <c r="O155" s="379"/>
      <c r="P155" s="379"/>
      <c r="Q155" s="77"/>
      <c r="R155" s="77"/>
      <c r="S155" s="77"/>
      <c r="T155" s="77"/>
      <c r="U155" s="77"/>
      <c r="V155" s="77"/>
      <c r="W155" s="77"/>
      <c r="X155" s="77"/>
      <c r="Y155" s="77"/>
      <c r="Z155" s="77"/>
      <c r="AA155" s="77"/>
      <c r="AB155" s="77"/>
      <c r="AC155" s="77"/>
      <c r="AD155" s="77"/>
      <c r="AE155" s="77"/>
      <c r="AF155" s="77"/>
      <c r="AG155" s="78"/>
      <c r="AH155" s="18"/>
      <c r="AI155" s="87"/>
      <c r="AJ155" s="76"/>
    </row>
    <row r="156" spans="1:36" ht="25.5">
      <c r="A156" s="155">
        <v>1</v>
      </c>
      <c r="B156" s="80" t="s">
        <v>942</v>
      </c>
      <c r="C156" s="232" t="s">
        <v>723</v>
      </c>
      <c r="D156" s="131" t="str">
        <f t="shared" ref="D156:D161" si="133">HYPERLINK(AJ156,AI156)</f>
        <v>video</v>
      </c>
      <c r="E156" s="389"/>
      <c r="F156" s="389"/>
      <c r="G156" s="389"/>
      <c r="H156" s="389" t="s">
        <v>776</v>
      </c>
      <c r="I156" s="389"/>
      <c r="J156" s="389"/>
      <c r="K156" s="389">
        <v>3</v>
      </c>
      <c r="L156" s="389"/>
      <c r="M156" s="389"/>
      <c r="N156" s="389"/>
      <c r="O156" s="389"/>
      <c r="P156" s="397"/>
      <c r="Q156" s="159"/>
      <c r="R156" s="159"/>
      <c r="S156" s="159"/>
      <c r="T156" s="159"/>
      <c r="U156" s="159"/>
      <c r="V156" s="159"/>
      <c r="W156" s="159"/>
      <c r="X156" s="159"/>
      <c r="Y156" s="159"/>
      <c r="Z156" s="159"/>
      <c r="AA156" s="159"/>
      <c r="AB156" s="159"/>
      <c r="AC156" s="159"/>
      <c r="AD156" s="159"/>
      <c r="AE156" s="159"/>
      <c r="AF156" s="159"/>
      <c r="AG156" s="227"/>
      <c r="AI156" s="87" t="s">
        <v>738</v>
      </c>
      <c r="AJ156" s="19" t="str">
        <f>VLOOKUP(C156,EJE!C$1:D1491,2,FALSE)</f>
        <v>https://drive.google.com/file/d/1Obj2B0pgphywe8p9A6MvgDIw5gB_Nl53/view?usp=sharing</v>
      </c>
    </row>
    <row r="157" spans="1:36" ht="12.75" customHeight="1">
      <c r="A157" s="155">
        <v>2</v>
      </c>
      <c r="B157" s="81" t="s">
        <v>264</v>
      </c>
      <c r="C157" s="156" t="s">
        <v>219</v>
      </c>
      <c r="D157" s="132" t="str">
        <f t="shared" si="133"/>
        <v>video</v>
      </c>
      <c r="E157" s="395"/>
      <c r="F157" s="395"/>
      <c r="G157" s="395"/>
      <c r="H157" s="395" t="s">
        <v>776</v>
      </c>
      <c r="I157" s="395"/>
      <c r="J157" s="395"/>
      <c r="K157" s="395">
        <v>3</v>
      </c>
      <c r="L157" s="395"/>
      <c r="M157" s="395"/>
      <c r="N157" s="395"/>
      <c r="O157" s="395"/>
      <c r="P157" s="398"/>
      <c r="Q157" s="159"/>
      <c r="R157" s="159"/>
      <c r="S157" s="159"/>
      <c r="T157" s="159"/>
      <c r="U157" s="159"/>
      <c r="V157" s="159"/>
      <c r="W157" s="159"/>
      <c r="X157" s="159"/>
      <c r="Y157" s="159"/>
      <c r="Z157" s="159"/>
      <c r="AA157" s="159"/>
      <c r="AB157" s="159"/>
      <c r="AC157" s="159"/>
      <c r="AD157" s="159"/>
      <c r="AE157" s="159"/>
      <c r="AF157" s="159"/>
      <c r="AG157" s="227"/>
      <c r="AI157" s="87" t="s">
        <v>738</v>
      </c>
      <c r="AJ157" s="19">
        <f>VLOOKUP(C157,EJE!C$1:D1492,2,FALSE)</f>
        <v>0</v>
      </c>
    </row>
    <row r="158" spans="1:36" ht="17.25" customHeight="1" thickBot="1">
      <c r="A158" s="155">
        <v>3</v>
      </c>
      <c r="B158" s="82" t="s">
        <v>942</v>
      </c>
      <c r="C158" s="235" t="s">
        <v>389</v>
      </c>
      <c r="D158" s="133" t="str">
        <f t="shared" si="133"/>
        <v>video</v>
      </c>
      <c r="E158" s="386"/>
      <c r="F158" s="386"/>
      <c r="G158" s="386"/>
      <c r="H158" s="386" t="s">
        <v>776</v>
      </c>
      <c r="I158" s="386"/>
      <c r="J158" s="386"/>
      <c r="K158" s="386">
        <v>3</v>
      </c>
      <c r="L158" s="386"/>
      <c r="M158" s="386"/>
      <c r="N158" s="386"/>
      <c r="O158" s="386"/>
      <c r="P158" s="399"/>
      <c r="Q158" s="159"/>
      <c r="R158" s="159"/>
      <c r="S158" s="159"/>
      <c r="T158" s="159"/>
      <c r="U158" s="159"/>
      <c r="V158" s="159"/>
      <c r="W158" s="159"/>
      <c r="X158" s="159"/>
      <c r="Y158" s="159"/>
      <c r="Z158" s="159"/>
      <c r="AA158" s="159"/>
      <c r="AB158" s="159"/>
      <c r="AC158" s="159"/>
      <c r="AD158" s="159"/>
      <c r="AE158" s="159"/>
      <c r="AF158" s="159"/>
      <c r="AG158" s="227"/>
      <c r="AI158" s="87" t="s">
        <v>738</v>
      </c>
      <c r="AJ158" s="19" t="str">
        <f>VLOOKUP(C158,EJE!C$1:D1493,2,FALSE)</f>
        <v>https://youtu.be/B4AxYIlorgw?si=E6uIHQ3akwy8aj-m</v>
      </c>
    </row>
    <row r="159" spans="1:36" ht="16.5" customHeight="1">
      <c r="A159" s="155">
        <v>4</v>
      </c>
      <c r="B159" s="81" t="s">
        <v>739</v>
      </c>
      <c r="C159" s="156" t="s">
        <v>66</v>
      </c>
      <c r="D159" s="132" t="str">
        <f t="shared" si="133"/>
        <v>video</v>
      </c>
      <c r="E159" s="395"/>
      <c r="F159" s="395"/>
      <c r="G159" s="395"/>
      <c r="H159" s="395" t="s">
        <v>776</v>
      </c>
      <c r="I159" s="395"/>
      <c r="J159" s="395"/>
      <c r="K159" s="395">
        <v>3</v>
      </c>
      <c r="L159" s="395"/>
      <c r="M159" s="395"/>
      <c r="N159" s="395"/>
      <c r="O159" s="395"/>
      <c r="P159" s="398"/>
      <c r="Q159" s="159"/>
      <c r="R159" s="159"/>
      <c r="S159" s="159"/>
      <c r="T159" s="159"/>
      <c r="U159" s="159"/>
      <c r="V159" s="159"/>
      <c r="W159" s="159"/>
      <c r="X159" s="159"/>
      <c r="Y159" s="159"/>
      <c r="Z159" s="159"/>
      <c r="AA159" s="159"/>
      <c r="AB159" s="159"/>
      <c r="AC159" s="159"/>
      <c r="AD159" s="159"/>
      <c r="AE159" s="159"/>
      <c r="AF159" s="159"/>
      <c r="AG159" s="227"/>
      <c r="AI159" s="87" t="s">
        <v>738</v>
      </c>
      <c r="AJ159" s="19" t="str">
        <f>VLOOKUP(C159,EJE!C$1:D1494,2,FALSE)</f>
        <v>https://youtu.be/YNAwRWgPwNk?si=tRGZb459mOPBCCZB</v>
      </c>
    </row>
    <row r="160" spans="1:36" ht="12.75" customHeight="1">
      <c r="A160" s="155">
        <v>5</v>
      </c>
      <c r="B160" s="81" t="s">
        <v>739</v>
      </c>
      <c r="C160" s="156" t="s">
        <v>316</v>
      </c>
      <c r="D160" s="132" t="str">
        <f t="shared" si="133"/>
        <v>video</v>
      </c>
      <c r="E160" s="395"/>
      <c r="F160" s="395"/>
      <c r="G160" s="395"/>
      <c r="H160" s="395" t="s">
        <v>776</v>
      </c>
      <c r="I160" s="395"/>
      <c r="J160" s="395"/>
      <c r="K160" s="395">
        <v>3</v>
      </c>
      <c r="L160" s="395"/>
      <c r="M160" s="395"/>
      <c r="N160" s="395"/>
      <c r="O160" s="395"/>
      <c r="P160" s="398"/>
      <c r="Q160" s="159"/>
      <c r="R160" s="159"/>
      <c r="S160" s="159"/>
      <c r="T160" s="159"/>
      <c r="U160" s="159"/>
      <c r="V160" s="159"/>
      <c r="W160" s="159"/>
      <c r="X160" s="159"/>
      <c r="Y160" s="159"/>
      <c r="Z160" s="159"/>
      <c r="AA160" s="159"/>
      <c r="AB160" s="159"/>
      <c r="AC160" s="159"/>
      <c r="AD160" s="159"/>
      <c r="AE160" s="159"/>
      <c r="AF160" s="159"/>
      <c r="AG160" s="227"/>
      <c r="AI160" s="87" t="s">
        <v>738</v>
      </c>
      <c r="AJ160" s="19" t="str">
        <f>VLOOKUP(C160,EJE!C$1:D1495,2,FALSE)</f>
        <v>https://youtu.be/mHF9oAkfJ6Q?si=PpywtjmHtAge-zOQ</v>
      </c>
    </row>
    <row r="161" spans="1:36" ht="13.5" customHeight="1" thickBot="1">
      <c r="A161" s="155">
        <v>6</v>
      </c>
      <c r="B161" s="81" t="s">
        <v>0</v>
      </c>
      <c r="C161" s="156" t="s">
        <v>622</v>
      </c>
      <c r="D161" s="132" t="e">
        <f t="shared" si="133"/>
        <v>#N/A</v>
      </c>
      <c r="E161" s="395"/>
      <c r="F161" s="395"/>
      <c r="G161" s="395"/>
      <c r="H161" s="395" t="s">
        <v>776</v>
      </c>
      <c r="I161" s="395"/>
      <c r="J161" s="395"/>
      <c r="K161" s="395">
        <v>3</v>
      </c>
      <c r="L161" s="395"/>
      <c r="M161" s="395"/>
      <c r="N161" s="395"/>
      <c r="O161" s="395"/>
      <c r="P161" s="398"/>
      <c r="Q161" s="159"/>
      <c r="R161" s="159"/>
      <c r="S161" s="159"/>
      <c r="T161" s="159"/>
      <c r="U161" s="159"/>
      <c r="V161" s="159"/>
      <c r="W161" s="159"/>
      <c r="X161" s="159"/>
      <c r="Y161" s="159"/>
      <c r="Z161" s="159"/>
      <c r="AA161" s="159"/>
      <c r="AB161" s="159"/>
      <c r="AC161" s="159"/>
      <c r="AD161" s="159"/>
      <c r="AE161" s="159"/>
      <c r="AF161" s="159"/>
      <c r="AG161" s="227"/>
      <c r="AI161" s="87" t="s">
        <v>738</v>
      </c>
      <c r="AJ161" s="19" t="e">
        <f>VLOOKUP(C161,EJE!C$1:D1496,2,FALSE)</f>
        <v>#N/A</v>
      </c>
    </row>
    <row r="162" spans="1:36" ht="12.75">
      <c r="A162" s="155">
        <v>7</v>
      </c>
      <c r="B162" s="129" t="s">
        <v>752</v>
      </c>
      <c r="C162" s="233" t="str">
        <f>+VLOOKUP($B162,PERIODIZACION!$A$3:$AN$528,2,FALSE)</f>
        <v>SENTADILLA</v>
      </c>
      <c r="D162" s="317">
        <f>IF(VLOOKUP($B162,PERIODIZACION!$A$3:$AN$528,3,FALSE)=0,"",VLOOKUP($B162,PERIODIZACION!$A$3:$AN$528,3,FALSE))</f>
        <v>40</v>
      </c>
      <c r="E162" s="233" t="str">
        <f t="shared" ref="E162" si="134">IF(D162 &lt;&gt; "","/","")</f>
        <v>/</v>
      </c>
      <c r="F162" s="233">
        <f>IF(VLOOKUP($B162,PERIODIZACION!$A$3:$AN$528,4,FALSE)=0,"",VLOOKUP($B162,PERIODIZACION!$A$3:$AN$528,4,FALSE))</f>
        <v>4</v>
      </c>
      <c r="G162" s="233">
        <f>IF(VLOOKUP($B162,PERIODIZACION!$A$3:$AN$528,5,FALSE)=0,"",VLOOKUP($B162,PERIODIZACION!$A$3:$AN$528,5,FALSE))</f>
        <v>60</v>
      </c>
      <c r="H162" s="233" t="str">
        <f t="shared" ref="H162" si="135">IF(G162 &lt;&gt; "","/","")</f>
        <v>/</v>
      </c>
      <c r="I162" s="233">
        <f>IF(VLOOKUP($B162,PERIODIZACION!$A$3:$AN$528,6,FALSE)=0,"",VLOOKUP($B162,PERIODIZACION!$A$3:$AN$528,6,FALSE))</f>
        <v>4</v>
      </c>
      <c r="J162" s="233">
        <f>IF(VLOOKUP($B162,PERIODIZACION!$A$3:$AN$528,7,FALSE)=0,"",VLOOKUP($B162,PERIODIZACION!$A$3:$AN$528,7,FALSE))</f>
        <v>70</v>
      </c>
      <c r="K162" s="233" t="str">
        <f t="shared" ref="K162" si="136">IF(J162 &lt;&gt; "","/","")</f>
        <v>/</v>
      </c>
      <c r="L162" s="233">
        <f>IF(VLOOKUP($B162,PERIODIZACION!$A$3:$AN$528,8,FALSE)=0,"",VLOOKUP($B162,PERIODIZACION!$A$3:$AN$528,8,FALSE))</f>
        <v>4</v>
      </c>
      <c r="M162" s="233">
        <f>IF(VLOOKUP($B162,PERIODIZACION!$A$3:$AN$528,9,FALSE)=0,"",VLOOKUP($B162,PERIODIZACION!$A$3:$AN$528,9,FALSE))</f>
        <v>80</v>
      </c>
      <c r="N162" s="233" t="str">
        <f t="shared" ref="N162" si="137">IF(M162 &lt;&gt; "","/","")</f>
        <v>/</v>
      </c>
      <c r="O162" s="233">
        <f>IF(VLOOKUP($B162,PERIODIZACION!$A$3:$AN$528,10,FALSE)=0,"",VLOOKUP($B162,PERIODIZACION!$A$3:$AN$528,10,FALSE))</f>
        <v>4</v>
      </c>
      <c r="P162" s="233">
        <f>IF(VLOOKUP($B162,PERIODIZACION!$A$3:$AN$528,11,FALSE)=0,"",VLOOKUP($B162,PERIODIZACION!$A$3:$AN$528,11,FALSE))</f>
        <v>80</v>
      </c>
      <c r="Q162" s="233" t="str">
        <f t="shared" ref="Q162" si="138">IF(P162 &lt;&gt; "","/","")</f>
        <v>/</v>
      </c>
      <c r="R162" s="233">
        <f>IF(VLOOKUP($B162,PERIODIZACION!$A$3:$AN$528,12,FALSE)=0,"",VLOOKUP($B162,PERIODIZACION!$A$3:$AN$528,12,FALSE))</f>
        <v>4</v>
      </c>
      <c r="S162" s="233">
        <f>IF(VLOOKUP($B162,PERIODIZACION!$A$3:$AN$528,13,FALSE)=0,"",VLOOKUP($B162,PERIODIZACION!$A$3:$AN$528,13,FALSE))</f>
        <v>80</v>
      </c>
      <c r="T162" s="233" t="str">
        <f t="shared" ref="T162" si="139">IF(S162 &lt;&gt; "","/","")</f>
        <v>/</v>
      </c>
      <c r="U162" s="233">
        <f>IF(VLOOKUP($B162,PERIODIZACION!$A$3:$AN$528,14,FALSE)=0,"",VLOOKUP($B162,PERIODIZACION!$A$3:$AN$528,14,FALSE))</f>
        <v>4</v>
      </c>
      <c r="V162" s="233">
        <f>IF(VLOOKUP($B162,PERIODIZACION!$A$3:$AN$528,15,FALSE)=0,"",VLOOKUP($B162,PERIODIZACION!$A$3:$AN$528,15,FALSE))</f>
        <v>80</v>
      </c>
      <c r="W162" s="233" t="str">
        <f t="shared" ref="W162" si="140">IF(V162 &lt;&gt; "","/","")</f>
        <v>/</v>
      </c>
      <c r="X162" s="233">
        <f>IF(VLOOKUP($B162,PERIODIZACION!$A$3:$AN$528,16,FALSE)=0,"",VLOOKUP($B162,PERIODIZACION!$A$3:$AN$528,16,FALSE))</f>
        <v>4</v>
      </c>
      <c r="Y162" s="233">
        <f>IF(VLOOKUP($B162,PERIODIZACION!$A$3:$AN$528,17,FALSE)=0,"",VLOOKUP($B162,PERIODIZACION!$A$3:$AN$528,17,FALSE))</f>
        <v>80</v>
      </c>
      <c r="Z162" s="233" t="str">
        <f t="shared" ref="Z162" si="141">IF(Y162 &lt;&gt; "","/","")</f>
        <v>/</v>
      </c>
      <c r="AA162" s="233">
        <f>IF(VLOOKUP($B162,PERIODIZACION!$A$3:$AN$528,18,FALSE)=0,"",VLOOKUP($B162,PERIODIZACION!$A$3:$AN$528,18,FALSE))</f>
        <v>4</v>
      </c>
      <c r="AB162" s="233">
        <f>IF(VLOOKUP($B162,PERIODIZACION!$A$3:$AN$528,19,FALSE)=0,"",VLOOKUP($B162,PERIODIZACION!$A$3:$AN$528,19,FALSE))</f>
        <v>80</v>
      </c>
      <c r="AC162" s="233" t="str">
        <f t="shared" ref="AC162" si="142">IF(AB162 &lt;&gt; "","/","")</f>
        <v>/</v>
      </c>
      <c r="AD162" s="233">
        <f>IF(VLOOKUP($B162,PERIODIZACION!$A$3:$AN$528,20,FALSE)=0,"",VLOOKUP($B162,PERIODIZACION!$A$3:$AN$528,20,FALSE))</f>
        <v>4</v>
      </c>
      <c r="AE162" s="233" t="str">
        <f>IF(VLOOKUP($B162,PERIODIZACION!$A$3:$AN$528,21,FALSE)=0,"",VLOOKUP($B162,PERIODIZACION!$A$3:$AN$528,21,FALSE))</f>
        <v/>
      </c>
      <c r="AF162" s="233" t="str">
        <f t="shared" ref="AF162" si="143">IF(AE162 &lt;&gt; "","/","")</f>
        <v/>
      </c>
      <c r="AG162" s="234" t="str">
        <f>IF(VLOOKUP($B162,PERIODIZACION!$A$3:$AN$528,22,FALSE)=0,"",VLOOKUP($B162,PERIODIZACION!$A$3:$AN$528,22,FALSE))</f>
        <v/>
      </c>
      <c r="AI162" s="87" t="s">
        <v>738</v>
      </c>
      <c r="AJ162" s="19" t="e">
        <f>VLOOKUP(C162,EJE!C$1:D1498,2,FALSE)</f>
        <v>#N/A</v>
      </c>
    </row>
    <row r="163" spans="1:36" ht="16.5" customHeight="1">
      <c r="A163" s="155">
        <v>8</v>
      </c>
      <c r="B163" s="81"/>
      <c r="C163" s="227"/>
      <c r="D163" s="132"/>
      <c r="E163" s="380"/>
      <c r="F163" s="380"/>
      <c r="G163" s="380"/>
      <c r="H163" s="380"/>
      <c r="I163" s="380"/>
      <c r="J163" s="380"/>
      <c r="K163" s="380"/>
      <c r="L163" s="380"/>
      <c r="M163" s="380"/>
      <c r="N163" s="380"/>
      <c r="O163" s="380"/>
      <c r="P163" s="380"/>
      <c r="Q163" s="227"/>
      <c r="R163" s="227"/>
      <c r="S163" s="227"/>
      <c r="T163" s="227"/>
      <c r="U163" s="227"/>
      <c r="V163" s="227"/>
      <c r="W163" s="227"/>
      <c r="X163" s="227"/>
      <c r="Y163" s="227"/>
      <c r="Z163" s="227"/>
      <c r="AA163" s="227"/>
      <c r="AB163" s="227"/>
      <c r="AC163" s="227"/>
      <c r="AD163" s="227"/>
      <c r="AE163" s="227"/>
      <c r="AF163" s="227"/>
      <c r="AG163" s="231"/>
      <c r="AI163" s="87" t="s">
        <v>738</v>
      </c>
      <c r="AJ163" s="19" t="e">
        <f>VLOOKUP(C163,EJE!C$1:D1499,2,FALSE)</f>
        <v>#N/A</v>
      </c>
    </row>
    <row r="164" spans="1:36" ht="13.5" customHeight="1" thickBot="1">
      <c r="A164" s="155">
        <v>9</v>
      </c>
      <c r="B164" s="82" t="s">
        <v>264</v>
      </c>
      <c r="C164" s="236" t="s">
        <v>651</v>
      </c>
      <c r="D164" s="133" t="str">
        <f>HYPERLINK(AJ164,AI164)</f>
        <v>video</v>
      </c>
      <c r="E164" s="387"/>
      <c r="F164" s="387"/>
      <c r="G164" s="387"/>
      <c r="H164" s="387" t="s">
        <v>776</v>
      </c>
      <c r="I164" s="387"/>
      <c r="J164" s="387"/>
      <c r="K164" s="387"/>
      <c r="L164" s="387"/>
      <c r="M164" s="387"/>
      <c r="N164" s="387"/>
      <c r="O164" s="387"/>
      <c r="P164" s="387"/>
      <c r="Q164" s="236"/>
      <c r="R164" s="236"/>
      <c r="S164" s="236"/>
      <c r="T164" s="236"/>
      <c r="U164" s="236"/>
      <c r="V164" s="236"/>
      <c r="W164" s="236"/>
      <c r="X164" s="236"/>
      <c r="Y164" s="236"/>
      <c r="Z164" s="236"/>
      <c r="AA164" s="236"/>
      <c r="AB164" s="236"/>
      <c r="AC164" s="236"/>
      <c r="AD164" s="236"/>
      <c r="AE164" s="236"/>
      <c r="AF164" s="236"/>
      <c r="AG164" s="237"/>
      <c r="AI164" s="87" t="s">
        <v>738</v>
      </c>
      <c r="AJ164" s="19" t="str">
        <f>VLOOKUP(C164,EJE!C$1:D1500,2,FALSE)</f>
        <v>https://youtu.be/NDnUK9fSDe8?si=3nBkyPS7AyNNNd0x</v>
      </c>
    </row>
    <row r="165" spans="1:36" ht="12.75">
      <c r="A165" s="155">
        <v>10</v>
      </c>
      <c r="B165" s="129" t="s">
        <v>1164</v>
      </c>
      <c r="C165" s="233" t="str">
        <f>+VLOOKUP($B165,PERIODIZACION!$A$3:$AN$528,2,FALSE)</f>
        <v>SEAL ROW</v>
      </c>
      <c r="D165" s="317">
        <f>IF(VLOOKUP($B165,PERIODIZACION!$A$3:$AN$528,3,FALSE)=0,"",VLOOKUP($B165,PERIODIZACION!$A$3:$AN$528,3,FALSE))</f>
        <v>40</v>
      </c>
      <c r="E165" s="233" t="str">
        <f t="shared" ref="E165" si="144">IF(D165 &lt;&gt; "","/","")</f>
        <v>/</v>
      </c>
      <c r="F165" s="233">
        <f>IF(VLOOKUP($B165,PERIODIZACION!$A$3:$AN$528,4,FALSE)=0,"",VLOOKUP($B165,PERIODIZACION!$A$3:$AN$528,4,FALSE))</f>
        <v>4</v>
      </c>
      <c r="G165" s="233">
        <f>IF(VLOOKUP($B165,PERIODIZACION!$A$3:$AN$528,5,FALSE)=0,"",VLOOKUP($B165,PERIODIZACION!$A$3:$AN$528,5,FALSE))</f>
        <v>60</v>
      </c>
      <c r="H165" s="233" t="str">
        <f t="shared" ref="H165" si="145">IF(G165 &lt;&gt; "","/","")</f>
        <v>/</v>
      </c>
      <c r="I165" s="233">
        <f>IF(VLOOKUP($B165,PERIODIZACION!$A$3:$AN$528,6,FALSE)=0,"",VLOOKUP($B165,PERIODIZACION!$A$3:$AN$528,6,FALSE))</f>
        <v>4</v>
      </c>
      <c r="J165" s="233">
        <f>IF(VLOOKUP($B165,PERIODIZACION!$A$3:$AN$528,7,FALSE)=0,"",VLOOKUP($B165,PERIODIZACION!$A$3:$AN$528,7,FALSE))</f>
        <v>70</v>
      </c>
      <c r="K165" s="233" t="str">
        <f t="shared" ref="K165" si="146">IF(J165 &lt;&gt; "","/","")</f>
        <v>/</v>
      </c>
      <c r="L165" s="233">
        <f>IF(VLOOKUP($B165,PERIODIZACION!$A$3:$AN$528,8,FALSE)=0,"",VLOOKUP($B165,PERIODIZACION!$A$3:$AN$528,8,FALSE))</f>
        <v>4</v>
      </c>
      <c r="M165" s="233">
        <f>IF(VLOOKUP($B165,PERIODIZACION!$A$3:$AN$528,9,FALSE)=0,"",VLOOKUP($B165,PERIODIZACION!$A$3:$AN$528,9,FALSE))</f>
        <v>80</v>
      </c>
      <c r="N165" s="233" t="str">
        <f t="shared" ref="N165" si="147">IF(M165 &lt;&gt; "","/","")</f>
        <v>/</v>
      </c>
      <c r="O165" s="233">
        <f>IF(VLOOKUP($B165,PERIODIZACION!$A$3:$AN$528,10,FALSE)=0,"",VLOOKUP($B165,PERIODIZACION!$A$3:$AN$528,10,FALSE))</f>
        <v>4</v>
      </c>
      <c r="P165" s="233">
        <f>IF(VLOOKUP($B165,PERIODIZACION!$A$3:$AN$528,11,FALSE)=0,"",VLOOKUP($B165,PERIODIZACION!$A$3:$AN$528,11,FALSE))</f>
        <v>80</v>
      </c>
      <c r="Q165" s="233" t="str">
        <f t="shared" ref="Q165" si="148">IF(P165 &lt;&gt; "","/","")</f>
        <v>/</v>
      </c>
      <c r="R165" s="233">
        <f>IF(VLOOKUP($B165,PERIODIZACION!$A$3:$AN$528,12,FALSE)=0,"",VLOOKUP($B165,PERIODIZACION!$A$3:$AN$528,12,FALSE))</f>
        <v>4</v>
      </c>
      <c r="S165" s="233">
        <f>IF(VLOOKUP($B165,PERIODIZACION!$A$3:$AN$528,13,FALSE)=0,"",VLOOKUP($B165,PERIODIZACION!$A$3:$AN$528,13,FALSE))</f>
        <v>80</v>
      </c>
      <c r="T165" s="233" t="str">
        <f t="shared" ref="T165" si="149">IF(S165 &lt;&gt; "","/","")</f>
        <v>/</v>
      </c>
      <c r="U165" s="233">
        <f>IF(VLOOKUP($B165,PERIODIZACION!$A$3:$AN$528,14,FALSE)=0,"",VLOOKUP($B165,PERIODIZACION!$A$3:$AN$528,14,FALSE))</f>
        <v>4</v>
      </c>
      <c r="V165" s="233">
        <f>IF(VLOOKUP($B165,PERIODIZACION!$A$3:$AN$528,15,FALSE)=0,"",VLOOKUP($B165,PERIODIZACION!$A$3:$AN$528,15,FALSE))</f>
        <v>80</v>
      </c>
      <c r="W165" s="233" t="str">
        <f t="shared" ref="W165" si="150">IF(V165 &lt;&gt; "","/","")</f>
        <v>/</v>
      </c>
      <c r="X165" s="233">
        <f>IF(VLOOKUP($B165,PERIODIZACION!$A$3:$AN$528,16,FALSE)=0,"",VLOOKUP($B165,PERIODIZACION!$A$3:$AN$528,16,FALSE))</f>
        <v>4</v>
      </c>
      <c r="Y165" s="233">
        <f>IF(VLOOKUP($B165,PERIODIZACION!$A$3:$AN$528,17,FALSE)=0,"",VLOOKUP($B165,PERIODIZACION!$A$3:$AN$528,17,FALSE))</f>
        <v>80</v>
      </c>
      <c r="Z165" s="233" t="str">
        <f t="shared" ref="Z165" si="151">IF(Y165 &lt;&gt; "","/","")</f>
        <v>/</v>
      </c>
      <c r="AA165" s="233">
        <f>IF(VLOOKUP($B165,PERIODIZACION!$A$3:$AN$528,18,FALSE)=0,"",VLOOKUP($B165,PERIODIZACION!$A$3:$AN$528,18,FALSE))</f>
        <v>4</v>
      </c>
      <c r="AB165" s="233">
        <f>IF(VLOOKUP($B165,PERIODIZACION!$A$3:$AN$528,19,FALSE)=0,"",VLOOKUP($B165,PERIODIZACION!$A$3:$AN$528,19,FALSE))</f>
        <v>80</v>
      </c>
      <c r="AC165" s="233" t="str">
        <f t="shared" ref="AC165" si="152">IF(AB165 &lt;&gt; "","/","")</f>
        <v>/</v>
      </c>
      <c r="AD165" s="233">
        <f>IF(VLOOKUP($B165,PERIODIZACION!$A$3:$AN$528,20,FALSE)=0,"",VLOOKUP($B165,PERIODIZACION!$A$3:$AN$528,20,FALSE))</f>
        <v>4</v>
      </c>
      <c r="AE165" s="233" t="str">
        <f>IF(VLOOKUP($B165,PERIODIZACION!$A$3:$AN$528,21,FALSE)=0,"",VLOOKUP($B165,PERIODIZACION!$A$3:$AN$528,21,FALSE))</f>
        <v/>
      </c>
      <c r="AF165" s="233" t="str">
        <f t="shared" ref="AF165" si="153">IF(AE165 &lt;&gt; "","/","")</f>
        <v/>
      </c>
      <c r="AG165" s="234" t="str">
        <f>IF(VLOOKUP($B165,PERIODIZACION!$A$3:$AN$528,22,FALSE)=0,"",VLOOKUP($B165,PERIODIZACION!$A$3:$AN$528,22,FALSE))</f>
        <v/>
      </c>
      <c r="AI165" s="87" t="s">
        <v>738</v>
      </c>
      <c r="AJ165" s="19" t="e">
        <f>VLOOKUP(C165,EJE!C$1:D1501,2,FALSE)</f>
        <v>#N/A</v>
      </c>
    </row>
    <row r="166" spans="1:36" ht="16.5" customHeight="1">
      <c r="A166" s="155">
        <v>11</v>
      </c>
      <c r="B166" s="81" t="s">
        <v>687</v>
      </c>
      <c r="C166" s="227"/>
      <c r="D166" s="132"/>
      <c r="E166" s="380"/>
      <c r="F166" s="380"/>
      <c r="G166" s="380"/>
      <c r="H166" s="380"/>
      <c r="I166" s="380"/>
      <c r="J166" s="380"/>
      <c r="K166" s="380"/>
      <c r="L166" s="380"/>
      <c r="M166" s="380"/>
      <c r="N166" s="380"/>
      <c r="O166" s="380"/>
      <c r="P166" s="380"/>
      <c r="Q166" s="227"/>
      <c r="R166" s="227"/>
      <c r="S166" s="227"/>
      <c r="T166" s="227"/>
      <c r="U166" s="227"/>
      <c r="V166" s="227"/>
      <c r="W166" s="227"/>
      <c r="X166" s="227"/>
      <c r="Y166" s="227"/>
      <c r="Z166" s="227"/>
      <c r="AA166" s="227"/>
      <c r="AB166" s="227"/>
      <c r="AC166" s="227"/>
      <c r="AD166" s="227"/>
      <c r="AE166" s="227"/>
      <c r="AF166" s="227"/>
      <c r="AG166" s="231"/>
      <c r="AI166" s="87" t="s">
        <v>738</v>
      </c>
      <c r="AJ166" s="19" t="e">
        <f>VLOOKUP(C166,EJE!C$1:D1502,2,FALSE)</f>
        <v>#N/A</v>
      </c>
    </row>
    <row r="167" spans="1:36" ht="17.25" customHeight="1" thickBot="1">
      <c r="A167" s="155">
        <v>12</v>
      </c>
      <c r="B167" s="82" t="s">
        <v>942</v>
      </c>
      <c r="C167" s="235" t="s">
        <v>667</v>
      </c>
      <c r="D167" s="133" t="str">
        <f>HYPERLINK(AJ167,AI167)</f>
        <v>video</v>
      </c>
      <c r="E167" s="387"/>
      <c r="F167" s="387"/>
      <c r="G167" s="387"/>
      <c r="H167" s="387" t="s">
        <v>776</v>
      </c>
      <c r="I167" s="387"/>
      <c r="J167" s="387"/>
      <c r="K167" s="387"/>
      <c r="L167" s="387"/>
      <c r="M167" s="387"/>
      <c r="N167" s="387"/>
      <c r="O167" s="387"/>
      <c r="P167" s="387"/>
      <c r="Q167" s="236"/>
      <c r="R167" s="236"/>
      <c r="S167" s="236"/>
      <c r="T167" s="236"/>
      <c r="U167" s="236"/>
      <c r="V167" s="236"/>
      <c r="W167" s="236"/>
      <c r="X167" s="236"/>
      <c r="Y167" s="236"/>
      <c r="Z167" s="236"/>
      <c r="AA167" s="236"/>
      <c r="AB167" s="236"/>
      <c r="AC167" s="236"/>
      <c r="AD167" s="236"/>
      <c r="AE167" s="236"/>
      <c r="AF167" s="236"/>
      <c r="AG167" s="237"/>
      <c r="AI167" s="87" t="s">
        <v>738</v>
      </c>
      <c r="AJ167" s="19" t="str">
        <f>VLOOKUP(C167,EJE!C$1:D1503,2,FALSE)</f>
        <v>https://youtu.be/6h97GImoFN8?si=9xA6dYWvzzOHIsIz</v>
      </c>
    </row>
    <row r="168" spans="1:36" ht="12" customHeight="1" thickBot="1">
      <c r="A168" s="155">
        <v>13</v>
      </c>
      <c r="B168" s="379"/>
      <c r="C168" s="379"/>
      <c r="D168" s="379"/>
      <c r="E168" s="379" t="s">
        <v>688</v>
      </c>
      <c r="F168" s="379"/>
      <c r="G168" s="379"/>
      <c r="H168" s="379" t="s">
        <v>38</v>
      </c>
      <c r="I168" s="379"/>
      <c r="J168" s="379"/>
      <c r="K168" s="379" t="s">
        <v>687</v>
      </c>
      <c r="L168" s="379"/>
      <c r="M168" s="379"/>
      <c r="N168" s="379" t="s">
        <v>686</v>
      </c>
      <c r="O168" s="379"/>
      <c r="P168" s="379"/>
      <c r="Q168" s="238"/>
      <c r="R168" s="238"/>
      <c r="S168" s="238"/>
      <c r="T168" s="238"/>
      <c r="U168" s="238"/>
      <c r="V168" s="238"/>
      <c r="W168" s="238"/>
      <c r="X168" s="238"/>
      <c r="Y168" s="238"/>
      <c r="Z168" s="238"/>
      <c r="AA168" s="238"/>
      <c r="AB168" s="238"/>
      <c r="AC168" s="238"/>
      <c r="AD168" s="238"/>
      <c r="AE168" s="238"/>
      <c r="AF168" s="238"/>
      <c r="AG168" s="238"/>
      <c r="AI168" s="87" t="s">
        <v>738</v>
      </c>
      <c r="AJ168" s="19"/>
    </row>
    <row r="169" spans="1:36" ht="12.75" customHeight="1">
      <c r="A169" s="155">
        <v>14</v>
      </c>
      <c r="B169" s="83" t="s">
        <v>42</v>
      </c>
      <c r="C169" s="232" t="s">
        <v>20</v>
      </c>
      <c r="D169" s="131" t="str">
        <f>HYPERLINK(AJ169,AI169)</f>
        <v>video</v>
      </c>
      <c r="E169" s="389">
        <v>6</v>
      </c>
      <c r="F169" s="389"/>
      <c r="G169" s="389"/>
      <c r="H169" s="389"/>
      <c r="I169" s="389"/>
      <c r="J169" s="389"/>
      <c r="K169" s="389">
        <v>4</v>
      </c>
      <c r="L169" s="389"/>
      <c r="M169" s="389"/>
      <c r="N169" s="389"/>
      <c r="O169" s="389"/>
      <c r="P169" s="397"/>
      <c r="Q169" s="238"/>
      <c r="R169" s="238"/>
      <c r="S169" s="238"/>
      <c r="T169" s="238"/>
      <c r="U169" s="238"/>
      <c r="V169" s="238"/>
      <c r="W169" s="238"/>
      <c r="X169" s="238"/>
      <c r="Y169" s="238"/>
      <c r="Z169" s="238"/>
      <c r="AA169" s="238"/>
      <c r="AB169" s="238"/>
      <c r="AC169" s="238"/>
      <c r="AD169" s="238"/>
      <c r="AE169" s="238"/>
      <c r="AF169" s="238"/>
      <c r="AG169" s="238"/>
      <c r="AI169" s="87" t="s">
        <v>738</v>
      </c>
      <c r="AJ169" s="19">
        <f>VLOOKUP(C169,EJE!C$1:D1505,2,FALSE)</f>
        <v>0</v>
      </c>
    </row>
    <row r="170" spans="1:36" ht="25.5" customHeight="1">
      <c r="A170" s="155">
        <v>15</v>
      </c>
      <c r="B170" s="83" t="s">
        <v>687</v>
      </c>
      <c r="C170" s="156" t="s">
        <v>1190</v>
      </c>
      <c r="D170" s="132" t="str">
        <f>HYPERLINK(AJ170,AI170)</f>
        <v>video</v>
      </c>
      <c r="E170" s="395">
        <v>6</v>
      </c>
      <c r="F170" s="395"/>
      <c r="G170" s="395"/>
      <c r="H170" s="395"/>
      <c r="I170" s="395"/>
      <c r="J170" s="395"/>
      <c r="K170" s="395">
        <v>4</v>
      </c>
      <c r="L170" s="395"/>
      <c r="M170" s="395"/>
      <c r="N170" s="395"/>
      <c r="O170" s="395"/>
      <c r="P170" s="398"/>
      <c r="Q170" s="238"/>
      <c r="R170" s="238"/>
      <c r="S170" s="238"/>
      <c r="T170" s="238"/>
      <c r="U170" s="238"/>
      <c r="V170" s="238"/>
      <c r="W170" s="238"/>
      <c r="X170" s="238"/>
      <c r="Y170" s="238"/>
      <c r="Z170" s="238"/>
      <c r="AA170" s="238"/>
      <c r="AB170" s="238"/>
      <c r="AC170" s="238"/>
      <c r="AD170" s="238"/>
      <c r="AE170" s="238"/>
      <c r="AF170" s="238"/>
      <c r="AG170" s="238"/>
      <c r="AI170" s="87" t="s">
        <v>738</v>
      </c>
      <c r="AJ170" s="19">
        <f>VLOOKUP(C170,EJE!C$1:D1506,2,FALSE)</f>
        <v>0</v>
      </c>
    </row>
    <row r="171" spans="1:36" ht="12.75" customHeight="1">
      <c r="A171" s="155">
        <v>16</v>
      </c>
      <c r="B171" s="83" t="s">
        <v>38</v>
      </c>
      <c r="C171" s="156" t="s">
        <v>126</v>
      </c>
      <c r="D171" s="132" t="str">
        <f>HYPERLINK(AJ171,AI171)</f>
        <v>video</v>
      </c>
      <c r="E171" s="395">
        <v>6</v>
      </c>
      <c r="F171" s="395"/>
      <c r="G171" s="395"/>
      <c r="H171" s="395"/>
      <c r="I171" s="395"/>
      <c r="J171" s="395"/>
      <c r="K171" s="395">
        <v>4</v>
      </c>
      <c r="L171" s="395"/>
      <c r="M171" s="395"/>
      <c r="N171" s="395"/>
      <c r="O171" s="395"/>
      <c r="P171" s="398"/>
      <c r="Q171" s="238"/>
      <c r="R171" s="238"/>
      <c r="S171" s="238"/>
      <c r="T171" s="238"/>
      <c r="U171" s="238"/>
      <c r="V171" s="238"/>
      <c r="W171" s="238"/>
      <c r="X171" s="238"/>
      <c r="Y171" s="238"/>
      <c r="Z171" s="238"/>
      <c r="AA171" s="238"/>
      <c r="AB171" s="238"/>
      <c r="AC171" s="238"/>
      <c r="AD171" s="238"/>
      <c r="AE171" s="238"/>
      <c r="AF171" s="238"/>
      <c r="AG171" s="238"/>
      <c r="AI171" s="87" t="s">
        <v>738</v>
      </c>
      <c r="AJ171" s="19">
        <f>VLOOKUP(C171,EJE!C$1:D1507,2,FALSE)</f>
        <v>0</v>
      </c>
    </row>
    <row r="172" spans="1:36" ht="13.5" thickBot="1">
      <c r="A172" s="155">
        <v>17</v>
      </c>
      <c r="B172" s="83" t="s">
        <v>687</v>
      </c>
      <c r="C172" s="235" t="s">
        <v>1193</v>
      </c>
      <c r="D172" s="133" t="str">
        <f>HYPERLINK(AJ172,AI172)</f>
        <v>video</v>
      </c>
      <c r="E172" s="386">
        <v>6</v>
      </c>
      <c r="F172" s="386"/>
      <c r="G172" s="386"/>
      <c r="H172" s="386"/>
      <c r="I172" s="386"/>
      <c r="J172" s="386"/>
      <c r="K172" s="386">
        <v>4</v>
      </c>
      <c r="L172" s="386"/>
      <c r="M172" s="386"/>
      <c r="N172" s="386"/>
      <c r="O172" s="386"/>
      <c r="P172" s="399"/>
      <c r="Q172" s="238"/>
      <c r="R172" s="238"/>
      <c r="S172" s="238"/>
      <c r="T172" s="238"/>
      <c r="U172" s="238"/>
      <c r="V172" s="238"/>
      <c r="W172" s="238"/>
      <c r="X172" s="238"/>
      <c r="Y172" s="238"/>
      <c r="Z172" s="238"/>
      <c r="AA172" s="238"/>
      <c r="AB172" s="238"/>
      <c r="AC172" s="238"/>
      <c r="AD172" s="238"/>
      <c r="AE172" s="238"/>
      <c r="AF172" s="238"/>
      <c r="AG172" s="238"/>
      <c r="AI172" s="87" t="s">
        <v>738</v>
      </c>
      <c r="AJ172" s="19">
        <f>VLOOKUP(C172,EJE!C$1:D1508,2,FALSE)</f>
        <v>0</v>
      </c>
    </row>
    <row r="173" spans="1:36" ht="12.75">
      <c r="A173" s="155">
        <v>18</v>
      </c>
      <c r="B173" s="83" t="s">
        <v>262</v>
      </c>
      <c r="C173" s="232" t="s">
        <v>266</v>
      </c>
      <c r="D173" s="131" t="str">
        <f t="shared" ref="D173:D175" si="154">HYPERLINK(AJ173,AI173)</f>
        <v>video</v>
      </c>
      <c r="E173" s="389">
        <v>10</v>
      </c>
      <c r="F173" s="389"/>
      <c r="G173" s="389"/>
      <c r="H173" s="389"/>
      <c r="I173" s="389"/>
      <c r="J173" s="389"/>
      <c r="K173" s="389">
        <v>4</v>
      </c>
      <c r="L173" s="389"/>
      <c r="M173" s="389"/>
      <c r="N173" s="389"/>
      <c r="O173" s="389"/>
      <c r="P173" s="397"/>
      <c r="Q173" s="238"/>
      <c r="R173" s="238"/>
      <c r="S173" s="238"/>
      <c r="T173" s="238"/>
      <c r="U173" s="238"/>
      <c r="V173" s="238"/>
      <c r="W173" s="238"/>
      <c r="X173" s="238"/>
      <c r="Y173" s="238"/>
      <c r="Z173" s="238"/>
      <c r="AA173" s="238"/>
      <c r="AB173" s="238"/>
      <c r="AC173" s="238"/>
      <c r="AD173" s="238"/>
      <c r="AE173" s="238"/>
      <c r="AF173" s="238"/>
      <c r="AG173" s="238"/>
      <c r="AI173" s="87" t="s">
        <v>738</v>
      </c>
      <c r="AJ173" s="19">
        <f>VLOOKUP(C173,EJE!C$1:D1509,2,FALSE)</f>
        <v>0</v>
      </c>
    </row>
    <row r="174" spans="1:36" ht="12.75">
      <c r="A174" s="155">
        <v>19</v>
      </c>
      <c r="B174" s="83" t="s">
        <v>262</v>
      </c>
      <c r="C174" s="156" t="s">
        <v>302</v>
      </c>
      <c r="D174" s="132" t="str">
        <f t="shared" si="154"/>
        <v>video</v>
      </c>
      <c r="E174" s="395">
        <v>10</v>
      </c>
      <c r="F174" s="395"/>
      <c r="G174" s="395"/>
      <c r="H174" s="395"/>
      <c r="I174" s="395"/>
      <c r="J174" s="395"/>
      <c r="K174" s="395">
        <v>4</v>
      </c>
      <c r="L174" s="395"/>
      <c r="M174" s="395"/>
      <c r="N174" s="395"/>
      <c r="O174" s="395"/>
      <c r="P174" s="398"/>
      <c r="Q174" s="238"/>
      <c r="R174" s="238"/>
      <c r="S174" s="238"/>
      <c r="T174" s="238"/>
      <c r="U174" s="238"/>
      <c r="V174" s="238"/>
      <c r="W174" s="238"/>
      <c r="X174" s="238"/>
      <c r="Y174" s="238"/>
      <c r="Z174" s="238"/>
      <c r="AA174" s="238"/>
      <c r="AB174" s="238"/>
      <c r="AC174" s="238"/>
      <c r="AD174" s="238"/>
      <c r="AE174" s="238"/>
      <c r="AF174" s="238"/>
      <c r="AG174" s="238"/>
      <c r="AI174" s="87" t="s">
        <v>738</v>
      </c>
      <c r="AJ174" s="19">
        <f>VLOOKUP(C174,EJE!C$1:D1510,2,FALSE)</f>
        <v>0</v>
      </c>
    </row>
    <row r="175" spans="1:36" ht="13.5" thickBot="1">
      <c r="A175" s="155">
        <v>20</v>
      </c>
      <c r="B175" s="83" t="s">
        <v>263</v>
      </c>
      <c r="C175" s="235" t="s">
        <v>250</v>
      </c>
      <c r="D175" s="133" t="str">
        <f t="shared" si="154"/>
        <v>video</v>
      </c>
      <c r="E175" s="386"/>
      <c r="F175" s="386"/>
      <c r="G175" s="386"/>
      <c r="H175" s="386" t="s">
        <v>779</v>
      </c>
      <c r="I175" s="386"/>
      <c r="J175" s="386"/>
      <c r="K175" s="386">
        <v>4</v>
      </c>
      <c r="L175" s="386"/>
      <c r="M175" s="386"/>
      <c r="N175" s="386"/>
      <c r="O175" s="386"/>
      <c r="P175" s="399"/>
      <c r="Q175" s="238"/>
      <c r="R175" s="238"/>
      <c r="S175" s="238"/>
      <c r="T175" s="238"/>
      <c r="U175" s="238"/>
      <c r="V175" s="238"/>
      <c r="W175" s="238"/>
      <c r="X175" s="238"/>
      <c r="Y175" s="238"/>
      <c r="Z175" s="238"/>
      <c r="AA175" s="238"/>
      <c r="AB175" s="238"/>
      <c r="AC175" s="238"/>
      <c r="AD175" s="238"/>
      <c r="AE175" s="238"/>
      <c r="AF175" s="238"/>
      <c r="AG175" s="238"/>
      <c r="AI175" s="87" t="s">
        <v>738</v>
      </c>
      <c r="AJ175" s="19">
        <f>VLOOKUP(C175,EJE!C$1:D1511,2,FALSE)</f>
        <v>0</v>
      </c>
    </row>
    <row r="176" spans="1:36" ht="12.75">
      <c r="A176" s="155">
        <v>21</v>
      </c>
      <c r="B176" s="83" t="s">
        <v>1</v>
      </c>
      <c r="C176" s="156" t="s">
        <v>745</v>
      </c>
      <c r="D176" s="132"/>
      <c r="E176" s="394"/>
      <c r="F176" s="394"/>
      <c r="G176" s="394"/>
      <c r="H176" s="395" t="s">
        <v>779</v>
      </c>
      <c r="I176" s="395"/>
      <c r="J176" s="395"/>
      <c r="K176" s="395"/>
      <c r="L176" s="395"/>
      <c r="M176" s="395"/>
      <c r="N176" s="394"/>
      <c r="O176" s="394"/>
      <c r="P176" s="394"/>
      <c r="Q176" s="238"/>
      <c r="R176" s="238"/>
      <c r="S176" s="238"/>
      <c r="T176" s="238"/>
      <c r="U176" s="238"/>
      <c r="V176" s="238"/>
      <c r="W176" s="238"/>
      <c r="X176" s="238"/>
      <c r="Y176" s="238"/>
      <c r="Z176" s="238"/>
      <c r="AA176" s="238"/>
      <c r="AB176" s="238"/>
      <c r="AC176" s="238"/>
      <c r="AD176" s="238"/>
      <c r="AE176" s="238"/>
      <c r="AF176" s="130"/>
      <c r="AG176" s="238"/>
    </row>
    <row r="177" spans="1:36">
      <c r="A177" s="155">
        <v>22</v>
      </c>
      <c r="B177" s="83"/>
      <c r="C177" s="18"/>
      <c r="D177" s="192"/>
      <c r="E177" s="22"/>
      <c r="F177" s="22"/>
      <c r="G177" s="22"/>
      <c r="I177" s="18"/>
      <c r="J177" s="23"/>
      <c r="L177" s="18"/>
      <c r="M177" s="23"/>
      <c r="O177" s="18"/>
      <c r="P177" s="23"/>
      <c r="S177" s="23"/>
      <c r="U177" s="24"/>
      <c r="V177" s="24"/>
      <c r="W177" s="24"/>
      <c r="X177" s="24"/>
      <c r="Y177" s="24"/>
      <c r="AB177" s="23"/>
      <c r="AE177" s="23"/>
    </row>
    <row r="178" spans="1:36">
      <c r="A178" s="155">
        <v>23</v>
      </c>
      <c r="B178" s="83"/>
      <c r="C178" s="18"/>
      <c r="D178" s="192"/>
      <c r="E178" s="22"/>
      <c r="F178" s="22"/>
      <c r="G178" s="22"/>
      <c r="I178" s="18"/>
      <c r="J178" s="23"/>
      <c r="L178" s="18"/>
      <c r="M178" s="23"/>
      <c r="O178" s="18"/>
      <c r="P178" s="23"/>
      <c r="S178" s="23"/>
      <c r="U178" s="24"/>
      <c r="V178" s="24"/>
      <c r="W178" s="24"/>
      <c r="X178" s="24"/>
      <c r="Y178" s="24"/>
      <c r="AB178" s="23"/>
      <c r="AE178" s="23"/>
    </row>
    <row r="179" spans="1:36">
      <c r="A179" s="155">
        <v>24</v>
      </c>
      <c r="B179" s="83"/>
      <c r="C179" s="18"/>
      <c r="D179" s="192"/>
      <c r="E179" s="22"/>
      <c r="F179" s="22"/>
      <c r="G179" s="22"/>
      <c r="I179" s="18"/>
      <c r="J179" s="23"/>
      <c r="L179" s="18"/>
      <c r="M179" s="23"/>
      <c r="O179" s="18"/>
      <c r="P179" s="23"/>
      <c r="S179" s="23"/>
      <c r="U179" s="24"/>
      <c r="V179" s="24"/>
      <c r="W179" s="24"/>
      <c r="X179" s="24"/>
      <c r="Y179" s="24"/>
      <c r="AB179" s="23"/>
      <c r="AE179" s="23"/>
    </row>
    <row r="180" spans="1:36">
      <c r="C180" s="77" t="s">
        <v>927</v>
      </c>
      <c r="D180" s="192"/>
      <c r="E180" s="22"/>
      <c r="F180" s="22"/>
      <c r="G180" s="22"/>
      <c r="I180" s="18"/>
      <c r="J180" s="23"/>
      <c r="L180" s="18"/>
      <c r="M180" s="23"/>
      <c r="O180" s="18"/>
      <c r="P180" s="23"/>
      <c r="S180" s="23"/>
      <c r="U180" s="24"/>
      <c r="V180" s="24"/>
      <c r="W180" s="24"/>
      <c r="X180" s="24"/>
      <c r="Y180" s="24"/>
      <c r="AB180" s="23"/>
      <c r="AE180" s="23"/>
    </row>
    <row r="181" spans="1:36" customFormat="1" ht="21" thickBot="1">
      <c r="A181" s="162">
        <v>8</v>
      </c>
      <c r="B181" s="162"/>
      <c r="C181" s="162" t="s">
        <v>929</v>
      </c>
      <c r="D181" s="191"/>
      <c r="E181" s="381" t="s">
        <v>688</v>
      </c>
      <c r="F181" s="381"/>
      <c r="G181" s="381"/>
      <c r="H181" s="381" t="s">
        <v>38</v>
      </c>
      <c r="I181" s="381"/>
      <c r="J181" s="381"/>
      <c r="K181" s="381" t="s">
        <v>687</v>
      </c>
      <c r="L181" s="381"/>
      <c r="M181" s="381"/>
      <c r="N181" s="381" t="s">
        <v>686</v>
      </c>
      <c r="O181" s="381"/>
      <c r="P181" s="381"/>
      <c r="AH181" s="18"/>
      <c r="AI181" s="87"/>
    </row>
    <row r="182" spans="1:36" ht="12.75">
      <c r="A182" s="155">
        <v>1</v>
      </c>
      <c r="B182" s="80" t="s">
        <v>175</v>
      </c>
      <c r="C182" s="156" t="s">
        <v>199</v>
      </c>
      <c r="D182" s="59" t="e">
        <f t="shared" ref="D182:D187" si="155">HYPERLINK(AJ182,AI182)</f>
        <v>#N/A</v>
      </c>
      <c r="E182" s="395"/>
      <c r="F182" s="395"/>
      <c r="G182" s="395"/>
      <c r="H182" s="395" t="s">
        <v>776</v>
      </c>
      <c r="I182" s="395"/>
      <c r="J182" s="395"/>
      <c r="K182" s="395">
        <v>3</v>
      </c>
      <c r="L182" s="395"/>
      <c r="M182" s="395"/>
      <c r="N182" s="395"/>
      <c r="O182" s="395"/>
      <c r="P182" s="398"/>
      <c r="AG182" s="228"/>
      <c r="AI182" s="87" t="s">
        <v>738</v>
      </c>
      <c r="AJ182" s="19" t="e">
        <f>VLOOKUP(C182,EJE!C$1:D1524,2,FALSE)</f>
        <v>#N/A</v>
      </c>
    </row>
    <row r="183" spans="1:36" ht="12.75">
      <c r="A183" s="155">
        <v>2</v>
      </c>
      <c r="B183" s="81" t="s">
        <v>395</v>
      </c>
      <c r="C183" s="156" t="s">
        <v>390</v>
      </c>
      <c r="D183" s="59" t="str">
        <f t="shared" si="155"/>
        <v>video</v>
      </c>
      <c r="E183" s="395"/>
      <c r="F183" s="395"/>
      <c r="G183" s="395"/>
      <c r="H183" s="395" t="s">
        <v>776</v>
      </c>
      <c r="I183" s="395"/>
      <c r="J183" s="395"/>
      <c r="K183" s="395">
        <v>3</v>
      </c>
      <c r="L183" s="395"/>
      <c r="M183" s="395"/>
      <c r="N183" s="395"/>
      <c r="O183" s="395"/>
      <c r="P183" s="398"/>
      <c r="AG183" s="228"/>
      <c r="AI183" s="87" t="s">
        <v>738</v>
      </c>
      <c r="AJ183" s="19" t="str">
        <f>VLOOKUP(C183,EJE!C$1:D1525,2,FALSE)</f>
        <v>https://youtu.be/yTsJrkZp0PA?si=dIaQaUll8m2BnPuF</v>
      </c>
    </row>
    <row r="184" spans="1:36" ht="26.25" thickBot="1">
      <c r="A184" s="155">
        <v>3</v>
      </c>
      <c r="B184" s="82" t="s">
        <v>392</v>
      </c>
      <c r="C184" s="235" t="s">
        <v>723</v>
      </c>
      <c r="D184" s="61" t="str">
        <f t="shared" si="155"/>
        <v>video</v>
      </c>
      <c r="E184" s="386"/>
      <c r="F184" s="386"/>
      <c r="G184" s="386"/>
      <c r="H184" s="386" t="s">
        <v>776</v>
      </c>
      <c r="I184" s="386"/>
      <c r="J184" s="386"/>
      <c r="K184" s="386">
        <v>3</v>
      </c>
      <c r="L184" s="386"/>
      <c r="M184" s="386"/>
      <c r="N184" s="386"/>
      <c r="O184" s="386"/>
      <c r="P184" s="399"/>
      <c r="AG184" s="228"/>
      <c r="AI184" s="87" t="s">
        <v>738</v>
      </c>
      <c r="AJ184" s="19" t="str">
        <f>VLOOKUP(C184,EJE!C$1:D1526,2,FALSE)</f>
        <v>https://drive.google.com/file/d/1Obj2B0pgphywe8p9A6MvgDIw5gB_Nl53/view?usp=sharing</v>
      </c>
    </row>
    <row r="185" spans="1:36" ht="16.5" customHeight="1">
      <c r="A185" s="155">
        <v>4</v>
      </c>
      <c r="B185" s="80" t="s">
        <v>739</v>
      </c>
      <c r="C185" s="232" t="s">
        <v>46</v>
      </c>
      <c r="D185" s="74" t="str">
        <f t="shared" si="155"/>
        <v>video</v>
      </c>
      <c r="E185" s="389"/>
      <c r="F185" s="389"/>
      <c r="G185" s="389"/>
      <c r="H185" s="389" t="s">
        <v>776</v>
      </c>
      <c r="I185" s="389"/>
      <c r="J185" s="389"/>
      <c r="K185" s="389">
        <v>3</v>
      </c>
      <c r="L185" s="389"/>
      <c r="M185" s="389"/>
      <c r="N185" s="389"/>
      <c r="O185" s="389"/>
      <c r="P185" s="397"/>
      <c r="AG185" s="228"/>
      <c r="AI185" s="87" t="s">
        <v>738</v>
      </c>
      <c r="AJ185" s="19">
        <f>VLOOKUP(C185,EJE!C$1:D1527,2,FALSE)</f>
        <v>0</v>
      </c>
    </row>
    <row r="186" spans="1:36" ht="12.75" customHeight="1">
      <c r="A186" s="155">
        <v>5</v>
      </c>
      <c r="B186" s="81" t="s">
        <v>739</v>
      </c>
      <c r="C186" s="156" t="s">
        <v>601</v>
      </c>
      <c r="D186" s="59" t="str">
        <f t="shared" si="155"/>
        <v>video</v>
      </c>
      <c r="E186" s="395"/>
      <c r="F186" s="395"/>
      <c r="G186" s="395"/>
      <c r="H186" s="395" t="s">
        <v>776</v>
      </c>
      <c r="I186" s="395"/>
      <c r="J186" s="395"/>
      <c r="K186" s="395">
        <v>3</v>
      </c>
      <c r="L186" s="395"/>
      <c r="M186" s="395"/>
      <c r="N186" s="395"/>
      <c r="O186" s="395"/>
      <c r="P186" s="398"/>
      <c r="AG186" s="228"/>
      <c r="AI186" s="87" t="s">
        <v>738</v>
      </c>
      <c r="AJ186" s="19" t="str">
        <f>VLOOKUP(C186,EJE!C$1:D1528,2,FALSE)</f>
        <v>https://youtu.be/QaY_pyLsIeQ?si=0N-lNLT6FpxvVleq</v>
      </c>
    </row>
    <row r="187" spans="1:36" ht="13.5" customHeight="1" thickBot="1">
      <c r="A187" s="155">
        <v>6</v>
      </c>
      <c r="B187" s="81" t="s">
        <v>0</v>
      </c>
      <c r="C187" s="156" t="s">
        <v>621</v>
      </c>
      <c r="D187" s="59" t="str">
        <f t="shared" si="155"/>
        <v>video</v>
      </c>
      <c r="E187" s="395"/>
      <c r="F187" s="395"/>
      <c r="G187" s="395"/>
      <c r="H187" s="395" t="s">
        <v>776</v>
      </c>
      <c r="I187" s="395"/>
      <c r="J187" s="395"/>
      <c r="K187" s="395">
        <v>3</v>
      </c>
      <c r="L187" s="395"/>
      <c r="M187" s="395"/>
      <c r="N187" s="395"/>
      <c r="O187" s="395"/>
      <c r="P187" s="398"/>
      <c r="AG187" s="228"/>
      <c r="AI187" s="87" t="s">
        <v>738</v>
      </c>
      <c r="AJ187" s="19">
        <f>VLOOKUP(C187,EJE!C$1:D1529,2,FALSE)</f>
        <v>0</v>
      </c>
    </row>
    <row r="188" spans="1:36" ht="12.75">
      <c r="A188" s="155">
        <v>7</v>
      </c>
      <c r="B188" s="129" t="s">
        <v>836</v>
      </c>
      <c r="C188" s="233" t="str">
        <f>+VLOOKUP($B188,PERIODIZACION!$A$3:$AN$528,2,FALSE)</f>
        <v>HIP TRUST</v>
      </c>
      <c r="D188" s="203">
        <f>IF(VLOOKUP($B188,PERIODIZACION!$A$3:$AN$528,3,FALSE)=0,"",VLOOKUP($B188,PERIODIZACION!$A$3:$AN$528,3,FALSE))</f>
        <v>40</v>
      </c>
      <c r="E188" s="233" t="str">
        <f t="shared" ref="E188" si="156">IF(D188 &lt;&gt; "","/","")</f>
        <v>/</v>
      </c>
      <c r="F188" s="233">
        <f>IF(VLOOKUP($B188,PERIODIZACION!$A$3:$AN$528,4,FALSE)=0,"",VLOOKUP($B188,PERIODIZACION!$A$3:$AN$528,4,FALSE))</f>
        <v>4</v>
      </c>
      <c r="G188" s="233">
        <f>IF(VLOOKUP($B188,PERIODIZACION!$A$3:$AN$528,5,FALSE)=0,"",VLOOKUP($B188,PERIODIZACION!$A$3:$AN$528,5,FALSE))</f>
        <v>60</v>
      </c>
      <c r="H188" s="233" t="str">
        <f t="shared" ref="H188" si="157">IF(G188 &lt;&gt; "","/","")</f>
        <v>/</v>
      </c>
      <c r="I188" s="233">
        <f>IF(VLOOKUP($B188,PERIODIZACION!$A$3:$AN$528,6,FALSE)=0,"",VLOOKUP($B188,PERIODIZACION!$A$3:$AN$528,6,FALSE))</f>
        <v>4</v>
      </c>
      <c r="J188" s="233">
        <f>IF(VLOOKUP($B188,PERIODIZACION!$A$3:$AN$528,7,FALSE)=0,"",VLOOKUP($B188,PERIODIZACION!$A$3:$AN$528,7,FALSE))</f>
        <v>70</v>
      </c>
      <c r="K188" s="233" t="str">
        <f t="shared" ref="K188" si="158">IF(J188 &lt;&gt; "","/","")</f>
        <v>/</v>
      </c>
      <c r="L188" s="233">
        <f>IF(VLOOKUP($B188,PERIODIZACION!$A$3:$AN$528,8,FALSE)=0,"",VLOOKUP($B188,PERIODIZACION!$A$3:$AN$528,8,FALSE))</f>
        <v>4</v>
      </c>
      <c r="M188" s="233">
        <f>IF(VLOOKUP($B188,PERIODIZACION!$A$3:$AN$528,9,FALSE)=0,"",VLOOKUP($B188,PERIODIZACION!$A$3:$AN$528,9,FALSE))</f>
        <v>80</v>
      </c>
      <c r="N188" s="233" t="str">
        <f t="shared" ref="N188" si="159">IF(M188 &lt;&gt; "","/","")</f>
        <v>/</v>
      </c>
      <c r="O188" s="233">
        <f>IF(VLOOKUP($B188,PERIODIZACION!$A$3:$AN$528,10,FALSE)=0,"",VLOOKUP($B188,PERIODIZACION!$A$3:$AN$528,10,FALSE))</f>
        <v>4</v>
      </c>
      <c r="P188" s="233">
        <f>IF(VLOOKUP($B188,PERIODIZACION!$A$3:$AN$528,11,FALSE)=0,"",VLOOKUP($B188,PERIODIZACION!$A$3:$AN$528,11,FALSE))</f>
        <v>80</v>
      </c>
      <c r="Q188" s="233" t="str">
        <f t="shared" ref="Q188" si="160">IF(P188 &lt;&gt; "","/","")</f>
        <v>/</v>
      </c>
      <c r="R188" s="233">
        <f>IF(VLOOKUP($B188,PERIODIZACION!$A$3:$AN$528,12,FALSE)=0,"",VLOOKUP($B188,PERIODIZACION!$A$3:$AN$528,12,FALSE))</f>
        <v>4</v>
      </c>
      <c r="S188" s="233">
        <f>IF(VLOOKUP($B188,PERIODIZACION!$A$3:$AN$528,13,FALSE)=0,"",VLOOKUP($B188,PERIODIZACION!$A$3:$AN$528,13,FALSE))</f>
        <v>80</v>
      </c>
      <c r="T188" s="233" t="str">
        <f t="shared" ref="T188" si="161">IF(S188 &lt;&gt; "","/","")</f>
        <v>/</v>
      </c>
      <c r="U188" s="233">
        <f>IF(VLOOKUP($B188,PERIODIZACION!$A$3:$AN$528,14,FALSE)=0,"",VLOOKUP($B188,PERIODIZACION!$A$3:$AN$528,14,FALSE))</f>
        <v>4</v>
      </c>
      <c r="V188" s="233">
        <f>IF(VLOOKUP($B188,PERIODIZACION!$A$3:$AN$528,15,FALSE)=0,"",VLOOKUP($B188,PERIODIZACION!$A$3:$AN$528,15,FALSE))</f>
        <v>80</v>
      </c>
      <c r="W188" s="233" t="str">
        <f t="shared" ref="W188" si="162">IF(V188 &lt;&gt; "","/","")</f>
        <v>/</v>
      </c>
      <c r="X188" s="233">
        <f>IF(VLOOKUP($B188,PERIODIZACION!$A$3:$AN$528,16,FALSE)=0,"",VLOOKUP($B188,PERIODIZACION!$A$3:$AN$528,16,FALSE))</f>
        <v>4</v>
      </c>
      <c r="Y188" s="233">
        <f>IF(VLOOKUP($B188,PERIODIZACION!$A$3:$AN$528,17,FALSE)=0,"",VLOOKUP($B188,PERIODIZACION!$A$3:$AN$528,17,FALSE))</f>
        <v>80</v>
      </c>
      <c r="Z188" s="233" t="str">
        <f t="shared" ref="Z188" si="163">IF(Y188 &lt;&gt; "","/","")</f>
        <v>/</v>
      </c>
      <c r="AA188" s="233">
        <f>IF(VLOOKUP($B188,PERIODIZACION!$A$3:$AN$528,18,FALSE)=0,"",VLOOKUP($B188,PERIODIZACION!$A$3:$AN$528,18,FALSE))</f>
        <v>4</v>
      </c>
      <c r="AB188" s="233">
        <f>IF(VLOOKUP($B188,PERIODIZACION!$A$3:$AN$528,19,FALSE)=0,"",VLOOKUP($B188,PERIODIZACION!$A$3:$AN$528,19,FALSE))</f>
        <v>80</v>
      </c>
      <c r="AC188" s="233" t="str">
        <f t="shared" ref="AC188" si="164">IF(AB188 &lt;&gt; "","/","")</f>
        <v>/</v>
      </c>
      <c r="AD188" s="233">
        <f>IF(VLOOKUP($B188,PERIODIZACION!$A$3:$AN$528,20,FALSE)=0,"",VLOOKUP($B188,PERIODIZACION!$A$3:$AN$528,20,FALSE))</f>
        <v>4</v>
      </c>
      <c r="AE188" s="233" t="str">
        <f>IF(VLOOKUP($B188,PERIODIZACION!$A$3:$AN$528,21,FALSE)=0,"",VLOOKUP($B188,PERIODIZACION!$A$3:$AN$528,21,FALSE))</f>
        <v/>
      </c>
      <c r="AF188" s="233" t="str">
        <f t="shared" ref="AF188" si="165">IF(AE188 &lt;&gt; "","/","")</f>
        <v/>
      </c>
      <c r="AG188" s="234" t="str">
        <f>IF(VLOOKUP($B188,PERIODIZACION!$A$3:$AN$528,22,FALSE)=0,"",VLOOKUP($B188,PERIODIZACION!$A$3:$AN$528,22,FALSE))</f>
        <v/>
      </c>
      <c r="AI188" s="87" t="s">
        <v>738</v>
      </c>
      <c r="AJ188" s="19" t="e">
        <f>VLOOKUP(C188,EJE!C$1:D1530,2,FALSE)</f>
        <v>#N/A</v>
      </c>
    </row>
    <row r="189" spans="1:36" ht="12.75" customHeight="1">
      <c r="A189" s="155">
        <v>8</v>
      </c>
      <c r="B189" s="81"/>
      <c r="C189" s="227"/>
      <c r="D189" s="59"/>
      <c r="E189" s="382"/>
      <c r="F189" s="382"/>
      <c r="G189" s="382"/>
      <c r="H189" s="382"/>
      <c r="I189" s="382"/>
      <c r="J189" s="382"/>
      <c r="K189" s="382"/>
      <c r="L189" s="382"/>
      <c r="M189" s="382"/>
      <c r="N189" s="382"/>
      <c r="O189" s="382"/>
      <c r="P189" s="382"/>
      <c r="Q189" s="228"/>
      <c r="R189" s="228"/>
      <c r="S189" s="228"/>
      <c r="T189" s="228"/>
      <c r="U189" s="228"/>
      <c r="V189" s="228"/>
      <c r="W189" s="228"/>
      <c r="X189" s="228"/>
      <c r="Y189" s="228"/>
      <c r="Z189" s="228"/>
      <c r="AA189" s="228"/>
      <c r="AB189" s="228"/>
      <c r="AC189" s="228"/>
      <c r="AD189" s="228"/>
      <c r="AE189" s="228"/>
      <c r="AF189" s="228"/>
      <c r="AG189" s="231"/>
      <c r="AI189" s="87" t="s">
        <v>738</v>
      </c>
      <c r="AJ189" s="19" t="e">
        <f>VLOOKUP(C189,EJE!C$1:D1531,2,FALSE)</f>
        <v>#N/A</v>
      </c>
    </row>
    <row r="190" spans="1:36" ht="13.5" customHeight="1" thickBot="1">
      <c r="A190" s="155">
        <v>9</v>
      </c>
      <c r="B190" s="260" t="s">
        <v>799</v>
      </c>
      <c r="C190" s="236" t="str">
        <f>+VLOOKUP($B190,PERIODIZACION!$A$3:$AN$528,2,FALSE)</f>
        <v>PECHO</v>
      </c>
      <c r="D190" s="324">
        <f>IF(VLOOKUP($B190,PERIODIZACION!$A$3:$AN$528,3,FALSE)=0,"",VLOOKUP($B190,PERIODIZACION!$A$3:$AN$528,3,FALSE))</f>
        <v>40</v>
      </c>
      <c r="E190" s="236" t="str">
        <f t="shared" ref="E190" si="166">IF(D190 &lt;&gt; "","/","")</f>
        <v>/</v>
      </c>
      <c r="F190" s="236">
        <f>IF(VLOOKUP($B190,PERIODIZACION!$A$3:$AN$528,4,FALSE)=0,"",VLOOKUP($B190,PERIODIZACION!$A$3:$AN$528,4,FALSE))</f>
        <v>4</v>
      </c>
      <c r="G190" s="236">
        <f>IF(VLOOKUP($B190,PERIODIZACION!$A$3:$AN$528,5,FALSE)=0,"",VLOOKUP($B190,PERIODIZACION!$A$3:$AN$528,5,FALSE))</f>
        <v>60</v>
      </c>
      <c r="H190" s="236" t="str">
        <f t="shared" ref="H190" si="167">IF(G190 &lt;&gt; "","/","")</f>
        <v>/</v>
      </c>
      <c r="I190" s="236">
        <f>IF(VLOOKUP($B190,PERIODIZACION!$A$3:$AN$528,6,FALSE)=0,"",VLOOKUP($B190,PERIODIZACION!$A$3:$AN$528,6,FALSE))</f>
        <v>4</v>
      </c>
      <c r="J190" s="236">
        <f>IF(VLOOKUP($B190,PERIODIZACION!$A$3:$AN$528,7,FALSE)=0,"",VLOOKUP($B190,PERIODIZACION!$A$3:$AN$528,7,FALSE))</f>
        <v>70</v>
      </c>
      <c r="K190" s="236" t="str">
        <f t="shared" ref="K190" si="168">IF(J190 &lt;&gt; "","/","")</f>
        <v>/</v>
      </c>
      <c r="L190" s="236">
        <f>IF(VLOOKUP($B190,PERIODIZACION!$A$3:$AN$528,8,FALSE)=0,"",VLOOKUP($B190,PERIODIZACION!$A$3:$AN$528,8,FALSE))</f>
        <v>4</v>
      </c>
      <c r="M190" s="236">
        <f>IF(VLOOKUP($B190,PERIODIZACION!$A$3:$AN$528,9,FALSE)=0,"",VLOOKUP($B190,PERIODIZACION!$A$3:$AN$528,9,FALSE))</f>
        <v>80</v>
      </c>
      <c r="N190" s="236" t="str">
        <f t="shared" ref="N190" si="169">IF(M190 &lt;&gt; "","/","")</f>
        <v>/</v>
      </c>
      <c r="O190" s="236">
        <f>IF(VLOOKUP($B190,PERIODIZACION!$A$3:$AN$528,10,FALSE)=0,"",VLOOKUP($B190,PERIODIZACION!$A$3:$AN$528,10,FALSE))</f>
        <v>4</v>
      </c>
      <c r="P190" s="236">
        <f>IF(VLOOKUP($B190,PERIODIZACION!$A$3:$AN$528,11,FALSE)=0,"",VLOOKUP($B190,PERIODIZACION!$A$3:$AN$528,11,FALSE))</f>
        <v>80</v>
      </c>
      <c r="Q190" s="236" t="str">
        <f t="shared" ref="Q190" si="170">IF(P190 &lt;&gt; "","/","")</f>
        <v>/</v>
      </c>
      <c r="R190" s="236">
        <f>IF(VLOOKUP($B190,PERIODIZACION!$A$3:$AN$528,12,FALSE)=0,"",VLOOKUP($B190,PERIODIZACION!$A$3:$AN$528,12,FALSE))</f>
        <v>4</v>
      </c>
      <c r="S190" s="236">
        <f>IF(VLOOKUP($B190,PERIODIZACION!$A$3:$AN$528,13,FALSE)=0,"",VLOOKUP($B190,PERIODIZACION!$A$3:$AN$528,13,FALSE))</f>
        <v>80</v>
      </c>
      <c r="T190" s="236" t="str">
        <f t="shared" ref="T190" si="171">IF(S190 &lt;&gt; "","/","")</f>
        <v>/</v>
      </c>
      <c r="U190" s="236">
        <f>IF(VLOOKUP($B190,PERIODIZACION!$A$3:$AN$528,14,FALSE)=0,"",VLOOKUP($B190,PERIODIZACION!$A$3:$AN$528,14,FALSE))</f>
        <v>4</v>
      </c>
      <c r="V190" s="236">
        <f>IF(VLOOKUP($B190,PERIODIZACION!$A$3:$AN$528,15,FALSE)=0,"",VLOOKUP($B190,PERIODIZACION!$A$3:$AN$528,15,FALSE))</f>
        <v>80</v>
      </c>
      <c r="W190" s="236" t="str">
        <f t="shared" ref="W190" si="172">IF(V190 &lt;&gt; "","/","")</f>
        <v>/</v>
      </c>
      <c r="X190" s="236">
        <f>IF(VLOOKUP($B190,PERIODIZACION!$A$3:$AN$528,16,FALSE)=0,"",VLOOKUP($B190,PERIODIZACION!$A$3:$AN$528,16,FALSE))</f>
        <v>4</v>
      </c>
      <c r="Y190" s="236">
        <f>IF(VLOOKUP($B190,PERIODIZACION!$A$3:$AN$528,17,FALSE)=0,"",VLOOKUP($B190,PERIODIZACION!$A$3:$AN$528,17,FALSE))</f>
        <v>80</v>
      </c>
      <c r="Z190" s="236" t="str">
        <f t="shared" ref="Z190" si="173">IF(Y190 &lt;&gt; "","/","")</f>
        <v>/</v>
      </c>
      <c r="AA190" s="236">
        <f>IF(VLOOKUP($B190,PERIODIZACION!$A$3:$AN$528,18,FALSE)=0,"",VLOOKUP($B190,PERIODIZACION!$A$3:$AN$528,18,FALSE))</f>
        <v>4</v>
      </c>
      <c r="AB190" s="236">
        <f>IF(VLOOKUP($B190,PERIODIZACION!$A$3:$AN$528,19,FALSE)=0,"",VLOOKUP($B190,PERIODIZACION!$A$3:$AN$528,19,FALSE))</f>
        <v>80</v>
      </c>
      <c r="AC190" s="236" t="str">
        <f t="shared" ref="AC190" si="174">IF(AB190 &lt;&gt; "","/","")</f>
        <v>/</v>
      </c>
      <c r="AD190" s="236">
        <f>IF(VLOOKUP($B190,PERIODIZACION!$A$3:$AN$528,20,FALSE)=0,"",VLOOKUP($B190,PERIODIZACION!$A$3:$AN$528,20,FALSE))</f>
        <v>4</v>
      </c>
      <c r="AE190" s="236" t="str">
        <f>IF(VLOOKUP($B190,PERIODIZACION!$A$3:$AN$528,21,FALSE)=0,"",VLOOKUP($B190,PERIODIZACION!$A$3:$AN$528,21,FALSE))</f>
        <v/>
      </c>
      <c r="AF190" s="229"/>
      <c r="AG190" s="237" t="str">
        <f>IF(VLOOKUP($B190,PERIODIZACION!$A$3:$AN$528,22,FALSE)=0,"",VLOOKUP($B190,PERIODIZACION!$A$3:$AN$528,22,FALSE))</f>
        <v/>
      </c>
      <c r="AI190" s="87" t="s">
        <v>738</v>
      </c>
      <c r="AJ190" s="19" t="e">
        <f>VLOOKUP(C190,EJE!C$1:D1532,2,FALSE)</f>
        <v>#N/A</v>
      </c>
    </row>
    <row r="191" spans="1:36" ht="13.5" thickBot="1">
      <c r="A191" s="155">
        <v>10</v>
      </c>
      <c r="B191" s="261"/>
      <c r="C191" s="261"/>
      <c r="D191" s="325"/>
      <c r="E191" s="396" t="s">
        <v>688</v>
      </c>
      <c r="F191" s="396"/>
      <c r="G191" s="396"/>
      <c r="H191" s="396" t="s">
        <v>38</v>
      </c>
      <c r="I191" s="396"/>
      <c r="J191" s="396"/>
      <c r="K191" s="396" t="s">
        <v>687</v>
      </c>
      <c r="L191" s="396"/>
      <c r="M191" s="396"/>
      <c r="N191" s="396" t="s">
        <v>686</v>
      </c>
      <c r="O191" s="396"/>
      <c r="P191" s="396"/>
      <c r="Q191" s="228"/>
      <c r="R191" s="228"/>
      <c r="S191" s="228"/>
      <c r="T191" s="228"/>
      <c r="U191" s="228"/>
      <c r="V191" s="228"/>
      <c r="W191" s="228"/>
      <c r="X191" s="228"/>
      <c r="Y191" s="228"/>
      <c r="Z191" s="228"/>
      <c r="AA191" s="228"/>
      <c r="AB191" s="228"/>
      <c r="AC191" s="228"/>
      <c r="AD191" s="228"/>
      <c r="AE191" s="228"/>
      <c r="AF191" s="227" t="str">
        <f>IF(AE190 &lt;&gt; "","/","")</f>
        <v/>
      </c>
      <c r="AG191" s="227" t="str">
        <f>IF(VLOOKUP($B190,PERIODIZACION!$A$3:$AN$528,22,FALSE)=0,"",VLOOKUP($B190,PERIODIZACION!$A$3:$AN$528,22,FALSE))</f>
        <v/>
      </c>
      <c r="AI191" s="87" t="s">
        <v>738</v>
      </c>
      <c r="AJ191" s="19" t="e">
        <f>VLOOKUP(C191,EJE!C$1:D1533,2,FALSE)</f>
        <v>#N/A</v>
      </c>
    </row>
    <row r="192" spans="1:36" ht="16.5" customHeight="1">
      <c r="A192" s="155">
        <v>11</v>
      </c>
      <c r="B192" s="83" t="s">
        <v>41</v>
      </c>
      <c r="C192" s="232" t="s">
        <v>85</v>
      </c>
      <c r="D192" s="131" t="str">
        <f t="shared" ref="D192:D195" si="175">HYPERLINK(AJ192,AI192)</f>
        <v>video</v>
      </c>
      <c r="E192" s="389">
        <v>6</v>
      </c>
      <c r="F192" s="389"/>
      <c r="G192" s="389"/>
      <c r="H192" s="389"/>
      <c r="I192" s="389"/>
      <c r="J192" s="389"/>
      <c r="K192" s="389">
        <v>4</v>
      </c>
      <c r="L192" s="389"/>
      <c r="M192" s="389"/>
      <c r="N192" s="389"/>
      <c r="O192" s="389"/>
      <c r="P192" s="397"/>
      <c r="Q192" s="230"/>
      <c r="R192" s="230"/>
      <c r="S192" s="230"/>
      <c r="T192" s="230"/>
      <c r="U192" s="230"/>
      <c r="V192" s="230"/>
      <c r="W192" s="230"/>
      <c r="X192" s="230"/>
      <c r="Y192" s="230"/>
      <c r="Z192" s="230"/>
      <c r="AA192" s="230"/>
      <c r="AB192" s="230"/>
      <c r="AC192" s="230"/>
      <c r="AD192" s="230"/>
      <c r="AE192" s="230"/>
      <c r="AF192" s="230"/>
      <c r="AG192" s="230"/>
      <c r="AI192" s="87" t="s">
        <v>738</v>
      </c>
      <c r="AJ192" s="19">
        <f>VLOOKUP(C192,EJE!C$1:D1534,2,FALSE)</f>
        <v>0</v>
      </c>
    </row>
    <row r="193" spans="1:36" ht="17.25" customHeight="1">
      <c r="A193" s="155">
        <v>12</v>
      </c>
      <c r="B193" s="83" t="s">
        <v>687</v>
      </c>
      <c r="C193" s="156" t="s">
        <v>1195</v>
      </c>
      <c r="D193" s="132" t="str">
        <f t="shared" si="175"/>
        <v>video</v>
      </c>
      <c r="E193" s="395">
        <v>4</v>
      </c>
      <c r="F193" s="395"/>
      <c r="G193" s="395"/>
      <c r="H193" s="395"/>
      <c r="I193" s="395"/>
      <c r="J193" s="395"/>
      <c r="K193" s="395">
        <v>4</v>
      </c>
      <c r="L193" s="395"/>
      <c r="M193" s="395"/>
      <c r="N193" s="395"/>
      <c r="O193" s="395"/>
      <c r="P193" s="398"/>
      <c r="Q193" s="230"/>
      <c r="R193" s="230"/>
      <c r="S193" s="230"/>
      <c r="T193" s="230"/>
      <c r="U193" s="230"/>
      <c r="V193" s="230"/>
      <c r="W193" s="230"/>
      <c r="X193" s="230"/>
      <c r="Y193" s="230"/>
      <c r="Z193" s="230"/>
      <c r="AA193" s="230"/>
      <c r="AB193" s="230"/>
      <c r="AC193" s="230"/>
      <c r="AD193" s="230"/>
      <c r="AE193" s="230"/>
      <c r="AF193" s="230"/>
      <c r="AG193" s="230"/>
      <c r="AI193" s="87" t="s">
        <v>738</v>
      </c>
      <c r="AJ193" s="19">
        <f>VLOOKUP(C193,EJE!C$1:D1535,2,FALSE)</f>
        <v>0</v>
      </c>
    </row>
    <row r="194" spans="1:36" ht="12" customHeight="1">
      <c r="A194" s="155">
        <v>13</v>
      </c>
      <c r="B194" s="83" t="s">
        <v>39</v>
      </c>
      <c r="C194" s="156" t="s">
        <v>28</v>
      </c>
      <c r="D194" s="132" t="str">
        <f t="shared" si="175"/>
        <v>video</v>
      </c>
      <c r="E194" s="395">
        <v>8</v>
      </c>
      <c r="F194" s="395"/>
      <c r="G194" s="395"/>
      <c r="H194" s="395"/>
      <c r="I194" s="395"/>
      <c r="J194" s="395"/>
      <c r="K194" s="395">
        <v>4</v>
      </c>
      <c r="L194" s="395"/>
      <c r="M194" s="395"/>
      <c r="N194" s="395"/>
      <c r="O194" s="395"/>
      <c r="P194" s="398"/>
      <c r="Q194" s="228"/>
      <c r="R194" s="228"/>
      <c r="S194" s="228"/>
      <c r="T194" s="228"/>
      <c r="U194" s="228"/>
      <c r="V194" s="228"/>
      <c r="W194" s="228"/>
      <c r="X194" s="228"/>
      <c r="Y194" s="228"/>
      <c r="Z194" s="228"/>
      <c r="AA194" s="228"/>
      <c r="AB194" s="228"/>
      <c r="AC194" s="228"/>
      <c r="AD194" s="228"/>
      <c r="AE194" s="228"/>
      <c r="AF194" s="228"/>
      <c r="AG194" s="228"/>
      <c r="AI194" s="87" t="s">
        <v>738</v>
      </c>
      <c r="AJ194" s="19" t="str">
        <f>VLOOKUP(C194,EJE!C$1:D1536,2,FALSE)</f>
        <v>https://youtu.be/aBNTvrkM9jE?si=xnT61Hb5GjoDOF1X</v>
      </c>
    </row>
    <row r="195" spans="1:36" ht="12.75" customHeight="1" thickBot="1">
      <c r="A195" s="155">
        <v>14</v>
      </c>
      <c r="B195" s="83" t="s">
        <v>687</v>
      </c>
      <c r="C195" s="235" t="s">
        <v>1194</v>
      </c>
      <c r="D195" s="133" t="str">
        <f t="shared" si="175"/>
        <v>video</v>
      </c>
      <c r="E195" s="386">
        <v>6</v>
      </c>
      <c r="F195" s="386"/>
      <c r="G195" s="386"/>
      <c r="H195" s="386"/>
      <c r="I195" s="386"/>
      <c r="J195" s="386"/>
      <c r="K195" s="386">
        <v>4</v>
      </c>
      <c r="L195" s="386"/>
      <c r="M195" s="386"/>
      <c r="N195" s="386"/>
      <c r="O195" s="386"/>
      <c r="P195" s="399"/>
      <c r="Q195" s="238"/>
      <c r="R195" s="238"/>
      <c r="S195" s="238"/>
      <c r="T195" s="238"/>
      <c r="U195" s="238"/>
      <c r="V195" s="238"/>
      <c r="W195" s="238"/>
      <c r="X195" s="238"/>
      <c r="Y195" s="238"/>
      <c r="Z195" s="238"/>
      <c r="AA195" s="238"/>
      <c r="AB195" s="238"/>
      <c r="AG195" s="228"/>
      <c r="AI195" s="87" t="s">
        <v>738</v>
      </c>
      <c r="AJ195" s="19">
        <f>VLOOKUP(C195,EJE!C$1:D1537,2,FALSE)</f>
        <v>0</v>
      </c>
    </row>
    <row r="196" spans="1:36" ht="12.75" customHeight="1">
      <c r="A196" s="155">
        <v>15</v>
      </c>
      <c r="B196" s="83" t="s">
        <v>263</v>
      </c>
      <c r="C196" s="232" t="s">
        <v>240</v>
      </c>
      <c r="D196" s="131" t="str">
        <f>HYPERLINK(AJ196,AI196)</f>
        <v>video</v>
      </c>
      <c r="E196" s="389">
        <v>10</v>
      </c>
      <c r="F196" s="389"/>
      <c r="G196" s="389"/>
      <c r="H196" s="389"/>
      <c r="I196" s="389"/>
      <c r="J196" s="389"/>
      <c r="K196" s="389">
        <v>4</v>
      </c>
      <c r="L196" s="389"/>
      <c r="M196" s="389"/>
      <c r="N196" s="389"/>
      <c r="O196" s="389"/>
      <c r="P196" s="397"/>
      <c r="Q196" s="238"/>
      <c r="R196" s="238"/>
      <c r="S196" s="238"/>
      <c r="T196" s="238"/>
      <c r="U196" s="238"/>
      <c r="V196" s="238"/>
      <c r="W196" s="238"/>
      <c r="X196" s="238"/>
      <c r="Y196" s="238"/>
      <c r="Z196" s="238"/>
      <c r="AA196" s="238"/>
      <c r="AB196" s="238"/>
      <c r="AG196" s="228"/>
      <c r="AI196" s="87" t="s">
        <v>738</v>
      </c>
      <c r="AJ196" s="19">
        <f>VLOOKUP(C196,EJE!C$1:D1538,2,FALSE)</f>
        <v>0</v>
      </c>
    </row>
    <row r="197" spans="1:36" ht="12.75" customHeight="1">
      <c r="A197" s="155">
        <v>16</v>
      </c>
      <c r="B197" s="83" t="s">
        <v>397</v>
      </c>
      <c r="C197" s="156" t="s">
        <v>282</v>
      </c>
      <c r="D197" s="132" t="str">
        <f>HYPERLINK(AJ197,AI197)</f>
        <v>video</v>
      </c>
      <c r="E197" s="395">
        <v>10</v>
      </c>
      <c r="F197" s="395"/>
      <c r="G197" s="395"/>
      <c r="H197" s="395"/>
      <c r="I197" s="395"/>
      <c r="J197" s="395"/>
      <c r="K197" s="395">
        <v>4</v>
      </c>
      <c r="L197" s="395"/>
      <c r="M197" s="395"/>
      <c r="N197" s="395"/>
      <c r="O197" s="395"/>
      <c r="P197" s="398"/>
      <c r="Q197" s="238"/>
      <c r="R197" s="238"/>
      <c r="S197" s="238"/>
      <c r="T197" s="238"/>
      <c r="U197" s="238"/>
      <c r="V197" s="238"/>
      <c r="W197" s="238"/>
      <c r="X197" s="238"/>
      <c r="Y197" s="238"/>
      <c r="Z197" s="238"/>
      <c r="AA197" s="238"/>
      <c r="AB197" s="238"/>
      <c r="AG197" s="228"/>
      <c r="AI197" s="87" t="s">
        <v>738</v>
      </c>
      <c r="AJ197" s="19">
        <f>VLOOKUP(C197,EJE!C$1:D1539,2,FALSE)</f>
        <v>0</v>
      </c>
    </row>
    <row r="198" spans="1:36" ht="12.75" customHeight="1" thickBot="1">
      <c r="A198" s="155">
        <v>17</v>
      </c>
      <c r="B198" s="83" t="s">
        <v>942</v>
      </c>
      <c r="C198" s="235" t="s">
        <v>177</v>
      </c>
      <c r="D198" s="133" t="str">
        <f>HYPERLINK(AJ198,AI198)</f>
        <v>video</v>
      </c>
      <c r="E198" s="386">
        <v>8</v>
      </c>
      <c r="F198" s="386"/>
      <c r="G198" s="386"/>
      <c r="H198" s="386"/>
      <c r="I198" s="386"/>
      <c r="J198" s="386"/>
      <c r="K198" s="386">
        <v>4</v>
      </c>
      <c r="L198" s="386"/>
      <c r="M198" s="386"/>
      <c r="N198" s="386"/>
      <c r="O198" s="386"/>
      <c r="P198" s="399"/>
      <c r="Q198" s="238"/>
      <c r="R198" s="238"/>
      <c r="S198" s="238"/>
      <c r="T198" s="238"/>
      <c r="U198" s="238"/>
      <c r="V198" s="238"/>
      <c r="W198" s="238"/>
      <c r="X198" s="238"/>
      <c r="Y198" s="238"/>
      <c r="Z198" s="238"/>
      <c r="AA198" s="238"/>
      <c r="AB198" s="238"/>
      <c r="AG198" s="228"/>
      <c r="AI198" s="87" t="s">
        <v>738</v>
      </c>
      <c r="AJ198" s="19" t="str">
        <f>VLOOKUP(C198,EJE!C$1:D1540,2,FALSE)</f>
        <v>https://youtube.com/shorts/F5owFeKgpoc?si=WPHajVCe8n2gHMbW</v>
      </c>
    </row>
    <row r="199" spans="1:36" ht="12.75" customHeight="1">
      <c r="A199" s="155">
        <v>18</v>
      </c>
      <c r="B199" s="83" t="s">
        <v>397</v>
      </c>
      <c r="C199" s="232" t="s">
        <v>292</v>
      </c>
      <c r="D199" s="131" t="str">
        <f t="shared" ref="D199:D201" si="176">HYPERLINK(AJ199,AI199)</f>
        <v>video</v>
      </c>
      <c r="E199" s="389">
        <v>10</v>
      </c>
      <c r="F199" s="389"/>
      <c r="G199" s="389"/>
      <c r="H199" s="389"/>
      <c r="I199" s="389"/>
      <c r="J199" s="389"/>
      <c r="K199" s="389">
        <v>3</v>
      </c>
      <c r="L199" s="389"/>
      <c r="M199" s="389"/>
      <c r="N199" s="389"/>
      <c r="O199" s="389"/>
      <c r="P199" s="397"/>
      <c r="Q199" s="238"/>
      <c r="R199" s="238"/>
      <c r="S199" s="238"/>
      <c r="T199" s="238"/>
      <c r="U199" s="238"/>
      <c r="V199" s="238"/>
      <c r="W199" s="238"/>
      <c r="X199" s="238"/>
      <c r="Y199" s="238"/>
      <c r="Z199" s="238"/>
      <c r="AA199" s="238"/>
      <c r="AB199" s="238"/>
      <c r="AE199" s="23"/>
      <c r="AI199" s="87" t="s">
        <v>738</v>
      </c>
      <c r="AJ199" s="19">
        <f>VLOOKUP(C199,EJE!C$1:D1541,2,FALSE)</f>
        <v>0</v>
      </c>
    </row>
    <row r="200" spans="1:36" ht="12.75" customHeight="1" thickBot="1">
      <c r="A200" s="155">
        <v>19</v>
      </c>
      <c r="B200" s="83" t="s">
        <v>394</v>
      </c>
      <c r="C200" s="235" t="s">
        <v>1198</v>
      </c>
      <c r="D200" s="133" t="str">
        <f t="shared" si="176"/>
        <v>video</v>
      </c>
      <c r="E200" s="386">
        <v>10</v>
      </c>
      <c r="F200" s="386"/>
      <c r="G200" s="386"/>
      <c r="H200" s="386"/>
      <c r="I200" s="386"/>
      <c r="J200" s="386"/>
      <c r="K200" s="386">
        <v>3</v>
      </c>
      <c r="L200" s="386"/>
      <c r="M200" s="386"/>
      <c r="N200" s="386"/>
      <c r="O200" s="386"/>
      <c r="P200" s="399"/>
      <c r="Q200" s="238"/>
      <c r="R200" s="238"/>
      <c r="S200" s="238"/>
      <c r="T200" s="238"/>
      <c r="U200" s="238"/>
      <c r="V200" s="238"/>
      <c r="W200" s="238"/>
      <c r="X200" s="238"/>
      <c r="Y200" s="238"/>
      <c r="Z200" s="238"/>
      <c r="AA200" s="238"/>
      <c r="AB200" s="238"/>
      <c r="AE200" s="23"/>
      <c r="AI200" s="87" t="s">
        <v>738</v>
      </c>
      <c r="AJ200" s="19" t="str">
        <f>VLOOKUP(C200,EJE!C$1:D1542,2,FALSE)</f>
        <v>https://www.youtube.com/watch?v=O3DX8v_pLi8</v>
      </c>
    </row>
    <row r="201" spans="1:36" ht="12.75" customHeight="1">
      <c r="A201" s="155">
        <v>20</v>
      </c>
      <c r="B201" s="83" t="s">
        <v>1</v>
      </c>
      <c r="C201" s="156" t="s">
        <v>745</v>
      </c>
      <c r="D201" s="132" t="str">
        <f t="shared" si="176"/>
        <v>video</v>
      </c>
      <c r="E201" s="395"/>
      <c r="F201" s="395"/>
      <c r="G201" s="395"/>
      <c r="H201" s="395" t="s">
        <v>779</v>
      </c>
      <c r="I201" s="395"/>
      <c r="J201" s="395"/>
      <c r="K201" s="395">
        <v>3</v>
      </c>
      <c r="L201" s="395"/>
      <c r="M201" s="395"/>
      <c r="N201" s="395"/>
      <c r="O201" s="395"/>
      <c r="P201" s="395"/>
      <c r="Q201" s="238"/>
      <c r="R201" s="238"/>
      <c r="S201" s="238"/>
      <c r="T201" s="238"/>
      <c r="U201" s="238"/>
      <c r="V201" s="238"/>
      <c r="W201" s="238"/>
      <c r="X201" s="238"/>
      <c r="Y201" s="238"/>
      <c r="Z201" s="238"/>
      <c r="AA201" s="238"/>
      <c r="AB201" s="238"/>
      <c r="AE201" s="23"/>
      <c r="AI201" s="87" t="s">
        <v>738</v>
      </c>
      <c r="AJ201" s="19" t="str">
        <f>VLOOKUP(C201,EJE!C$1:D1543,2,FALSE)</f>
        <v>https://drive.google.com/file/d/1d10kKB4X2rApjiYtDlKjBbuy7zvRY_rz/view?usp=sharing</v>
      </c>
    </row>
    <row r="202" spans="1:36">
      <c r="A202" s="18"/>
      <c r="B202" s="18"/>
      <c r="C202" s="18"/>
      <c r="D202" s="192"/>
      <c r="E202" s="22"/>
      <c r="F202" s="22"/>
      <c r="G202" s="22"/>
      <c r="I202" s="18"/>
      <c r="J202" s="23"/>
      <c r="L202" s="18"/>
      <c r="M202" s="23"/>
      <c r="O202" s="18"/>
      <c r="P202" s="23"/>
      <c r="S202" s="23"/>
      <c r="U202" s="24"/>
      <c r="V202" s="24"/>
      <c r="W202" s="24"/>
      <c r="X202" s="24"/>
      <c r="Y202" s="24"/>
      <c r="AB202" s="23"/>
      <c r="AE202" s="23"/>
      <c r="AJ202" s="75"/>
    </row>
    <row r="203" spans="1:36">
      <c r="A203" s="18"/>
      <c r="B203" s="18"/>
      <c r="C203" s="18"/>
      <c r="D203" s="192"/>
      <c r="E203" s="22"/>
      <c r="F203" s="22"/>
      <c r="G203" s="22"/>
      <c r="I203" s="18"/>
      <c r="J203" s="23"/>
      <c r="L203" s="18"/>
      <c r="M203" s="23"/>
      <c r="O203" s="18"/>
      <c r="P203" s="23"/>
      <c r="S203" s="23"/>
      <c r="U203" s="24"/>
      <c r="V203" s="24"/>
      <c r="W203" s="24"/>
      <c r="X203" s="24"/>
      <c r="Y203" s="24"/>
      <c r="AB203" s="23"/>
      <c r="AE203" s="23"/>
      <c r="AJ203" s="75"/>
    </row>
    <row r="204" spans="1:36">
      <c r="A204" s="18"/>
      <c r="B204" s="18"/>
      <c r="C204" s="238"/>
      <c r="D204" s="59"/>
      <c r="E204" s="228"/>
      <c r="F204" s="228"/>
      <c r="G204" s="228"/>
      <c r="H204" s="228"/>
      <c r="I204" s="228"/>
      <c r="J204" s="228"/>
      <c r="K204" s="228"/>
      <c r="L204" s="228"/>
      <c r="M204" s="228"/>
      <c r="N204" s="228"/>
      <c r="O204" s="228"/>
      <c r="P204" s="228"/>
      <c r="AG204" s="228"/>
      <c r="AJ204" s="75"/>
    </row>
    <row r="205" spans="1:36">
      <c r="A205" s="18"/>
      <c r="B205" s="18"/>
      <c r="C205" s="238"/>
      <c r="D205" s="59"/>
      <c r="E205" s="228"/>
      <c r="F205" s="228"/>
      <c r="G205" s="228"/>
      <c r="H205" s="228"/>
      <c r="I205" s="228"/>
      <c r="J205" s="228"/>
      <c r="K205" s="228"/>
      <c r="L205" s="228"/>
      <c r="M205" s="228"/>
      <c r="N205" s="228"/>
      <c r="O205" s="228"/>
      <c r="P205" s="228"/>
      <c r="AG205" s="228"/>
      <c r="AJ205" s="75"/>
    </row>
    <row r="206" spans="1:36">
      <c r="B206" s="228"/>
      <c r="C206" s="77" t="s">
        <v>932</v>
      </c>
      <c r="D206" s="150"/>
      <c r="E206" s="228"/>
      <c r="F206" s="228"/>
      <c r="G206" s="228"/>
      <c r="H206" s="228"/>
      <c r="I206" s="228"/>
      <c r="J206" s="228"/>
      <c r="K206" s="228"/>
      <c r="L206" s="228"/>
      <c r="M206" s="228"/>
      <c r="N206" s="238"/>
      <c r="O206" s="238"/>
      <c r="P206" s="238"/>
      <c r="Q206" s="228"/>
      <c r="R206" s="228"/>
      <c r="S206" s="228"/>
      <c r="T206" s="228"/>
      <c r="U206" s="228"/>
      <c r="V206" s="228"/>
      <c r="W206" s="228"/>
      <c r="X206" s="228"/>
      <c r="Y206" s="228"/>
      <c r="Z206" s="228"/>
      <c r="AA206" s="228"/>
      <c r="AB206" s="228"/>
      <c r="AC206" s="228"/>
      <c r="AD206" s="228"/>
      <c r="AE206" s="228"/>
      <c r="AG206" s="228"/>
      <c r="AJ206" s="75"/>
    </row>
    <row r="207" spans="1:36" customFormat="1" ht="21" thickBot="1">
      <c r="A207" s="160">
        <v>9</v>
      </c>
      <c r="B207" s="160"/>
      <c r="C207" s="160" t="s">
        <v>930</v>
      </c>
      <c r="D207" s="190"/>
      <c r="E207" s="379" t="s">
        <v>688</v>
      </c>
      <c r="F207" s="379"/>
      <c r="G207" s="379"/>
      <c r="H207" s="379" t="s">
        <v>38</v>
      </c>
      <c r="I207" s="379"/>
      <c r="J207" s="379"/>
      <c r="K207" s="379" t="s">
        <v>687</v>
      </c>
      <c r="L207" s="379"/>
      <c r="M207" s="379"/>
      <c r="N207" s="379" t="s">
        <v>686</v>
      </c>
      <c r="O207" s="379"/>
      <c r="P207" s="379"/>
      <c r="Q207" s="77"/>
      <c r="R207" s="77"/>
      <c r="S207" s="77"/>
      <c r="T207" s="77"/>
      <c r="U207" s="77"/>
      <c r="V207" s="77"/>
      <c r="W207" s="77"/>
      <c r="X207" s="77"/>
      <c r="Y207" s="77"/>
      <c r="Z207" s="77"/>
      <c r="AA207" s="77"/>
      <c r="AB207" s="77"/>
      <c r="AC207" s="77"/>
      <c r="AD207" s="77"/>
      <c r="AE207" s="77"/>
      <c r="AF207" s="77"/>
      <c r="AG207" s="78"/>
      <c r="AH207" s="18"/>
      <c r="AI207" s="87"/>
      <c r="AJ207" s="76"/>
    </row>
    <row r="208" spans="1:36" ht="25.5">
      <c r="A208" s="155">
        <v>1</v>
      </c>
      <c r="B208" s="80" t="s">
        <v>942</v>
      </c>
      <c r="C208" s="232" t="s">
        <v>723</v>
      </c>
      <c r="D208" s="131" t="str">
        <f t="shared" ref="D208:D213" si="177">HYPERLINK(AJ208,AI208)</f>
        <v>video</v>
      </c>
      <c r="E208" s="389"/>
      <c r="F208" s="389"/>
      <c r="G208" s="389"/>
      <c r="H208" s="389" t="s">
        <v>776</v>
      </c>
      <c r="I208" s="389"/>
      <c r="J208" s="389"/>
      <c r="K208" s="389">
        <v>3</v>
      </c>
      <c r="L208" s="389"/>
      <c r="M208" s="389"/>
      <c r="N208" s="389"/>
      <c r="O208" s="389"/>
      <c r="P208" s="397"/>
      <c r="Q208" s="159"/>
      <c r="R208" s="159"/>
      <c r="S208" s="159"/>
      <c r="T208" s="159"/>
      <c r="U208" s="159"/>
      <c r="V208" s="159"/>
      <c r="W208" s="159"/>
      <c r="X208" s="159"/>
      <c r="Y208" s="159"/>
      <c r="Z208" s="159"/>
      <c r="AA208" s="159"/>
      <c r="AB208" s="159"/>
      <c r="AC208" s="159"/>
      <c r="AD208" s="159"/>
      <c r="AE208" s="159"/>
      <c r="AF208" s="159"/>
      <c r="AG208" s="227"/>
      <c r="AI208" s="87" t="s">
        <v>738</v>
      </c>
      <c r="AJ208" s="19" t="str">
        <f>VLOOKUP(C208,EJE!C$1:D1543,2,FALSE)</f>
        <v>https://drive.google.com/file/d/1Obj2B0pgphywe8p9A6MvgDIw5gB_Nl53/view?usp=sharing</v>
      </c>
    </row>
    <row r="209" spans="1:36" ht="12.75" customHeight="1">
      <c r="A209" s="155">
        <v>2</v>
      </c>
      <c r="B209" s="81" t="s">
        <v>264</v>
      </c>
      <c r="C209" s="156" t="s">
        <v>219</v>
      </c>
      <c r="D209" s="132" t="str">
        <f t="shared" si="177"/>
        <v>video</v>
      </c>
      <c r="E209" s="395"/>
      <c r="F209" s="395"/>
      <c r="G209" s="395"/>
      <c r="H209" s="395" t="s">
        <v>776</v>
      </c>
      <c r="I209" s="395"/>
      <c r="J209" s="395"/>
      <c r="K209" s="395">
        <v>3</v>
      </c>
      <c r="L209" s="395"/>
      <c r="M209" s="395"/>
      <c r="N209" s="395"/>
      <c r="O209" s="395"/>
      <c r="P209" s="398"/>
      <c r="Q209" s="159"/>
      <c r="R209" s="159"/>
      <c r="S209" s="159"/>
      <c r="T209" s="159"/>
      <c r="U209" s="159"/>
      <c r="V209" s="159"/>
      <c r="W209" s="159"/>
      <c r="X209" s="159"/>
      <c r="Y209" s="159"/>
      <c r="Z209" s="159"/>
      <c r="AA209" s="159"/>
      <c r="AB209" s="159"/>
      <c r="AC209" s="159"/>
      <c r="AD209" s="159"/>
      <c r="AE209" s="159"/>
      <c r="AF209" s="159"/>
      <c r="AG209" s="227"/>
      <c r="AI209" s="87" t="s">
        <v>738</v>
      </c>
      <c r="AJ209" s="19">
        <f>VLOOKUP(C209,EJE!C$1:D1544,2,FALSE)</f>
        <v>0</v>
      </c>
    </row>
    <row r="210" spans="1:36" ht="17.25" customHeight="1" thickBot="1">
      <c r="A210" s="155">
        <v>3</v>
      </c>
      <c r="B210" s="82" t="s">
        <v>942</v>
      </c>
      <c r="C210" s="235" t="s">
        <v>389</v>
      </c>
      <c r="D210" s="133" t="str">
        <f t="shared" si="177"/>
        <v>video</v>
      </c>
      <c r="E210" s="386"/>
      <c r="F210" s="386"/>
      <c r="G210" s="386"/>
      <c r="H210" s="386" t="s">
        <v>776</v>
      </c>
      <c r="I210" s="386"/>
      <c r="J210" s="386"/>
      <c r="K210" s="386">
        <v>3</v>
      </c>
      <c r="L210" s="386"/>
      <c r="M210" s="386"/>
      <c r="N210" s="386"/>
      <c r="O210" s="386"/>
      <c r="P210" s="399"/>
      <c r="Q210" s="159"/>
      <c r="R210" s="159"/>
      <c r="S210" s="159"/>
      <c r="T210" s="159"/>
      <c r="U210" s="159"/>
      <c r="V210" s="159"/>
      <c r="W210" s="159"/>
      <c r="X210" s="159"/>
      <c r="Y210" s="159"/>
      <c r="Z210" s="159"/>
      <c r="AA210" s="159"/>
      <c r="AB210" s="159"/>
      <c r="AC210" s="159"/>
      <c r="AD210" s="159"/>
      <c r="AE210" s="159"/>
      <c r="AF210" s="159"/>
      <c r="AG210" s="227"/>
      <c r="AI210" s="87" t="s">
        <v>738</v>
      </c>
      <c r="AJ210" s="19" t="str">
        <f>VLOOKUP(C210,EJE!C$1:D1545,2,FALSE)</f>
        <v>https://youtu.be/B4AxYIlorgw?si=E6uIHQ3akwy8aj-m</v>
      </c>
    </row>
    <row r="211" spans="1:36" ht="16.5" customHeight="1">
      <c r="A211" s="155">
        <v>4</v>
      </c>
      <c r="B211" s="81" t="s">
        <v>739</v>
      </c>
      <c r="C211" s="156" t="s">
        <v>66</v>
      </c>
      <c r="D211" s="132" t="str">
        <f t="shared" si="177"/>
        <v>video</v>
      </c>
      <c r="E211" s="395"/>
      <c r="F211" s="395"/>
      <c r="G211" s="395"/>
      <c r="H211" s="395" t="s">
        <v>776</v>
      </c>
      <c r="I211" s="395"/>
      <c r="J211" s="395"/>
      <c r="K211" s="395">
        <v>3</v>
      </c>
      <c r="L211" s="395"/>
      <c r="M211" s="395"/>
      <c r="N211" s="395"/>
      <c r="O211" s="395"/>
      <c r="P211" s="398"/>
      <c r="Q211" s="159"/>
      <c r="R211" s="159"/>
      <c r="S211" s="159"/>
      <c r="T211" s="159"/>
      <c r="U211" s="159"/>
      <c r="V211" s="159"/>
      <c r="W211" s="159"/>
      <c r="X211" s="159"/>
      <c r="Y211" s="159"/>
      <c r="Z211" s="159"/>
      <c r="AA211" s="159"/>
      <c r="AB211" s="159"/>
      <c r="AC211" s="159"/>
      <c r="AD211" s="159"/>
      <c r="AE211" s="159"/>
      <c r="AF211" s="159"/>
      <c r="AG211" s="227"/>
      <c r="AI211" s="87" t="s">
        <v>738</v>
      </c>
      <c r="AJ211" s="19" t="str">
        <f>VLOOKUP(C211,EJE!C$1:D1546,2,FALSE)</f>
        <v>https://youtu.be/YNAwRWgPwNk?si=tRGZb459mOPBCCZB</v>
      </c>
    </row>
    <row r="212" spans="1:36" ht="12.75" customHeight="1">
      <c r="A212" s="155">
        <v>5</v>
      </c>
      <c r="B212" s="81" t="s">
        <v>739</v>
      </c>
      <c r="C212" s="156" t="s">
        <v>316</v>
      </c>
      <c r="D212" s="132" t="str">
        <f t="shared" si="177"/>
        <v>video</v>
      </c>
      <c r="E212" s="395"/>
      <c r="F212" s="395"/>
      <c r="G212" s="395"/>
      <c r="H212" s="395" t="s">
        <v>776</v>
      </c>
      <c r="I212" s="395"/>
      <c r="J212" s="395"/>
      <c r="K212" s="395">
        <v>3</v>
      </c>
      <c r="L212" s="395"/>
      <c r="M212" s="395"/>
      <c r="N212" s="395"/>
      <c r="O212" s="395"/>
      <c r="P212" s="398"/>
      <c r="Q212" s="159"/>
      <c r="R212" s="159"/>
      <c r="S212" s="159"/>
      <c r="T212" s="159"/>
      <c r="U212" s="159"/>
      <c r="V212" s="159"/>
      <c r="W212" s="159"/>
      <c r="X212" s="159"/>
      <c r="Y212" s="159"/>
      <c r="Z212" s="159"/>
      <c r="AA212" s="159"/>
      <c r="AB212" s="159"/>
      <c r="AC212" s="159"/>
      <c r="AD212" s="159"/>
      <c r="AE212" s="159"/>
      <c r="AF212" s="159"/>
      <c r="AG212" s="227"/>
      <c r="AI212" s="87" t="s">
        <v>738</v>
      </c>
      <c r="AJ212" s="19" t="str">
        <f>VLOOKUP(C212,EJE!C$1:D1547,2,FALSE)</f>
        <v>https://youtu.be/mHF9oAkfJ6Q?si=PpywtjmHtAge-zOQ</v>
      </c>
    </row>
    <row r="213" spans="1:36" ht="13.5" customHeight="1" thickBot="1">
      <c r="A213" s="155">
        <v>6</v>
      </c>
      <c r="B213" s="81" t="s">
        <v>0</v>
      </c>
      <c r="C213" s="156" t="s">
        <v>622</v>
      </c>
      <c r="D213" s="132" t="e">
        <f t="shared" si="177"/>
        <v>#N/A</v>
      </c>
      <c r="E213" s="395"/>
      <c r="F213" s="395"/>
      <c r="G213" s="395"/>
      <c r="H213" s="395" t="s">
        <v>776</v>
      </c>
      <c r="I213" s="395"/>
      <c r="J213" s="395"/>
      <c r="K213" s="395">
        <v>3</v>
      </c>
      <c r="L213" s="395"/>
      <c r="M213" s="395"/>
      <c r="N213" s="395"/>
      <c r="O213" s="395"/>
      <c r="P213" s="398"/>
      <c r="Q213" s="159"/>
      <c r="R213" s="159"/>
      <c r="S213" s="159"/>
      <c r="T213" s="159"/>
      <c r="U213" s="159"/>
      <c r="V213" s="159"/>
      <c r="W213" s="159"/>
      <c r="X213" s="159"/>
      <c r="Y213" s="159"/>
      <c r="Z213" s="159"/>
      <c r="AA213" s="159"/>
      <c r="AB213" s="159"/>
      <c r="AC213" s="159"/>
      <c r="AD213" s="159"/>
      <c r="AE213" s="159"/>
      <c r="AF213" s="159"/>
      <c r="AG213" s="227"/>
      <c r="AI213" s="87" t="s">
        <v>738</v>
      </c>
      <c r="AJ213" s="19" t="e">
        <f>VLOOKUP(C213,EJE!C$1:D1548,2,FALSE)</f>
        <v>#N/A</v>
      </c>
    </row>
    <row r="214" spans="1:36" ht="12.75">
      <c r="A214" s="155">
        <v>7</v>
      </c>
      <c r="B214" s="129" t="s">
        <v>753</v>
      </c>
      <c r="C214" s="233" t="str">
        <f>+VLOOKUP($B214,PERIODIZACION!$A$3:$AN$528,2,FALSE)</f>
        <v>SENTADILLA</v>
      </c>
      <c r="D214" s="203">
        <f>IF(VLOOKUP($B214,PERIODIZACION!$A$3:$AN$528,3,FALSE)=0,"",VLOOKUP($B214,PERIODIZACION!$A$3:$AN$528,3,FALSE))</f>
        <v>40</v>
      </c>
      <c r="E214" s="233" t="str">
        <f t="shared" ref="E214" si="178">IF(D214 &lt;&gt; "","/","")</f>
        <v>/</v>
      </c>
      <c r="F214" s="233">
        <f>IF(VLOOKUP($B214,PERIODIZACION!$A$3:$AN$528,4,FALSE)=0,"",VLOOKUP($B214,PERIODIZACION!$A$3:$AN$528,4,FALSE))</f>
        <v>4</v>
      </c>
      <c r="G214" s="233">
        <f>IF(VLOOKUP($B214,PERIODIZACION!$A$3:$AN$528,5,FALSE)=0,"",VLOOKUP($B214,PERIODIZACION!$A$3:$AN$528,5,FALSE))</f>
        <v>60</v>
      </c>
      <c r="H214" s="233" t="str">
        <f t="shared" ref="H214" si="179">IF(G214 &lt;&gt; "","/","")</f>
        <v>/</v>
      </c>
      <c r="I214" s="233">
        <f>IF(VLOOKUP($B214,PERIODIZACION!$A$3:$AN$528,6,FALSE)=0,"",VLOOKUP($B214,PERIODIZACION!$A$3:$AN$528,6,FALSE))</f>
        <v>4</v>
      </c>
      <c r="J214" s="233">
        <f>IF(VLOOKUP($B214,PERIODIZACION!$A$3:$AN$528,7,FALSE)=0,"",VLOOKUP($B214,PERIODIZACION!$A$3:$AN$528,7,FALSE))</f>
        <v>70</v>
      </c>
      <c r="K214" s="233" t="str">
        <f t="shared" ref="K214" si="180">IF(J214 &lt;&gt; "","/","")</f>
        <v>/</v>
      </c>
      <c r="L214" s="233">
        <f>IF(VLOOKUP($B214,PERIODIZACION!$A$3:$AN$528,8,FALSE)=0,"",VLOOKUP($B214,PERIODIZACION!$A$3:$AN$528,8,FALSE))</f>
        <v>4</v>
      </c>
      <c r="M214" s="233">
        <f>IF(VLOOKUP($B214,PERIODIZACION!$A$3:$AN$528,9,FALSE)=0,"",VLOOKUP($B214,PERIODIZACION!$A$3:$AN$528,9,FALSE))</f>
        <v>80</v>
      </c>
      <c r="N214" s="233" t="str">
        <f t="shared" ref="N214" si="181">IF(M214 &lt;&gt; "","/","")</f>
        <v>/</v>
      </c>
      <c r="O214" s="233">
        <f>IF(VLOOKUP($B214,PERIODIZACION!$A$3:$AN$528,10,FALSE)=0,"",VLOOKUP($B214,PERIODIZACION!$A$3:$AN$528,10,FALSE))</f>
        <v>2</v>
      </c>
      <c r="P214" s="233">
        <f>IF(VLOOKUP($B214,PERIODIZACION!$A$3:$AN$528,11,FALSE)=0,"",VLOOKUP($B214,PERIODIZACION!$A$3:$AN$528,11,FALSE))</f>
        <v>80</v>
      </c>
      <c r="Q214" s="233" t="str">
        <f t="shared" ref="Q214" si="182">IF(P214 &lt;&gt; "","/","")</f>
        <v>/</v>
      </c>
      <c r="R214" s="233">
        <f>IF(VLOOKUP($B214,PERIODIZACION!$A$3:$AN$528,12,FALSE)=0,"",VLOOKUP($B214,PERIODIZACION!$A$3:$AN$528,12,FALSE))</f>
        <v>2</v>
      </c>
      <c r="S214" s="233">
        <f>IF(VLOOKUP($B214,PERIODIZACION!$A$3:$AN$528,13,FALSE)=0,"",VLOOKUP($B214,PERIODIZACION!$A$3:$AN$528,13,FALSE))</f>
        <v>80</v>
      </c>
      <c r="T214" s="233" t="str">
        <f t="shared" ref="T214" si="183">IF(S214 &lt;&gt; "","/","")</f>
        <v>/</v>
      </c>
      <c r="U214" s="233">
        <f>IF(VLOOKUP($B214,PERIODIZACION!$A$3:$AN$528,14,FALSE)=0,"",VLOOKUP($B214,PERIODIZACION!$A$3:$AN$528,14,FALSE))</f>
        <v>2</v>
      </c>
      <c r="V214" s="233">
        <f>IF(VLOOKUP($B214,PERIODIZACION!$A$3:$AN$528,15,FALSE)=0,"",VLOOKUP($B214,PERIODIZACION!$A$3:$AN$528,15,FALSE))</f>
        <v>80</v>
      </c>
      <c r="W214" s="233" t="str">
        <f t="shared" ref="W214" si="184">IF(V214 &lt;&gt; "","/","")</f>
        <v>/</v>
      </c>
      <c r="X214" s="233">
        <f>IF(VLOOKUP($B214,PERIODIZACION!$A$3:$AN$528,16,FALSE)=0,"",VLOOKUP($B214,PERIODIZACION!$A$3:$AN$528,16,FALSE))</f>
        <v>2</v>
      </c>
      <c r="Y214" s="233">
        <f>IF(VLOOKUP($B214,PERIODIZACION!$A$3:$AN$528,17,FALSE)=0,"",VLOOKUP($B214,PERIODIZACION!$A$3:$AN$528,17,FALSE))</f>
        <v>80</v>
      </c>
      <c r="Z214" s="233" t="str">
        <f t="shared" ref="Z214" si="185">IF(Y214 &lt;&gt; "","/","")</f>
        <v>/</v>
      </c>
      <c r="AA214" s="233">
        <f>IF(VLOOKUP($B214,PERIODIZACION!$A$3:$AN$528,18,FALSE)=0,"",VLOOKUP($B214,PERIODIZACION!$A$3:$AN$528,18,FALSE))</f>
        <v>2</v>
      </c>
      <c r="AB214" s="233">
        <f>IF(VLOOKUP($B214,PERIODIZACION!$A$3:$AN$528,19,FALSE)=0,"",VLOOKUP($B214,PERIODIZACION!$A$3:$AN$528,19,FALSE))</f>
        <v>80</v>
      </c>
      <c r="AC214" s="233" t="str">
        <f t="shared" ref="AC214" si="186">IF(AB214 &lt;&gt; "","/","")</f>
        <v>/</v>
      </c>
      <c r="AD214" s="233">
        <f>IF(VLOOKUP($B214,PERIODIZACION!$A$3:$AN$528,20,FALSE)=0,"",VLOOKUP($B214,PERIODIZACION!$A$3:$AN$528,20,FALSE))</f>
        <v>2</v>
      </c>
      <c r="AE214" s="233" t="str">
        <f>IF(VLOOKUP($B214,PERIODIZACION!$A$3:$AN$528,21,FALSE)=0,"",VLOOKUP($B214,PERIODIZACION!$A$3:$AN$528,21,FALSE))</f>
        <v/>
      </c>
      <c r="AF214" s="233" t="str">
        <f t="shared" ref="AF214" si="187">IF(AE214 &lt;&gt; "","/","")</f>
        <v/>
      </c>
      <c r="AG214" s="234" t="str">
        <f>IF(VLOOKUP($B214,PERIODIZACION!$A$3:$AN$528,22,FALSE)=0,"",VLOOKUP($B214,PERIODIZACION!$A$3:$AN$528,22,FALSE))</f>
        <v/>
      </c>
      <c r="AI214" s="87" t="s">
        <v>738</v>
      </c>
      <c r="AJ214" s="19" t="e">
        <f>VLOOKUP(C214,EJE!C$1:D1550,2,FALSE)</f>
        <v>#N/A</v>
      </c>
    </row>
    <row r="215" spans="1:36" ht="16.5" customHeight="1">
      <c r="A215" s="155">
        <v>8</v>
      </c>
      <c r="B215" s="81"/>
      <c r="C215" s="227"/>
      <c r="D215" s="132"/>
      <c r="E215" s="380"/>
      <c r="F215" s="380"/>
      <c r="G215" s="380"/>
      <c r="H215" s="380"/>
      <c r="I215" s="380"/>
      <c r="J215" s="380"/>
      <c r="K215" s="380"/>
      <c r="L215" s="380"/>
      <c r="M215" s="380"/>
      <c r="N215" s="380"/>
      <c r="O215" s="380"/>
      <c r="P215" s="380"/>
      <c r="Q215" s="227"/>
      <c r="R215" s="227"/>
      <c r="S215" s="227"/>
      <c r="T215" s="227"/>
      <c r="U215" s="227"/>
      <c r="V215" s="227"/>
      <c r="W215" s="227"/>
      <c r="X215" s="227"/>
      <c r="Y215" s="227"/>
      <c r="Z215" s="227"/>
      <c r="AA215" s="227"/>
      <c r="AB215" s="227"/>
      <c r="AC215" s="227"/>
      <c r="AD215" s="227"/>
      <c r="AE215" s="227"/>
      <c r="AF215" s="227"/>
      <c r="AG215" s="231"/>
      <c r="AI215" s="87" t="s">
        <v>738</v>
      </c>
      <c r="AJ215" s="19" t="e">
        <f>VLOOKUP(C215,EJE!C$1:D1551,2,FALSE)</f>
        <v>#N/A</v>
      </c>
    </row>
    <row r="216" spans="1:36" ht="13.5" customHeight="1" thickBot="1">
      <c r="A216" s="155">
        <v>9</v>
      </c>
      <c r="B216" s="82" t="s">
        <v>264</v>
      </c>
      <c r="C216" s="236" t="s">
        <v>651</v>
      </c>
      <c r="D216" s="133" t="str">
        <f>HYPERLINK(AJ216,AI216)</f>
        <v>video</v>
      </c>
      <c r="E216" s="387"/>
      <c r="F216" s="387"/>
      <c r="G216" s="387"/>
      <c r="H216" s="387" t="s">
        <v>776</v>
      </c>
      <c r="I216" s="387"/>
      <c r="J216" s="387"/>
      <c r="K216" s="387"/>
      <c r="L216" s="387"/>
      <c r="M216" s="387"/>
      <c r="N216" s="387"/>
      <c r="O216" s="387"/>
      <c r="P216" s="387"/>
      <c r="Q216" s="236"/>
      <c r="R216" s="236"/>
      <c r="S216" s="236"/>
      <c r="T216" s="236"/>
      <c r="U216" s="236"/>
      <c r="V216" s="236"/>
      <c r="W216" s="236"/>
      <c r="X216" s="236"/>
      <c r="Y216" s="236"/>
      <c r="Z216" s="236"/>
      <c r="AA216" s="236"/>
      <c r="AB216" s="236"/>
      <c r="AC216" s="236"/>
      <c r="AD216" s="236"/>
      <c r="AE216" s="236"/>
      <c r="AF216" s="236"/>
      <c r="AG216" s="237"/>
      <c r="AI216" s="87" t="s">
        <v>738</v>
      </c>
      <c r="AJ216" s="19" t="str">
        <f>VLOOKUP(C216,EJE!C$1:D1552,2,FALSE)</f>
        <v>https://youtu.be/NDnUK9fSDe8?si=3nBkyPS7AyNNNd0x</v>
      </c>
    </row>
    <row r="217" spans="1:36" ht="12.75">
      <c r="A217" s="155">
        <v>10</v>
      </c>
      <c r="B217" s="129" t="s">
        <v>1165</v>
      </c>
      <c r="C217" s="233" t="str">
        <f>+VLOOKUP($B217,PERIODIZACION!$A$3:$AN$528,2,FALSE)</f>
        <v>SEAL ROW</v>
      </c>
      <c r="D217" s="203">
        <f>IF(VLOOKUP($B217,PERIODIZACION!$A$3:$AN$528,3,FALSE)=0,"",VLOOKUP($B217,PERIODIZACION!$A$3:$AN$528,3,FALSE))</f>
        <v>40</v>
      </c>
      <c r="E217" s="233" t="str">
        <f t="shared" ref="E217" si="188">IF(D217 &lt;&gt; "","/","")</f>
        <v>/</v>
      </c>
      <c r="F217" s="233">
        <f>IF(VLOOKUP($B217,PERIODIZACION!$A$3:$AN$528,4,FALSE)=0,"",VLOOKUP($B217,PERIODIZACION!$A$3:$AN$528,4,FALSE))</f>
        <v>4</v>
      </c>
      <c r="G217" s="233">
        <f>IF(VLOOKUP($B217,PERIODIZACION!$A$3:$AN$528,5,FALSE)=0,"",VLOOKUP($B217,PERIODIZACION!$A$3:$AN$528,5,FALSE))</f>
        <v>60</v>
      </c>
      <c r="H217" s="233" t="str">
        <f t="shared" ref="H217" si="189">IF(G217 &lt;&gt; "","/","")</f>
        <v>/</v>
      </c>
      <c r="I217" s="233">
        <f>IF(VLOOKUP($B217,PERIODIZACION!$A$3:$AN$528,6,FALSE)=0,"",VLOOKUP($B217,PERIODIZACION!$A$3:$AN$528,6,FALSE))</f>
        <v>4</v>
      </c>
      <c r="J217" s="233">
        <f>IF(VLOOKUP($B217,PERIODIZACION!$A$3:$AN$528,7,FALSE)=0,"",VLOOKUP($B217,PERIODIZACION!$A$3:$AN$528,7,FALSE))</f>
        <v>70</v>
      </c>
      <c r="K217" s="233" t="str">
        <f t="shared" ref="K217" si="190">IF(J217 &lt;&gt; "","/","")</f>
        <v>/</v>
      </c>
      <c r="L217" s="233">
        <f>IF(VLOOKUP($B217,PERIODIZACION!$A$3:$AN$528,8,FALSE)=0,"",VLOOKUP($B217,PERIODIZACION!$A$3:$AN$528,8,FALSE))</f>
        <v>4</v>
      </c>
      <c r="M217" s="233">
        <f>IF(VLOOKUP($B217,PERIODIZACION!$A$3:$AN$528,9,FALSE)=0,"",VLOOKUP($B217,PERIODIZACION!$A$3:$AN$528,9,FALSE))</f>
        <v>80</v>
      </c>
      <c r="N217" s="233" t="str">
        <f t="shared" ref="N217" si="191">IF(M217 &lt;&gt; "","/","")</f>
        <v>/</v>
      </c>
      <c r="O217" s="233">
        <f>IF(VLOOKUP($B217,PERIODIZACION!$A$3:$AN$528,10,FALSE)=0,"",VLOOKUP($B217,PERIODIZACION!$A$3:$AN$528,10,FALSE))</f>
        <v>2</v>
      </c>
      <c r="P217" s="233">
        <f>IF(VLOOKUP($B217,PERIODIZACION!$A$3:$AN$528,11,FALSE)=0,"",VLOOKUP($B217,PERIODIZACION!$A$3:$AN$528,11,FALSE))</f>
        <v>80</v>
      </c>
      <c r="Q217" s="233" t="str">
        <f t="shared" ref="Q217" si="192">IF(P217 &lt;&gt; "","/","")</f>
        <v>/</v>
      </c>
      <c r="R217" s="233">
        <f>IF(VLOOKUP($B217,PERIODIZACION!$A$3:$AN$528,12,FALSE)=0,"",VLOOKUP($B217,PERIODIZACION!$A$3:$AN$528,12,FALSE))</f>
        <v>2</v>
      </c>
      <c r="S217" s="233">
        <f>IF(VLOOKUP($B217,PERIODIZACION!$A$3:$AN$528,13,FALSE)=0,"",VLOOKUP($B217,PERIODIZACION!$A$3:$AN$528,13,FALSE))</f>
        <v>80</v>
      </c>
      <c r="T217" s="233" t="str">
        <f t="shared" ref="T217" si="193">IF(S217 &lt;&gt; "","/","")</f>
        <v>/</v>
      </c>
      <c r="U217" s="233">
        <f>IF(VLOOKUP($B217,PERIODIZACION!$A$3:$AN$528,14,FALSE)=0,"",VLOOKUP($B217,PERIODIZACION!$A$3:$AN$528,14,FALSE))</f>
        <v>2</v>
      </c>
      <c r="V217" s="233">
        <f>IF(VLOOKUP($B217,PERIODIZACION!$A$3:$AN$528,15,FALSE)=0,"",VLOOKUP($B217,PERIODIZACION!$A$3:$AN$528,15,FALSE))</f>
        <v>80</v>
      </c>
      <c r="W217" s="233" t="str">
        <f t="shared" ref="W217" si="194">IF(V217 &lt;&gt; "","/","")</f>
        <v>/</v>
      </c>
      <c r="X217" s="233">
        <f>IF(VLOOKUP($B217,PERIODIZACION!$A$3:$AN$528,16,FALSE)=0,"",VLOOKUP($B217,PERIODIZACION!$A$3:$AN$528,16,FALSE))</f>
        <v>2</v>
      </c>
      <c r="Y217" s="233">
        <f>IF(VLOOKUP($B217,PERIODIZACION!$A$3:$AN$528,17,FALSE)=0,"",VLOOKUP($B217,PERIODIZACION!$A$3:$AN$528,17,FALSE))</f>
        <v>80</v>
      </c>
      <c r="Z217" s="233" t="str">
        <f t="shared" ref="Z217" si="195">IF(Y217 &lt;&gt; "","/","")</f>
        <v>/</v>
      </c>
      <c r="AA217" s="233">
        <f>IF(VLOOKUP($B217,PERIODIZACION!$A$3:$AN$528,18,FALSE)=0,"",VLOOKUP($B217,PERIODIZACION!$A$3:$AN$528,18,FALSE))</f>
        <v>2</v>
      </c>
      <c r="AB217" s="233">
        <f>IF(VLOOKUP($B217,PERIODIZACION!$A$3:$AN$528,19,FALSE)=0,"",VLOOKUP($B217,PERIODIZACION!$A$3:$AN$528,19,FALSE))</f>
        <v>80</v>
      </c>
      <c r="AC217" s="233" t="str">
        <f t="shared" ref="AC217" si="196">IF(AB217 &lt;&gt; "","/","")</f>
        <v>/</v>
      </c>
      <c r="AD217" s="233">
        <f>IF(VLOOKUP($B217,PERIODIZACION!$A$3:$AN$528,20,FALSE)=0,"",VLOOKUP($B217,PERIODIZACION!$A$3:$AN$528,20,FALSE))</f>
        <v>2</v>
      </c>
      <c r="AE217" s="233" t="str">
        <f>IF(VLOOKUP($B217,PERIODIZACION!$A$3:$AN$528,21,FALSE)=0,"",VLOOKUP($B217,PERIODIZACION!$A$3:$AN$528,21,FALSE))</f>
        <v/>
      </c>
      <c r="AF217" s="233" t="str">
        <f t="shared" ref="AF217" si="197">IF(AE217 &lt;&gt; "","/","")</f>
        <v/>
      </c>
      <c r="AG217" s="234" t="str">
        <f>IF(VLOOKUP($B217,PERIODIZACION!$A$3:$AN$528,22,FALSE)=0,"",VLOOKUP($B217,PERIODIZACION!$A$3:$AN$528,22,FALSE))</f>
        <v/>
      </c>
      <c r="AI217" s="87" t="s">
        <v>738</v>
      </c>
      <c r="AJ217" s="19" t="e">
        <f>VLOOKUP(C217,EJE!C$1:D1553,2,FALSE)</f>
        <v>#N/A</v>
      </c>
    </row>
    <row r="218" spans="1:36" ht="16.5" customHeight="1">
      <c r="A218" s="155">
        <v>11</v>
      </c>
      <c r="B218" s="81" t="s">
        <v>687</v>
      </c>
      <c r="C218" s="227"/>
      <c r="D218" s="132"/>
      <c r="E218" s="380"/>
      <c r="F218" s="380"/>
      <c r="G218" s="380"/>
      <c r="H218" s="380"/>
      <c r="I218" s="380"/>
      <c r="J218" s="380"/>
      <c r="K218" s="380"/>
      <c r="L218" s="380"/>
      <c r="M218" s="380"/>
      <c r="N218" s="380"/>
      <c r="O218" s="380"/>
      <c r="P218" s="380"/>
      <c r="Q218" s="227"/>
      <c r="R218" s="227"/>
      <c r="S218" s="227"/>
      <c r="T218" s="227"/>
      <c r="U218" s="227"/>
      <c r="V218" s="227"/>
      <c r="W218" s="227"/>
      <c r="X218" s="227"/>
      <c r="Y218" s="227"/>
      <c r="Z218" s="227"/>
      <c r="AA218" s="227"/>
      <c r="AB218" s="227"/>
      <c r="AC218" s="227"/>
      <c r="AD218" s="227"/>
      <c r="AE218" s="227"/>
      <c r="AF218" s="227"/>
      <c r="AG218" s="231"/>
      <c r="AI218" s="87" t="s">
        <v>738</v>
      </c>
      <c r="AJ218" s="19" t="e">
        <f>VLOOKUP(C218,EJE!C$1:D1554,2,FALSE)</f>
        <v>#N/A</v>
      </c>
    </row>
    <row r="219" spans="1:36" ht="17.25" customHeight="1" thickBot="1">
      <c r="A219" s="155">
        <v>12</v>
      </c>
      <c r="B219" s="82" t="s">
        <v>942</v>
      </c>
      <c r="C219" s="235" t="s">
        <v>667</v>
      </c>
      <c r="D219" s="133" t="str">
        <f>HYPERLINK(AJ219,AI219)</f>
        <v>video</v>
      </c>
      <c r="E219" s="387"/>
      <c r="F219" s="387"/>
      <c r="G219" s="387"/>
      <c r="H219" s="387" t="s">
        <v>776</v>
      </c>
      <c r="I219" s="387"/>
      <c r="J219" s="387"/>
      <c r="K219" s="387"/>
      <c r="L219" s="387"/>
      <c r="M219" s="387"/>
      <c r="N219" s="387"/>
      <c r="O219" s="387"/>
      <c r="P219" s="387"/>
      <c r="Q219" s="236"/>
      <c r="R219" s="236"/>
      <c r="S219" s="236"/>
      <c r="T219" s="236"/>
      <c r="U219" s="236"/>
      <c r="V219" s="236"/>
      <c r="W219" s="236"/>
      <c r="X219" s="236"/>
      <c r="Y219" s="236"/>
      <c r="Z219" s="236"/>
      <c r="AA219" s="236"/>
      <c r="AB219" s="236"/>
      <c r="AC219" s="236"/>
      <c r="AD219" s="236"/>
      <c r="AE219" s="236"/>
      <c r="AF219" s="236"/>
      <c r="AG219" s="237"/>
      <c r="AI219" s="87" t="s">
        <v>738</v>
      </c>
      <c r="AJ219" s="19" t="str">
        <f>VLOOKUP(C219,EJE!C$1:D1555,2,FALSE)</f>
        <v>https://youtu.be/6h97GImoFN8?si=9xA6dYWvzzOHIsIz</v>
      </c>
    </row>
    <row r="220" spans="1:36" ht="12" customHeight="1" thickBot="1">
      <c r="A220" s="155">
        <v>13</v>
      </c>
      <c r="B220" s="379"/>
      <c r="C220" s="379"/>
      <c r="D220" s="379"/>
      <c r="E220" s="379" t="s">
        <v>688</v>
      </c>
      <c r="F220" s="379"/>
      <c r="G220" s="379"/>
      <c r="H220" s="379" t="s">
        <v>38</v>
      </c>
      <c r="I220" s="379"/>
      <c r="J220" s="379"/>
      <c r="K220" s="379" t="s">
        <v>687</v>
      </c>
      <c r="L220" s="379"/>
      <c r="M220" s="379"/>
      <c r="N220" s="379" t="s">
        <v>686</v>
      </c>
      <c r="O220" s="379"/>
      <c r="P220" s="379"/>
      <c r="Q220" s="238"/>
      <c r="R220" s="238"/>
      <c r="S220" s="238"/>
      <c r="T220" s="238"/>
      <c r="U220" s="238"/>
      <c r="V220" s="238"/>
      <c r="W220" s="238"/>
      <c r="X220" s="238"/>
      <c r="Y220" s="238"/>
      <c r="Z220" s="238"/>
      <c r="AA220" s="238"/>
      <c r="AB220" s="238"/>
      <c r="AC220" s="238"/>
      <c r="AD220" s="238"/>
      <c r="AE220" s="238"/>
      <c r="AF220" s="238"/>
      <c r="AG220" s="238"/>
      <c r="AI220" s="87" t="s">
        <v>738</v>
      </c>
      <c r="AJ220" s="19"/>
    </row>
    <row r="221" spans="1:36" ht="12.75" customHeight="1">
      <c r="A221" s="155">
        <v>14</v>
      </c>
      <c r="B221" s="83" t="s">
        <v>42</v>
      </c>
      <c r="C221" s="232" t="s">
        <v>20</v>
      </c>
      <c r="D221" s="131" t="str">
        <f>HYPERLINK(AJ221,AI221)</f>
        <v>video</v>
      </c>
      <c r="E221" s="389">
        <v>6</v>
      </c>
      <c r="F221" s="389"/>
      <c r="G221" s="389"/>
      <c r="H221" s="389"/>
      <c r="I221" s="389"/>
      <c r="J221" s="389"/>
      <c r="K221" s="389">
        <v>4</v>
      </c>
      <c r="L221" s="389"/>
      <c r="M221" s="389"/>
      <c r="N221" s="389"/>
      <c r="O221" s="389"/>
      <c r="P221" s="397"/>
      <c r="Q221" s="238"/>
      <c r="R221" s="238"/>
      <c r="S221" s="238"/>
      <c r="T221" s="238"/>
      <c r="U221" s="238"/>
      <c r="V221" s="238"/>
      <c r="W221" s="238"/>
      <c r="X221" s="238"/>
      <c r="Y221" s="238"/>
      <c r="Z221" s="238"/>
      <c r="AA221" s="238"/>
      <c r="AB221" s="238"/>
      <c r="AC221" s="238"/>
      <c r="AD221" s="238"/>
      <c r="AE221" s="238"/>
      <c r="AF221" s="238"/>
      <c r="AG221" s="238"/>
      <c r="AI221" s="87" t="s">
        <v>738</v>
      </c>
      <c r="AJ221" s="19">
        <f>VLOOKUP(C221,EJE!C$1:D1557,2,FALSE)</f>
        <v>0</v>
      </c>
    </row>
    <row r="222" spans="1:36" ht="25.5" customHeight="1">
      <c r="A222" s="155">
        <v>15</v>
      </c>
      <c r="B222" s="83" t="s">
        <v>687</v>
      </c>
      <c r="C222" s="156" t="s">
        <v>1190</v>
      </c>
      <c r="D222" s="132" t="str">
        <f>HYPERLINK(AJ222,AI222)</f>
        <v>video</v>
      </c>
      <c r="E222" s="395">
        <v>6</v>
      </c>
      <c r="F222" s="395"/>
      <c r="G222" s="395"/>
      <c r="H222" s="395"/>
      <c r="I222" s="395"/>
      <c r="J222" s="395"/>
      <c r="K222" s="395">
        <v>4</v>
      </c>
      <c r="L222" s="395"/>
      <c r="M222" s="395"/>
      <c r="N222" s="395"/>
      <c r="O222" s="395"/>
      <c r="P222" s="398"/>
      <c r="Q222" s="238"/>
      <c r="R222" s="238"/>
      <c r="S222" s="238"/>
      <c r="T222" s="238"/>
      <c r="U222" s="238"/>
      <c r="V222" s="238"/>
      <c r="W222" s="238"/>
      <c r="X222" s="238"/>
      <c r="Y222" s="238"/>
      <c r="Z222" s="238"/>
      <c r="AA222" s="238"/>
      <c r="AB222" s="238"/>
      <c r="AC222" s="238"/>
      <c r="AD222" s="238"/>
      <c r="AE222" s="238"/>
      <c r="AF222" s="238"/>
      <c r="AG222" s="238"/>
      <c r="AI222" s="87" t="s">
        <v>738</v>
      </c>
      <c r="AJ222" s="19">
        <f>VLOOKUP(C222,EJE!C$1:D1558,2,FALSE)</f>
        <v>0</v>
      </c>
    </row>
    <row r="223" spans="1:36" ht="12.75" customHeight="1">
      <c r="A223" s="155">
        <v>16</v>
      </c>
      <c r="B223" s="83" t="s">
        <v>38</v>
      </c>
      <c r="C223" s="156" t="s">
        <v>126</v>
      </c>
      <c r="D223" s="132" t="str">
        <f>HYPERLINK(AJ223,AI223)</f>
        <v>video</v>
      </c>
      <c r="E223" s="395">
        <v>6</v>
      </c>
      <c r="F223" s="395"/>
      <c r="G223" s="395"/>
      <c r="H223" s="395"/>
      <c r="I223" s="395"/>
      <c r="J223" s="395"/>
      <c r="K223" s="395">
        <v>4</v>
      </c>
      <c r="L223" s="395"/>
      <c r="M223" s="395"/>
      <c r="N223" s="395"/>
      <c r="O223" s="395"/>
      <c r="P223" s="398"/>
      <c r="Q223" s="238"/>
      <c r="R223" s="238"/>
      <c r="S223" s="238"/>
      <c r="T223" s="238"/>
      <c r="U223" s="238"/>
      <c r="V223" s="238"/>
      <c r="W223" s="238"/>
      <c r="X223" s="238"/>
      <c r="Y223" s="238"/>
      <c r="Z223" s="238"/>
      <c r="AA223" s="238"/>
      <c r="AB223" s="238"/>
      <c r="AC223" s="238"/>
      <c r="AD223" s="238"/>
      <c r="AE223" s="238"/>
      <c r="AF223" s="238"/>
      <c r="AG223" s="238"/>
      <c r="AI223" s="87" t="s">
        <v>738</v>
      </c>
      <c r="AJ223" s="19">
        <f>VLOOKUP(C223,EJE!C$1:D1559,2,FALSE)</f>
        <v>0</v>
      </c>
    </row>
    <row r="224" spans="1:36" ht="13.5" thickBot="1">
      <c r="A224" s="155">
        <v>17</v>
      </c>
      <c r="B224" s="83" t="s">
        <v>687</v>
      </c>
      <c r="C224" s="235" t="s">
        <v>1193</v>
      </c>
      <c r="D224" s="133" t="str">
        <f>HYPERLINK(AJ224,AI224)</f>
        <v>video</v>
      </c>
      <c r="E224" s="386">
        <v>6</v>
      </c>
      <c r="F224" s="386"/>
      <c r="G224" s="386"/>
      <c r="H224" s="386"/>
      <c r="I224" s="386"/>
      <c r="J224" s="386"/>
      <c r="K224" s="386">
        <v>4</v>
      </c>
      <c r="L224" s="386"/>
      <c r="M224" s="386"/>
      <c r="N224" s="386"/>
      <c r="O224" s="386"/>
      <c r="P224" s="399"/>
      <c r="Q224" s="238"/>
      <c r="R224" s="238"/>
      <c r="S224" s="238"/>
      <c r="T224" s="238"/>
      <c r="U224" s="238"/>
      <c r="V224" s="238"/>
      <c r="W224" s="238"/>
      <c r="X224" s="238"/>
      <c r="Y224" s="238"/>
      <c r="Z224" s="238"/>
      <c r="AA224" s="238"/>
      <c r="AB224" s="238"/>
      <c r="AC224" s="238"/>
      <c r="AD224" s="238"/>
      <c r="AE224" s="238"/>
      <c r="AF224" s="238"/>
      <c r="AG224" s="238"/>
      <c r="AI224" s="87" t="s">
        <v>738</v>
      </c>
      <c r="AJ224" s="19">
        <f>VLOOKUP(C224,EJE!C$1:D1560,2,FALSE)</f>
        <v>0</v>
      </c>
    </row>
    <row r="225" spans="1:36" ht="12.75">
      <c r="A225" s="155">
        <v>18</v>
      </c>
      <c r="B225" s="83" t="s">
        <v>262</v>
      </c>
      <c r="C225" s="232" t="s">
        <v>266</v>
      </c>
      <c r="D225" s="131" t="str">
        <f t="shared" ref="D225:D227" si="198">HYPERLINK(AJ225,AI225)</f>
        <v>video</v>
      </c>
      <c r="E225" s="389">
        <v>10</v>
      </c>
      <c r="F225" s="389"/>
      <c r="G225" s="389"/>
      <c r="H225" s="389"/>
      <c r="I225" s="389"/>
      <c r="J225" s="389"/>
      <c r="K225" s="389">
        <v>4</v>
      </c>
      <c r="L225" s="389"/>
      <c r="M225" s="389"/>
      <c r="N225" s="389"/>
      <c r="O225" s="389"/>
      <c r="P225" s="397"/>
      <c r="Q225" s="238"/>
      <c r="R225" s="238"/>
      <c r="S225" s="238"/>
      <c r="T225" s="238"/>
      <c r="U225" s="238"/>
      <c r="V225" s="238"/>
      <c r="W225" s="238"/>
      <c r="X225" s="238"/>
      <c r="Y225" s="238"/>
      <c r="Z225" s="238"/>
      <c r="AA225" s="238"/>
      <c r="AB225" s="238"/>
      <c r="AC225" s="238"/>
      <c r="AD225" s="238"/>
      <c r="AE225" s="238"/>
      <c r="AF225" s="238"/>
      <c r="AG225" s="238"/>
      <c r="AI225" s="87" t="s">
        <v>738</v>
      </c>
      <c r="AJ225" s="19">
        <f>VLOOKUP(C225,EJE!C$1:D1561,2,FALSE)</f>
        <v>0</v>
      </c>
    </row>
    <row r="226" spans="1:36" ht="12.75">
      <c r="A226" s="155">
        <v>19</v>
      </c>
      <c r="B226" s="83" t="s">
        <v>262</v>
      </c>
      <c r="C226" s="156" t="s">
        <v>302</v>
      </c>
      <c r="D226" s="132" t="str">
        <f t="shared" si="198"/>
        <v>video</v>
      </c>
      <c r="E226" s="395">
        <v>10</v>
      </c>
      <c r="F226" s="395"/>
      <c r="G226" s="395"/>
      <c r="H226" s="395"/>
      <c r="I226" s="395"/>
      <c r="J226" s="395"/>
      <c r="K226" s="395">
        <v>4</v>
      </c>
      <c r="L226" s="395"/>
      <c r="M226" s="395"/>
      <c r="N226" s="395"/>
      <c r="O226" s="395"/>
      <c r="P226" s="398"/>
      <c r="Q226" s="238"/>
      <c r="R226" s="238"/>
      <c r="S226" s="238"/>
      <c r="T226" s="238"/>
      <c r="U226" s="238"/>
      <c r="V226" s="238"/>
      <c r="W226" s="238"/>
      <c r="X226" s="238"/>
      <c r="Y226" s="238"/>
      <c r="Z226" s="238"/>
      <c r="AA226" s="238"/>
      <c r="AB226" s="238"/>
      <c r="AC226" s="238"/>
      <c r="AD226" s="238"/>
      <c r="AE226" s="238"/>
      <c r="AF226" s="238"/>
      <c r="AG226" s="238"/>
      <c r="AI226" s="87" t="s">
        <v>738</v>
      </c>
      <c r="AJ226" s="19">
        <f>VLOOKUP(C226,EJE!C$1:D1562,2,FALSE)</f>
        <v>0</v>
      </c>
    </row>
    <row r="227" spans="1:36" ht="13.5" thickBot="1">
      <c r="A227" s="155">
        <v>20</v>
      </c>
      <c r="B227" s="83" t="s">
        <v>263</v>
      </c>
      <c r="C227" s="235" t="s">
        <v>250</v>
      </c>
      <c r="D227" s="133" t="str">
        <f t="shared" si="198"/>
        <v>video</v>
      </c>
      <c r="E227" s="386"/>
      <c r="F227" s="386"/>
      <c r="G227" s="386"/>
      <c r="H227" s="386" t="s">
        <v>779</v>
      </c>
      <c r="I227" s="386"/>
      <c r="J227" s="386"/>
      <c r="K227" s="386">
        <v>4</v>
      </c>
      <c r="L227" s="386"/>
      <c r="M227" s="386"/>
      <c r="N227" s="386"/>
      <c r="O227" s="386"/>
      <c r="P227" s="399"/>
      <c r="Q227" s="238"/>
      <c r="R227" s="238"/>
      <c r="S227" s="238"/>
      <c r="T227" s="238"/>
      <c r="U227" s="238"/>
      <c r="V227" s="238"/>
      <c r="W227" s="238"/>
      <c r="X227" s="238"/>
      <c r="Y227" s="238"/>
      <c r="Z227" s="238"/>
      <c r="AA227" s="238"/>
      <c r="AB227" s="238"/>
      <c r="AC227" s="238"/>
      <c r="AD227" s="238"/>
      <c r="AE227" s="238"/>
      <c r="AF227" s="238"/>
      <c r="AG227" s="238"/>
      <c r="AI227" s="87" t="s">
        <v>738</v>
      </c>
      <c r="AJ227" s="19">
        <f>VLOOKUP(C227,EJE!C$1:D1563,2,FALSE)</f>
        <v>0</v>
      </c>
    </row>
    <row r="228" spans="1:36" ht="12.75">
      <c r="A228" s="155">
        <v>21</v>
      </c>
      <c r="B228" s="83" t="s">
        <v>1</v>
      </c>
      <c r="C228" s="156" t="s">
        <v>745</v>
      </c>
      <c r="D228" s="132"/>
      <c r="E228" s="394"/>
      <c r="F228" s="394"/>
      <c r="G228" s="394"/>
      <c r="H228" s="395" t="s">
        <v>779</v>
      </c>
      <c r="I228" s="395"/>
      <c r="J228" s="395"/>
      <c r="K228" s="395"/>
      <c r="L228" s="395"/>
      <c r="M228" s="395"/>
      <c r="N228" s="394"/>
      <c r="O228" s="394"/>
      <c r="P228" s="394"/>
      <c r="Q228" s="238"/>
      <c r="R228" s="238"/>
      <c r="S228" s="238"/>
      <c r="T228" s="238"/>
      <c r="U228" s="238"/>
      <c r="V228" s="238"/>
      <c r="W228" s="238"/>
      <c r="X228" s="238"/>
      <c r="Y228" s="238"/>
      <c r="Z228" s="238"/>
      <c r="AA228" s="238"/>
      <c r="AB228" s="238"/>
      <c r="AC228" s="238"/>
      <c r="AD228" s="238"/>
      <c r="AE228" s="238"/>
      <c r="AF228" s="130"/>
      <c r="AG228" s="238"/>
    </row>
    <row r="229" spans="1:36">
      <c r="A229" s="155">
        <v>22</v>
      </c>
      <c r="B229" s="83"/>
      <c r="C229" s="130"/>
      <c r="D229" s="192"/>
      <c r="E229" s="22"/>
      <c r="F229" s="22"/>
      <c r="G229" s="22"/>
      <c r="I229" s="18"/>
      <c r="J229" s="23"/>
      <c r="L229" s="18"/>
      <c r="M229" s="23"/>
      <c r="O229" s="18"/>
      <c r="P229" s="23"/>
      <c r="S229" s="23"/>
      <c r="U229" s="24"/>
      <c r="V229" s="24"/>
      <c r="W229" s="24"/>
      <c r="X229" s="24"/>
      <c r="Y229" s="24"/>
      <c r="AB229" s="23"/>
      <c r="AE229" s="23"/>
    </row>
    <row r="230" spans="1:36">
      <c r="A230" s="155">
        <v>23</v>
      </c>
      <c r="B230" s="83"/>
      <c r="C230" s="130"/>
      <c r="D230" s="192"/>
      <c r="E230" s="22"/>
      <c r="F230" s="22"/>
      <c r="G230" s="22"/>
      <c r="I230" s="18"/>
      <c r="J230" s="23"/>
      <c r="L230" s="18"/>
      <c r="M230" s="23"/>
      <c r="O230" s="18"/>
      <c r="P230" s="23"/>
      <c r="S230" s="23"/>
      <c r="U230" s="24"/>
      <c r="V230" s="24"/>
      <c r="W230" s="24"/>
      <c r="X230" s="24"/>
      <c r="Y230" s="24"/>
      <c r="AB230" s="23"/>
      <c r="AE230" s="23"/>
    </row>
    <row r="231" spans="1:36">
      <c r="A231" s="155">
        <v>24</v>
      </c>
      <c r="B231" s="83"/>
      <c r="C231" s="18"/>
      <c r="D231" s="192"/>
      <c r="E231" s="22"/>
      <c r="F231" s="22"/>
      <c r="G231" s="22"/>
      <c r="I231" s="18"/>
      <c r="J231" s="23"/>
      <c r="L231" s="18"/>
      <c r="M231" s="23"/>
      <c r="O231" s="18"/>
      <c r="P231" s="23"/>
      <c r="S231" s="23"/>
      <c r="U231" s="24"/>
      <c r="V231" s="24"/>
      <c r="W231" s="24"/>
      <c r="X231" s="24"/>
      <c r="Y231" s="24"/>
      <c r="AB231" s="23"/>
      <c r="AE231" s="23"/>
    </row>
    <row r="232" spans="1:36">
      <c r="C232" s="77" t="s">
        <v>932</v>
      </c>
      <c r="D232" s="192"/>
      <c r="E232" s="22"/>
      <c r="F232" s="22"/>
      <c r="G232" s="22"/>
      <c r="I232" s="18"/>
      <c r="J232" s="23"/>
      <c r="L232" s="18"/>
      <c r="M232" s="23"/>
      <c r="O232" s="18"/>
      <c r="P232" s="23"/>
      <c r="S232" s="23"/>
      <c r="U232" s="24"/>
      <c r="V232" s="24"/>
      <c r="W232" s="24"/>
      <c r="X232" s="24"/>
      <c r="Y232" s="24"/>
      <c r="AB232" s="23"/>
      <c r="AE232" s="23"/>
    </row>
    <row r="233" spans="1:36" customFormat="1" ht="21" thickBot="1">
      <c r="A233" s="243">
        <v>10</v>
      </c>
      <c r="B233" s="162"/>
      <c r="C233" s="162" t="s">
        <v>931</v>
      </c>
      <c r="D233" s="191"/>
      <c r="E233" s="381" t="s">
        <v>688</v>
      </c>
      <c r="F233" s="381"/>
      <c r="G233" s="381"/>
      <c r="H233" s="381" t="s">
        <v>38</v>
      </c>
      <c r="I233" s="381"/>
      <c r="J233" s="381"/>
      <c r="K233" s="381" t="s">
        <v>687</v>
      </c>
      <c r="L233" s="381"/>
      <c r="M233" s="381"/>
      <c r="N233" s="381" t="s">
        <v>686</v>
      </c>
      <c r="O233" s="381"/>
      <c r="P233" s="381"/>
      <c r="AH233" s="18"/>
      <c r="AI233" s="87"/>
    </row>
    <row r="234" spans="1:36" ht="12.75" customHeight="1">
      <c r="A234" s="155">
        <v>1</v>
      </c>
      <c r="B234" s="80" t="s">
        <v>175</v>
      </c>
      <c r="C234" s="156" t="s">
        <v>199</v>
      </c>
      <c r="D234" s="59" t="e">
        <f t="shared" ref="D234:D239" si="199">HYPERLINK(AJ234,AI234)</f>
        <v>#N/A</v>
      </c>
      <c r="E234" s="395"/>
      <c r="F234" s="395"/>
      <c r="G234" s="395"/>
      <c r="H234" s="395" t="s">
        <v>776</v>
      </c>
      <c r="I234" s="395"/>
      <c r="J234" s="395"/>
      <c r="K234" s="395">
        <v>3</v>
      </c>
      <c r="L234" s="395"/>
      <c r="M234" s="395"/>
      <c r="N234" s="395"/>
      <c r="O234" s="395"/>
      <c r="P234" s="398"/>
      <c r="AG234" s="228"/>
      <c r="AI234" s="87" t="s">
        <v>738</v>
      </c>
      <c r="AJ234" s="19" t="e">
        <f>VLOOKUP(C234,EJE!C$1:D1576,2,FALSE)</f>
        <v>#N/A</v>
      </c>
    </row>
    <row r="235" spans="1:36" ht="12.75" customHeight="1">
      <c r="A235" s="155">
        <v>2</v>
      </c>
      <c r="B235" s="81" t="s">
        <v>395</v>
      </c>
      <c r="C235" s="156" t="s">
        <v>391</v>
      </c>
      <c r="D235" s="59" t="str">
        <f t="shared" si="199"/>
        <v>video</v>
      </c>
      <c r="E235" s="395"/>
      <c r="F235" s="395"/>
      <c r="G235" s="395"/>
      <c r="H235" s="395" t="s">
        <v>776</v>
      </c>
      <c r="I235" s="395"/>
      <c r="J235" s="395"/>
      <c r="K235" s="395">
        <v>3</v>
      </c>
      <c r="L235" s="395"/>
      <c r="M235" s="395"/>
      <c r="N235" s="395"/>
      <c r="O235" s="395"/>
      <c r="P235" s="398"/>
      <c r="AG235" s="228"/>
      <c r="AI235" s="87" t="s">
        <v>738</v>
      </c>
      <c r="AJ235" s="19" t="str">
        <f>VLOOKUP(C235,EJE!C$1:D1577,2,FALSE)</f>
        <v>https://youtu.be/8ZVAz0Z6uvE?si=yNBnpnbYuEKrl79R</v>
      </c>
    </row>
    <row r="236" spans="1:36" ht="26.25" customHeight="1" thickBot="1">
      <c r="A236" s="155">
        <v>3</v>
      </c>
      <c r="B236" s="82" t="s">
        <v>392</v>
      </c>
      <c r="C236" s="235" t="s">
        <v>178</v>
      </c>
      <c r="D236" s="61" t="str">
        <f t="shared" si="199"/>
        <v>video</v>
      </c>
      <c r="E236" s="386"/>
      <c r="F236" s="386"/>
      <c r="G236" s="386"/>
      <c r="H236" s="386" t="s">
        <v>776</v>
      </c>
      <c r="I236" s="386"/>
      <c r="J236" s="386"/>
      <c r="K236" s="386">
        <v>3</v>
      </c>
      <c r="L236" s="386"/>
      <c r="M236" s="386"/>
      <c r="N236" s="386"/>
      <c r="O236" s="386"/>
      <c r="P236" s="399"/>
      <c r="AG236" s="228"/>
      <c r="AI236" s="87" t="s">
        <v>738</v>
      </c>
      <c r="AJ236" s="19" t="str">
        <f>VLOOKUP(C236,EJE!C$1:D1578,2,FALSE)</f>
        <v>https://youtu.be/dMsXx_Qqpj0?si=VK3hfq7BMsTC3ZqS</v>
      </c>
    </row>
    <row r="237" spans="1:36" ht="16.5" customHeight="1">
      <c r="A237" s="155">
        <v>4</v>
      </c>
      <c r="B237" s="80" t="s">
        <v>739</v>
      </c>
      <c r="C237" s="232" t="s">
        <v>47</v>
      </c>
      <c r="D237" s="74" t="str">
        <f t="shared" si="199"/>
        <v>video</v>
      </c>
      <c r="E237" s="389"/>
      <c r="F237" s="389"/>
      <c r="G237" s="389"/>
      <c r="H237" s="389" t="s">
        <v>776</v>
      </c>
      <c r="I237" s="389"/>
      <c r="J237" s="389"/>
      <c r="K237" s="389">
        <v>3</v>
      </c>
      <c r="L237" s="389"/>
      <c r="M237" s="389"/>
      <c r="N237" s="389"/>
      <c r="O237" s="389"/>
      <c r="P237" s="397"/>
      <c r="AG237" s="228"/>
      <c r="AI237" s="87" t="s">
        <v>738</v>
      </c>
      <c r="AJ237" s="19">
        <f>VLOOKUP(C237,EJE!C$1:D1579,2,FALSE)</f>
        <v>0</v>
      </c>
    </row>
    <row r="238" spans="1:36" ht="12.75" customHeight="1">
      <c r="A238" s="155">
        <v>5</v>
      </c>
      <c r="B238" s="81" t="s">
        <v>739</v>
      </c>
      <c r="C238" s="156" t="s">
        <v>465</v>
      </c>
      <c r="D238" s="59" t="str">
        <f t="shared" si="199"/>
        <v>video</v>
      </c>
      <c r="E238" s="395"/>
      <c r="F238" s="395"/>
      <c r="G238" s="395"/>
      <c r="H238" s="395" t="s">
        <v>776</v>
      </c>
      <c r="I238" s="395"/>
      <c r="J238" s="395"/>
      <c r="K238" s="395">
        <v>3</v>
      </c>
      <c r="L238" s="395"/>
      <c r="M238" s="395"/>
      <c r="N238" s="395"/>
      <c r="O238" s="395"/>
      <c r="P238" s="398"/>
      <c r="AG238" s="228"/>
      <c r="AI238" s="87" t="s">
        <v>738</v>
      </c>
      <c r="AJ238" s="19" t="str">
        <f>VLOOKUP(C238,EJE!C$1:D1580,2,FALSE)</f>
        <v>https://youtu.be/oRxs30Eul8o?si=e0D3zs2bt0aX9kmn</v>
      </c>
    </row>
    <row r="239" spans="1:36" ht="13.5" customHeight="1" thickBot="1">
      <c r="A239" s="155">
        <v>6</v>
      </c>
      <c r="B239" s="81" t="s">
        <v>0</v>
      </c>
      <c r="C239" s="156" t="s">
        <v>328</v>
      </c>
      <c r="D239" s="59" t="str">
        <f t="shared" si="199"/>
        <v>video</v>
      </c>
      <c r="E239" s="395"/>
      <c r="F239" s="395"/>
      <c r="G239" s="395"/>
      <c r="H239" s="395" t="s">
        <v>776</v>
      </c>
      <c r="I239" s="395"/>
      <c r="J239" s="395"/>
      <c r="K239" s="395">
        <v>3</v>
      </c>
      <c r="L239" s="395"/>
      <c r="M239" s="395"/>
      <c r="N239" s="395"/>
      <c r="O239" s="395"/>
      <c r="P239" s="398"/>
      <c r="AG239" s="228"/>
      <c r="AI239" s="87" t="s">
        <v>738</v>
      </c>
      <c r="AJ239" s="19">
        <f>VLOOKUP(C239,EJE!C$1:D1581,2,FALSE)</f>
        <v>0</v>
      </c>
    </row>
    <row r="240" spans="1:36" ht="12.75">
      <c r="A240" s="155">
        <v>7</v>
      </c>
      <c r="B240" s="129" t="s">
        <v>837</v>
      </c>
      <c r="C240" s="233" t="str">
        <f>+VLOOKUP($B240,PERIODIZACION!$A$3:$AN$528,2,FALSE)</f>
        <v>HIP TRUST</v>
      </c>
      <c r="D240" s="203">
        <f>IF(VLOOKUP($B240,PERIODIZACION!$A$3:$AN$528,3,FALSE)=0,"",VLOOKUP($B240,PERIODIZACION!$A$3:$AN$528,3,FALSE))</f>
        <v>40</v>
      </c>
      <c r="E240" s="233" t="str">
        <f t="shared" ref="E240" si="200">IF(D240 &lt;&gt; "","/","")</f>
        <v>/</v>
      </c>
      <c r="F240" s="233">
        <f>IF(VLOOKUP($B240,PERIODIZACION!$A$3:$AN$528,4,FALSE)=0,"",VLOOKUP($B240,PERIODIZACION!$A$3:$AN$528,4,FALSE))</f>
        <v>4</v>
      </c>
      <c r="G240" s="233">
        <f>IF(VLOOKUP($B240,PERIODIZACION!$A$3:$AN$528,5,FALSE)=0,"",VLOOKUP($B240,PERIODIZACION!$A$3:$AN$528,5,FALSE))</f>
        <v>60</v>
      </c>
      <c r="H240" s="233" t="str">
        <f t="shared" ref="H240" si="201">IF(G240 &lt;&gt; "","/","")</f>
        <v>/</v>
      </c>
      <c r="I240" s="233">
        <f>IF(VLOOKUP($B240,PERIODIZACION!$A$3:$AN$528,6,FALSE)=0,"",VLOOKUP($B240,PERIODIZACION!$A$3:$AN$528,6,FALSE))</f>
        <v>4</v>
      </c>
      <c r="J240" s="233">
        <f>IF(VLOOKUP($B240,PERIODIZACION!$A$3:$AN$528,7,FALSE)=0,"",VLOOKUP($B240,PERIODIZACION!$A$3:$AN$528,7,FALSE))</f>
        <v>70</v>
      </c>
      <c r="K240" s="233" t="str">
        <f t="shared" ref="K240" si="202">IF(J240 &lt;&gt; "","/","")</f>
        <v>/</v>
      </c>
      <c r="L240" s="233">
        <f>IF(VLOOKUP($B240,PERIODIZACION!$A$3:$AN$528,8,FALSE)=0,"",VLOOKUP($B240,PERIODIZACION!$A$3:$AN$528,8,FALSE))</f>
        <v>4</v>
      </c>
      <c r="M240" s="233">
        <f>IF(VLOOKUP($B240,PERIODIZACION!$A$3:$AN$528,9,FALSE)=0,"",VLOOKUP($B240,PERIODIZACION!$A$3:$AN$528,9,FALSE))</f>
        <v>80</v>
      </c>
      <c r="N240" s="233" t="str">
        <f t="shared" ref="N240" si="203">IF(M240 &lt;&gt; "","/","")</f>
        <v>/</v>
      </c>
      <c r="O240" s="233">
        <f>IF(VLOOKUP($B240,PERIODIZACION!$A$3:$AN$528,10,FALSE)=0,"",VLOOKUP($B240,PERIODIZACION!$A$3:$AN$528,10,FALSE))</f>
        <v>2</v>
      </c>
      <c r="P240" s="233">
        <f>IF(VLOOKUP($B240,PERIODIZACION!$A$3:$AN$528,11,FALSE)=0,"",VLOOKUP($B240,PERIODIZACION!$A$3:$AN$528,11,FALSE))</f>
        <v>80</v>
      </c>
      <c r="Q240" s="233" t="str">
        <f t="shared" ref="Q240" si="204">IF(P240 &lt;&gt; "","/","")</f>
        <v>/</v>
      </c>
      <c r="R240" s="233">
        <f>IF(VLOOKUP($B240,PERIODIZACION!$A$3:$AN$528,12,FALSE)=0,"",VLOOKUP($B240,PERIODIZACION!$A$3:$AN$528,12,FALSE))</f>
        <v>2</v>
      </c>
      <c r="S240" s="233">
        <f>IF(VLOOKUP($B240,PERIODIZACION!$A$3:$AN$528,13,FALSE)=0,"",VLOOKUP($B240,PERIODIZACION!$A$3:$AN$528,13,FALSE))</f>
        <v>80</v>
      </c>
      <c r="T240" s="233" t="str">
        <f t="shared" ref="T240" si="205">IF(S240 &lt;&gt; "","/","")</f>
        <v>/</v>
      </c>
      <c r="U240" s="233">
        <f>IF(VLOOKUP($B240,PERIODIZACION!$A$3:$AN$528,14,FALSE)=0,"",VLOOKUP($B240,PERIODIZACION!$A$3:$AN$528,14,FALSE))</f>
        <v>2</v>
      </c>
      <c r="V240" s="233">
        <f>IF(VLOOKUP($B240,PERIODIZACION!$A$3:$AN$528,15,FALSE)=0,"",VLOOKUP($B240,PERIODIZACION!$A$3:$AN$528,15,FALSE))</f>
        <v>80</v>
      </c>
      <c r="W240" s="233" t="str">
        <f t="shared" ref="W240" si="206">IF(V240 &lt;&gt; "","/","")</f>
        <v>/</v>
      </c>
      <c r="X240" s="233">
        <f>IF(VLOOKUP($B240,PERIODIZACION!$A$3:$AN$528,16,FALSE)=0,"",VLOOKUP($B240,PERIODIZACION!$A$3:$AN$528,16,FALSE))</f>
        <v>2</v>
      </c>
      <c r="Y240" s="233">
        <f>IF(VLOOKUP($B240,PERIODIZACION!$A$3:$AN$528,17,FALSE)=0,"",VLOOKUP($B240,PERIODIZACION!$A$3:$AN$528,17,FALSE))</f>
        <v>80</v>
      </c>
      <c r="Z240" s="233" t="str">
        <f t="shared" ref="Z240" si="207">IF(Y240 &lt;&gt; "","/","")</f>
        <v>/</v>
      </c>
      <c r="AA240" s="233">
        <f>IF(VLOOKUP($B240,PERIODIZACION!$A$3:$AN$528,18,FALSE)=0,"",VLOOKUP($B240,PERIODIZACION!$A$3:$AN$528,18,FALSE))</f>
        <v>2</v>
      </c>
      <c r="AB240" s="233">
        <f>IF(VLOOKUP($B240,PERIODIZACION!$A$3:$AN$528,19,FALSE)=0,"",VLOOKUP($B240,PERIODIZACION!$A$3:$AN$528,19,FALSE))</f>
        <v>80</v>
      </c>
      <c r="AC240" s="233" t="str">
        <f t="shared" ref="AC240" si="208">IF(AB240 &lt;&gt; "","/","")</f>
        <v>/</v>
      </c>
      <c r="AD240" s="233">
        <f>IF(VLOOKUP($B240,PERIODIZACION!$A$3:$AN$528,20,FALSE)=0,"",VLOOKUP($B240,PERIODIZACION!$A$3:$AN$528,20,FALSE))</f>
        <v>2</v>
      </c>
      <c r="AE240" s="233" t="str">
        <f>IF(VLOOKUP($B240,PERIODIZACION!$A$3:$AN$528,21,FALSE)=0,"",VLOOKUP($B240,PERIODIZACION!$A$3:$AN$528,21,FALSE))</f>
        <v/>
      </c>
      <c r="AF240" s="233" t="str">
        <f t="shared" ref="AF240" si="209">IF(AE240 &lt;&gt; "","/","")</f>
        <v/>
      </c>
      <c r="AG240" s="234" t="str">
        <f>IF(VLOOKUP($B240,PERIODIZACION!$A$3:$AN$528,22,FALSE)=0,"",VLOOKUP($B240,PERIODIZACION!$A$3:$AN$528,22,FALSE))</f>
        <v/>
      </c>
      <c r="AI240" s="87" t="s">
        <v>738</v>
      </c>
      <c r="AJ240" s="19" t="e">
        <f>VLOOKUP(C240,EJE!C$1:D1582,2,FALSE)</f>
        <v>#N/A</v>
      </c>
    </row>
    <row r="241" spans="1:36" ht="12.75" customHeight="1">
      <c r="A241" s="155">
        <v>8</v>
      </c>
      <c r="B241" s="81"/>
      <c r="C241" s="227"/>
      <c r="D241" s="59"/>
      <c r="E241" s="382"/>
      <c r="F241" s="382"/>
      <c r="G241" s="382"/>
      <c r="H241" s="382"/>
      <c r="I241" s="382"/>
      <c r="J241" s="382"/>
      <c r="K241" s="382"/>
      <c r="L241" s="382"/>
      <c r="M241" s="382"/>
      <c r="N241" s="382"/>
      <c r="O241" s="382"/>
      <c r="P241" s="382"/>
      <c r="Q241" s="228"/>
      <c r="R241" s="228"/>
      <c r="S241" s="228"/>
      <c r="T241" s="228"/>
      <c r="U241" s="228"/>
      <c r="V241" s="228"/>
      <c r="W241" s="228"/>
      <c r="X241" s="228"/>
      <c r="Y241" s="228"/>
      <c r="Z241" s="228"/>
      <c r="AA241" s="228"/>
      <c r="AB241" s="228"/>
      <c r="AC241" s="228"/>
      <c r="AD241" s="228"/>
      <c r="AE241" s="228"/>
      <c r="AF241" s="228"/>
      <c r="AG241" s="231"/>
      <c r="AI241" s="87" t="s">
        <v>738</v>
      </c>
      <c r="AJ241" s="19" t="e">
        <f>VLOOKUP(C241,EJE!C$1:D1583,2,FALSE)</f>
        <v>#N/A</v>
      </c>
    </row>
    <row r="242" spans="1:36" ht="13.5" customHeight="1" thickBot="1">
      <c r="A242" s="155">
        <v>9</v>
      </c>
      <c r="B242" s="260" t="s">
        <v>800</v>
      </c>
      <c r="C242" s="236" t="str">
        <f>+VLOOKUP($B242,PERIODIZACION!$A$3:$AN$528,2,FALSE)</f>
        <v>PECHO</v>
      </c>
      <c r="D242" s="324">
        <f>IF(VLOOKUP($B242,PERIODIZACION!$A$3:$AN$528,3,FALSE)=0,"",VLOOKUP($B242,PERIODIZACION!$A$3:$AN$528,3,FALSE))</f>
        <v>40</v>
      </c>
      <c r="E242" s="236" t="str">
        <f t="shared" ref="E242" si="210">IF(D242 &lt;&gt; "","/","")</f>
        <v>/</v>
      </c>
      <c r="F242" s="236">
        <f>IF(VLOOKUP($B242,PERIODIZACION!$A$3:$AN$528,4,FALSE)=0,"",VLOOKUP($B242,PERIODIZACION!$A$3:$AN$528,4,FALSE))</f>
        <v>4</v>
      </c>
      <c r="G242" s="236">
        <f>IF(VLOOKUP($B242,PERIODIZACION!$A$3:$AN$528,5,FALSE)=0,"",VLOOKUP($B242,PERIODIZACION!$A$3:$AN$528,5,FALSE))</f>
        <v>60</v>
      </c>
      <c r="H242" s="236" t="str">
        <f t="shared" ref="H242" si="211">IF(G242 &lt;&gt; "","/","")</f>
        <v>/</v>
      </c>
      <c r="I242" s="236">
        <f>IF(VLOOKUP($B242,PERIODIZACION!$A$3:$AN$528,6,FALSE)=0,"",VLOOKUP($B242,PERIODIZACION!$A$3:$AN$528,6,FALSE))</f>
        <v>4</v>
      </c>
      <c r="J242" s="236">
        <f>IF(VLOOKUP($B242,PERIODIZACION!$A$3:$AN$528,7,FALSE)=0,"",VLOOKUP($B242,PERIODIZACION!$A$3:$AN$528,7,FALSE))</f>
        <v>70</v>
      </c>
      <c r="K242" s="236" t="str">
        <f t="shared" ref="K242" si="212">IF(J242 &lt;&gt; "","/","")</f>
        <v>/</v>
      </c>
      <c r="L242" s="236">
        <f>IF(VLOOKUP($B242,PERIODIZACION!$A$3:$AN$528,8,FALSE)=0,"",VLOOKUP($B242,PERIODIZACION!$A$3:$AN$528,8,FALSE))</f>
        <v>4</v>
      </c>
      <c r="M242" s="236">
        <f>IF(VLOOKUP($B242,PERIODIZACION!$A$3:$AN$528,9,FALSE)=0,"",VLOOKUP($B242,PERIODIZACION!$A$3:$AN$528,9,FALSE))</f>
        <v>80</v>
      </c>
      <c r="N242" s="236" t="str">
        <f t="shared" ref="N242" si="213">IF(M242 &lt;&gt; "","/","")</f>
        <v>/</v>
      </c>
      <c r="O242" s="236">
        <f>IF(VLOOKUP($B242,PERIODIZACION!$A$3:$AN$528,10,FALSE)=0,"",VLOOKUP($B242,PERIODIZACION!$A$3:$AN$528,10,FALSE))</f>
        <v>2</v>
      </c>
      <c r="P242" s="236">
        <f>IF(VLOOKUP($B242,PERIODIZACION!$A$3:$AN$528,11,FALSE)=0,"",VLOOKUP($B242,PERIODIZACION!$A$3:$AN$528,11,FALSE))</f>
        <v>80</v>
      </c>
      <c r="Q242" s="236" t="str">
        <f t="shared" ref="Q242" si="214">IF(P242 &lt;&gt; "","/","")</f>
        <v>/</v>
      </c>
      <c r="R242" s="236">
        <f>IF(VLOOKUP($B242,PERIODIZACION!$A$3:$AN$528,12,FALSE)=0,"",VLOOKUP($B242,PERIODIZACION!$A$3:$AN$528,12,FALSE))</f>
        <v>2</v>
      </c>
      <c r="S242" s="236">
        <f>IF(VLOOKUP($B242,PERIODIZACION!$A$3:$AN$528,13,FALSE)=0,"",VLOOKUP($B242,PERIODIZACION!$A$3:$AN$528,13,FALSE))</f>
        <v>80</v>
      </c>
      <c r="T242" s="236" t="str">
        <f t="shared" ref="T242" si="215">IF(S242 &lt;&gt; "","/","")</f>
        <v>/</v>
      </c>
      <c r="U242" s="236">
        <f>IF(VLOOKUP($B242,PERIODIZACION!$A$3:$AN$528,14,FALSE)=0,"",VLOOKUP($B242,PERIODIZACION!$A$3:$AN$528,14,FALSE))</f>
        <v>2</v>
      </c>
      <c r="V242" s="236">
        <f>IF(VLOOKUP($B242,PERIODIZACION!$A$3:$AN$528,15,FALSE)=0,"",VLOOKUP($B242,PERIODIZACION!$A$3:$AN$528,15,FALSE))</f>
        <v>80</v>
      </c>
      <c r="W242" s="236" t="str">
        <f t="shared" ref="W242" si="216">IF(V242 &lt;&gt; "","/","")</f>
        <v>/</v>
      </c>
      <c r="X242" s="236">
        <f>IF(VLOOKUP($B242,PERIODIZACION!$A$3:$AN$528,16,FALSE)=0,"",VLOOKUP($B242,PERIODIZACION!$A$3:$AN$528,16,FALSE))</f>
        <v>2</v>
      </c>
      <c r="Y242" s="236">
        <f>IF(VLOOKUP($B242,PERIODIZACION!$A$3:$AN$528,17,FALSE)=0,"",VLOOKUP($B242,PERIODIZACION!$A$3:$AN$528,17,FALSE))</f>
        <v>80</v>
      </c>
      <c r="Z242" s="236" t="str">
        <f t="shared" ref="Z242" si="217">IF(Y242 &lt;&gt; "","/","")</f>
        <v>/</v>
      </c>
      <c r="AA242" s="236">
        <f>IF(VLOOKUP($B242,PERIODIZACION!$A$3:$AN$528,18,FALSE)=0,"",VLOOKUP($B242,PERIODIZACION!$A$3:$AN$528,18,FALSE))</f>
        <v>2</v>
      </c>
      <c r="AB242" s="236">
        <f>IF(VLOOKUP($B242,PERIODIZACION!$A$3:$AN$528,19,FALSE)=0,"",VLOOKUP($B242,PERIODIZACION!$A$3:$AN$528,19,FALSE))</f>
        <v>80</v>
      </c>
      <c r="AC242" s="236" t="str">
        <f t="shared" ref="AC242" si="218">IF(AB242 &lt;&gt; "","/","")</f>
        <v>/</v>
      </c>
      <c r="AD242" s="236">
        <f>IF(VLOOKUP($B242,PERIODIZACION!$A$3:$AN$528,20,FALSE)=0,"",VLOOKUP($B242,PERIODIZACION!$A$3:$AN$528,20,FALSE))</f>
        <v>2</v>
      </c>
      <c r="AE242" s="236" t="str">
        <f>IF(VLOOKUP($B242,PERIODIZACION!$A$3:$AN$528,21,FALSE)=0,"",VLOOKUP($B242,PERIODIZACION!$A$3:$AN$528,21,FALSE))</f>
        <v/>
      </c>
      <c r="AF242" s="229"/>
      <c r="AG242" s="237" t="str">
        <f>IF(VLOOKUP($B242,PERIODIZACION!$A$3:$AN$528,22,FALSE)=0,"",VLOOKUP($B242,PERIODIZACION!$A$3:$AN$528,22,FALSE))</f>
        <v/>
      </c>
      <c r="AI242" s="87" t="s">
        <v>738</v>
      </c>
      <c r="AJ242" s="19" t="e">
        <f>VLOOKUP(C242,EJE!C$1:D1584,2,FALSE)</f>
        <v>#N/A</v>
      </c>
    </row>
    <row r="243" spans="1:36" ht="13.5" thickBot="1">
      <c r="A243" s="155">
        <v>10</v>
      </c>
      <c r="B243" s="261"/>
      <c r="C243" s="261"/>
      <c r="D243" s="325"/>
      <c r="E243" s="396" t="s">
        <v>688</v>
      </c>
      <c r="F243" s="396"/>
      <c r="G243" s="396"/>
      <c r="H243" s="396" t="s">
        <v>38</v>
      </c>
      <c r="I243" s="396"/>
      <c r="J243" s="396"/>
      <c r="K243" s="396" t="s">
        <v>687</v>
      </c>
      <c r="L243" s="396"/>
      <c r="M243" s="396"/>
      <c r="N243" s="396" t="s">
        <v>686</v>
      </c>
      <c r="O243" s="396"/>
      <c r="P243" s="396"/>
      <c r="Q243" s="228"/>
      <c r="R243" s="228"/>
      <c r="S243" s="228"/>
      <c r="T243" s="228"/>
      <c r="U243" s="228"/>
      <c r="V243" s="228"/>
      <c r="W243" s="228"/>
      <c r="X243" s="228"/>
      <c r="Y243" s="228"/>
      <c r="Z243" s="228"/>
      <c r="AA243" s="228"/>
      <c r="AB243" s="228"/>
      <c r="AC243" s="228"/>
      <c r="AD243" s="228"/>
      <c r="AE243" s="228"/>
      <c r="AF243" s="227" t="str">
        <f>IF(AE242 &lt;&gt; "","/","")</f>
        <v/>
      </c>
      <c r="AG243" s="227" t="str">
        <f>IF(VLOOKUP($B242,PERIODIZACION!$A$3:$AN$528,22,FALSE)=0,"",VLOOKUP($B242,PERIODIZACION!$A$3:$AN$528,22,FALSE))</f>
        <v/>
      </c>
      <c r="AI243" s="87" t="s">
        <v>738</v>
      </c>
      <c r="AJ243" s="19" t="e">
        <f>VLOOKUP(C243,EJE!C$1:D1585,2,FALSE)</f>
        <v>#N/A</v>
      </c>
    </row>
    <row r="244" spans="1:36" ht="16.5" customHeight="1">
      <c r="A244" s="155">
        <v>11</v>
      </c>
      <c r="B244" s="83" t="s">
        <v>41</v>
      </c>
      <c r="C244" s="232" t="s">
        <v>85</v>
      </c>
      <c r="D244" s="131" t="str">
        <f t="shared" ref="D244:D247" si="219">HYPERLINK(AJ244,AI244)</f>
        <v>video</v>
      </c>
      <c r="E244" s="389">
        <v>6</v>
      </c>
      <c r="F244" s="389"/>
      <c r="G244" s="389"/>
      <c r="H244" s="389"/>
      <c r="I244" s="389"/>
      <c r="J244" s="389"/>
      <c r="K244" s="389">
        <v>4</v>
      </c>
      <c r="L244" s="389"/>
      <c r="M244" s="389"/>
      <c r="N244" s="389"/>
      <c r="O244" s="389"/>
      <c r="P244" s="397"/>
      <c r="Q244" s="230"/>
      <c r="R244" s="230"/>
      <c r="S244" s="230"/>
      <c r="T244" s="230"/>
      <c r="U244" s="230"/>
      <c r="V244" s="230"/>
      <c r="W244" s="230"/>
      <c r="X244" s="230"/>
      <c r="Y244" s="230"/>
      <c r="Z244" s="230"/>
      <c r="AA244" s="230"/>
      <c r="AB244" s="230"/>
      <c r="AC244" s="230"/>
      <c r="AD244" s="230"/>
      <c r="AE244" s="230"/>
      <c r="AF244" s="230"/>
      <c r="AG244" s="230"/>
      <c r="AI244" s="87" t="s">
        <v>738</v>
      </c>
      <c r="AJ244" s="19">
        <f>VLOOKUP(C244,EJE!C$1:D1586,2,FALSE)</f>
        <v>0</v>
      </c>
    </row>
    <row r="245" spans="1:36" ht="17.25" customHeight="1">
      <c r="A245" s="155">
        <v>12</v>
      </c>
      <c r="B245" s="83" t="s">
        <v>687</v>
      </c>
      <c r="C245" s="156" t="s">
        <v>1195</v>
      </c>
      <c r="D245" s="132" t="str">
        <f t="shared" si="219"/>
        <v>video</v>
      </c>
      <c r="E245" s="395">
        <v>4</v>
      </c>
      <c r="F245" s="395"/>
      <c r="G245" s="395"/>
      <c r="H245" s="395"/>
      <c r="I245" s="395"/>
      <c r="J245" s="395"/>
      <c r="K245" s="395">
        <v>4</v>
      </c>
      <c r="L245" s="395"/>
      <c r="M245" s="395"/>
      <c r="N245" s="395"/>
      <c r="O245" s="395"/>
      <c r="P245" s="398"/>
      <c r="Q245" s="230"/>
      <c r="R245" s="230"/>
      <c r="S245" s="230"/>
      <c r="T245" s="230"/>
      <c r="U245" s="230"/>
      <c r="V245" s="230"/>
      <c r="W245" s="230"/>
      <c r="X245" s="230"/>
      <c r="Y245" s="230"/>
      <c r="Z245" s="230"/>
      <c r="AA245" s="230"/>
      <c r="AB245" s="230"/>
      <c r="AC245" s="230"/>
      <c r="AD245" s="230"/>
      <c r="AE245" s="230"/>
      <c r="AF245" s="230"/>
      <c r="AG245" s="230"/>
      <c r="AI245" s="87" t="s">
        <v>738</v>
      </c>
      <c r="AJ245" s="19">
        <f>VLOOKUP(C245,EJE!C$1:D1587,2,FALSE)</f>
        <v>0</v>
      </c>
    </row>
    <row r="246" spans="1:36" ht="12" customHeight="1">
      <c r="A246" s="155">
        <v>13</v>
      </c>
      <c r="B246" s="83" t="s">
        <v>39</v>
      </c>
      <c r="C246" s="156" t="s">
        <v>28</v>
      </c>
      <c r="D246" s="132" t="str">
        <f t="shared" si="219"/>
        <v>video</v>
      </c>
      <c r="E246" s="395">
        <v>8</v>
      </c>
      <c r="F246" s="395"/>
      <c r="G246" s="395"/>
      <c r="H246" s="395"/>
      <c r="I246" s="395"/>
      <c r="J246" s="395"/>
      <c r="K246" s="395">
        <v>4</v>
      </c>
      <c r="L246" s="395"/>
      <c r="M246" s="395"/>
      <c r="N246" s="395"/>
      <c r="O246" s="395"/>
      <c r="P246" s="398"/>
      <c r="Q246" s="228"/>
      <c r="R246" s="228"/>
      <c r="S246" s="228"/>
      <c r="T246" s="228"/>
      <c r="U246" s="228"/>
      <c r="V246" s="228"/>
      <c r="W246" s="228"/>
      <c r="X246" s="228"/>
      <c r="Y246" s="228"/>
      <c r="Z246" s="228"/>
      <c r="AA246" s="228"/>
      <c r="AB246" s="228"/>
      <c r="AC246" s="228"/>
      <c r="AD246" s="228"/>
      <c r="AE246" s="228"/>
      <c r="AF246" s="228"/>
      <c r="AG246" s="228"/>
      <c r="AI246" s="87" t="s">
        <v>738</v>
      </c>
      <c r="AJ246" s="19" t="str">
        <f>VLOOKUP(C246,EJE!C$1:D1588,2,FALSE)</f>
        <v>https://youtu.be/aBNTvrkM9jE?si=xnT61Hb5GjoDOF1X</v>
      </c>
    </row>
    <row r="247" spans="1:36" ht="12.75" customHeight="1" thickBot="1">
      <c r="A247" s="155">
        <v>14</v>
      </c>
      <c r="B247" s="83" t="s">
        <v>687</v>
      </c>
      <c r="C247" s="235" t="s">
        <v>1194</v>
      </c>
      <c r="D247" s="133" t="str">
        <f t="shared" si="219"/>
        <v>video</v>
      </c>
      <c r="E247" s="386">
        <v>6</v>
      </c>
      <c r="F247" s="386"/>
      <c r="G247" s="386"/>
      <c r="H247" s="386"/>
      <c r="I247" s="386"/>
      <c r="J247" s="386"/>
      <c r="K247" s="386">
        <v>4</v>
      </c>
      <c r="L247" s="386"/>
      <c r="M247" s="386"/>
      <c r="N247" s="386"/>
      <c r="O247" s="386"/>
      <c r="P247" s="399"/>
      <c r="Q247" s="238"/>
      <c r="R247" s="238"/>
      <c r="S247" s="238"/>
      <c r="T247" s="238"/>
      <c r="U247" s="238"/>
      <c r="V247" s="238"/>
      <c r="W247" s="238"/>
      <c r="X247" s="238"/>
      <c r="Y247" s="238"/>
      <c r="Z247" s="238"/>
      <c r="AA247" s="238"/>
      <c r="AB247" s="238"/>
      <c r="AG247" s="228"/>
      <c r="AI247" s="87" t="s">
        <v>738</v>
      </c>
      <c r="AJ247" s="19">
        <f>VLOOKUP(C247,EJE!C$1:D1589,2,FALSE)</f>
        <v>0</v>
      </c>
    </row>
    <row r="248" spans="1:36" ht="12.75" customHeight="1">
      <c r="A248" s="155">
        <v>15</v>
      </c>
      <c r="B248" s="83" t="s">
        <v>263</v>
      </c>
      <c r="C248" s="232" t="s">
        <v>240</v>
      </c>
      <c r="D248" s="131" t="str">
        <f>HYPERLINK(AJ248,AI248)</f>
        <v>video</v>
      </c>
      <c r="E248" s="389">
        <v>10</v>
      </c>
      <c r="F248" s="389"/>
      <c r="G248" s="389"/>
      <c r="H248" s="389"/>
      <c r="I248" s="389"/>
      <c r="J248" s="389"/>
      <c r="K248" s="389">
        <v>4</v>
      </c>
      <c r="L248" s="389"/>
      <c r="M248" s="389"/>
      <c r="N248" s="389"/>
      <c r="O248" s="389"/>
      <c r="P248" s="397"/>
      <c r="Q248" s="238"/>
      <c r="R248" s="238"/>
      <c r="S248" s="238"/>
      <c r="T248" s="238"/>
      <c r="U248" s="238"/>
      <c r="V248" s="238"/>
      <c r="W248" s="238"/>
      <c r="X248" s="238"/>
      <c r="Y248" s="238"/>
      <c r="Z248" s="238"/>
      <c r="AA248" s="238"/>
      <c r="AB248" s="238"/>
      <c r="AG248" s="228"/>
      <c r="AI248" s="87" t="s">
        <v>738</v>
      </c>
      <c r="AJ248" s="19">
        <f>VLOOKUP(C248,EJE!C$1:D1590,2,FALSE)</f>
        <v>0</v>
      </c>
    </row>
    <row r="249" spans="1:36" ht="12.75" customHeight="1">
      <c r="A249" s="155">
        <v>16</v>
      </c>
      <c r="B249" s="83" t="s">
        <v>397</v>
      </c>
      <c r="C249" s="156" t="s">
        <v>282</v>
      </c>
      <c r="D249" s="132" t="str">
        <f>HYPERLINK(AJ249,AI249)</f>
        <v>video</v>
      </c>
      <c r="E249" s="395">
        <v>10</v>
      </c>
      <c r="F249" s="395"/>
      <c r="G249" s="395"/>
      <c r="H249" s="395"/>
      <c r="I249" s="395"/>
      <c r="J249" s="395"/>
      <c r="K249" s="395">
        <v>4</v>
      </c>
      <c r="L249" s="395"/>
      <c r="M249" s="395"/>
      <c r="N249" s="395"/>
      <c r="O249" s="395"/>
      <c r="P249" s="398"/>
      <c r="Q249" s="238"/>
      <c r="R249" s="238"/>
      <c r="S249" s="238"/>
      <c r="T249" s="238"/>
      <c r="U249" s="238"/>
      <c r="V249" s="238"/>
      <c r="W249" s="238"/>
      <c r="X249" s="238"/>
      <c r="Y249" s="238"/>
      <c r="Z249" s="238"/>
      <c r="AA249" s="238"/>
      <c r="AB249" s="238"/>
      <c r="AG249" s="228"/>
      <c r="AI249" s="87" t="s">
        <v>738</v>
      </c>
      <c r="AJ249" s="19">
        <f>VLOOKUP(C249,EJE!C$1:D1591,2,FALSE)</f>
        <v>0</v>
      </c>
    </row>
    <row r="250" spans="1:36" ht="12.75" customHeight="1" thickBot="1">
      <c r="A250" s="155">
        <v>17</v>
      </c>
      <c r="B250" s="83" t="s">
        <v>942</v>
      </c>
      <c r="C250" s="235" t="s">
        <v>177</v>
      </c>
      <c r="D250" s="133" t="str">
        <f>HYPERLINK(AJ250,AI250)</f>
        <v>video</v>
      </c>
      <c r="E250" s="386">
        <v>8</v>
      </c>
      <c r="F250" s="386"/>
      <c r="G250" s="386"/>
      <c r="H250" s="386"/>
      <c r="I250" s="386"/>
      <c r="J250" s="386"/>
      <c r="K250" s="386">
        <v>4</v>
      </c>
      <c r="L250" s="386"/>
      <c r="M250" s="386"/>
      <c r="N250" s="386"/>
      <c r="O250" s="386"/>
      <c r="P250" s="399"/>
      <c r="Q250" s="238"/>
      <c r="R250" s="238"/>
      <c r="S250" s="238"/>
      <c r="T250" s="238"/>
      <c r="U250" s="238"/>
      <c r="V250" s="238"/>
      <c r="W250" s="238"/>
      <c r="X250" s="238"/>
      <c r="Y250" s="238"/>
      <c r="Z250" s="238"/>
      <c r="AA250" s="238"/>
      <c r="AB250" s="238"/>
      <c r="AG250" s="228"/>
      <c r="AI250" s="87" t="s">
        <v>738</v>
      </c>
      <c r="AJ250" s="19" t="str">
        <f>VLOOKUP(C250,EJE!C$1:D1592,2,FALSE)</f>
        <v>https://youtube.com/shorts/F5owFeKgpoc?si=WPHajVCe8n2gHMbW</v>
      </c>
    </row>
    <row r="251" spans="1:36" ht="12.75" customHeight="1">
      <c r="A251" s="155">
        <v>18</v>
      </c>
      <c r="B251" s="83" t="s">
        <v>397</v>
      </c>
      <c r="C251" s="232" t="s">
        <v>292</v>
      </c>
      <c r="D251" s="131" t="str">
        <f t="shared" ref="D251:D253" si="220">HYPERLINK(AJ251,AI251)</f>
        <v>video</v>
      </c>
      <c r="E251" s="389">
        <v>10</v>
      </c>
      <c r="F251" s="389"/>
      <c r="G251" s="389"/>
      <c r="H251" s="389"/>
      <c r="I251" s="389"/>
      <c r="J251" s="389"/>
      <c r="K251" s="389">
        <v>3</v>
      </c>
      <c r="L251" s="389"/>
      <c r="M251" s="389"/>
      <c r="N251" s="389"/>
      <c r="O251" s="389"/>
      <c r="P251" s="397"/>
      <c r="Q251" s="238"/>
      <c r="R251" s="238"/>
      <c r="S251" s="238"/>
      <c r="T251" s="238"/>
      <c r="U251" s="238"/>
      <c r="V251" s="238"/>
      <c r="W251" s="238"/>
      <c r="X251" s="238"/>
      <c r="Y251" s="238"/>
      <c r="Z251" s="238"/>
      <c r="AA251" s="238"/>
      <c r="AB251" s="238"/>
      <c r="AE251" s="23"/>
      <c r="AI251" s="87" t="s">
        <v>738</v>
      </c>
      <c r="AJ251" s="19">
        <f>VLOOKUP(C251,EJE!C$1:D1593,2,FALSE)</f>
        <v>0</v>
      </c>
    </row>
    <row r="252" spans="1:36" ht="12.75" customHeight="1" thickBot="1">
      <c r="A252" s="155">
        <v>19</v>
      </c>
      <c r="B252" s="83" t="s">
        <v>394</v>
      </c>
      <c r="C252" s="235" t="s">
        <v>1198</v>
      </c>
      <c r="D252" s="133" t="str">
        <f t="shared" si="220"/>
        <v>video</v>
      </c>
      <c r="E252" s="386">
        <v>10</v>
      </c>
      <c r="F252" s="386"/>
      <c r="G252" s="386"/>
      <c r="H252" s="386"/>
      <c r="I252" s="386"/>
      <c r="J252" s="386"/>
      <c r="K252" s="386">
        <v>3</v>
      </c>
      <c r="L252" s="386"/>
      <c r="M252" s="386"/>
      <c r="N252" s="386"/>
      <c r="O252" s="386"/>
      <c r="P252" s="399"/>
      <c r="Q252" s="238"/>
      <c r="R252" s="238"/>
      <c r="S252" s="238"/>
      <c r="T252" s="238"/>
      <c r="U252" s="238"/>
      <c r="V252" s="238"/>
      <c r="W252" s="238"/>
      <c r="X252" s="238"/>
      <c r="Y252" s="238"/>
      <c r="Z252" s="238"/>
      <c r="AA252" s="238"/>
      <c r="AB252" s="238"/>
      <c r="AE252" s="23"/>
      <c r="AI252" s="87" t="s">
        <v>738</v>
      </c>
      <c r="AJ252" s="19" t="str">
        <f>VLOOKUP(C252,EJE!C$1:D1594,2,FALSE)</f>
        <v>https://www.youtube.com/watch?v=O3DX8v_pLi8</v>
      </c>
    </row>
    <row r="253" spans="1:36" ht="12.75" customHeight="1">
      <c r="A253" s="155">
        <v>20</v>
      </c>
      <c r="B253" s="83" t="s">
        <v>1</v>
      </c>
      <c r="C253" s="156" t="s">
        <v>745</v>
      </c>
      <c r="D253" s="132" t="str">
        <f t="shared" si="220"/>
        <v>video</v>
      </c>
      <c r="E253" s="395"/>
      <c r="F253" s="395"/>
      <c r="G253" s="395"/>
      <c r="H253" s="395" t="s">
        <v>779</v>
      </c>
      <c r="I253" s="395"/>
      <c r="J253" s="395"/>
      <c r="K253" s="395">
        <v>3</v>
      </c>
      <c r="L253" s="395"/>
      <c r="M253" s="395"/>
      <c r="N253" s="395"/>
      <c r="O253" s="395"/>
      <c r="P253" s="395"/>
      <c r="Q253" s="238"/>
      <c r="R253" s="238"/>
      <c r="S253" s="238"/>
      <c r="T253" s="238"/>
      <c r="U253" s="238"/>
      <c r="V253" s="238"/>
      <c r="W253" s="238"/>
      <c r="X253" s="238"/>
      <c r="Y253" s="238"/>
      <c r="Z253" s="238"/>
      <c r="AA253" s="238"/>
      <c r="AB253" s="238"/>
      <c r="AE253" s="23"/>
      <c r="AI253" s="87" t="s">
        <v>738</v>
      </c>
      <c r="AJ253" s="19" t="str">
        <f>VLOOKUP(C253,EJE!C$1:D1595,2,FALSE)</f>
        <v>https://drive.google.com/file/d/1d10kKB4X2rApjiYtDlKjBbuy7zvRY_rz/view?usp=sharing</v>
      </c>
    </row>
    <row r="254" spans="1:36">
      <c r="A254" s="155">
        <v>21</v>
      </c>
      <c r="B254" s="83"/>
      <c r="C254" s="18"/>
      <c r="D254" s="192"/>
      <c r="E254" s="22"/>
      <c r="F254" s="22"/>
      <c r="G254" s="22"/>
      <c r="I254" s="18"/>
      <c r="J254" s="23"/>
      <c r="L254" s="18"/>
      <c r="M254" s="23"/>
      <c r="O254" s="18"/>
      <c r="P254" s="23"/>
      <c r="S254" s="23"/>
      <c r="U254" s="24"/>
      <c r="V254" s="24"/>
      <c r="W254" s="24"/>
      <c r="X254" s="24"/>
      <c r="Y254" s="24"/>
      <c r="AB254" s="23"/>
      <c r="AE254" s="23"/>
      <c r="AJ254" s="75"/>
    </row>
    <row r="255" spans="1:36">
      <c r="A255" s="155">
        <v>22</v>
      </c>
      <c r="B255" s="83"/>
      <c r="C255" s="18"/>
      <c r="D255" s="192"/>
      <c r="E255" s="22"/>
      <c r="F255" s="22"/>
      <c r="G255" s="22"/>
      <c r="I255" s="18"/>
      <c r="J255" s="23"/>
      <c r="L255" s="18"/>
      <c r="M255" s="23"/>
      <c r="O255" s="18"/>
      <c r="P255" s="23"/>
      <c r="S255" s="23"/>
      <c r="U255" s="24"/>
      <c r="V255" s="24"/>
      <c r="W255" s="24"/>
      <c r="X255" s="24"/>
      <c r="Y255" s="24"/>
      <c r="AB255" s="23"/>
      <c r="AE255" s="23"/>
      <c r="AJ255" s="75"/>
    </row>
    <row r="256" spans="1:36">
      <c r="A256" s="155">
        <v>23</v>
      </c>
      <c r="B256" s="83"/>
      <c r="C256" s="238"/>
      <c r="D256" s="59"/>
      <c r="E256" s="228"/>
      <c r="F256" s="228"/>
      <c r="G256" s="228"/>
      <c r="H256" s="228"/>
      <c r="I256" s="228"/>
      <c r="J256" s="228"/>
      <c r="K256" s="228"/>
      <c r="L256" s="228"/>
      <c r="M256" s="228"/>
      <c r="N256" s="228"/>
      <c r="O256" s="228"/>
      <c r="P256" s="228"/>
      <c r="AG256" s="228"/>
      <c r="AJ256" s="75"/>
    </row>
    <row r="257" spans="1:42">
      <c r="A257" s="155">
        <v>24</v>
      </c>
      <c r="B257" s="83"/>
      <c r="C257" s="238"/>
      <c r="D257" s="59"/>
      <c r="E257" s="228"/>
      <c r="F257" s="228"/>
      <c r="G257" s="228"/>
      <c r="H257" s="228"/>
      <c r="I257" s="228"/>
      <c r="J257" s="228"/>
      <c r="K257" s="228"/>
      <c r="L257" s="228"/>
      <c r="M257" s="228"/>
      <c r="N257" s="228"/>
      <c r="O257" s="228"/>
      <c r="P257" s="228"/>
      <c r="AG257" s="228"/>
      <c r="AJ257" s="75"/>
      <c r="AP257" s="20"/>
    </row>
    <row r="258" spans="1:42">
      <c r="B258" s="18"/>
      <c r="C258" s="77" t="s">
        <v>932</v>
      </c>
      <c r="D258" s="59"/>
      <c r="E258" s="228"/>
      <c r="F258" s="228"/>
      <c r="G258" s="228"/>
      <c r="H258" s="228"/>
      <c r="I258" s="228"/>
      <c r="J258" s="228"/>
      <c r="K258" s="228"/>
      <c r="L258" s="228"/>
      <c r="M258" s="228"/>
      <c r="N258" s="228"/>
      <c r="O258" s="228"/>
      <c r="P258" s="228"/>
      <c r="AG258" s="228"/>
      <c r="AJ258" s="75"/>
    </row>
    <row r="259" spans="1:42" customFormat="1" ht="21" thickBot="1">
      <c r="A259" s="244">
        <v>11</v>
      </c>
      <c r="B259" s="160"/>
      <c r="C259" s="160" t="s">
        <v>933</v>
      </c>
      <c r="D259" s="190"/>
      <c r="E259" s="379" t="s">
        <v>688</v>
      </c>
      <c r="F259" s="379"/>
      <c r="G259" s="379"/>
      <c r="H259" s="379" t="s">
        <v>38</v>
      </c>
      <c r="I259" s="379"/>
      <c r="J259" s="379"/>
      <c r="K259" s="379" t="s">
        <v>687</v>
      </c>
      <c r="L259" s="379"/>
      <c r="M259" s="379"/>
      <c r="N259" s="379" t="s">
        <v>686</v>
      </c>
      <c r="O259" s="379"/>
      <c r="P259" s="379"/>
      <c r="Q259" s="77"/>
      <c r="R259" s="77"/>
      <c r="S259" s="77"/>
      <c r="T259" s="77"/>
      <c r="U259" s="77"/>
      <c r="V259" s="77"/>
      <c r="W259" s="77"/>
      <c r="X259" s="77"/>
      <c r="Y259" s="77"/>
      <c r="Z259" s="77"/>
      <c r="AA259" s="77"/>
      <c r="AB259" s="77"/>
      <c r="AC259" s="77"/>
      <c r="AD259" s="77"/>
      <c r="AE259" s="77"/>
      <c r="AF259" s="77"/>
      <c r="AG259" s="78"/>
      <c r="AH259" s="18"/>
      <c r="AI259" s="87"/>
      <c r="AJ259" s="76"/>
    </row>
    <row r="260" spans="1:42" ht="25.5" customHeight="1">
      <c r="A260" s="155">
        <v>1</v>
      </c>
      <c r="B260" s="80" t="s">
        <v>942</v>
      </c>
      <c r="C260" s="232" t="s">
        <v>199</v>
      </c>
      <c r="D260" s="131" t="e">
        <f t="shared" ref="D260:D265" si="221">HYPERLINK(AJ260,AI260)</f>
        <v>#N/A</v>
      </c>
      <c r="E260" s="389"/>
      <c r="F260" s="389"/>
      <c r="G260" s="389"/>
      <c r="H260" s="389" t="s">
        <v>776</v>
      </c>
      <c r="I260" s="389"/>
      <c r="J260" s="389"/>
      <c r="K260" s="389">
        <v>3</v>
      </c>
      <c r="L260" s="389"/>
      <c r="M260" s="389"/>
      <c r="N260" s="389"/>
      <c r="O260" s="389"/>
      <c r="P260" s="397"/>
      <c r="Q260" s="159"/>
      <c r="R260" s="159"/>
      <c r="S260" s="159"/>
      <c r="T260" s="159"/>
      <c r="U260" s="159"/>
      <c r="V260" s="159"/>
      <c r="W260" s="159"/>
      <c r="X260" s="159"/>
      <c r="Y260" s="159"/>
      <c r="Z260" s="159"/>
      <c r="AA260" s="159"/>
      <c r="AB260" s="159"/>
      <c r="AC260" s="159"/>
      <c r="AD260" s="159"/>
      <c r="AE260" s="159"/>
      <c r="AF260" s="159"/>
      <c r="AG260" s="227"/>
      <c r="AI260" s="87" t="s">
        <v>738</v>
      </c>
      <c r="AJ260" s="19" t="e">
        <f>VLOOKUP(C260,EJE!C$1:D1595,2,FALSE)</f>
        <v>#N/A</v>
      </c>
    </row>
    <row r="261" spans="1:42" ht="12.75" customHeight="1">
      <c r="A261" s="155">
        <v>2</v>
      </c>
      <c r="B261" s="81" t="s">
        <v>264</v>
      </c>
      <c r="C261" s="156" t="s">
        <v>219</v>
      </c>
      <c r="D261" s="132" t="str">
        <f t="shared" si="221"/>
        <v>video</v>
      </c>
      <c r="E261" s="395"/>
      <c r="F261" s="395"/>
      <c r="G261" s="395"/>
      <c r="H261" s="395" t="s">
        <v>776</v>
      </c>
      <c r="I261" s="395"/>
      <c r="J261" s="395"/>
      <c r="K261" s="395">
        <v>3</v>
      </c>
      <c r="L261" s="395"/>
      <c r="M261" s="395"/>
      <c r="N261" s="395"/>
      <c r="O261" s="395"/>
      <c r="P261" s="398"/>
      <c r="Q261" s="159"/>
      <c r="R261" s="159"/>
      <c r="S261" s="159"/>
      <c r="T261" s="159"/>
      <c r="U261" s="159"/>
      <c r="V261" s="159"/>
      <c r="W261" s="159"/>
      <c r="X261" s="159"/>
      <c r="Y261" s="159"/>
      <c r="Z261" s="159"/>
      <c r="AA261" s="159"/>
      <c r="AB261" s="159"/>
      <c r="AC261" s="159"/>
      <c r="AD261" s="159"/>
      <c r="AE261" s="159"/>
      <c r="AF261" s="159"/>
      <c r="AG261" s="227"/>
      <c r="AI261" s="87" t="s">
        <v>738</v>
      </c>
      <c r="AJ261" s="19">
        <f>VLOOKUP(C261,EJE!C$1:D1596,2,FALSE)</f>
        <v>0</v>
      </c>
    </row>
    <row r="262" spans="1:42" ht="17.25" customHeight="1" thickBot="1">
      <c r="A262" s="155">
        <v>3</v>
      </c>
      <c r="B262" s="82" t="s">
        <v>942</v>
      </c>
      <c r="C262" s="235" t="s">
        <v>177</v>
      </c>
      <c r="D262" s="133" t="str">
        <f t="shared" si="221"/>
        <v>video</v>
      </c>
      <c r="E262" s="386"/>
      <c r="F262" s="386"/>
      <c r="G262" s="386"/>
      <c r="H262" s="386" t="s">
        <v>776</v>
      </c>
      <c r="I262" s="386"/>
      <c r="J262" s="386"/>
      <c r="K262" s="386">
        <v>3</v>
      </c>
      <c r="L262" s="386"/>
      <c r="M262" s="386"/>
      <c r="N262" s="386"/>
      <c r="O262" s="386"/>
      <c r="P262" s="399"/>
      <c r="Q262" s="159"/>
      <c r="R262" s="159"/>
      <c r="S262" s="159"/>
      <c r="T262" s="159"/>
      <c r="U262" s="159"/>
      <c r="V262" s="159"/>
      <c r="W262" s="159"/>
      <c r="X262" s="159"/>
      <c r="Y262" s="159"/>
      <c r="Z262" s="159"/>
      <c r="AA262" s="159"/>
      <c r="AB262" s="159"/>
      <c r="AC262" s="159"/>
      <c r="AD262" s="159"/>
      <c r="AE262" s="159"/>
      <c r="AF262" s="159"/>
      <c r="AG262" s="227"/>
      <c r="AI262" s="87" t="s">
        <v>738</v>
      </c>
      <c r="AJ262" s="19" t="str">
        <f>VLOOKUP(C262,EJE!C$1:D1597,2,FALSE)</f>
        <v>https://youtube.com/shorts/F5owFeKgpoc?si=WPHajVCe8n2gHMbW</v>
      </c>
    </row>
    <row r="263" spans="1:42" ht="16.5" customHeight="1">
      <c r="A263" s="155">
        <v>4</v>
      </c>
      <c r="B263" s="81" t="s">
        <v>739</v>
      </c>
      <c r="C263" s="156" t="s">
        <v>66</v>
      </c>
      <c r="D263" s="132" t="str">
        <f t="shared" si="221"/>
        <v>video</v>
      </c>
      <c r="E263" s="395"/>
      <c r="F263" s="395"/>
      <c r="G263" s="395"/>
      <c r="H263" s="395" t="s">
        <v>776</v>
      </c>
      <c r="I263" s="395"/>
      <c r="J263" s="395"/>
      <c r="K263" s="395">
        <v>3</v>
      </c>
      <c r="L263" s="395"/>
      <c r="M263" s="395"/>
      <c r="N263" s="395"/>
      <c r="O263" s="395"/>
      <c r="P263" s="398"/>
      <c r="Q263" s="159"/>
      <c r="R263" s="159"/>
      <c r="S263" s="159"/>
      <c r="T263" s="159"/>
      <c r="U263" s="159"/>
      <c r="V263" s="159"/>
      <c r="W263" s="159"/>
      <c r="X263" s="159"/>
      <c r="Y263" s="159"/>
      <c r="Z263" s="159"/>
      <c r="AA263" s="159"/>
      <c r="AB263" s="159"/>
      <c r="AC263" s="159"/>
      <c r="AD263" s="159"/>
      <c r="AE263" s="159"/>
      <c r="AF263" s="159"/>
      <c r="AG263" s="227"/>
      <c r="AI263" s="87" t="s">
        <v>738</v>
      </c>
      <c r="AJ263" s="19" t="str">
        <f>VLOOKUP(C263,EJE!C$1:D1598,2,FALSE)</f>
        <v>https://youtu.be/YNAwRWgPwNk?si=tRGZb459mOPBCCZB</v>
      </c>
    </row>
    <row r="264" spans="1:42" ht="12.75" customHeight="1">
      <c r="A264" s="155">
        <v>5</v>
      </c>
      <c r="B264" s="81" t="s">
        <v>739</v>
      </c>
      <c r="C264" s="156" t="s">
        <v>316</v>
      </c>
      <c r="D264" s="132" t="str">
        <f t="shared" si="221"/>
        <v>video</v>
      </c>
      <c r="E264" s="395"/>
      <c r="F264" s="395"/>
      <c r="G264" s="395"/>
      <c r="H264" s="395" t="s">
        <v>776</v>
      </c>
      <c r="I264" s="395"/>
      <c r="J264" s="395"/>
      <c r="K264" s="395">
        <v>3</v>
      </c>
      <c r="L264" s="395"/>
      <c r="M264" s="395"/>
      <c r="N264" s="395"/>
      <c r="O264" s="395"/>
      <c r="P264" s="398"/>
      <c r="Q264" s="159"/>
      <c r="R264" s="159"/>
      <c r="S264" s="159"/>
      <c r="T264" s="159"/>
      <c r="U264" s="159"/>
      <c r="V264" s="159"/>
      <c r="W264" s="159"/>
      <c r="X264" s="159"/>
      <c r="Y264" s="159"/>
      <c r="Z264" s="159"/>
      <c r="AA264" s="159"/>
      <c r="AB264" s="159"/>
      <c r="AC264" s="159"/>
      <c r="AD264" s="159"/>
      <c r="AE264" s="159"/>
      <c r="AF264" s="159"/>
      <c r="AG264" s="227"/>
      <c r="AI264" s="87" t="s">
        <v>738</v>
      </c>
      <c r="AJ264" s="19" t="str">
        <f>VLOOKUP(C264,EJE!C$1:D1599,2,FALSE)</f>
        <v>https://youtu.be/mHF9oAkfJ6Q?si=PpywtjmHtAge-zOQ</v>
      </c>
    </row>
    <row r="265" spans="1:42" ht="13.5" customHeight="1" thickBot="1">
      <c r="A265" s="155">
        <v>6</v>
      </c>
      <c r="B265" s="81" t="s">
        <v>0</v>
      </c>
      <c r="C265" s="156" t="s">
        <v>472</v>
      </c>
      <c r="D265" s="132" t="str">
        <f t="shared" si="221"/>
        <v>video</v>
      </c>
      <c r="E265" s="395"/>
      <c r="F265" s="395"/>
      <c r="G265" s="395"/>
      <c r="H265" s="395" t="s">
        <v>776</v>
      </c>
      <c r="I265" s="395"/>
      <c r="J265" s="395"/>
      <c r="K265" s="395">
        <v>3</v>
      </c>
      <c r="L265" s="395"/>
      <c r="M265" s="395"/>
      <c r="N265" s="395"/>
      <c r="O265" s="395"/>
      <c r="P265" s="398"/>
      <c r="Q265" s="159"/>
      <c r="R265" s="159"/>
      <c r="S265" s="159"/>
      <c r="T265" s="159"/>
      <c r="U265" s="159"/>
      <c r="V265" s="159"/>
      <c r="W265" s="159"/>
      <c r="X265" s="159"/>
      <c r="Y265" s="159"/>
      <c r="Z265" s="159"/>
      <c r="AA265" s="159"/>
      <c r="AB265" s="159"/>
      <c r="AC265" s="159"/>
      <c r="AD265" s="159"/>
      <c r="AE265" s="159"/>
      <c r="AF265" s="159"/>
      <c r="AG265" s="227"/>
      <c r="AI265" s="87" t="s">
        <v>738</v>
      </c>
      <c r="AJ265" s="19" t="str">
        <f>VLOOKUP(C265,EJE!C$1:D1600,2,FALSE)</f>
        <v>https://youtu.be/Cngi7hRBulQ?si=ej25koT79JWe_q1g</v>
      </c>
    </row>
    <row r="266" spans="1:42" ht="12.75">
      <c r="A266" s="155">
        <v>7</v>
      </c>
      <c r="B266" s="129" t="s">
        <v>754</v>
      </c>
      <c r="C266" s="233" t="str">
        <f>+VLOOKUP($B266,PERIODIZACION!$A$3:$AN$528,2,FALSE)</f>
        <v>SENTADILLA</v>
      </c>
      <c r="D266" s="203">
        <f>IF(VLOOKUP($B266,PERIODIZACION!$A$3:$AN$528,3,FALSE)=0,"",VLOOKUP($B266,PERIODIZACION!$A$3:$AN$528,3,FALSE))</f>
        <v>40</v>
      </c>
      <c r="E266" s="233" t="str">
        <f t="shared" ref="E266" si="222">IF(D266 &lt;&gt; "","/","")</f>
        <v>/</v>
      </c>
      <c r="F266" s="233">
        <f>IF(VLOOKUP($B266,PERIODIZACION!$A$3:$AN$528,4,FALSE)=0,"",VLOOKUP($B266,PERIODIZACION!$A$3:$AN$528,4,FALSE))</f>
        <v>4</v>
      </c>
      <c r="G266" s="233">
        <f>IF(VLOOKUP($B266,PERIODIZACION!$A$3:$AN$528,5,FALSE)=0,"",VLOOKUP($B266,PERIODIZACION!$A$3:$AN$528,5,FALSE))</f>
        <v>60</v>
      </c>
      <c r="H266" s="233" t="str">
        <f t="shared" ref="H266" si="223">IF(G266 &lt;&gt; "","/","")</f>
        <v>/</v>
      </c>
      <c r="I266" s="233">
        <f>IF(VLOOKUP($B266,PERIODIZACION!$A$3:$AN$528,6,FALSE)=0,"",VLOOKUP($B266,PERIODIZACION!$A$3:$AN$528,6,FALSE))</f>
        <v>4</v>
      </c>
      <c r="J266" s="233">
        <f>IF(VLOOKUP($B266,PERIODIZACION!$A$3:$AN$528,7,FALSE)=0,"",VLOOKUP($B266,PERIODIZACION!$A$3:$AN$528,7,FALSE))</f>
        <v>70</v>
      </c>
      <c r="K266" s="233" t="str">
        <f t="shared" ref="K266" si="224">IF(J266 &lt;&gt; "","/","")</f>
        <v>/</v>
      </c>
      <c r="L266" s="233">
        <f>IF(VLOOKUP($B266,PERIODIZACION!$A$3:$AN$528,8,FALSE)=0,"",VLOOKUP($B266,PERIODIZACION!$A$3:$AN$528,8,FALSE))</f>
        <v>4</v>
      </c>
      <c r="M266" s="233">
        <f>IF(VLOOKUP($B266,PERIODIZACION!$A$3:$AN$528,9,FALSE)=0,"",VLOOKUP($B266,PERIODIZACION!$A$3:$AN$528,9,FALSE))</f>
        <v>80</v>
      </c>
      <c r="N266" s="233" t="str">
        <f t="shared" ref="N266" si="225">IF(M266 &lt;&gt; "","/","")</f>
        <v>/</v>
      </c>
      <c r="O266" s="233">
        <f>IF(VLOOKUP($B266,PERIODIZACION!$A$3:$AN$528,10,FALSE)=0,"",VLOOKUP($B266,PERIODIZACION!$A$3:$AN$528,10,FALSE))</f>
        <v>5</v>
      </c>
      <c r="P266" s="233">
        <f>IF(VLOOKUP($B266,PERIODIZACION!$A$3:$AN$528,11,FALSE)=0,"",VLOOKUP($B266,PERIODIZACION!$A$3:$AN$528,11,FALSE))</f>
        <v>80</v>
      </c>
      <c r="Q266" s="233" t="str">
        <f t="shared" ref="Q266" si="226">IF(P266 &lt;&gt; "","/","")</f>
        <v>/</v>
      </c>
      <c r="R266" s="233">
        <f>IF(VLOOKUP($B266,PERIODIZACION!$A$3:$AN$528,12,FALSE)=0,"",VLOOKUP($B266,PERIODIZACION!$A$3:$AN$528,12,FALSE))</f>
        <v>5</v>
      </c>
      <c r="S266" s="233">
        <f>IF(VLOOKUP($B266,PERIODIZACION!$A$3:$AN$528,13,FALSE)=0,"",VLOOKUP($B266,PERIODIZACION!$A$3:$AN$528,13,FALSE))</f>
        <v>80</v>
      </c>
      <c r="T266" s="233" t="str">
        <f t="shared" ref="T266" si="227">IF(S266 &lt;&gt; "","/","")</f>
        <v>/</v>
      </c>
      <c r="U266" s="233">
        <f>IF(VLOOKUP($B266,PERIODIZACION!$A$3:$AN$528,14,FALSE)=0,"",VLOOKUP($B266,PERIODIZACION!$A$3:$AN$528,14,FALSE))</f>
        <v>5</v>
      </c>
      <c r="V266" s="233">
        <f>IF(VLOOKUP($B266,PERIODIZACION!$A$3:$AN$528,15,FALSE)=0,"",VLOOKUP($B266,PERIODIZACION!$A$3:$AN$528,15,FALSE))</f>
        <v>80</v>
      </c>
      <c r="W266" s="233" t="str">
        <f t="shared" ref="W266" si="228">IF(V266 &lt;&gt; "","/","")</f>
        <v>/</v>
      </c>
      <c r="X266" s="233">
        <f>IF(VLOOKUP($B266,PERIODIZACION!$A$3:$AN$528,16,FALSE)=0,"",VLOOKUP($B266,PERIODIZACION!$A$3:$AN$528,16,FALSE))</f>
        <v>5</v>
      </c>
      <c r="Y266" s="233">
        <f>IF(VLOOKUP($B266,PERIODIZACION!$A$3:$AN$528,17,FALSE)=0,"",VLOOKUP($B266,PERIODIZACION!$A$3:$AN$528,17,FALSE))</f>
        <v>80</v>
      </c>
      <c r="Z266" s="233" t="str">
        <f t="shared" ref="Z266" si="229">IF(Y266 &lt;&gt; "","/","")</f>
        <v>/</v>
      </c>
      <c r="AA266" s="233">
        <f>IF(VLOOKUP($B266,PERIODIZACION!$A$3:$AN$528,18,FALSE)=0,"",VLOOKUP($B266,PERIODIZACION!$A$3:$AN$528,18,FALSE))</f>
        <v>5</v>
      </c>
      <c r="AB266" s="233">
        <f>IF(VLOOKUP($B266,PERIODIZACION!$A$3:$AN$528,19,FALSE)=0,"",VLOOKUP($B266,PERIODIZACION!$A$3:$AN$528,19,FALSE))</f>
        <v>80</v>
      </c>
      <c r="AC266" s="233" t="str">
        <f t="shared" ref="AC266" si="230">IF(AB266 &lt;&gt; "","/","")</f>
        <v>/</v>
      </c>
      <c r="AD266" s="233">
        <f>IF(VLOOKUP($B266,PERIODIZACION!$A$3:$AN$528,20,FALSE)=0,"",VLOOKUP($B266,PERIODIZACION!$A$3:$AN$528,20,FALSE))</f>
        <v>5</v>
      </c>
      <c r="AE266" s="233" t="str">
        <f>IF(VLOOKUP($B266,PERIODIZACION!$A$3:$AN$528,21,FALSE)=0,"",VLOOKUP($B266,PERIODIZACION!$A$3:$AN$528,21,FALSE))</f>
        <v/>
      </c>
      <c r="AF266" s="233" t="str">
        <f t="shared" ref="AF266" si="231">IF(AE266 &lt;&gt; "","/","")</f>
        <v/>
      </c>
      <c r="AG266" s="234" t="str">
        <f>IF(VLOOKUP($B266,PERIODIZACION!$A$3:$AN$528,22,FALSE)=0,"",VLOOKUP($B266,PERIODIZACION!$A$3:$AN$528,22,FALSE))</f>
        <v/>
      </c>
      <c r="AI266" s="87" t="s">
        <v>738</v>
      </c>
      <c r="AJ266" s="19" t="e">
        <f>VLOOKUP(C266,EJE!C$1:D1602,2,FALSE)</f>
        <v>#N/A</v>
      </c>
    </row>
    <row r="267" spans="1:42" ht="16.5" customHeight="1">
      <c r="A267" s="155">
        <v>8</v>
      </c>
      <c r="B267" s="81"/>
      <c r="C267" s="227"/>
      <c r="D267" s="132"/>
      <c r="E267" s="380"/>
      <c r="F267" s="380"/>
      <c r="G267" s="380"/>
      <c r="H267" s="380"/>
      <c r="I267" s="380"/>
      <c r="J267" s="380"/>
      <c r="K267" s="380"/>
      <c r="L267" s="380"/>
      <c r="M267" s="380"/>
      <c r="N267" s="380"/>
      <c r="O267" s="380"/>
      <c r="P267" s="380"/>
      <c r="Q267" s="227"/>
      <c r="R267" s="227"/>
      <c r="S267" s="227"/>
      <c r="T267" s="227"/>
      <c r="U267" s="227"/>
      <c r="V267" s="227"/>
      <c r="W267" s="227"/>
      <c r="X267" s="227"/>
      <c r="Y267" s="227"/>
      <c r="Z267" s="227"/>
      <c r="AA267" s="227"/>
      <c r="AB267" s="227"/>
      <c r="AC267" s="227"/>
      <c r="AD267" s="227"/>
      <c r="AE267" s="227"/>
      <c r="AF267" s="227"/>
      <c r="AG267" s="231"/>
      <c r="AI267" s="87" t="s">
        <v>738</v>
      </c>
      <c r="AJ267" s="19" t="e">
        <f>VLOOKUP(C267,EJE!C$1:D1603,2,FALSE)</f>
        <v>#N/A</v>
      </c>
    </row>
    <row r="268" spans="1:42" ht="13.5" customHeight="1" thickBot="1">
      <c r="A268" s="155">
        <v>9</v>
      </c>
      <c r="B268" s="82" t="s">
        <v>264</v>
      </c>
      <c r="C268" s="236" t="s">
        <v>651</v>
      </c>
      <c r="D268" s="133" t="str">
        <f>HYPERLINK(AJ268,AI268)</f>
        <v>video</v>
      </c>
      <c r="E268" s="387"/>
      <c r="F268" s="387"/>
      <c r="G268" s="387"/>
      <c r="H268" s="387" t="s">
        <v>776</v>
      </c>
      <c r="I268" s="387"/>
      <c r="J268" s="387"/>
      <c r="K268" s="387"/>
      <c r="L268" s="387"/>
      <c r="M268" s="387"/>
      <c r="N268" s="387"/>
      <c r="O268" s="387"/>
      <c r="P268" s="387"/>
      <c r="Q268" s="236"/>
      <c r="R268" s="236"/>
      <c r="S268" s="236"/>
      <c r="T268" s="236"/>
      <c r="U268" s="236"/>
      <c r="V268" s="236"/>
      <c r="W268" s="236"/>
      <c r="X268" s="236"/>
      <c r="Y268" s="236"/>
      <c r="Z268" s="236"/>
      <c r="AA268" s="236"/>
      <c r="AB268" s="236"/>
      <c r="AC268" s="236"/>
      <c r="AD268" s="236"/>
      <c r="AE268" s="236"/>
      <c r="AF268" s="236"/>
      <c r="AG268" s="237"/>
      <c r="AI268" s="87" t="s">
        <v>738</v>
      </c>
      <c r="AJ268" s="19" t="str">
        <f>VLOOKUP(C268,EJE!C$1:D1604,2,FALSE)</f>
        <v>https://youtu.be/NDnUK9fSDe8?si=3nBkyPS7AyNNNd0x</v>
      </c>
    </row>
    <row r="269" spans="1:42" ht="12.75">
      <c r="A269" s="155">
        <v>10</v>
      </c>
      <c r="B269" s="129" t="s">
        <v>1166</v>
      </c>
      <c r="C269" s="233" t="str">
        <f>+VLOOKUP($B269,PERIODIZACION!$A$3:$AN$528,2,FALSE)</f>
        <v>SEAL ROW</v>
      </c>
      <c r="D269" s="203">
        <f>IF(VLOOKUP($B269,PERIODIZACION!$A$3:$AN$528,3,FALSE)=0,"",VLOOKUP($B269,PERIODIZACION!$A$3:$AN$528,3,FALSE))</f>
        <v>40</v>
      </c>
      <c r="E269" s="233" t="str">
        <f t="shared" ref="E269" si="232">IF(D269 &lt;&gt; "","/","")</f>
        <v>/</v>
      </c>
      <c r="F269" s="233">
        <f>IF(VLOOKUP($B269,PERIODIZACION!$A$3:$AN$528,4,FALSE)=0,"",VLOOKUP($B269,PERIODIZACION!$A$3:$AN$528,4,FALSE))</f>
        <v>4</v>
      </c>
      <c r="G269" s="233">
        <f>IF(VLOOKUP($B269,PERIODIZACION!$A$3:$AN$528,5,FALSE)=0,"",VLOOKUP($B269,PERIODIZACION!$A$3:$AN$528,5,FALSE))</f>
        <v>60</v>
      </c>
      <c r="H269" s="233" t="str">
        <f t="shared" ref="H269" si="233">IF(G269 &lt;&gt; "","/","")</f>
        <v>/</v>
      </c>
      <c r="I269" s="233">
        <f>IF(VLOOKUP($B269,PERIODIZACION!$A$3:$AN$528,6,FALSE)=0,"",VLOOKUP($B269,PERIODIZACION!$A$3:$AN$528,6,FALSE))</f>
        <v>4</v>
      </c>
      <c r="J269" s="233">
        <f>IF(VLOOKUP($B269,PERIODIZACION!$A$3:$AN$528,7,FALSE)=0,"",VLOOKUP($B269,PERIODIZACION!$A$3:$AN$528,7,FALSE))</f>
        <v>70</v>
      </c>
      <c r="K269" s="233" t="str">
        <f t="shared" ref="K269" si="234">IF(J269 &lt;&gt; "","/","")</f>
        <v>/</v>
      </c>
      <c r="L269" s="233">
        <f>IF(VLOOKUP($B269,PERIODIZACION!$A$3:$AN$528,8,FALSE)=0,"",VLOOKUP($B269,PERIODIZACION!$A$3:$AN$528,8,FALSE))</f>
        <v>4</v>
      </c>
      <c r="M269" s="233">
        <f>IF(VLOOKUP($B269,PERIODIZACION!$A$3:$AN$528,9,FALSE)=0,"",VLOOKUP($B269,PERIODIZACION!$A$3:$AN$528,9,FALSE))</f>
        <v>80</v>
      </c>
      <c r="N269" s="233" t="str">
        <f t="shared" ref="N269" si="235">IF(M269 &lt;&gt; "","/","")</f>
        <v>/</v>
      </c>
      <c r="O269" s="233">
        <f>IF(VLOOKUP($B269,PERIODIZACION!$A$3:$AN$528,10,FALSE)=0,"",VLOOKUP($B269,PERIODIZACION!$A$3:$AN$528,10,FALSE))</f>
        <v>5</v>
      </c>
      <c r="P269" s="233">
        <f>IF(VLOOKUP($B269,PERIODIZACION!$A$3:$AN$528,11,FALSE)=0,"",VLOOKUP($B269,PERIODIZACION!$A$3:$AN$528,11,FALSE))</f>
        <v>80</v>
      </c>
      <c r="Q269" s="233" t="str">
        <f t="shared" ref="Q269" si="236">IF(P269 &lt;&gt; "","/","")</f>
        <v>/</v>
      </c>
      <c r="R269" s="233">
        <f>IF(VLOOKUP($B269,PERIODIZACION!$A$3:$AN$528,12,FALSE)=0,"",VLOOKUP($B269,PERIODIZACION!$A$3:$AN$528,12,FALSE))</f>
        <v>5</v>
      </c>
      <c r="S269" s="233">
        <f>IF(VLOOKUP($B269,PERIODIZACION!$A$3:$AN$528,13,FALSE)=0,"",VLOOKUP($B269,PERIODIZACION!$A$3:$AN$528,13,FALSE))</f>
        <v>80</v>
      </c>
      <c r="T269" s="233" t="str">
        <f t="shared" ref="T269" si="237">IF(S269 &lt;&gt; "","/","")</f>
        <v>/</v>
      </c>
      <c r="U269" s="233">
        <f>IF(VLOOKUP($B269,PERIODIZACION!$A$3:$AN$528,14,FALSE)=0,"",VLOOKUP($B269,PERIODIZACION!$A$3:$AN$528,14,FALSE))</f>
        <v>5</v>
      </c>
      <c r="V269" s="233">
        <f>IF(VLOOKUP($B269,PERIODIZACION!$A$3:$AN$528,15,FALSE)=0,"",VLOOKUP($B269,PERIODIZACION!$A$3:$AN$528,15,FALSE))</f>
        <v>80</v>
      </c>
      <c r="W269" s="233" t="str">
        <f t="shared" ref="W269" si="238">IF(V269 &lt;&gt; "","/","")</f>
        <v>/</v>
      </c>
      <c r="X269" s="233">
        <f>IF(VLOOKUP($B269,PERIODIZACION!$A$3:$AN$528,16,FALSE)=0,"",VLOOKUP($B269,PERIODIZACION!$A$3:$AN$528,16,FALSE))</f>
        <v>5</v>
      </c>
      <c r="Y269" s="233">
        <f>IF(VLOOKUP($B269,PERIODIZACION!$A$3:$AN$528,17,FALSE)=0,"",VLOOKUP($B269,PERIODIZACION!$A$3:$AN$528,17,FALSE))</f>
        <v>80</v>
      </c>
      <c r="Z269" s="233" t="str">
        <f t="shared" ref="Z269" si="239">IF(Y269 &lt;&gt; "","/","")</f>
        <v>/</v>
      </c>
      <c r="AA269" s="233">
        <f>IF(VLOOKUP($B269,PERIODIZACION!$A$3:$AN$528,18,FALSE)=0,"",VLOOKUP($B269,PERIODIZACION!$A$3:$AN$528,18,FALSE))</f>
        <v>5</v>
      </c>
      <c r="AB269" s="233">
        <f>IF(VLOOKUP($B269,PERIODIZACION!$A$3:$AN$528,19,FALSE)=0,"",VLOOKUP($B269,PERIODIZACION!$A$3:$AN$528,19,FALSE))</f>
        <v>80</v>
      </c>
      <c r="AC269" s="233" t="str">
        <f t="shared" ref="AC269" si="240">IF(AB269 &lt;&gt; "","/","")</f>
        <v>/</v>
      </c>
      <c r="AD269" s="233">
        <f>IF(VLOOKUP($B269,PERIODIZACION!$A$3:$AN$528,20,FALSE)=0,"",VLOOKUP($B269,PERIODIZACION!$A$3:$AN$528,20,FALSE))</f>
        <v>5</v>
      </c>
      <c r="AE269" s="233" t="str">
        <f>IF(VLOOKUP($B269,PERIODIZACION!$A$3:$AN$528,21,FALSE)=0,"",VLOOKUP($B269,PERIODIZACION!$A$3:$AN$528,21,FALSE))</f>
        <v/>
      </c>
      <c r="AF269" s="233" t="str">
        <f t="shared" ref="AF269" si="241">IF(AE269 &lt;&gt; "","/","")</f>
        <v/>
      </c>
      <c r="AG269" s="234" t="str">
        <f>IF(VLOOKUP($B269,PERIODIZACION!$A$3:$AN$528,22,FALSE)=0,"",VLOOKUP($B269,PERIODIZACION!$A$3:$AN$528,22,FALSE))</f>
        <v/>
      </c>
      <c r="AI269" s="87" t="s">
        <v>738</v>
      </c>
      <c r="AJ269" s="19" t="e">
        <f>VLOOKUP(C269,EJE!C$1:D1605,2,FALSE)</f>
        <v>#N/A</v>
      </c>
    </row>
    <row r="270" spans="1:42" ht="16.5" customHeight="1">
      <c r="A270" s="155">
        <v>11</v>
      </c>
      <c r="B270" s="81" t="s">
        <v>687</v>
      </c>
      <c r="C270" s="227"/>
      <c r="D270" s="132"/>
      <c r="E270" s="380"/>
      <c r="F270" s="380"/>
      <c r="G270" s="380"/>
      <c r="H270" s="380"/>
      <c r="I270" s="380"/>
      <c r="J270" s="380"/>
      <c r="K270" s="380"/>
      <c r="L270" s="380"/>
      <c r="M270" s="380"/>
      <c r="N270" s="380"/>
      <c r="O270" s="380"/>
      <c r="P270" s="380"/>
      <c r="Q270" s="227"/>
      <c r="R270" s="227"/>
      <c r="S270" s="227"/>
      <c r="T270" s="227"/>
      <c r="U270" s="227"/>
      <c r="V270" s="227"/>
      <c r="W270" s="227"/>
      <c r="X270" s="227"/>
      <c r="Y270" s="227"/>
      <c r="Z270" s="227"/>
      <c r="AA270" s="227"/>
      <c r="AB270" s="227"/>
      <c r="AC270" s="227"/>
      <c r="AD270" s="227"/>
      <c r="AE270" s="227"/>
      <c r="AF270" s="227"/>
      <c r="AG270" s="231"/>
      <c r="AI270" s="87" t="s">
        <v>738</v>
      </c>
      <c r="AJ270" s="19" t="e">
        <f>VLOOKUP(C270,EJE!C$1:D1606,2,FALSE)</f>
        <v>#N/A</v>
      </c>
    </row>
    <row r="271" spans="1:42" ht="17.25" customHeight="1" thickBot="1">
      <c r="A271" s="155">
        <v>12</v>
      </c>
      <c r="B271" s="82" t="s">
        <v>942</v>
      </c>
      <c r="C271" s="235" t="s">
        <v>667</v>
      </c>
      <c r="D271" s="133" t="str">
        <f>HYPERLINK(AJ271,AI271)</f>
        <v>video</v>
      </c>
      <c r="E271" s="387"/>
      <c r="F271" s="387"/>
      <c r="G271" s="387"/>
      <c r="H271" s="387" t="s">
        <v>776</v>
      </c>
      <c r="I271" s="387"/>
      <c r="J271" s="387"/>
      <c r="K271" s="387"/>
      <c r="L271" s="387"/>
      <c r="M271" s="387"/>
      <c r="N271" s="387"/>
      <c r="O271" s="387"/>
      <c r="P271" s="387"/>
      <c r="Q271" s="236"/>
      <c r="R271" s="236"/>
      <c r="S271" s="236"/>
      <c r="T271" s="236"/>
      <c r="U271" s="236"/>
      <c r="V271" s="236"/>
      <c r="W271" s="236"/>
      <c r="X271" s="236"/>
      <c r="Y271" s="236"/>
      <c r="Z271" s="236"/>
      <c r="AA271" s="236"/>
      <c r="AB271" s="236"/>
      <c r="AC271" s="236"/>
      <c r="AD271" s="236"/>
      <c r="AE271" s="236"/>
      <c r="AF271" s="236"/>
      <c r="AG271" s="237"/>
      <c r="AI271" s="87" t="s">
        <v>738</v>
      </c>
      <c r="AJ271" s="19" t="str">
        <f>VLOOKUP(C271,EJE!C$1:D1607,2,FALSE)</f>
        <v>https://youtu.be/6h97GImoFN8?si=9xA6dYWvzzOHIsIz</v>
      </c>
    </row>
    <row r="272" spans="1:42" ht="12" customHeight="1" thickBot="1">
      <c r="A272" s="155">
        <v>13</v>
      </c>
      <c r="B272" s="379"/>
      <c r="C272" s="379"/>
      <c r="D272" s="379"/>
      <c r="E272" s="379" t="s">
        <v>688</v>
      </c>
      <c r="F272" s="379"/>
      <c r="G272" s="379"/>
      <c r="H272" s="379" t="s">
        <v>38</v>
      </c>
      <c r="I272" s="379"/>
      <c r="J272" s="379"/>
      <c r="K272" s="379" t="s">
        <v>687</v>
      </c>
      <c r="L272" s="379"/>
      <c r="M272" s="379"/>
      <c r="N272" s="379" t="s">
        <v>686</v>
      </c>
      <c r="O272" s="379"/>
      <c r="P272" s="379"/>
      <c r="Q272" s="238"/>
      <c r="R272" s="238"/>
      <c r="S272" s="238"/>
      <c r="T272" s="238"/>
      <c r="U272" s="238"/>
      <c r="V272" s="238"/>
      <c r="W272" s="238"/>
      <c r="X272" s="238"/>
      <c r="Y272" s="238"/>
      <c r="Z272" s="238"/>
      <c r="AA272" s="238"/>
      <c r="AB272" s="238"/>
      <c r="AC272" s="238"/>
      <c r="AD272" s="238"/>
      <c r="AE272" s="238"/>
      <c r="AF272" s="238"/>
      <c r="AG272" s="238"/>
      <c r="AI272" s="87" t="s">
        <v>738</v>
      </c>
      <c r="AJ272" s="19"/>
    </row>
    <row r="273" spans="1:36" ht="12.75" customHeight="1">
      <c r="A273" s="155">
        <v>14</v>
      </c>
      <c r="B273" s="83" t="s">
        <v>42</v>
      </c>
      <c r="C273" s="232" t="s">
        <v>20</v>
      </c>
      <c r="D273" s="131" t="str">
        <f>HYPERLINK(AJ273,AI273)</f>
        <v>video</v>
      </c>
      <c r="E273" s="389">
        <v>6</v>
      </c>
      <c r="F273" s="389"/>
      <c r="G273" s="389"/>
      <c r="H273" s="389"/>
      <c r="I273" s="389"/>
      <c r="J273" s="389"/>
      <c r="K273" s="389">
        <v>4</v>
      </c>
      <c r="L273" s="389"/>
      <c r="M273" s="389"/>
      <c r="N273" s="389"/>
      <c r="O273" s="389"/>
      <c r="P273" s="397"/>
      <c r="Q273" s="238"/>
      <c r="R273" s="238"/>
      <c r="S273" s="238"/>
      <c r="T273" s="238"/>
      <c r="U273" s="238"/>
      <c r="V273" s="238"/>
      <c r="W273" s="238"/>
      <c r="X273" s="238"/>
      <c r="Y273" s="238"/>
      <c r="Z273" s="238"/>
      <c r="AA273" s="238"/>
      <c r="AB273" s="238"/>
      <c r="AC273" s="238"/>
      <c r="AD273" s="238"/>
      <c r="AE273" s="238"/>
      <c r="AF273" s="238"/>
      <c r="AG273" s="238"/>
      <c r="AI273" s="87" t="s">
        <v>738</v>
      </c>
      <c r="AJ273" s="19">
        <f>VLOOKUP(C273,EJE!C$1:D1609,2,FALSE)</f>
        <v>0</v>
      </c>
    </row>
    <row r="274" spans="1:36" ht="25.5" customHeight="1">
      <c r="A274" s="155">
        <v>15</v>
      </c>
      <c r="B274" s="83" t="s">
        <v>687</v>
      </c>
      <c r="C274" s="156" t="s">
        <v>1190</v>
      </c>
      <c r="D274" s="132" t="str">
        <f>HYPERLINK(AJ274,AI274)</f>
        <v>video</v>
      </c>
      <c r="E274" s="395">
        <v>6</v>
      </c>
      <c r="F274" s="395"/>
      <c r="G274" s="395"/>
      <c r="H274" s="395"/>
      <c r="I274" s="395"/>
      <c r="J274" s="395"/>
      <c r="K274" s="395">
        <v>4</v>
      </c>
      <c r="L274" s="395"/>
      <c r="M274" s="395"/>
      <c r="N274" s="395"/>
      <c r="O274" s="395"/>
      <c r="P274" s="398"/>
      <c r="Q274" s="238"/>
      <c r="R274" s="238"/>
      <c r="S274" s="238"/>
      <c r="T274" s="238"/>
      <c r="U274" s="238"/>
      <c r="V274" s="238"/>
      <c r="W274" s="238"/>
      <c r="X274" s="238"/>
      <c r="Y274" s="238"/>
      <c r="Z274" s="238"/>
      <c r="AA274" s="238"/>
      <c r="AB274" s="238"/>
      <c r="AC274" s="238"/>
      <c r="AD274" s="238"/>
      <c r="AE274" s="238"/>
      <c r="AF274" s="238"/>
      <c r="AG274" s="238"/>
      <c r="AI274" s="87" t="s">
        <v>738</v>
      </c>
      <c r="AJ274" s="19">
        <f>VLOOKUP(C274,EJE!C$1:D1610,2,FALSE)</f>
        <v>0</v>
      </c>
    </row>
    <row r="275" spans="1:36" ht="12.75" customHeight="1">
      <c r="A275" s="155">
        <v>16</v>
      </c>
      <c r="B275" s="83" t="s">
        <v>38</v>
      </c>
      <c r="C275" s="156" t="s">
        <v>126</v>
      </c>
      <c r="D275" s="132" t="str">
        <f>HYPERLINK(AJ275,AI275)</f>
        <v>video</v>
      </c>
      <c r="E275" s="395">
        <v>6</v>
      </c>
      <c r="F275" s="395"/>
      <c r="G275" s="395"/>
      <c r="H275" s="395"/>
      <c r="I275" s="395"/>
      <c r="J275" s="395"/>
      <c r="K275" s="395">
        <v>4</v>
      </c>
      <c r="L275" s="395"/>
      <c r="M275" s="395"/>
      <c r="N275" s="395"/>
      <c r="O275" s="395"/>
      <c r="P275" s="398"/>
      <c r="Q275" s="238"/>
      <c r="R275" s="238"/>
      <c r="S275" s="238"/>
      <c r="T275" s="238"/>
      <c r="U275" s="238"/>
      <c r="V275" s="238"/>
      <c r="W275" s="238"/>
      <c r="X275" s="238"/>
      <c r="Y275" s="238"/>
      <c r="Z275" s="238"/>
      <c r="AA275" s="238"/>
      <c r="AB275" s="238"/>
      <c r="AC275" s="238"/>
      <c r="AD275" s="238"/>
      <c r="AE275" s="238"/>
      <c r="AF275" s="238"/>
      <c r="AG275" s="238"/>
      <c r="AI275" s="87" t="s">
        <v>738</v>
      </c>
      <c r="AJ275" s="19">
        <f>VLOOKUP(C275,EJE!C$1:D1611,2,FALSE)</f>
        <v>0</v>
      </c>
    </row>
    <row r="276" spans="1:36" ht="13.5" thickBot="1">
      <c r="A276" s="155">
        <v>17</v>
      </c>
      <c r="B276" s="83" t="s">
        <v>687</v>
      </c>
      <c r="C276" s="235" t="s">
        <v>1193</v>
      </c>
      <c r="D276" s="133" t="str">
        <f>HYPERLINK(AJ276,AI276)</f>
        <v>video</v>
      </c>
      <c r="E276" s="386">
        <v>6</v>
      </c>
      <c r="F276" s="386"/>
      <c r="G276" s="386"/>
      <c r="H276" s="386"/>
      <c r="I276" s="386"/>
      <c r="J276" s="386"/>
      <c r="K276" s="386">
        <v>4</v>
      </c>
      <c r="L276" s="386"/>
      <c r="M276" s="386"/>
      <c r="N276" s="386"/>
      <c r="O276" s="386"/>
      <c r="P276" s="399"/>
      <c r="Q276" s="238"/>
      <c r="R276" s="238"/>
      <c r="S276" s="238"/>
      <c r="T276" s="238"/>
      <c r="U276" s="238"/>
      <c r="V276" s="238"/>
      <c r="W276" s="238"/>
      <c r="X276" s="238"/>
      <c r="Y276" s="238"/>
      <c r="Z276" s="238"/>
      <c r="AA276" s="238"/>
      <c r="AB276" s="238"/>
      <c r="AC276" s="238"/>
      <c r="AD276" s="238"/>
      <c r="AE276" s="238"/>
      <c r="AF276" s="238"/>
      <c r="AG276" s="238"/>
      <c r="AI276" s="87" t="s">
        <v>738</v>
      </c>
      <c r="AJ276" s="19">
        <f>VLOOKUP(C276,EJE!C$1:D1612,2,FALSE)</f>
        <v>0</v>
      </c>
    </row>
    <row r="277" spans="1:36" ht="12.75">
      <c r="A277" s="155">
        <v>18</v>
      </c>
      <c r="B277" s="83" t="s">
        <v>262</v>
      </c>
      <c r="C277" s="232" t="s">
        <v>266</v>
      </c>
      <c r="D277" s="131" t="str">
        <f t="shared" ref="D277:D279" si="242">HYPERLINK(AJ277,AI277)</f>
        <v>video</v>
      </c>
      <c r="E277" s="389">
        <v>10</v>
      </c>
      <c r="F277" s="389"/>
      <c r="G277" s="389"/>
      <c r="H277" s="389"/>
      <c r="I277" s="389"/>
      <c r="J277" s="389"/>
      <c r="K277" s="389">
        <v>4</v>
      </c>
      <c r="L277" s="389"/>
      <c r="M277" s="389"/>
      <c r="N277" s="389"/>
      <c r="O277" s="389"/>
      <c r="P277" s="397"/>
      <c r="Q277" s="238"/>
      <c r="R277" s="238"/>
      <c r="S277" s="238"/>
      <c r="T277" s="238"/>
      <c r="U277" s="238"/>
      <c r="V277" s="238"/>
      <c r="W277" s="238"/>
      <c r="X277" s="238"/>
      <c r="Y277" s="238"/>
      <c r="Z277" s="238"/>
      <c r="AA277" s="238"/>
      <c r="AB277" s="238"/>
      <c r="AC277" s="238"/>
      <c r="AD277" s="238"/>
      <c r="AE277" s="238"/>
      <c r="AF277" s="238"/>
      <c r="AG277" s="238"/>
      <c r="AI277" s="87" t="s">
        <v>738</v>
      </c>
      <c r="AJ277" s="19">
        <f>VLOOKUP(C277,EJE!C$1:D1613,2,FALSE)</f>
        <v>0</v>
      </c>
    </row>
    <row r="278" spans="1:36" ht="12.75">
      <c r="A278" s="155">
        <v>19</v>
      </c>
      <c r="B278" s="83" t="s">
        <v>262</v>
      </c>
      <c r="C278" s="156" t="s">
        <v>302</v>
      </c>
      <c r="D278" s="132" t="str">
        <f t="shared" si="242"/>
        <v>video</v>
      </c>
      <c r="E278" s="395">
        <v>10</v>
      </c>
      <c r="F278" s="395"/>
      <c r="G278" s="395"/>
      <c r="H278" s="395"/>
      <c r="I278" s="395"/>
      <c r="J278" s="395"/>
      <c r="K278" s="395">
        <v>4</v>
      </c>
      <c r="L278" s="395"/>
      <c r="M278" s="395"/>
      <c r="N278" s="395"/>
      <c r="O278" s="395"/>
      <c r="P278" s="398"/>
      <c r="Q278" s="238"/>
      <c r="R278" s="238"/>
      <c r="S278" s="238"/>
      <c r="T278" s="238"/>
      <c r="U278" s="238"/>
      <c r="V278" s="238"/>
      <c r="W278" s="238"/>
      <c r="X278" s="238"/>
      <c r="Y278" s="238"/>
      <c r="Z278" s="238"/>
      <c r="AA278" s="238"/>
      <c r="AB278" s="238"/>
      <c r="AC278" s="238"/>
      <c r="AD278" s="238"/>
      <c r="AE278" s="238"/>
      <c r="AF278" s="238"/>
      <c r="AG278" s="238"/>
      <c r="AI278" s="87" t="s">
        <v>738</v>
      </c>
      <c r="AJ278" s="19">
        <f>VLOOKUP(C278,EJE!C$1:D1614,2,FALSE)</f>
        <v>0</v>
      </c>
    </row>
    <row r="279" spans="1:36" ht="13.5" thickBot="1">
      <c r="A279" s="155">
        <v>20</v>
      </c>
      <c r="B279" s="83" t="s">
        <v>263</v>
      </c>
      <c r="C279" s="235" t="s">
        <v>250</v>
      </c>
      <c r="D279" s="133" t="str">
        <f t="shared" si="242"/>
        <v>video</v>
      </c>
      <c r="E279" s="386"/>
      <c r="F279" s="386"/>
      <c r="G279" s="386"/>
      <c r="H279" s="386" t="s">
        <v>779</v>
      </c>
      <c r="I279" s="386"/>
      <c r="J279" s="386"/>
      <c r="K279" s="386">
        <v>4</v>
      </c>
      <c r="L279" s="386"/>
      <c r="M279" s="386"/>
      <c r="N279" s="386"/>
      <c r="O279" s="386"/>
      <c r="P279" s="399"/>
      <c r="Q279" s="238"/>
      <c r="R279" s="238"/>
      <c r="S279" s="238"/>
      <c r="T279" s="238"/>
      <c r="U279" s="238"/>
      <c r="V279" s="238"/>
      <c r="W279" s="238"/>
      <c r="X279" s="238"/>
      <c r="Y279" s="238"/>
      <c r="Z279" s="238"/>
      <c r="AA279" s="238"/>
      <c r="AB279" s="238"/>
      <c r="AC279" s="238"/>
      <c r="AD279" s="238"/>
      <c r="AE279" s="238"/>
      <c r="AF279" s="238"/>
      <c r="AG279" s="238"/>
      <c r="AI279" s="87" t="s">
        <v>738</v>
      </c>
      <c r="AJ279" s="19">
        <f>VLOOKUP(C279,EJE!C$1:D1615,2,FALSE)</f>
        <v>0</v>
      </c>
    </row>
    <row r="280" spans="1:36" ht="12.75">
      <c r="A280" s="155">
        <v>21</v>
      </c>
      <c r="B280" s="83" t="s">
        <v>1</v>
      </c>
      <c r="C280" s="156" t="s">
        <v>745</v>
      </c>
      <c r="D280" s="132"/>
      <c r="E280" s="394"/>
      <c r="F280" s="394"/>
      <c r="G280" s="394"/>
      <c r="H280" s="395" t="s">
        <v>779</v>
      </c>
      <c r="I280" s="395"/>
      <c r="J280" s="395"/>
      <c r="K280" s="395"/>
      <c r="L280" s="395"/>
      <c r="M280" s="395"/>
      <c r="N280" s="394"/>
      <c r="O280" s="394"/>
      <c r="P280" s="394"/>
      <c r="Q280" s="238"/>
      <c r="R280" s="238"/>
      <c r="S280" s="238"/>
      <c r="T280" s="238"/>
      <c r="U280" s="238"/>
      <c r="V280" s="238"/>
      <c r="W280" s="238"/>
      <c r="X280" s="238"/>
      <c r="Y280" s="238"/>
      <c r="Z280" s="238"/>
      <c r="AA280" s="238"/>
      <c r="AB280" s="238"/>
      <c r="AC280" s="238"/>
      <c r="AD280" s="238"/>
      <c r="AE280" s="238"/>
      <c r="AF280" s="130"/>
      <c r="AG280" s="238"/>
    </row>
    <row r="281" spans="1:36">
      <c r="A281" s="155"/>
      <c r="B281" s="83"/>
    </row>
    <row r="282" spans="1:36">
      <c r="A282" s="155"/>
      <c r="B282" s="83"/>
    </row>
    <row r="283" spans="1:36">
      <c r="A283" s="155"/>
      <c r="B283" s="83"/>
    </row>
    <row r="284" spans="1:36">
      <c r="B284" s="18"/>
      <c r="C284" s="77" t="s">
        <v>932</v>
      </c>
      <c r="D284" s="59"/>
      <c r="E284" s="228"/>
      <c r="F284" s="228"/>
      <c r="G284" s="228"/>
      <c r="H284" s="228"/>
      <c r="I284" s="228"/>
      <c r="J284" s="228"/>
      <c r="K284" s="228"/>
      <c r="L284" s="228"/>
      <c r="M284" s="228"/>
      <c r="N284" s="228"/>
      <c r="O284" s="228"/>
      <c r="P284" s="228"/>
      <c r="AG284" s="228"/>
      <c r="AJ284" s="75"/>
    </row>
    <row r="285" spans="1:36" customFormat="1" ht="21" thickBot="1">
      <c r="A285" s="245">
        <v>12</v>
      </c>
      <c r="B285" s="162"/>
      <c r="C285" s="162" t="s">
        <v>934</v>
      </c>
      <c r="D285" s="191"/>
      <c r="E285" s="381" t="s">
        <v>688</v>
      </c>
      <c r="F285" s="381"/>
      <c r="G285" s="381"/>
      <c r="H285" s="381" t="s">
        <v>38</v>
      </c>
      <c r="I285" s="381"/>
      <c r="J285" s="381"/>
      <c r="K285" s="381" t="s">
        <v>687</v>
      </c>
      <c r="L285" s="381"/>
      <c r="M285" s="381"/>
      <c r="N285" s="381" t="s">
        <v>686</v>
      </c>
      <c r="O285" s="381"/>
      <c r="P285" s="381"/>
      <c r="AH285" s="18"/>
      <c r="AI285" s="87"/>
    </row>
    <row r="286" spans="1:36" ht="12.75">
      <c r="A286" s="155">
        <v>1</v>
      </c>
      <c r="B286" s="80" t="s">
        <v>175</v>
      </c>
      <c r="C286" s="156" t="s">
        <v>199</v>
      </c>
      <c r="D286" s="59" t="e">
        <f t="shared" ref="D286:D291" si="243">HYPERLINK(AJ286,AI286)</f>
        <v>#N/A</v>
      </c>
      <c r="E286" s="395"/>
      <c r="F286" s="395"/>
      <c r="G286" s="395"/>
      <c r="H286" s="395" t="s">
        <v>776</v>
      </c>
      <c r="I286" s="395"/>
      <c r="J286" s="395"/>
      <c r="K286" s="395">
        <v>3</v>
      </c>
      <c r="L286" s="395"/>
      <c r="M286" s="395"/>
      <c r="N286" s="395"/>
      <c r="O286" s="395"/>
      <c r="P286" s="398"/>
      <c r="AG286" s="228"/>
      <c r="AI286" s="87" t="s">
        <v>738</v>
      </c>
      <c r="AJ286" s="19" t="e">
        <f>VLOOKUP(C286,EJE!C$1:D1628,2,FALSE)</f>
        <v>#N/A</v>
      </c>
    </row>
    <row r="287" spans="1:36" ht="12.75" customHeight="1">
      <c r="A287" s="155">
        <v>2</v>
      </c>
      <c r="B287" s="81" t="s">
        <v>395</v>
      </c>
      <c r="C287" s="156" t="s">
        <v>391</v>
      </c>
      <c r="D287" s="59" t="str">
        <f t="shared" si="243"/>
        <v>video</v>
      </c>
      <c r="E287" s="395"/>
      <c r="F287" s="395"/>
      <c r="G287" s="395"/>
      <c r="H287" s="395" t="s">
        <v>776</v>
      </c>
      <c r="I287" s="395"/>
      <c r="J287" s="395"/>
      <c r="K287" s="395">
        <v>3</v>
      </c>
      <c r="L287" s="395"/>
      <c r="M287" s="395"/>
      <c r="N287" s="395"/>
      <c r="O287" s="395"/>
      <c r="P287" s="398"/>
      <c r="AG287" s="228"/>
      <c r="AI287" s="87" t="s">
        <v>738</v>
      </c>
      <c r="AJ287" s="19" t="str">
        <f>VLOOKUP(C287,EJE!C$1:D1629,2,FALSE)</f>
        <v>https://youtu.be/8ZVAz0Z6uvE?si=yNBnpnbYuEKrl79R</v>
      </c>
    </row>
    <row r="288" spans="1:36" ht="17.25" customHeight="1" thickBot="1">
      <c r="A288" s="155">
        <v>3</v>
      </c>
      <c r="B288" s="82" t="s">
        <v>392</v>
      </c>
      <c r="C288" s="235" t="s">
        <v>178</v>
      </c>
      <c r="D288" s="61" t="str">
        <f t="shared" si="243"/>
        <v>video</v>
      </c>
      <c r="E288" s="386"/>
      <c r="F288" s="386"/>
      <c r="G288" s="386"/>
      <c r="H288" s="386" t="s">
        <v>776</v>
      </c>
      <c r="I288" s="386"/>
      <c r="J288" s="386"/>
      <c r="K288" s="386">
        <v>3</v>
      </c>
      <c r="L288" s="386"/>
      <c r="M288" s="386"/>
      <c r="N288" s="386"/>
      <c r="O288" s="386"/>
      <c r="P288" s="399"/>
      <c r="AG288" s="228"/>
      <c r="AI288" s="87" t="s">
        <v>738</v>
      </c>
      <c r="AJ288" s="19" t="str">
        <f>VLOOKUP(C288,EJE!C$1:D1630,2,FALSE)</f>
        <v>https://youtu.be/dMsXx_Qqpj0?si=VK3hfq7BMsTC3ZqS</v>
      </c>
    </row>
    <row r="289" spans="1:36" ht="16.5" customHeight="1">
      <c r="A289" s="155">
        <v>4</v>
      </c>
      <c r="B289" s="80" t="s">
        <v>739</v>
      </c>
      <c r="C289" s="232" t="s">
        <v>47</v>
      </c>
      <c r="D289" s="74" t="str">
        <f t="shared" si="243"/>
        <v>video</v>
      </c>
      <c r="E289" s="389"/>
      <c r="F289" s="389"/>
      <c r="G289" s="389"/>
      <c r="H289" s="389" t="s">
        <v>776</v>
      </c>
      <c r="I289" s="389"/>
      <c r="J289" s="389"/>
      <c r="K289" s="389">
        <v>3</v>
      </c>
      <c r="L289" s="389"/>
      <c r="M289" s="389"/>
      <c r="N289" s="389"/>
      <c r="O289" s="389"/>
      <c r="P289" s="397"/>
      <c r="AG289" s="228"/>
      <c r="AI289" s="87" t="s">
        <v>738</v>
      </c>
      <c r="AJ289" s="19">
        <f>VLOOKUP(C289,EJE!C$1:D1631,2,FALSE)</f>
        <v>0</v>
      </c>
    </row>
    <row r="290" spans="1:36" ht="12.75" customHeight="1">
      <c r="A290" s="155">
        <v>5</v>
      </c>
      <c r="B290" s="81" t="s">
        <v>739</v>
      </c>
      <c r="C290" s="156" t="s">
        <v>465</v>
      </c>
      <c r="D290" s="59" t="str">
        <f t="shared" si="243"/>
        <v>video</v>
      </c>
      <c r="E290" s="395"/>
      <c r="F290" s="395"/>
      <c r="G290" s="395"/>
      <c r="H290" s="395" t="s">
        <v>776</v>
      </c>
      <c r="I290" s="395"/>
      <c r="J290" s="395"/>
      <c r="K290" s="395">
        <v>3</v>
      </c>
      <c r="L290" s="395"/>
      <c r="M290" s="395"/>
      <c r="N290" s="395"/>
      <c r="O290" s="395"/>
      <c r="P290" s="398"/>
      <c r="AG290" s="228"/>
      <c r="AI290" s="87" t="s">
        <v>738</v>
      </c>
      <c r="AJ290" s="19" t="str">
        <f>VLOOKUP(C290,EJE!C$1:D1632,2,FALSE)</f>
        <v>https://youtu.be/oRxs30Eul8o?si=e0D3zs2bt0aX9kmn</v>
      </c>
    </row>
    <row r="291" spans="1:36" ht="13.5" customHeight="1" thickBot="1">
      <c r="A291" s="155">
        <v>6</v>
      </c>
      <c r="B291" s="81" t="s">
        <v>0</v>
      </c>
      <c r="C291" s="156" t="s">
        <v>328</v>
      </c>
      <c r="D291" s="59" t="str">
        <f t="shared" si="243"/>
        <v>video</v>
      </c>
      <c r="E291" s="395"/>
      <c r="F291" s="395"/>
      <c r="G291" s="395"/>
      <c r="H291" s="395" t="s">
        <v>776</v>
      </c>
      <c r="I291" s="395"/>
      <c r="J291" s="395"/>
      <c r="K291" s="395">
        <v>3</v>
      </c>
      <c r="L291" s="395"/>
      <c r="M291" s="395"/>
      <c r="N291" s="395"/>
      <c r="O291" s="395"/>
      <c r="P291" s="398"/>
      <c r="AG291" s="228"/>
      <c r="AI291" s="87" t="s">
        <v>738</v>
      </c>
      <c r="AJ291" s="19">
        <f>VLOOKUP(C291,EJE!C$1:D1633,2,FALSE)</f>
        <v>0</v>
      </c>
    </row>
    <row r="292" spans="1:36" ht="12.75">
      <c r="A292" s="155">
        <v>7</v>
      </c>
      <c r="B292" s="129" t="s">
        <v>838</v>
      </c>
      <c r="C292" s="233" t="str">
        <f>+VLOOKUP($B292,PERIODIZACION!$A$3:$AN$528,2,FALSE)</f>
        <v>HIP TRUST</v>
      </c>
      <c r="D292" s="203">
        <f>IF(VLOOKUP($B292,PERIODIZACION!$A$3:$AN$528,3,FALSE)=0,"",VLOOKUP($B292,PERIODIZACION!$A$3:$AN$528,3,FALSE))</f>
        <v>40</v>
      </c>
      <c r="E292" s="233" t="str">
        <f t="shared" ref="E292" si="244">IF(D292 &lt;&gt; "","/","")</f>
        <v>/</v>
      </c>
      <c r="F292" s="233">
        <f>IF(VLOOKUP($B292,PERIODIZACION!$A$3:$AN$528,4,FALSE)=0,"",VLOOKUP($B292,PERIODIZACION!$A$3:$AN$528,4,FALSE))</f>
        <v>4</v>
      </c>
      <c r="G292" s="233">
        <f>IF(VLOOKUP($B292,PERIODIZACION!$A$3:$AN$528,5,FALSE)=0,"",VLOOKUP($B292,PERIODIZACION!$A$3:$AN$528,5,FALSE))</f>
        <v>60</v>
      </c>
      <c r="H292" s="233" t="str">
        <f t="shared" ref="H292" si="245">IF(G292 &lt;&gt; "","/","")</f>
        <v>/</v>
      </c>
      <c r="I292" s="233">
        <f>IF(VLOOKUP($B292,PERIODIZACION!$A$3:$AN$528,6,FALSE)=0,"",VLOOKUP($B292,PERIODIZACION!$A$3:$AN$528,6,FALSE))</f>
        <v>4</v>
      </c>
      <c r="J292" s="233">
        <f>IF(VLOOKUP($B292,PERIODIZACION!$A$3:$AN$528,7,FALSE)=0,"",VLOOKUP($B292,PERIODIZACION!$A$3:$AN$528,7,FALSE))</f>
        <v>70</v>
      </c>
      <c r="K292" s="233" t="str">
        <f t="shared" ref="K292" si="246">IF(J292 &lt;&gt; "","/","")</f>
        <v>/</v>
      </c>
      <c r="L292" s="233">
        <f>IF(VLOOKUP($B292,PERIODIZACION!$A$3:$AN$528,8,FALSE)=0,"",VLOOKUP($B292,PERIODIZACION!$A$3:$AN$528,8,FALSE))</f>
        <v>4</v>
      </c>
      <c r="M292" s="233">
        <f>IF(VLOOKUP($B292,PERIODIZACION!$A$3:$AN$528,9,FALSE)=0,"",VLOOKUP($B292,PERIODIZACION!$A$3:$AN$528,9,FALSE))</f>
        <v>80</v>
      </c>
      <c r="N292" s="233" t="str">
        <f t="shared" ref="N292" si="247">IF(M292 &lt;&gt; "","/","")</f>
        <v>/</v>
      </c>
      <c r="O292" s="233">
        <f>IF(VLOOKUP($B292,PERIODIZACION!$A$3:$AN$528,10,FALSE)=0,"",VLOOKUP($B292,PERIODIZACION!$A$3:$AN$528,10,FALSE))</f>
        <v>5</v>
      </c>
      <c r="P292" s="233">
        <f>IF(VLOOKUP($B292,PERIODIZACION!$A$3:$AN$528,11,FALSE)=0,"",VLOOKUP($B292,PERIODIZACION!$A$3:$AN$528,11,FALSE))</f>
        <v>80</v>
      </c>
      <c r="Q292" s="233" t="str">
        <f t="shared" ref="Q292" si="248">IF(P292 &lt;&gt; "","/","")</f>
        <v>/</v>
      </c>
      <c r="R292" s="233">
        <f>IF(VLOOKUP($B292,PERIODIZACION!$A$3:$AN$528,12,FALSE)=0,"",VLOOKUP($B292,PERIODIZACION!$A$3:$AN$528,12,FALSE))</f>
        <v>5</v>
      </c>
      <c r="S292" s="233">
        <f>IF(VLOOKUP($B292,PERIODIZACION!$A$3:$AN$528,13,FALSE)=0,"",VLOOKUP($B292,PERIODIZACION!$A$3:$AN$528,13,FALSE))</f>
        <v>80</v>
      </c>
      <c r="T292" s="233" t="str">
        <f t="shared" ref="T292" si="249">IF(S292 &lt;&gt; "","/","")</f>
        <v>/</v>
      </c>
      <c r="U292" s="233">
        <f>IF(VLOOKUP($B292,PERIODIZACION!$A$3:$AN$528,14,FALSE)=0,"",VLOOKUP($B292,PERIODIZACION!$A$3:$AN$528,14,FALSE))</f>
        <v>5</v>
      </c>
      <c r="V292" s="233">
        <f>IF(VLOOKUP($B292,PERIODIZACION!$A$3:$AN$528,15,FALSE)=0,"",VLOOKUP($B292,PERIODIZACION!$A$3:$AN$528,15,FALSE))</f>
        <v>80</v>
      </c>
      <c r="W292" s="233" t="str">
        <f t="shared" ref="W292" si="250">IF(V292 &lt;&gt; "","/","")</f>
        <v>/</v>
      </c>
      <c r="X292" s="233">
        <f>IF(VLOOKUP($B292,PERIODIZACION!$A$3:$AN$528,16,FALSE)=0,"",VLOOKUP($B292,PERIODIZACION!$A$3:$AN$528,16,FALSE))</f>
        <v>5</v>
      </c>
      <c r="Y292" s="233">
        <f>IF(VLOOKUP($B292,PERIODIZACION!$A$3:$AN$528,17,FALSE)=0,"",VLOOKUP($B292,PERIODIZACION!$A$3:$AN$528,17,FALSE))</f>
        <v>80</v>
      </c>
      <c r="Z292" s="233" t="str">
        <f t="shared" ref="Z292" si="251">IF(Y292 &lt;&gt; "","/","")</f>
        <v>/</v>
      </c>
      <c r="AA292" s="233">
        <f>IF(VLOOKUP($B292,PERIODIZACION!$A$3:$AN$528,18,FALSE)=0,"",VLOOKUP($B292,PERIODIZACION!$A$3:$AN$528,18,FALSE))</f>
        <v>5</v>
      </c>
      <c r="AB292" s="233">
        <f>IF(VLOOKUP($B292,PERIODIZACION!$A$3:$AN$528,19,FALSE)=0,"",VLOOKUP($B292,PERIODIZACION!$A$3:$AN$528,19,FALSE))</f>
        <v>80</v>
      </c>
      <c r="AC292" s="233" t="str">
        <f t="shared" ref="AC292" si="252">IF(AB292 &lt;&gt; "","/","")</f>
        <v>/</v>
      </c>
      <c r="AD292" s="233">
        <f>IF(VLOOKUP($B292,PERIODIZACION!$A$3:$AN$528,20,FALSE)=0,"",VLOOKUP($B292,PERIODIZACION!$A$3:$AN$528,20,FALSE))</f>
        <v>5</v>
      </c>
      <c r="AE292" s="233" t="str">
        <f>IF(VLOOKUP($B292,PERIODIZACION!$A$3:$AN$528,21,FALSE)=0,"",VLOOKUP($B292,PERIODIZACION!$A$3:$AN$528,21,FALSE))</f>
        <v/>
      </c>
      <c r="AF292" s="233" t="str">
        <f t="shared" ref="AF292" si="253">IF(AE292 &lt;&gt; "","/","")</f>
        <v/>
      </c>
      <c r="AG292" s="234" t="str">
        <f>IF(VLOOKUP($B292,PERIODIZACION!$A$3:$AN$528,22,FALSE)=0,"",VLOOKUP($B292,PERIODIZACION!$A$3:$AN$528,22,FALSE))</f>
        <v/>
      </c>
      <c r="AI292" s="87" t="s">
        <v>738</v>
      </c>
      <c r="AJ292" s="19" t="e">
        <f>VLOOKUP(C292,EJE!C$1:D1634,2,FALSE)</f>
        <v>#N/A</v>
      </c>
    </row>
    <row r="293" spans="1:36" ht="12.75" customHeight="1">
      <c r="A293" s="155">
        <v>8</v>
      </c>
      <c r="B293" s="81"/>
      <c r="C293" s="227"/>
      <c r="D293" s="59"/>
      <c r="E293" s="382"/>
      <c r="F293" s="382"/>
      <c r="G293" s="382"/>
      <c r="H293" s="382"/>
      <c r="I293" s="382"/>
      <c r="J293" s="382"/>
      <c r="K293" s="382"/>
      <c r="L293" s="382"/>
      <c r="M293" s="382"/>
      <c r="N293" s="382"/>
      <c r="O293" s="382"/>
      <c r="P293" s="382"/>
      <c r="Q293" s="228"/>
      <c r="R293" s="228"/>
      <c r="S293" s="228"/>
      <c r="T293" s="228"/>
      <c r="U293" s="228"/>
      <c r="V293" s="228"/>
      <c r="W293" s="228"/>
      <c r="X293" s="228"/>
      <c r="Y293" s="228"/>
      <c r="Z293" s="228"/>
      <c r="AA293" s="228"/>
      <c r="AB293" s="228"/>
      <c r="AC293" s="228"/>
      <c r="AD293" s="228"/>
      <c r="AE293" s="228"/>
      <c r="AF293" s="228"/>
      <c r="AG293" s="231"/>
      <c r="AI293" s="87" t="s">
        <v>738</v>
      </c>
      <c r="AJ293" s="19" t="e">
        <f>VLOOKUP(C293,EJE!C$1:D1635,2,FALSE)</f>
        <v>#N/A</v>
      </c>
    </row>
    <row r="294" spans="1:36" ht="13.5" customHeight="1" thickBot="1">
      <c r="A294" s="155">
        <v>9</v>
      </c>
      <c r="B294" s="260" t="s">
        <v>801</v>
      </c>
      <c r="C294" s="236" t="str">
        <f>+VLOOKUP($B294,PERIODIZACION!$A$3:$AN$528,2,FALSE)</f>
        <v>PECHO</v>
      </c>
      <c r="D294" s="324">
        <f>IF(VLOOKUP($B294,PERIODIZACION!$A$3:$AN$528,3,FALSE)=0,"",VLOOKUP($B294,PERIODIZACION!$A$3:$AN$528,3,FALSE))</f>
        <v>40</v>
      </c>
      <c r="E294" s="236" t="str">
        <f t="shared" ref="E294" si="254">IF(D294 &lt;&gt; "","/","")</f>
        <v>/</v>
      </c>
      <c r="F294" s="236">
        <f>IF(VLOOKUP($B294,PERIODIZACION!$A$3:$AN$528,4,FALSE)=0,"",VLOOKUP($B294,PERIODIZACION!$A$3:$AN$528,4,FALSE))</f>
        <v>4</v>
      </c>
      <c r="G294" s="236">
        <f>IF(VLOOKUP($B294,PERIODIZACION!$A$3:$AN$528,5,FALSE)=0,"",VLOOKUP($B294,PERIODIZACION!$A$3:$AN$528,5,FALSE))</f>
        <v>60</v>
      </c>
      <c r="H294" s="236" t="str">
        <f t="shared" ref="H294" si="255">IF(G294 &lt;&gt; "","/","")</f>
        <v>/</v>
      </c>
      <c r="I294" s="236">
        <f>IF(VLOOKUP($B294,PERIODIZACION!$A$3:$AN$528,6,FALSE)=0,"",VLOOKUP($B294,PERIODIZACION!$A$3:$AN$528,6,FALSE))</f>
        <v>4</v>
      </c>
      <c r="J294" s="236">
        <f>IF(VLOOKUP($B294,PERIODIZACION!$A$3:$AN$528,7,FALSE)=0,"",VLOOKUP($B294,PERIODIZACION!$A$3:$AN$528,7,FALSE))</f>
        <v>70</v>
      </c>
      <c r="K294" s="236" t="str">
        <f t="shared" ref="K294" si="256">IF(J294 &lt;&gt; "","/","")</f>
        <v>/</v>
      </c>
      <c r="L294" s="236">
        <f>IF(VLOOKUP($B294,PERIODIZACION!$A$3:$AN$528,8,FALSE)=0,"",VLOOKUP($B294,PERIODIZACION!$A$3:$AN$528,8,FALSE))</f>
        <v>4</v>
      </c>
      <c r="M294" s="236">
        <f>IF(VLOOKUP($B294,PERIODIZACION!$A$3:$AN$528,9,FALSE)=0,"",VLOOKUP($B294,PERIODIZACION!$A$3:$AN$528,9,FALSE))</f>
        <v>80</v>
      </c>
      <c r="N294" s="236" t="str">
        <f t="shared" ref="N294" si="257">IF(M294 &lt;&gt; "","/","")</f>
        <v>/</v>
      </c>
      <c r="O294" s="236">
        <f>IF(VLOOKUP($B294,PERIODIZACION!$A$3:$AN$528,10,FALSE)=0,"",VLOOKUP($B294,PERIODIZACION!$A$3:$AN$528,10,FALSE))</f>
        <v>5</v>
      </c>
      <c r="P294" s="236">
        <f>IF(VLOOKUP($B294,PERIODIZACION!$A$3:$AN$528,11,FALSE)=0,"",VLOOKUP($B294,PERIODIZACION!$A$3:$AN$528,11,FALSE))</f>
        <v>80</v>
      </c>
      <c r="Q294" s="236" t="str">
        <f t="shared" ref="Q294" si="258">IF(P294 &lt;&gt; "","/","")</f>
        <v>/</v>
      </c>
      <c r="R294" s="236">
        <f>IF(VLOOKUP($B294,PERIODIZACION!$A$3:$AN$528,12,FALSE)=0,"",VLOOKUP($B294,PERIODIZACION!$A$3:$AN$528,12,FALSE))</f>
        <v>5</v>
      </c>
      <c r="S294" s="236">
        <f>IF(VLOOKUP($B294,PERIODIZACION!$A$3:$AN$528,13,FALSE)=0,"",VLOOKUP($B294,PERIODIZACION!$A$3:$AN$528,13,FALSE))</f>
        <v>80</v>
      </c>
      <c r="T294" s="236" t="str">
        <f t="shared" ref="T294" si="259">IF(S294 &lt;&gt; "","/","")</f>
        <v>/</v>
      </c>
      <c r="U294" s="236">
        <f>IF(VLOOKUP($B294,PERIODIZACION!$A$3:$AN$528,14,FALSE)=0,"",VLOOKUP($B294,PERIODIZACION!$A$3:$AN$528,14,FALSE))</f>
        <v>5</v>
      </c>
      <c r="V294" s="236">
        <f>IF(VLOOKUP($B294,PERIODIZACION!$A$3:$AN$528,15,FALSE)=0,"",VLOOKUP($B294,PERIODIZACION!$A$3:$AN$528,15,FALSE))</f>
        <v>80</v>
      </c>
      <c r="W294" s="236" t="str">
        <f t="shared" ref="W294" si="260">IF(V294 &lt;&gt; "","/","")</f>
        <v>/</v>
      </c>
      <c r="X294" s="236">
        <f>IF(VLOOKUP($B294,PERIODIZACION!$A$3:$AN$528,16,FALSE)=0,"",VLOOKUP($B294,PERIODIZACION!$A$3:$AN$528,16,FALSE))</f>
        <v>5</v>
      </c>
      <c r="Y294" s="236">
        <f>IF(VLOOKUP($B294,PERIODIZACION!$A$3:$AN$528,17,FALSE)=0,"",VLOOKUP($B294,PERIODIZACION!$A$3:$AN$528,17,FALSE))</f>
        <v>80</v>
      </c>
      <c r="Z294" s="236" t="str">
        <f t="shared" ref="Z294" si="261">IF(Y294 &lt;&gt; "","/","")</f>
        <v>/</v>
      </c>
      <c r="AA294" s="236">
        <f>IF(VLOOKUP($B294,PERIODIZACION!$A$3:$AN$528,18,FALSE)=0,"",VLOOKUP($B294,PERIODIZACION!$A$3:$AN$528,18,FALSE))</f>
        <v>5</v>
      </c>
      <c r="AB294" s="236">
        <f>IF(VLOOKUP($B294,PERIODIZACION!$A$3:$AN$528,19,FALSE)=0,"",VLOOKUP($B294,PERIODIZACION!$A$3:$AN$528,19,FALSE))</f>
        <v>80</v>
      </c>
      <c r="AC294" s="236" t="str">
        <f t="shared" ref="AC294" si="262">IF(AB294 &lt;&gt; "","/","")</f>
        <v>/</v>
      </c>
      <c r="AD294" s="236">
        <f>IF(VLOOKUP($B294,PERIODIZACION!$A$3:$AN$528,20,FALSE)=0,"",VLOOKUP($B294,PERIODIZACION!$A$3:$AN$528,20,FALSE))</f>
        <v>5</v>
      </c>
      <c r="AE294" s="236" t="str">
        <f>IF(VLOOKUP($B294,PERIODIZACION!$A$3:$AN$528,21,FALSE)=0,"",VLOOKUP($B294,PERIODIZACION!$A$3:$AN$528,21,FALSE))</f>
        <v/>
      </c>
      <c r="AF294" s="229"/>
      <c r="AG294" s="237" t="str">
        <f>IF(VLOOKUP($B294,PERIODIZACION!$A$3:$AN$528,22,FALSE)=0,"",VLOOKUP($B294,PERIODIZACION!$A$3:$AN$528,22,FALSE))</f>
        <v/>
      </c>
      <c r="AI294" s="87" t="s">
        <v>738</v>
      </c>
      <c r="AJ294" s="19" t="e">
        <f>VLOOKUP(C294,EJE!C$1:D1636,2,FALSE)</f>
        <v>#N/A</v>
      </c>
    </row>
    <row r="295" spans="1:36" ht="13.5" thickBot="1">
      <c r="A295" s="155">
        <v>10</v>
      </c>
      <c r="B295" s="261"/>
      <c r="C295" s="261"/>
      <c r="D295" s="325"/>
      <c r="E295" s="396" t="s">
        <v>688</v>
      </c>
      <c r="F295" s="396"/>
      <c r="G295" s="396"/>
      <c r="H295" s="396" t="s">
        <v>38</v>
      </c>
      <c r="I295" s="396"/>
      <c r="J295" s="396"/>
      <c r="K295" s="396" t="s">
        <v>687</v>
      </c>
      <c r="L295" s="396"/>
      <c r="M295" s="396"/>
      <c r="N295" s="396" t="s">
        <v>686</v>
      </c>
      <c r="O295" s="396"/>
      <c r="P295" s="396"/>
      <c r="Q295" s="228"/>
      <c r="R295" s="228"/>
      <c r="S295" s="228"/>
      <c r="T295" s="228"/>
      <c r="U295" s="228"/>
      <c r="V295" s="228"/>
      <c r="W295" s="228"/>
      <c r="X295" s="228"/>
      <c r="Y295" s="228"/>
      <c r="Z295" s="228"/>
      <c r="AA295" s="228"/>
      <c r="AB295" s="228"/>
      <c r="AC295" s="228"/>
      <c r="AD295" s="228"/>
      <c r="AE295" s="228"/>
      <c r="AF295" s="227" t="str">
        <f>IF(AE294 &lt;&gt; "","/","")</f>
        <v/>
      </c>
      <c r="AG295" s="227" t="str">
        <f>IF(VLOOKUP($B294,PERIODIZACION!$A$3:$AN$528,22,FALSE)=0,"",VLOOKUP($B294,PERIODIZACION!$A$3:$AN$528,22,FALSE))</f>
        <v/>
      </c>
      <c r="AI295" s="87" t="s">
        <v>738</v>
      </c>
      <c r="AJ295" s="19" t="e">
        <f>VLOOKUP(C295,EJE!C$1:D1637,2,FALSE)</f>
        <v>#N/A</v>
      </c>
    </row>
    <row r="296" spans="1:36" ht="16.5" customHeight="1">
      <c r="A296" s="155">
        <v>11</v>
      </c>
      <c r="B296" s="83" t="s">
        <v>41</v>
      </c>
      <c r="C296" s="232" t="s">
        <v>85</v>
      </c>
      <c r="D296" s="131" t="str">
        <f t="shared" ref="D296:D299" si="263">HYPERLINK(AJ296,AI296)</f>
        <v>video</v>
      </c>
      <c r="E296" s="389">
        <v>6</v>
      </c>
      <c r="F296" s="389"/>
      <c r="G296" s="389"/>
      <c r="H296" s="389"/>
      <c r="I296" s="389"/>
      <c r="J296" s="389"/>
      <c r="K296" s="389">
        <v>4</v>
      </c>
      <c r="L296" s="389"/>
      <c r="M296" s="389"/>
      <c r="N296" s="389"/>
      <c r="O296" s="389"/>
      <c r="P296" s="397"/>
      <c r="Q296" s="230"/>
      <c r="R296" s="230"/>
      <c r="S296" s="230"/>
      <c r="T296" s="230"/>
      <c r="U296" s="230"/>
      <c r="V296" s="230"/>
      <c r="W296" s="230"/>
      <c r="X296" s="230"/>
      <c r="Y296" s="230"/>
      <c r="Z296" s="230"/>
      <c r="AA296" s="230"/>
      <c r="AB296" s="230"/>
      <c r="AC296" s="230"/>
      <c r="AD296" s="230"/>
      <c r="AE296" s="230"/>
      <c r="AF296" s="230"/>
      <c r="AG296" s="230"/>
      <c r="AI296" s="87" t="s">
        <v>738</v>
      </c>
      <c r="AJ296" s="19">
        <f>VLOOKUP(C296,EJE!C$1:D1638,2,FALSE)</f>
        <v>0</v>
      </c>
    </row>
    <row r="297" spans="1:36" ht="17.25" customHeight="1">
      <c r="A297" s="155">
        <v>12</v>
      </c>
      <c r="B297" s="83" t="s">
        <v>687</v>
      </c>
      <c r="C297" s="156" t="s">
        <v>1195</v>
      </c>
      <c r="D297" s="132" t="str">
        <f t="shared" si="263"/>
        <v>video</v>
      </c>
      <c r="E297" s="395">
        <v>4</v>
      </c>
      <c r="F297" s="395"/>
      <c r="G297" s="395"/>
      <c r="H297" s="395"/>
      <c r="I297" s="395"/>
      <c r="J297" s="395"/>
      <c r="K297" s="395">
        <v>4</v>
      </c>
      <c r="L297" s="395"/>
      <c r="M297" s="395"/>
      <c r="N297" s="395"/>
      <c r="O297" s="395"/>
      <c r="P297" s="398"/>
      <c r="Q297" s="230"/>
      <c r="R297" s="230"/>
      <c r="S297" s="230"/>
      <c r="T297" s="230"/>
      <c r="U297" s="230"/>
      <c r="V297" s="230"/>
      <c r="W297" s="230"/>
      <c r="X297" s="230"/>
      <c r="Y297" s="230"/>
      <c r="Z297" s="230"/>
      <c r="AA297" s="230"/>
      <c r="AB297" s="230"/>
      <c r="AC297" s="230"/>
      <c r="AD297" s="230"/>
      <c r="AE297" s="230"/>
      <c r="AF297" s="230"/>
      <c r="AG297" s="230"/>
      <c r="AI297" s="87" t="s">
        <v>738</v>
      </c>
      <c r="AJ297" s="19">
        <f>VLOOKUP(C297,EJE!C$1:D1639,2,FALSE)</f>
        <v>0</v>
      </c>
    </row>
    <row r="298" spans="1:36" ht="12" customHeight="1">
      <c r="A298" s="155">
        <v>13</v>
      </c>
      <c r="B298" s="83" t="s">
        <v>39</v>
      </c>
      <c r="C298" s="156" t="s">
        <v>28</v>
      </c>
      <c r="D298" s="132" t="str">
        <f t="shared" si="263"/>
        <v>video</v>
      </c>
      <c r="E298" s="395">
        <v>8</v>
      </c>
      <c r="F298" s="395"/>
      <c r="G298" s="395"/>
      <c r="H298" s="395"/>
      <c r="I298" s="395"/>
      <c r="J298" s="395"/>
      <c r="K298" s="395">
        <v>4</v>
      </c>
      <c r="L298" s="395"/>
      <c r="M298" s="395"/>
      <c r="N298" s="395"/>
      <c r="O298" s="395"/>
      <c r="P298" s="398"/>
      <c r="Q298" s="228"/>
      <c r="R298" s="228"/>
      <c r="S298" s="228"/>
      <c r="T298" s="228"/>
      <c r="U298" s="228"/>
      <c r="V298" s="228"/>
      <c r="W298" s="228"/>
      <c r="X298" s="228"/>
      <c r="Y298" s="228"/>
      <c r="Z298" s="228"/>
      <c r="AA298" s="228"/>
      <c r="AB298" s="228"/>
      <c r="AC298" s="228"/>
      <c r="AD298" s="228"/>
      <c r="AE298" s="228"/>
      <c r="AF298" s="228"/>
      <c r="AG298" s="228"/>
      <c r="AI298" s="87" t="s">
        <v>738</v>
      </c>
      <c r="AJ298" s="19" t="str">
        <f>VLOOKUP(C298,EJE!C$1:D1640,2,FALSE)</f>
        <v>https://youtu.be/aBNTvrkM9jE?si=xnT61Hb5GjoDOF1X</v>
      </c>
    </row>
    <row r="299" spans="1:36" ht="12.75" customHeight="1" thickBot="1">
      <c r="A299" s="155">
        <v>14</v>
      </c>
      <c r="B299" s="83" t="s">
        <v>687</v>
      </c>
      <c r="C299" s="235" t="s">
        <v>1194</v>
      </c>
      <c r="D299" s="133" t="str">
        <f t="shared" si="263"/>
        <v>video</v>
      </c>
      <c r="E299" s="386">
        <v>6</v>
      </c>
      <c r="F299" s="386"/>
      <c r="G299" s="386"/>
      <c r="H299" s="386"/>
      <c r="I299" s="386"/>
      <c r="J299" s="386"/>
      <c r="K299" s="386">
        <v>4</v>
      </c>
      <c r="L299" s="386"/>
      <c r="M299" s="386"/>
      <c r="N299" s="386"/>
      <c r="O299" s="386"/>
      <c r="P299" s="399"/>
      <c r="Q299" s="238"/>
      <c r="R299" s="238"/>
      <c r="S299" s="238"/>
      <c r="T299" s="238"/>
      <c r="U299" s="238"/>
      <c r="V299" s="238"/>
      <c r="W299" s="238"/>
      <c r="X299" s="238"/>
      <c r="Y299" s="238"/>
      <c r="Z299" s="238"/>
      <c r="AA299" s="238"/>
      <c r="AB299" s="238"/>
      <c r="AG299" s="228"/>
      <c r="AI299" s="87" t="s">
        <v>738</v>
      </c>
      <c r="AJ299" s="19">
        <f>VLOOKUP(C299,EJE!C$1:D1641,2,FALSE)</f>
        <v>0</v>
      </c>
    </row>
    <row r="300" spans="1:36" ht="12.75" customHeight="1">
      <c r="A300" s="155">
        <v>15</v>
      </c>
      <c r="B300" s="83" t="s">
        <v>263</v>
      </c>
      <c r="C300" s="232" t="s">
        <v>240</v>
      </c>
      <c r="D300" s="131" t="str">
        <f>HYPERLINK(AJ300,AI300)</f>
        <v>video</v>
      </c>
      <c r="E300" s="389">
        <v>10</v>
      </c>
      <c r="F300" s="389"/>
      <c r="G300" s="389"/>
      <c r="H300" s="389"/>
      <c r="I300" s="389"/>
      <c r="J300" s="389"/>
      <c r="K300" s="389">
        <v>4</v>
      </c>
      <c r="L300" s="389"/>
      <c r="M300" s="389"/>
      <c r="N300" s="389"/>
      <c r="O300" s="389"/>
      <c r="P300" s="397"/>
      <c r="Q300" s="238"/>
      <c r="R300" s="238"/>
      <c r="S300" s="238"/>
      <c r="T300" s="238"/>
      <c r="U300" s="238"/>
      <c r="V300" s="238"/>
      <c r="W300" s="238"/>
      <c r="X300" s="238"/>
      <c r="Y300" s="238"/>
      <c r="Z300" s="238"/>
      <c r="AA300" s="238"/>
      <c r="AB300" s="238"/>
      <c r="AG300" s="228"/>
      <c r="AI300" s="87" t="s">
        <v>738</v>
      </c>
      <c r="AJ300" s="19">
        <f>VLOOKUP(C300,EJE!C$1:D1642,2,FALSE)</f>
        <v>0</v>
      </c>
    </row>
    <row r="301" spans="1:36" ht="12.75" customHeight="1">
      <c r="A301" s="155">
        <v>16</v>
      </c>
      <c r="B301" s="83" t="s">
        <v>397</v>
      </c>
      <c r="C301" s="156" t="s">
        <v>282</v>
      </c>
      <c r="D301" s="132" t="str">
        <f>HYPERLINK(AJ301,AI301)</f>
        <v>video</v>
      </c>
      <c r="E301" s="395">
        <v>10</v>
      </c>
      <c r="F301" s="395"/>
      <c r="G301" s="395"/>
      <c r="H301" s="395"/>
      <c r="I301" s="395"/>
      <c r="J301" s="395"/>
      <c r="K301" s="395">
        <v>4</v>
      </c>
      <c r="L301" s="395"/>
      <c r="M301" s="395"/>
      <c r="N301" s="395"/>
      <c r="O301" s="395"/>
      <c r="P301" s="398"/>
      <c r="Q301" s="238"/>
      <c r="R301" s="238"/>
      <c r="S301" s="238"/>
      <c r="T301" s="238"/>
      <c r="U301" s="238"/>
      <c r="V301" s="238"/>
      <c r="W301" s="238"/>
      <c r="X301" s="238"/>
      <c r="Y301" s="238"/>
      <c r="Z301" s="238"/>
      <c r="AA301" s="238"/>
      <c r="AB301" s="238"/>
      <c r="AG301" s="228"/>
      <c r="AI301" s="87" t="s">
        <v>738</v>
      </c>
      <c r="AJ301" s="19">
        <f>VLOOKUP(C301,EJE!C$1:D1643,2,FALSE)</f>
        <v>0</v>
      </c>
    </row>
    <row r="302" spans="1:36" ht="12.75" customHeight="1" thickBot="1">
      <c r="A302" s="155">
        <v>17</v>
      </c>
      <c r="B302" s="83" t="s">
        <v>942</v>
      </c>
      <c r="C302" s="235" t="s">
        <v>177</v>
      </c>
      <c r="D302" s="133" t="str">
        <f>HYPERLINK(AJ302,AI302)</f>
        <v>video</v>
      </c>
      <c r="E302" s="386">
        <v>8</v>
      </c>
      <c r="F302" s="386"/>
      <c r="G302" s="386"/>
      <c r="H302" s="386"/>
      <c r="I302" s="386"/>
      <c r="J302" s="386"/>
      <c r="K302" s="386">
        <v>4</v>
      </c>
      <c r="L302" s="386"/>
      <c r="M302" s="386"/>
      <c r="N302" s="386"/>
      <c r="O302" s="386"/>
      <c r="P302" s="399"/>
      <c r="Q302" s="238"/>
      <c r="R302" s="238"/>
      <c r="S302" s="238"/>
      <c r="T302" s="238"/>
      <c r="U302" s="238"/>
      <c r="V302" s="238"/>
      <c r="W302" s="238"/>
      <c r="X302" s="238"/>
      <c r="Y302" s="238"/>
      <c r="Z302" s="238"/>
      <c r="AA302" s="238"/>
      <c r="AB302" s="238"/>
      <c r="AG302" s="228"/>
      <c r="AI302" s="87" t="s">
        <v>738</v>
      </c>
      <c r="AJ302" s="19" t="str">
        <f>VLOOKUP(C302,EJE!C$1:D1644,2,FALSE)</f>
        <v>https://youtube.com/shorts/F5owFeKgpoc?si=WPHajVCe8n2gHMbW</v>
      </c>
    </row>
    <row r="303" spans="1:36" ht="12.75" customHeight="1">
      <c r="A303" s="155">
        <v>18</v>
      </c>
      <c r="B303" s="83" t="s">
        <v>397</v>
      </c>
      <c r="C303" s="232" t="s">
        <v>292</v>
      </c>
      <c r="D303" s="131" t="str">
        <f t="shared" ref="D303:D305" si="264">HYPERLINK(AJ303,AI303)</f>
        <v>video</v>
      </c>
      <c r="E303" s="389">
        <v>10</v>
      </c>
      <c r="F303" s="389"/>
      <c r="G303" s="389"/>
      <c r="H303" s="389"/>
      <c r="I303" s="389"/>
      <c r="J303" s="389"/>
      <c r="K303" s="389">
        <v>3</v>
      </c>
      <c r="L303" s="389"/>
      <c r="M303" s="389"/>
      <c r="N303" s="389"/>
      <c r="O303" s="389"/>
      <c r="P303" s="397"/>
      <c r="Q303" s="238"/>
      <c r="R303" s="238"/>
      <c r="S303" s="238"/>
      <c r="T303" s="238"/>
      <c r="U303" s="238"/>
      <c r="V303" s="238"/>
      <c r="W303" s="238"/>
      <c r="X303" s="238"/>
      <c r="Y303" s="238"/>
      <c r="Z303" s="238"/>
      <c r="AA303" s="238"/>
      <c r="AB303" s="238"/>
      <c r="AE303" s="23"/>
      <c r="AI303" s="87" t="s">
        <v>738</v>
      </c>
      <c r="AJ303" s="19">
        <f>VLOOKUP(C303,EJE!C$1:D1645,2,FALSE)</f>
        <v>0</v>
      </c>
    </row>
    <row r="304" spans="1:36" ht="12.75" customHeight="1" thickBot="1">
      <c r="A304" s="155">
        <v>19</v>
      </c>
      <c r="B304" s="83" t="s">
        <v>394</v>
      </c>
      <c r="C304" s="235" t="s">
        <v>1198</v>
      </c>
      <c r="D304" s="133" t="str">
        <f t="shared" si="264"/>
        <v>video</v>
      </c>
      <c r="E304" s="386">
        <v>10</v>
      </c>
      <c r="F304" s="386"/>
      <c r="G304" s="386"/>
      <c r="H304" s="386"/>
      <c r="I304" s="386"/>
      <c r="J304" s="386"/>
      <c r="K304" s="386">
        <v>3</v>
      </c>
      <c r="L304" s="386"/>
      <c r="M304" s="386"/>
      <c r="N304" s="386"/>
      <c r="O304" s="386"/>
      <c r="P304" s="399"/>
      <c r="Q304" s="238"/>
      <c r="R304" s="238"/>
      <c r="S304" s="238"/>
      <c r="T304" s="238"/>
      <c r="U304" s="238"/>
      <c r="V304" s="238"/>
      <c r="W304" s="238"/>
      <c r="X304" s="238"/>
      <c r="Y304" s="238"/>
      <c r="Z304" s="238"/>
      <c r="AA304" s="238"/>
      <c r="AB304" s="238"/>
      <c r="AE304" s="23"/>
      <c r="AI304" s="87" t="s">
        <v>738</v>
      </c>
      <c r="AJ304" s="19" t="str">
        <f>VLOOKUP(C304,EJE!C$1:D1646,2,FALSE)</f>
        <v>https://www.youtube.com/watch?v=O3DX8v_pLi8</v>
      </c>
    </row>
    <row r="305" spans="1:36" ht="12.75" customHeight="1">
      <c r="A305" s="155">
        <v>20</v>
      </c>
      <c r="B305" s="83" t="s">
        <v>1</v>
      </c>
      <c r="C305" s="156" t="s">
        <v>745</v>
      </c>
      <c r="D305" s="132" t="str">
        <f t="shared" si="264"/>
        <v>video</v>
      </c>
      <c r="E305" s="395"/>
      <c r="F305" s="395"/>
      <c r="G305" s="395"/>
      <c r="H305" s="395" t="s">
        <v>779</v>
      </c>
      <c r="I305" s="395"/>
      <c r="J305" s="395"/>
      <c r="K305" s="395">
        <v>3</v>
      </c>
      <c r="L305" s="395"/>
      <c r="M305" s="395"/>
      <c r="N305" s="395"/>
      <c r="O305" s="395"/>
      <c r="P305" s="395"/>
      <c r="Q305" s="238"/>
      <c r="R305" s="238"/>
      <c r="S305" s="238"/>
      <c r="T305" s="238"/>
      <c r="U305" s="238"/>
      <c r="V305" s="238"/>
      <c r="W305" s="238"/>
      <c r="X305" s="238"/>
      <c r="Y305" s="238"/>
      <c r="Z305" s="238"/>
      <c r="AA305" s="238"/>
      <c r="AB305" s="238"/>
      <c r="AE305" s="23"/>
      <c r="AI305" s="87" t="s">
        <v>738</v>
      </c>
      <c r="AJ305" s="19" t="str">
        <f>VLOOKUP(C305,EJE!C$1:D1647,2,FALSE)</f>
        <v>https://drive.google.com/file/d/1d10kKB4X2rApjiYtDlKjBbuy7zvRY_rz/view?usp=sharing</v>
      </c>
    </row>
    <row r="306" spans="1:36">
      <c r="A306" s="155"/>
      <c r="B306" s="161"/>
      <c r="C306" s="18"/>
      <c r="D306" s="192"/>
      <c r="E306" s="22"/>
      <c r="F306" s="22"/>
      <c r="G306" s="22"/>
      <c r="I306" s="18"/>
      <c r="J306" s="23"/>
      <c r="L306" s="18"/>
      <c r="M306" s="23"/>
      <c r="O306" s="18"/>
      <c r="P306" s="23"/>
      <c r="S306" s="23"/>
      <c r="U306" s="24"/>
      <c r="V306" s="24"/>
      <c r="W306" s="24"/>
      <c r="X306" s="24"/>
      <c r="Y306" s="24"/>
      <c r="AB306" s="23"/>
      <c r="AE306" s="23"/>
    </row>
    <row r="307" spans="1:36">
      <c r="A307" s="155"/>
      <c r="B307" s="161"/>
      <c r="C307" s="18"/>
      <c r="D307" s="192"/>
      <c r="E307" s="22"/>
      <c r="F307" s="22"/>
      <c r="G307" s="22"/>
      <c r="I307" s="18"/>
      <c r="J307" s="23"/>
      <c r="L307" s="18"/>
      <c r="M307" s="23"/>
      <c r="O307" s="18"/>
      <c r="P307" s="23"/>
      <c r="S307" s="23"/>
      <c r="U307" s="24"/>
      <c r="V307" s="24"/>
      <c r="W307" s="24"/>
      <c r="X307" s="24"/>
      <c r="Y307" s="24"/>
      <c r="AB307" s="23"/>
      <c r="AE307" s="23"/>
    </row>
    <row r="308" spans="1:36">
      <c r="A308" s="155"/>
      <c r="B308" s="83"/>
    </row>
    <row r="309" spans="1:36">
      <c r="A309" s="155"/>
      <c r="B309" s="83"/>
    </row>
    <row r="310" spans="1:36">
      <c r="B310" s="18"/>
      <c r="C310" s="77" t="s">
        <v>932</v>
      </c>
      <c r="D310" s="59"/>
      <c r="E310" s="228"/>
      <c r="F310" s="228"/>
      <c r="G310" s="228"/>
      <c r="H310" s="228"/>
      <c r="I310" s="228"/>
      <c r="J310" s="228"/>
      <c r="K310" s="228"/>
      <c r="L310" s="228"/>
      <c r="M310" s="228"/>
      <c r="N310" s="228"/>
      <c r="O310" s="228"/>
      <c r="P310" s="228"/>
      <c r="AG310" s="228"/>
      <c r="AJ310" s="75"/>
    </row>
    <row r="311" spans="1:36" customFormat="1" ht="21" thickBot="1">
      <c r="A311" s="160">
        <v>13</v>
      </c>
      <c r="B311" s="160"/>
      <c r="C311" s="160" t="s">
        <v>935</v>
      </c>
      <c r="D311" s="190"/>
      <c r="E311" s="379" t="s">
        <v>688</v>
      </c>
      <c r="F311" s="379"/>
      <c r="G311" s="379"/>
      <c r="H311" s="379" t="s">
        <v>38</v>
      </c>
      <c r="I311" s="379"/>
      <c r="J311" s="379"/>
      <c r="K311" s="379" t="s">
        <v>687</v>
      </c>
      <c r="L311" s="379"/>
      <c r="M311" s="379"/>
      <c r="N311" s="379" t="s">
        <v>686</v>
      </c>
      <c r="O311" s="379"/>
      <c r="P311" s="379"/>
      <c r="Q311" s="77"/>
      <c r="R311" s="77"/>
      <c r="S311" s="77"/>
      <c r="T311" s="77"/>
      <c r="U311" s="77"/>
      <c r="V311" s="77"/>
      <c r="W311" s="77"/>
      <c r="X311" s="77"/>
      <c r="Y311" s="77"/>
      <c r="Z311" s="77"/>
      <c r="AA311" s="77"/>
      <c r="AB311" s="77"/>
      <c r="AC311" s="77"/>
      <c r="AD311" s="77"/>
      <c r="AE311" s="77"/>
      <c r="AF311" s="77"/>
      <c r="AG311" s="78"/>
      <c r="AH311" s="18"/>
      <c r="AI311" s="87"/>
      <c r="AJ311" s="76"/>
    </row>
    <row r="312" spans="1:36" ht="12.75">
      <c r="A312" s="155">
        <v>1</v>
      </c>
      <c r="B312" s="80" t="s">
        <v>942</v>
      </c>
      <c r="C312" s="232" t="s">
        <v>199</v>
      </c>
      <c r="D312" s="131" t="e">
        <f t="shared" ref="D312:D317" si="265">HYPERLINK(AJ312,AI312)</f>
        <v>#N/A</v>
      </c>
      <c r="E312" s="389"/>
      <c r="F312" s="389"/>
      <c r="G312" s="389"/>
      <c r="H312" s="389" t="s">
        <v>776</v>
      </c>
      <c r="I312" s="389"/>
      <c r="J312" s="389"/>
      <c r="K312" s="389">
        <v>3</v>
      </c>
      <c r="L312" s="389"/>
      <c r="M312" s="389"/>
      <c r="N312" s="389"/>
      <c r="O312" s="389"/>
      <c r="P312" s="397"/>
      <c r="Q312" s="159"/>
      <c r="R312" s="159"/>
      <c r="S312" s="159"/>
      <c r="T312" s="159"/>
      <c r="U312" s="159"/>
      <c r="V312" s="159"/>
      <c r="W312" s="159"/>
      <c r="X312" s="159"/>
      <c r="Y312" s="159"/>
      <c r="Z312" s="159"/>
      <c r="AA312" s="159"/>
      <c r="AB312" s="159"/>
      <c r="AC312" s="159"/>
      <c r="AD312" s="159"/>
      <c r="AE312" s="159"/>
      <c r="AF312" s="159"/>
      <c r="AG312" s="227"/>
      <c r="AI312" s="87" t="s">
        <v>738</v>
      </c>
      <c r="AJ312" s="19" t="e">
        <f>VLOOKUP(C312,EJE!C$1:D1647,2,FALSE)</f>
        <v>#N/A</v>
      </c>
    </row>
    <row r="313" spans="1:36" ht="12.75" customHeight="1">
      <c r="A313" s="155">
        <v>2</v>
      </c>
      <c r="B313" s="81" t="s">
        <v>264</v>
      </c>
      <c r="C313" s="156" t="s">
        <v>219</v>
      </c>
      <c r="D313" s="132" t="str">
        <f t="shared" si="265"/>
        <v>video</v>
      </c>
      <c r="E313" s="395"/>
      <c r="F313" s="395"/>
      <c r="G313" s="395"/>
      <c r="H313" s="395" t="s">
        <v>776</v>
      </c>
      <c r="I313" s="395"/>
      <c r="J313" s="395"/>
      <c r="K313" s="395">
        <v>3</v>
      </c>
      <c r="L313" s="395"/>
      <c r="M313" s="395"/>
      <c r="N313" s="395"/>
      <c r="O313" s="395"/>
      <c r="P313" s="398"/>
      <c r="Q313" s="159"/>
      <c r="R313" s="159"/>
      <c r="S313" s="159"/>
      <c r="T313" s="159"/>
      <c r="U313" s="159"/>
      <c r="V313" s="159"/>
      <c r="W313" s="159"/>
      <c r="X313" s="159"/>
      <c r="Y313" s="159"/>
      <c r="Z313" s="159"/>
      <c r="AA313" s="159"/>
      <c r="AB313" s="159"/>
      <c r="AC313" s="159"/>
      <c r="AD313" s="159"/>
      <c r="AE313" s="159"/>
      <c r="AF313" s="159"/>
      <c r="AG313" s="227"/>
      <c r="AI313" s="87" t="s">
        <v>738</v>
      </c>
      <c r="AJ313" s="19">
        <f>VLOOKUP(C313,EJE!C$1:D1648,2,FALSE)</f>
        <v>0</v>
      </c>
    </row>
    <row r="314" spans="1:36" ht="17.25" customHeight="1" thickBot="1">
      <c r="A314" s="155">
        <v>3</v>
      </c>
      <c r="B314" s="82" t="s">
        <v>942</v>
      </c>
      <c r="C314" s="235" t="s">
        <v>177</v>
      </c>
      <c r="D314" s="133" t="str">
        <f t="shared" si="265"/>
        <v>video</v>
      </c>
      <c r="E314" s="386"/>
      <c r="F314" s="386"/>
      <c r="G314" s="386"/>
      <c r="H314" s="386" t="s">
        <v>776</v>
      </c>
      <c r="I314" s="386"/>
      <c r="J314" s="386"/>
      <c r="K314" s="386">
        <v>3</v>
      </c>
      <c r="L314" s="386"/>
      <c r="M314" s="386"/>
      <c r="N314" s="386"/>
      <c r="O314" s="386"/>
      <c r="P314" s="399"/>
      <c r="Q314" s="159"/>
      <c r="R314" s="159"/>
      <c r="S314" s="159"/>
      <c r="T314" s="159"/>
      <c r="U314" s="159"/>
      <c r="V314" s="159"/>
      <c r="W314" s="159"/>
      <c r="X314" s="159"/>
      <c r="Y314" s="159"/>
      <c r="Z314" s="159"/>
      <c r="AA314" s="159"/>
      <c r="AB314" s="159"/>
      <c r="AC314" s="159"/>
      <c r="AD314" s="159"/>
      <c r="AE314" s="159"/>
      <c r="AF314" s="159"/>
      <c r="AG314" s="227"/>
      <c r="AI314" s="87" t="s">
        <v>738</v>
      </c>
      <c r="AJ314" s="19" t="str">
        <f>VLOOKUP(C314,EJE!C$1:D1649,2,FALSE)</f>
        <v>https://youtube.com/shorts/F5owFeKgpoc?si=WPHajVCe8n2gHMbW</v>
      </c>
    </row>
    <row r="315" spans="1:36" ht="16.5" customHeight="1">
      <c r="A315" s="155">
        <v>4</v>
      </c>
      <c r="B315" s="81" t="s">
        <v>739</v>
      </c>
      <c r="C315" s="156" t="s">
        <v>66</v>
      </c>
      <c r="D315" s="132" t="str">
        <f t="shared" si="265"/>
        <v>video</v>
      </c>
      <c r="E315" s="395"/>
      <c r="F315" s="395"/>
      <c r="G315" s="395"/>
      <c r="H315" s="395" t="s">
        <v>776</v>
      </c>
      <c r="I315" s="395"/>
      <c r="J315" s="395"/>
      <c r="K315" s="395">
        <v>3</v>
      </c>
      <c r="L315" s="395"/>
      <c r="M315" s="395"/>
      <c r="N315" s="395"/>
      <c r="O315" s="395"/>
      <c r="P315" s="398"/>
      <c r="Q315" s="159"/>
      <c r="R315" s="159"/>
      <c r="S315" s="159"/>
      <c r="T315" s="159"/>
      <c r="U315" s="159"/>
      <c r="V315" s="159"/>
      <c r="W315" s="159"/>
      <c r="X315" s="159"/>
      <c r="Y315" s="159"/>
      <c r="Z315" s="159"/>
      <c r="AA315" s="159"/>
      <c r="AB315" s="159"/>
      <c r="AC315" s="159"/>
      <c r="AD315" s="159"/>
      <c r="AE315" s="159"/>
      <c r="AF315" s="159"/>
      <c r="AG315" s="227"/>
      <c r="AI315" s="87" t="s">
        <v>738</v>
      </c>
      <c r="AJ315" s="19" t="str">
        <f>VLOOKUP(C315,EJE!C$1:D1650,2,FALSE)</f>
        <v>https://youtu.be/YNAwRWgPwNk?si=tRGZb459mOPBCCZB</v>
      </c>
    </row>
    <row r="316" spans="1:36" ht="12.75" customHeight="1">
      <c r="A316" s="155">
        <v>5</v>
      </c>
      <c r="B316" s="81" t="s">
        <v>739</v>
      </c>
      <c r="C316" s="156" t="s">
        <v>316</v>
      </c>
      <c r="D316" s="132" t="str">
        <f t="shared" si="265"/>
        <v>video</v>
      </c>
      <c r="E316" s="395"/>
      <c r="F316" s="395"/>
      <c r="G316" s="395"/>
      <c r="H316" s="395" t="s">
        <v>776</v>
      </c>
      <c r="I316" s="395"/>
      <c r="J316" s="395"/>
      <c r="K316" s="395">
        <v>3</v>
      </c>
      <c r="L316" s="395"/>
      <c r="M316" s="395"/>
      <c r="N316" s="395"/>
      <c r="O316" s="395"/>
      <c r="P316" s="398"/>
      <c r="Q316" s="159"/>
      <c r="R316" s="159"/>
      <c r="S316" s="159"/>
      <c r="T316" s="159"/>
      <c r="U316" s="159"/>
      <c r="V316" s="159"/>
      <c r="W316" s="159"/>
      <c r="X316" s="159"/>
      <c r="Y316" s="159"/>
      <c r="Z316" s="159"/>
      <c r="AA316" s="159"/>
      <c r="AB316" s="159"/>
      <c r="AC316" s="159"/>
      <c r="AD316" s="159"/>
      <c r="AE316" s="159"/>
      <c r="AF316" s="159"/>
      <c r="AG316" s="227"/>
      <c r="AI316" s="87" t="s">
        <v>738</v>
      </c>
      <c r="AJ316" s="19" t="str">
        <f>VLOOKUP(C316,EJE!C$1:D1651,2,FALSE)</f>
        <v>https://youtu.be/mHF9oAkfJ6Q?si=PpywtjmHtAge-zOQ</v>
      </c>
    </row>
    <row r="317" spans="1:36" ht="13.5" customHeight="1" thickBot="1">
      <c r="A317" s="155">
        <v>6</v>
      </c>
      <c r="B317" s="81" t="s">
        <v>0</v>
      </c>
      <c r="C317" s="156" t="s">
        <v>472</v>
      </c>
      <c r="D317" s="132" t="str">
        <f t="shared" si="265"/>
        <v>video</v>
      </c>
      <c r="E317" s="395"/>
      <c r="F317" s="395"/>
      <c r="G317" s="395"/>
      <c r="H317" s="395" t="s">
        <v>776</v>
      </c>
      <c r="I317" s="395"/>
      <c r="J317" s="395"/>
      <c r="K317" s="395">
        <v>3</v>
      </c>
      <c r="L317" s="395"/>
      <c r="M317" s="395"/>
      <c r="N317" s="395"/>
      <c r="O317" s="395"/>
      <c r="P317" s="398"/>
      <c r="Q317" s="159"/>
      <c r="R317" s="159"/>
      <c r="S317" s="159"/>
      <c r="T317" s="159"/>
      <c r="U317" s="159"/>
      <c r="V317" s="159"/>
      <c r="W317" s="159"/>
      <c r="X317" s="159"/>
      <c r="Y317" s="159"/>
      <c r="Z317" s="159"/>
      <c r="AA317" s="159"/>
      <c r="AB317" s="159"/>
      <c r="AC317" s="159"/>
      <c r="AD317" s="159"/>
      <c r="AE317" s="159"/>
      <c r="AF317" s="159"/>
      <c r="AG317" s="227"/>
      <c r="AI317" s="87" t="s">
        <v>738</v>
      </c>
      <c r="AJ317" s="19" t="str">
        <f>VLOOKUP(C317,EJE!C$1:D1652,2,FALSE)</f>
        <v>https://youtu.be/Cngi7hRBulQ?si=ej25koT79JWe_q1g</v>
      </c>
    </row>
    <row r="318" spans="1:36" ht="12.75">
      <c r="A318" s="155">
        <v>7</v>
      </c>
      <c r="B318" s="129" t="s">
        <v>755</v>
      </c>
      <c r="C318" s="233" t="str">
        <f>+VLOOKUP($B318,PERIODIZACION!$A$3:$AN$528,2,FALSE)</f>
        <v>SENTADILLA</v>
      </c>
      <c r="D318" s="203">
        <f>IF(VLOOKUP($B318,PERIODIZACION!$A$3:$AN$528,3,FALSE)=0,"",VLOOKUP($B318,PERIODIZACION!$A$3:$AN$528,3,FALSE))</f>
        <v>40</v>
      </c>
      <c r="E318" s="233" t="str">
        <f t="shared" ref="E318" si="266">IF(D318 &lt;&gt; "","/","")</f>
        <v>/</v>
      </c>
      <c r="F318" s="233">
        <f>IF(VLOOKUP($B318,PERIODIZACION!$A$3:$AN$528,4,FALSE)=0,"",VLOOKUP($B318,PERIODIZACION!$A$3:$AN$528,4,FALSE))</f>
        <v>4</v>
      </c>
      <c r="G318" s="233">
        <f>IF(VLOOKUP($B318,PERIODIZACION!$A$3:$AN$528,5,FALSE)=0,"",VLOOKUP($B318,PERIODIZACION!$A$3:$AN$528,5,FALSE))</f>
        <v>60</v>
      </c>
      <c r="H318" s="233" t="str">
        <f t="shared" ref="H318" si="267">IF(G318 &lt;&gt; "","/","")</f>
        <v>/</v>
      </c>
      <c r="I318" s="233">
        <f>IF(VLOOKUP($B318,PERIODIZACION!$A$3:$AN$528,6,FALSE)=0,"",VLOOKUP($B318,PERIODIZACION!$A$3:$AN$528,6,FALSE))</f>
        <v>4</v>
      </c>
      <c r="J318" s="233">
        <f>IF(VLOOKUP($B318,PERIODIZACION!$A$3:$AN$528,7,FALSE)=0,"",VLOOKUP($B318,PERIODIZACION!$A$3:$AN$528,7,FALSE))</f>
        <v>70</v>
      </c>
      <c r="K318" s="233" t="str">
        <f t="shared" ref="K318" si="268">IF(J318 &lt;&gt; "","/","")</f>
        <v>/</v>
      </c>
      <c r="L318" s="233">
        <f>IF(VLOOKUP($B318,PERIODIZACION!$A$3:$AN$528,8,FALSE)=0,"",VLOOKUP($B318,PERIODIZACION!$A$3:$AN$528,8,FALSE))</f>
        <v>4</v>
      </c>
      <c r="M318" s="233">
        <f>IF(VLOOKUP($B318,PERIODIZACION!$A$3:$AN$528,9,FALSE)=0,"",VLOOKUP($B318,PERIODIZACION!$A$3:$AN$528,9,FALSE))</f>
        <v>80</v>
      </c>
      <c r="N318" s="233" t="str">
        <f t="shared" ref="N318" si="269">IF(M318 &lt;&gt; "","/","")</f>
        <v>/</v>
      </c>
      <c r="O318" s="233">
        <f>IF(VLOOKUP($B318,PERIODIZACION!$A$3:$AN$528,10,FALSE)=0,"",VLOOKUP($B318,PERIODIZACION!$A$3:$AN$528,10,FALSE))</f>
        <v>2</v>
      </c>
      <c r="P318" s="233">
        <f>IF(VLOOKUP($B318,PERIODIZACION!$A$3:$AN$528,11,FALSE)=0,"",VLOOKUP($B318,PERIODIZACION!$A$3:$AN$528,11,FALSE))</f>
        <v>80</v>
      </c>
      <c r="Q318" s="233" t="str">
        <f t="shared" ref="Q318" si="270">IF(P318 &lt;&gt; "","/","")</f>
        <v>/</v>
      </c>
      <c r="R318" s="233">
        <f>IF(VLOOKUP($B318,PERIODIZACION!$A$3:$AN$528,12,FALSE)=0,"",VLOOKUP($B318,PERIODIZACION!$A$3:$AN$528,12,FALSE))</f>
        <v>2</v>
      </c>
      <c r="S318" s="233">
        <f>IF(VLOOKUP($B318,PERIODIZACION!$A$3:$AN$528,13,FALSE)=0,"",VLOOKUP($B318,PERIODIZACION!$A$3:$AN$528,13,FALSE))</f>
        <v>80</v>
      </c>
      <c r="T318" s="233" t="str">
        <f t="shared" ref="T318" si="271">IF(S318 &lt;&gt; "","/","")</f>
        <v>/</v>
      </c>
      <c r="U318" s="233">
        <f>IF(VLOOKUP($B318,PERIODIZACION!$A$3:$AN$528,14,FALSE)=0,"",VLOOKUP($B318,PERIODIZACION!$A$3:$AN$528,14,FALSE))</f>
        <v>2</v>
      </c>
      <c r="V318" s="233">
        <f>IF(VLOOKUP($B318,PERIODIZACION!$A$3:$AN$528,15,FALSE)=0,"",VLOOKUP($B318,PERIODIZACION!$A$3:$AN$528,15,FALSE))</f>
        <v>80</v>
      </c>
      <c r="W318" s="233" t="str">
        <f t="shared" ref="W318" si="272">IF(V318 &lt;&gt; "","/","")</f>
        <v>/</v>
      </c>
      <c r="X318" s="233">
        <f>IF(VLOOKUP($B318,PERIODIZACION!$A$3:$AN$528,16,FALSE)=0,"",VLOOKUP($B318,PERIODIZACION!$A$3:$AN$528,16,FALSE))</f>
        <v>2</v>
      </c>
      <c r="Y318" s="233">
        <f>IF(VLOOKUP($B318,PERIODIZACION!$A$3:$AN$528,17,FALSE)=0,"",VLOOKUP($B318,PERIODIZACION!$A$3:$AN$528,17,FALSE))</f>
        <v>80</v>
      </c>
      <c r="Z318" s="233" t="str">
        <f t="shared" ref="Z318" si="273">IF(Y318 &lt;&gt; "","/","")</f>
        <v>/</v>
      </c>
      <c r="AA318" s="233">
        <f>IF(VLOOKUP($B318,PERIODIZACION!$A$3:$AN$528,18,FALSE)=0,"",VLOOKUP($B318,PERIODIZACION!$A$3:$AN$528,18,FALSE))</f>
        <v>2</v>
      </c>
      <c r="AB318" s="233">
        <f>IF(VLOOKUP($B318,PERIODIZACION!$A$3:$AN$528,19,FALSE)=0,"",VLOOKUP($B318,PERIODIZACION!$A$3:$AN$528,19,FALSE))</f>
        <v>80</v>
      </c>
      <c r="AC318" s="233" t="str">
        <f t="shared" ref="AC318" si="274">IF(AB318 &lt;&gt; "","/","")</f>
        <v>/</v>
      </c>
      <c r="AD318" s="233">
        <f>IF(VLOOKUP($B318,PERIODIZACION!$A$3:$AN$528,20,FALSE)=0,"",VLOOKUP($B318,PERIODIZACION!$A$3:$AN$528,20,FALSE))</f>
        <v>2</v>
      </c>
      <c r="AE318" s="233" t="str">
        <f>IF(VLOOKUP($B318,PERIODIZACION!$A$3:$AN$528,21,FALSE)=0,"",VLOOKUP($B318,PERIODIZACION!$A$3:$AN$528,21,FALSE))</f>
        <v/>
      </c>
      <c r="AF318" s="233" t="str">
        <f t="shared" ref="AF318" si="275">IF(AE318 &lt;&gt; "","/","")</f>
        <v/>
      </c>
      <c r="AG318" s="234" t="str">
        <f>IF(VLOOKUP($B318,PERIODIZACION!$A$3:$AN$528,22,FALSE)=0,"",VLOOKUP($B318,PERIODIZACION!$A$3:$AN$528,22,FALSE))</f>
        <v/>
      </c>
      <c r="AI318" s="87" t="s">
        <v>738</v>
      </c>
      <c r="AJ318" s="19" t="e">
        <f>VLOOKUP(C318,EJE!C$1:D1654,2,FALSE)</f>
        <v>#N/A</v>
      </c>
    </row>
    <row r="319" spans="1:36" ht="16.5" customHeight="1">
      <c r="A319" s="155">
        <v>8</v>
      </c>
      <c r="B319" s="81"/>
      <c r="C319" s="227"/>
      <c r="D319" s="132"/>
      <c r="E319" s="380"/>
      <c r="F319" s="380"/>
      <c r="G319" s="380"/>
      <c r="H319" s="380"/>
      <c r="I319" s="380"/>
      <c r="J319" s="380"/>
      <c r="K319" s="380"/>
      <c r="L319" s="380"/>
      <c r="M319" s="380"/>
      <c r="N319" s="380"/>
      <c r="O319" s="380"/>
      <c r="P319" s="380"/>
      <c r="Q319" s="227"/>
      <c r="R319" s="227"/>
      <c r="S319" s="227"/>
      <c r="T319" s="227"/>
      <c r="U319" s="227"/>
      <c r="V319" s="227"/>
      <c r="W319" s="227"/>
      <c r="X319" s="227"/>
      <c r="Y319" s="227"/>
      <c r="Z319" s="227"/>
      <c r="AA319" s="227"/>
      <c r="AB319" s="227"/>
      <c r="AC319" s="227"/>
      <c r="AD319" s="227"/>
      <c r="AE319" s="227"/>
      <c r="AF319" s="227"/>
      <c r="AG319" s="231"/>
      <c r="AI319" s="87" t="s">
        <v>738</v>
      </c>
      <c r="AJ319" s="19" t="e">
        <f>VLOOKUP(C319,EJE!C$1:D1655,2,FALSE)</f>
        <v>#N/A</v>
      </c>
    </row>
    <row r="320" spans="1:36" ht="13.5" customHeight="1" thickBot="1">
      <c r="A320" s="155">
        <v>9</v>
      </c>
      <c r="B320" s="82" t="s">
        <v>264</v>
      </c>
      <c r="C320" s="236" t="s">
        <v>651</v>
      </c>
      <c r="D320" s="133" t="str">
        <f>HYPERLINK(AJ320,AI320)</f>
        <v>video</v>
      </c>
      <c r="E320" s="387"/>
      <c r="F320" s="387"/>
      <c r="G320" s="387"/>
      <c r="H320" s="387" t="s">
        <v>776</v>
      </c>
      <c r="I320" s="387"/>
      <c r="J320" s="387"/>
      <c r="K320" s="387"/>
      <c r="L320" s="387"/>
      <c r="M320" s="387"/>
      <c r="N320" s="387"/>
      <c r="O320" s="387"/>
      <c r="P320" s="387"/>
      <c r="Q320" s="236"/>
      <c r="R320" s="236"/>
      <c r="S320" s="236"/>
      <c r="T320" s="236"/>
      <c r="U320" s="236"/>
      <c r="V320" s="236"/>
      <c r="W320" s="236"/>
      <c r="X320" s="236"/>
      <c r="Y320" s="236"/>
      <c r="Z320" s="236"/>
      <c r="AA320" s="236"/>
      <c r="AB320" s="236"/>
      <c r="AC320" s="236"/>
      <c r="AD320" s="236"/>
      <c r="AE320" s="236"/>
      <c r="AF320" s="236"/>
      <c r="AG320" s="237"/>
      <c r="AI320" s="87" t="s">
        <v>738</v>
      </c>
      <c r="AJ320" s="19" t="str">
        <f>VLOOKUP(C320,EJE!C$1:D1656,2,FALSE)</f>
        <v>https://youtu.be/NDnUK9fSDe8?si=3nBkyPS7AyNNNd0x</v>
      </c>
    </row>
    <row r="321" spans="1:36" ht="12.75">
      <c r="A321" s="155">
        <v>10</v>
      </c>
      <c r="B321" s="129" t="s">
        <v>1167</v>
      </c>
      <c r="C321" s="233" t="str">
        <f>+VLOOKUP($B321,PERIODIZACION!$A$3:$AN$528,2,FALSE)</f>
        <v>SEAL ROW</v>
      </c>
      <c r="D321" s="203">
        <f>IF(VLOOKUP($B321,PERIODIZACION!$A$3:$AN$528,3,FALSE)=0,"",VLOOKUP($B321,PERIODIZACION!$A$3:$AN$528,3,FALSE))</f>
        <v>40</v>
      </c>
      <c r="E321" s="233" t="str">
        <f t="shared" ref="E321" si="276">IF(D321 &lt;&gt; "","/","")</f>
        <v>/</v>
      </c>
      <c r="F321" s="233">
        <f>IF(VLOOKUP($B321,PERIODIZACION!$A$3:$AN$528,4,FALSE)=0,"",VLOOKUP($B321,PERIODIZACION!$A$3:$AN$528,4,FALSE))</f>
        <v>4</v>
      </c>
      <c r="G321" s="233">
        <f>IF(VLOOKUP($B321,PERIODIZACION!$A$3:$AN$528,5,FALSE)=0,"",VLOOKUP($B321,PERIODIZACION!$A$3:$AN$528,5,FALSE))</f>
        <v>60</v>
      </c>
      <c r="H321" s="233" t="str">
        <f t="shared" ref="H321" si="277">IF(G321 &lt;&gt; "","/","")</f>
        <v>/</v>
      </c>
      <c r="I321" s="233">
        <f>IF(VLOOKUP($B321,PERIODIZACION!$A$3:$AN$528,6,FALSE)=0,"",VLOOKUP($B321,PERIODIZACION!$A$3:$AN$528,6,FALSE))</f>
        <v>4</v>
      </c>
      <c r="J321" s="233">
        <f>IF(VLOOKUP($B321,PERIODIZACION!$A$3:$AN$528,7,FALSE)=0,"",VLOOKUP($B321,PERIODIZACION!$A$3:$AN$528,7,FALSE))</f>
        <v>70</v>
      </c>
      <c r="K321" s="233" t="str">
        <f t="shared" ref="K321" si="278">IF(J321 &lt;&gt; "","/","")</f>
        <v>/</v>
      </c>
      <c r="L321" s="233">
        <f>IF(VLOOKUP($B321,PERIODIZACION!$A$3:$AN$528,8,FALSE)=0,"",VLOOKUP($B321,PERIODIZACION!$A$3:$AN$528,8,FALSE))</f>
        <v>4</v>
      </c>
      <c r="M321" s="233">
        <f>IF(VLOOKUP($B321,PERIODIZACION!$A$3:$AN$528,9,FALSE)=0,"",VLOOKUP($B321,PERIODIZACION!$A$3:$AN$528,9,FALSE))</f>
        <v>80</v>
      </c>
      <c r="N321" s="233" t="str">
        <f t="shared" ref="N321" si="279">IF(M321 &lt;&gt; "","/","")</f>
        <v>/</v>
      </c>
      <c r="O321" s="233">
        <f>IF(VLOOKUP($B321,PERIODIZACION!$A$3:$AN$528,10,FALSE)=0,"",VLOOKUP($B321,PERIODIZACION!$A$3:$AN$528,10,FALSE))</f>
        <v>2</v>
      </c>
      <c r="P321" s="233">
        <f>IF(VLOOKUP($B321,PERIODIZACION!$A$3:$AN$528,11,FALSE)=0,"",VLOOKUP($B321,PERIODIZACION!$A$3:$AN$528,11,FALSE))</f>
        <v>80</v>
      </c>
      <c r="Q321" s="233" t="str">
        <f t="shared" ref="Q321" si="280">IF(P321 &lt;&gt; "","/","")</f>
        <v>/</v>
      </c>
      <c r="R321" s="233">
        <f>IF(VLOOKUP($B321,PERIODIZACION!$A$3:$AN$528,12,FALSE)=0,"",VLOOKUP($B321,PERIODIZACION!$A$3:$AN$528,12,FALSE))</f>
        <v>2</v>
      </c>
      <c r="S321" s="233">
        <f>IF(VLOOKUP($B321,PERIODIZACION!$A$3:$AN$528,13,FALSE)=0,"",VLOOKUP($B321,PERIODIZACION!$A$3:$AN$528,13,FALSE))</f>
        <v>80</v>
      </c>
      <c r="T321" s="233" t="str">
        <f t="shared" ref="T321" si="281">IF(S321 &lt;&gt; "","/","")</f>
        <v>/</v>
      </c>
      <c r="U321" s="233">
        <f>IF(VLOOKUP($B321,PERIODIZACION!$A$3:$AN$528,14,FALSE)=0,"",VLOOKUP($B321,PERIODIZACION!$A$3:$AN$528,14,FALSE))</f>
        <v>2</v>
      </c>
      <c r="V321" s="233">
        <f>IF(VLOOKUP($B321,PERIODIZACION!$A$3:$AN$528,15,FALSE)=0,"",VLOOKUP($B321,PERIODIZACION!$A$3:$AN$528,15,FALSE))</f>
        <v>80</v>
      </c>
      <c r="W321" s="233" t="str">
        <f t="shared" ref="W321" si="282">IF(V321 &lt;&gt; "","/","")</f>
        <v>/</v>
      </c>
      <c r="X321" s="233">
        <f>IF(VLOOKUP($B321,PERIODIZACION!$A$3:$AN$528,16,FALSE)=0,"",VLOOKUP($B321,PERIODIZACION!$A$3:$AN$528,16,FALSE))</f>
        <v>2</v>
      </c>
      <c r="Y321" s="233">
        <f>IF(VLOOKUP($B321,PERIODIZACION!$A$3:$AN$528,17,FALSE)=0,"",VLOOKUP($B321,PERIODIZACION!$A$3:$AN$528,17,FALSE))</f>
        <v>80</v>
      </c>
      <c r="Z321" s="233" t="str">
        <f t="shared" ref="Z321" si="283">IF(Y321 &lt;&gt; "","/","")</f>
        <v>/</v>
      </c>
      <c r="AA321" s="233">
        <f>IF(VLOOKUP($B321,PERIODIZACION!$A$3:$AN$528,18,FALSE)=0,"",VLOOKUP($B321,PERIODIZACION!$A$3:$AN$528,18,FALSE))</f>
        <v>2</v>
      </c>
      <c r="AB321" s="233">
        <f>IF(VLOOKUP($B321,PERIODIZACION!$A$3:$AN$528,19,FALSE)=0,"",VLOOKUP($B321,PERIODIZACION!$A$3:$AN$528,19,FALSE))</f>
        <v>80</v>
      </c>
      <c r="AC321" s="233" t="str">
        <f t="shared" ref="AC321" si="284">IF(AB321 &lt;&gt; "","/","")</f>
        <v>/</v>
      </c>
      <c r="AD321" s="233">
        <f>IF(VLOOKUP($B321,PERIODIZACION!$A$3:$AN$528,20,FALSE)=0,"",VLOOKUP($B321,PERIODIZACION!$A$3:$AN$528,20,FALSE))</f>
        <v>2</v>
      </c>
      <c r="AE321" s="233" t="str">
        <f>IF(VLOOKUP($B321,PERIODIZACION!$A$3:$AN$528,21,FALSE)=0,"",VLOOKUP($B321,PERIODIZACION!$A$3:$AN$528,21,FALSE))</f>
        <v/>
      </c>
      <c r="AF321" s="233" t="str">
        <f t="shared" ref="AF321" si="285">IF(AE321 &lt;&gt; "","/","")</f>
        <v/>
      </c>
      <c r="AG321" s="234" t="str">
        <f>IF(VLOOKUP($B321,PERIODIZACION!$A$3:$AN$528,22,FALSE)=0,"",VLOOKUP($B321,PERIODIZACION!$A$3:$AN$528,22,FALSE))</f>
        <v/>
      </c>
      <c r="AI321" s="87" t="s">
        <v>738</v>
      </c>
      <c r="AJ321" s="19" t="e">
        <f>VLOOKUP(C321,EJE!C$1:D1657,2,FALSE)</f>
        <v>#N/A</v>
      </c>
    </row>
    <row r="322" spans="1:36" ht="16.5" customHeight="1">
      <c r="A322" s="155">
        <v>11</v>
      </c>
      <c r="B322" s="81" t="s">
        <v>687</v>
      </c>
      <c r="C322" s="227"/>
      <c r="D322" s="132"/>
      <c r="E322" s="380"/>
      <c r="F322" s="380"/>
      <c r="G322" s="380"/>
      <c r="H322" s="380"/>
      <c r="I322" s="380"/>
      <c r="J322" s="380"/>
      <c r="K322" s="380"/>
      <c r="L322" s="380"/>
      <c r="M322" s="380"/>
      <c r="N322" s="380"/>
      <c r="O322" s="380"/>
      <c r="P322" s="380"/>
      <c r="Q322" s="227"/>
      <c r="R322" s="227"/>
      <c r="S322" s="227"/>
      <c r="T322" s="227"/>
      <c r="U322" s="227"/>
      <c r="V322" s="227"/>
      <c r="W322" s="227"/>
      <c r="X322" s="227"/>
      <c r="Y322" s="227"/>
      <c r="Z322" s="227"/>
      <c r="AA322" s="227"/>
      <c r="AB322" s="227"/>
      <c r="AC322" s="227"/>
      <c r="AD322" s="227"/>
      <c r="AE322" s="227"/>
      <c r="AF322" s="227"/>
      <c r="AG322" s="231"/>
      <c r="AI322" s="87" t="s">
        <v>738</v>
      </c>
      <c r="AJ322" s="19" t="e">
        <f>VLOOKUP(C322,EJE!C$1:D1658,2,FALSE)</f>
        <v>#N/A</v>
      </c>
    </row>
    <row r="323" spans="1:36" ht="17.25" customHeight="1" thickBot="1">
      <c r="A323" s="155">
        <v>12</v>
      </c>
      <c r="B323" s="82" t="s">
        <v>942</v>
      </c>
      <c r="C323" s="235" t="s">
        <v>667</v>
      </c>
      <c r="D323" s="133" t="str">
        <f>HYPERLINK(AJ323,AI323)</f>
        <v>video</v>
      </c>
      <c r="E323" s="387"/>
      <c r="F323" s="387"/>
      <c r="G323" s="387"/>
      <c r="H323" s="387" t="s">
        <v>776</v>
      </c>
      <c r="I323" s="387"/>
      <c r="J323" s="387"/>
      <c r="K323" s="387"/>
      <c r="L323" s="387"/>
      <c r="M323" s="387"/>
      <c r="N323" s="387"/>
      <c r="O323" s="387"/>
      <c r="P323" s="387"/>
      <c r="Q323" s="236"/>
      <c r="R323" s="236"/>
      <c r="S323" s="236"/>
      <c r="T323" s="236"/>
      <c r="U323" s="236"/>
      <c r="V323" s="236"/>
      <c r="W323" s="236"/>
      <c r="X323" s="236"/>
      <c r="Y323" s="236"/>
      <c r="Z323" s="236"/>
      <c r="AA323" s="236"/>
      <c r="AB323" s="236"/>
      <c r="AC323" s="236"/>
      <c r="AD323" s="236"/>
      <c r="AE323" s="236"/>
      <c r="AF323" s="236"/>
      <c r="AG323" s="237"/>
      <c r="AI323" s="87" t="s">
        <v>738</v>
      </c>
      <c r="AJ323" s="19" t="str">
        <f>VLOOKUP(C323,EJE!C$1:D1659,2,FALSE)</f>
        <v>https://youtu.be/6h97GImoFN8?si=9xA6dYWvzzOHIsIz</v>
      </c>
    </row>
    <row r="324" spans="1:36" ht="12" customHeight="1" thickBot="1">
      <c r="A324" s="155">
        <v>13</v>
      </c>
      <c r="B324" s="379"/>
      <c r="C324" s="379"/>
      <c r="D324" s="379"/>
      <c r="E324" s="379" t="s">
        <v>688</v>
      </c>
      <c r="F324" s="379"/>
      <c r="G324" s="379"/>
      <c r="H324" s="379" t="s">
        <v>38</v>
      </c>
      <c r="I324" s="379"/>
      <c r="J324" s="379"/>
      <c r="K324" s="379" t="s">
        <v>687</v>
      </c>
      <c r="L324" s="379"/>
      <c r="M324" s="379"/>
      <c r="N324" s="379" t="s">
        <v>686</v>
      </c>
      <c r="O324" s="379"/>
      <c r="P324" s="379"/>
      <c r="Q324" s="238"/>
      <c r="R324" s="238"/>
      <c r="S324" s="238"/>
      <c r="T324" s="238"/>
      <c r="U324" s="238"/>
      <c r="V324" s="238"/>
      <c r="W324" s="238"/>
      <c r="X324" s="238"/>
      <c r="Y324" s="238"/>
      <c r="Z324" s="238"/>
      <c r="AA324" s="238"/>
      <c r="AB324" s="238"/>
      <c r="AC324" s="238"/>
      <c r="AD324" s="238"/>
      <c r="AE324" s="238"/>
      <c r="AF324" s="238"/>
      <c r="AG324" s="238"/>
      <c r="AI324" s="87" t="s">
        <v>738</v>
      </c>
      <c r="AJ324" s="19"/>
    </row>
    <row r="325" spans="1:36" ht="12.75" customHeight="1">
      <c r="A325" s="155">
        <v>14</v>
      </c>
      <c r="B325" s="83" t="s">
        <v>42</v>
      </c>
      <c r="C325" s="232" t="s">
        <v>492</v>
      </c>
      <c r="D325" s="131" t="str">
        <f>HYPERLINK(AJ325,AI325)</f>
        <v>video</v>
      </c>
      <c r="E325" s="389">
        <v>6</v>
      </c>
      <c r="F325" s="389"/>
      <c r="G325" s="389"/>
      <c r="H325" s="389"/>
      <c r="I325" s="389"/>
      <c r="J325" s="389"/>
      <c r="K325" s="389">
        <v>4</v>
      </c>
      <c r="L325" s="389"/>
      <c r="M325" s="389"/>
      <c r="N325" s="389"/>
      <c r="O325" s="389"/>
      <c r="P325" s="397"/>
      <c r="Q325" s="238"/>
      <c r="R325" s="238"/>
      <c r="S325" s="238"/>
      <c r="T325" s="238"/>
      <c r="U325" s="238"/>
      <c r="V325" s="238"/>
      <c r="W325" s="238"/>
      <c r="X325" s="238"/>
      <c r="Y325" s="238"/>
      <c r="Z325" s="238"/>
      <c r="AA325" s="238"/>
      <c r="AB325" s="238"/>
      <c r="AC325" s="238"/>
      <c r="AD325" s="238"/>
      <c r="AE325" s="238"/>
      <c r="AF325" s="238"/>
      <c r="AG325" s="238"/>
      <c r="AI325" s="87" t="s">
        <v>738</v>
      </c>
      <c r="AJ325" s="19" t="str">
        <f>VLOOKUP(C325,EJE!C$1:D1661,2,FALSE)</f>
        <v>https://youtu.be/hMsCVplKeJw?si=kJnO1JfFyCYjekgF</v>
      </c>
    </row>
    <row r="326" spans="1:36" ht="25.5" customHeight="1">
      <c r="A326" s="155">
        <v>15</v>
      </c>
      <c r="B326" s="83" t="s">
        <v>687</v>
      </c>
      <c r="C326" s="156" t="s">
        <v>1190</v>
      </c>
      <c r="D326" s="132" t="str">
        <f>HYPERLINK(AJ326,AI326)</f>
        <v>video</v>
      </c>
      <c r="E326" s="395">
        <v>6</v>
      </c>
      <c r="F326" s="395"/>
      <c r="G326" s="395"/>
      <c r="H326" s="395"/>
      <c r="I326" s="395"/>
      <c r="J326" s="395"/>
      <c r="K326" s="395">
        <v>4</v>
      </c>
      <c r="L326" s="395"/>
      <c r="M326" s="395"/>
      <c r="N326" s="395"/>
      <c r="O326" s="395"/>
      <c r="P326" s="398"/>
      <c r="Q326" s="238"/>
      <c r="R326" s="238"/>
      <c r="S326" s="238"/>
      <c r="T326" s="238"/>
      <c r="U326" s="238"/>
      <c r="V326" s="238"/>
      <c r="W326" s="238"/>
      <c r="X326" s="238"/>
      <c r="Y326" s="238"/>
      <c r="Z326" s="238"/>
      <c r="AA326" s="238"/>
      <c r="AB326" s="238"/>
      <c r="AC326" s="238"/>
      <c r="AD326" s="238"/>
      <c r="AE326" s="238"/>
      <c r="AF326" s="238"/>
      <c r="AG326" s="238"/>
      <c r="AI326" s="87" t="s">
        <v>738</v>
      </c>
      <c r="AJ326" s="19">
        <f>VLOOKUP(C326,EJE!C$1:D1662,2,FALSE)</f>
        <v>0</v>
      </c>
    </row>
    <row r="327" spans="1:36" ht="12.75" customHeight="1">
      <c r="A327" s="155">
        <v>16</v>
      </c>
      <c r="B327" s="83" t="s">
        <v>38</v>
      </c>
      <c r="C327" s="156" t="s">
        <v>35</v>
      </c>
      <c r="D327" s="132" t="str">
        <f>HYPERLINK(AJ327,AI327)</f>
        <v>video</v>
      </c>
      <c r="E327" s="395">
        <v>6</v>
      </c>
      <c r="F327" s="395"/>
      <c r="G327" s="395"/>
      <c r="H327" s="395"/>
      <c r="I327" s="395"/>
      <c r="J327" s="395"/>
      <c r="K327" s="395">
        <v>4</v>
      </c>
      <c r="L327" s="395"/>
      <c r="M327" s="395"/>
      <c r="N327" s="395"/>
      <c r="O327" s="395"/>
      <c r="P327" s="398"/>
      <c r="Q327" s="238"/>
      <c r="R327" s="238"/>
      <c r="S327" s="238"/>
      <c r="T327" s="238"/>
      <c r="U327" s="238"/>
      <c r="V327" s="238"/>
      <c r="W327" s="238"/>
      <c r="X327" s="238"/>
      <c r="Y327" s="238"/>
      <c r="Z327" s="238"/>
      <c r="AA327" s="238"/>
      <c r="AB327" s="238"/>
      <c r="AC327" s="238"/>
      <c r="AD327" s="238"/>
      <c r="AE327" s="238"/>
      <c r="AF327" s="238"/>
      <c r="AG327" s="238"/>
      <c r="AI327" s="87" t="s">
        <v>738</v>
      </c>
      <c r="AJ327" s="19" t="str">
        <f>VLOOKUP(C327,EJE!C$1:D1663,2,FALSE)</f>
        <v>https://youtube.com/shorts/yKgCLj9e8Fo</v>
      </c>
    </row>
    <row r="328" spans="1:36" ht="13.5" thickBot="1">
      <c r="A328" s="155">
        <v>17</v>
      </c>
      <c r="B328" s="83" t="s">
        <v>687</v>
      </c>
      <c r="C328" s="235" t="s">
        <v>1193</v>
      </c>
      <c r="D328" s="133" t="str">
        <f>HYPERLINK(AJ328,AI328)</f>
        <v>video</v>
      </c>
      <c r="E328" s="386">
        <v>6</v>
      </c>
      <c r="F328" s="386"/>
      <c r="G328" s="386"/>
      <c r="H328" s="386"/>
      <c r="I328" s="386"/>
      <c r="J328" s="386"/>
      <c r="K328" s="386">
        <v>4</v>
      </c>
      <c r="L328" s="386"/>
      <c r="M328" s="386"/>
      <c r="N328" s="386"/>
      <c r="O328" s="386"/>
      <c r="P328" s="399"/>
      <c r="Q328" s="238"/>
      <c r="R328" s="238"/>
      <c r="S328" s="238"/>
      <c r="T328" s="238"/>
      <c r="U328" s="238"/>
      <c r="V328" s="238"/>
      <c r="W328" s="238"/>
      <c r="X328" s="238"/>
      <c r="Y328" s="238"/>
      <c r="Z328" s="238"/>
      <c r="AA328" s="238"/>
      <c r="AB328" s="238"/>
      <c r="AC328" s="238"/>
      <c r="AD328" s="238"/>
      <c r="AE328" s="238"/>
      <c r="AF328" s="238"/>
      <c r="AG328" s="238"/>
      <c r="AI328" s="87" t="s">
        <v>738</v>
      </c>
      <c r="AJ328" s="19">
        <f>VLOOKUP(C328,EJE!C$1:D1664,2,FALSE)</f>
        <v>0</v>
      </c>
    </row>
    <row r="329" spans="1:36" ht="12.75">
      <c r="A329" s="155">
        <v>18</v>
      </c>
      <c r="B329" s="83" t="s">
        <v>262</v>
      </c>
      <c r="C329" s="232" t="s">
        <v>301</v>
      </c>
      <c r="D329" s="131" t="str">
        <f t="shared" ref="D329:D331" si="286">HYPERLINK(AJ329,AI329)</f>
        <v>video</v>
      </c>
      <c r="E329" s="389">
        <v>10</v>
      </c>
      <c r="F329" s="389"/>
      <c r="G329" s="389"/>
      <c r="H329" s="389"/>
      <c r="I329" s="389"/>
      <c r="J329" s="389"/>
      <c r="K329" s="389">
        <v>4</v>
      </c>
      <c r="L329" s="389"/>
      <c r="M329" s="389"/>
      <c r="N329" s="389"/>
      <c r="O329" s="389"/>
      <c r="P329" s="397"/>
      <c r="Q329" s="238"/>
      <c r="R329" s="238"/>
      <c r="S329" s="238"/>
      <c r="T329" s="238"/>
      <c r="U329" s="238"/>
      <c r="V329" s="238"/>
      <c r="W329" s="238"/>
      <c r="X329" s="238"/>
      <c r="Y329" s="238"/>
      <c r="Z329" s="238"/>
      <c r="AA329" s="238"/>
      <c r="AB329" s="238"/>
      <c r="AC329" s="238"/>
      <c r="AD329" s="238"/>
      <c r="AE329" s="238"/>
      <c r="AF329" s="238"/>
      <c r="AG329" s="238"/>
      <c r="AI329" s="87" t="s">
        <v>738</v>
      </c>
      <c r="AJ329" s="19">
        <f>VLOOKUP(C329,EJE!C$1:D1665,2,FALSE)</f>
        <v>0</v>
      </c>
    </row>
    <row r="330" spans="1:36" ht="12.75">
      <c r="A330" s="155">
        <v>19</v>
      </c>
      <c r="B330" s="83" t="s">
        <v>262</v>
      </c>
      <c r="C330" s="156" t="s">
        <v>268</v>
      </c>
      <c r="D330" s="132" t="str">
        <f t="shared" si="286"/>
        <v>video</v>
      </c>
      <c r="E330" s="395">
        <v>10</v>
      </c>
      <c r="F330" s="395"/>
      <c r="G330" s="395"/>
      <c r="H330" s="395"/>
      <c r="I330" s="395"/>
      <c r="J330" s="395"/>
      <c r="K330" s="395">
        <v>4</v>
      </c>
      <c r="L330" s="395"/>
      <c r="M330" s="395"/>
      <c r="N330" s="395"/>
      <c r="O330" s="395"/>
      <c r="P330" s="398"/>
      <c r="Q330" s="238"/>
      <c r="R330" s="238"/>
      <c r="S330" s="238"/>
      <c r="T330" s="238"/>
      <c r="U330" s="238"/>
      <c r="V330" s="238"/>
      <c r="W330" s="238"/>
      <c r="X330" s="238"/>
      <c r="Y330" s="238"/>
      <c r="Z330" s="238"/>
      <c r="AA330" s="238"/>
      <c r="AB330" s="238"/>
      <c r="AC330" s="238"/>
      <c r="AD330" s="238"/>
      <c r="AE330" s="238"/>
      <c r="AF330" s="238"/>
      <c r="AG330" s="238"/>
      <c r="AI330" s="87" t="s">
        <v>738</v>
      </c>
      <c r="AJ330" s="19">
        <f>VLOOKUP(C330,EJE!C$1:D1666,2,FALSE)</f>
        <v>0</v>
      </c>
    </row>
    <row r="331" spans="1:36" ht="26.25" thickBot="1">
      <c r="A331" s="155">
        <v>20</v>
      </c>
      <c r="B331" s="83" t="s">
        <v>263</v>
      </c>
      <c r="C331" s="235" t="s">
        <v>255</v>
      </c>
      <c r="D331" s="133" t="str">
        <f t="shared" si="286"/>
        <v>video</v>
      </c>
      <c r="E331" s="386"/>
      <c r="F331" s="386"/>
      <c r="G331" s="386"/>
      <c r="H331" s="386" t="s">
        <v>779</v>
      </c>
      <c r="I331" s="386"/>
      <c r="J331" s="386"/>
      <c r="K331" s="386">
        <v>4</v>
      </c>
      <c r="L331" s="386"/>
      <c r="M331" s="386"/>
      <c r="N331" s="386"/>
      <c r="O331" s="386"/>
      <c r="P331" s="399"/>
      <c r="Q331" s="238"/>
      <c r="R331" s="238"/>
      <c r="S331" s="238"/>
      <c r="T331" s="238"/>
      <c r="U331" s="238"/>
      <c r="V331" s="238"/>
      <c r="W331" s="238"/>
      <c r="X331" s="238"/>
      <c r="Y331" s="238"/>
      <c r="Z331" s="238"/>
      <c r="AA331" s="238"/>
      <c r="AB331" s="238"/>
      <c r="AC331" s="238"/>
      <c r="AD331" s="238"/>
      <c r="AE331" s="238"/>
      <c r="AF331" s="238"/>
      <c r="AG331" s="238"/>
      <c r="AI331" s="87" t="s">
        <v>738</v>
      </c>
      <c r="AJ331" s="19">
        <f>VLOOKUP(C331,EJE!C$1:D1667,2,FALSE)</f>
        <v>0</v>
      </c>
    </row>
    <row r="332" spans="1:36" ht="12.75" customHeight="1">
      <c r="A332" s="155">
        <v>21</v>
      </c>
      <c r="B332" s="83" t="s">
        <v>1</v>
      </c>
      <c r="C332" s="156" t="s">
        <v>745</v>
      </c>
      <c r="D332" s="132"/>
      <c r="E332" s="394"/>
      <c r="F332" s="394"/>
      <c r="G332" s="394"/>
      <c r="H332" s="395" t="s">
        <v>779</v>
      </c>
      <c r="I332" s="395"/>
      <c r="J332" s="395"/>
      <c r="K332" s="395"/>
      <c r="L332" s="395"/>
      <c r="M332" s="395"/>
      <c r="N332" s="394"/>
      <c r="O332" s="394"/>
      <c r="P332" s="394"/>
      <c r="Q332" s="238"/>
      <c r="R332" s="238"/>
      <c r="S332" s="238"/>
      <c r="T332" s="238"/>
      <c r="U332" s="238"/>
      <c r="V332" s="238"/>
      <c r="W332" s="238"/>
      <c r="X332" s="238"/>
      <c r="Y332" s="238"/>
      <c r="Z332" s="238"/>
      <c r="AA332" s="238"/>
      <c r="AB332" s="238"/>
      <c r="AC332" s="238"/>
      <c r="AD332" s="238"/>
      <c r="AE332" s="238"/>
      <c r="AF332" s="130"/>
      <c r="AG332" s="238"/>
    </row>
    <row r="333" spans="1:36">
      <c r="A333" s="155"/>
      <c r="B333" s="83"/>
    </row>
    <row r="334" spans="1:36">
      <c r="A334" s="155"/>
      <c r="B334" s="83"/>
    </row>
    <row r="335" spans="1:36">
      <c r="A335" s="155"/>
      <c r="B335" s="83"/>
    </row>
    <row r="336" spans="1:36">
      <c r="B336" s="18"/>
      <c r="C336" s="77" t="s">
        <v>939</v>
      </c>
      <c r="D336" s="59"/>
      <c r="E336" s="228"/>
      <c r="F336" s="228"/>
      <c r="G336" s="228"/>
      <c r="H336" s="228"/>
      <c r="I336" s="228"/>
      <c r="J336" s="228"/>
      <c r="K336" s="228"/>
      <c r="L336" s="228"/>
      <c r="M336" s="228"/>
      <c r="N336" s="228"/>
      <c r="O336" s="228"/>
      <c r="P336" s="228"/>
      <c r="AG336" s="228"/>
      <c r="AJ336" s="75"/>
    </row>
    <row r="337" spans="1:36" customFormat="1" ht="21" thickBot="1">
      <c r="A337" s="162">
        <v>14</v>
      </c>
      <c r="B337" s="162"/>
      <c r="C337" s="162" t="s">
        <v>936</v>
      </c>
      <c r="D337" s="191"/>
      <c r="E337" s="381" t="s">
        <v>688</v>
      </c>
      <c r="F337" s="381"/>
      <c r="G337" s="381"/>
      <c r="H337" s="381" t="s">
        <v>38</v>
      </c>
      <c r="I337" s="381"/>
      <c r="J337" s="381"/>
      <c r="K337" s="381" t="s">
        <v>687</v>
      </c>
      <c r="L337" s="381"/>
      <c r="M337" s="381"/>
      <c r="N337" s="381" t="s">
        <v>686</v>
      </c>
      <c r="O337" s="381"/>
      <c r="P337" s="381"/>
      <c r="AH337" s="18"/>
      <c r="AI337" s="87"/>
    </row>
    <row r="338" spans="1:36" ht="12.75">
      <c r="A338" s="155">
        <v>1</v>
      </c>
      <c r="B338" s="80" t="s">
        <v>175</v>
      </c>
      <c r="C338" s="156" t="s">
        <v>199</v>
      </c>
      <c r="D338" s="59" t="e">
        <f t="shared" ref="D338:D343" si="287">HYPERLINK(AJ338,AI338)</f>
        <v>#N/A</v>
      </c>
      <c r="E338" s="395"/>
      <c r="F338" s="395"/>
      <c r="G338" s="395"/>
      <c r="H338" s="395" t="s">
        <v>776</v>
      </c>
      <c r="I338" s="395"/>
      <c r="J338" s="395"/>
      <c r="K338" s="395">
        <v>3</v>
      </c>
      <c r="L338" s="395"/>
      <c r="M338" s="395"/>
      <c r="N338" s="395"/>
      <c r="O338" s="395"/>
      <c r="P338" s="398"/>
      <c r="AG338" s="228"/>
      <c r="AI338" s="87" t="s">
        <v>738</v>
      </c>
      <c r="AJ338" s="19" t="e">
        <f>VLOOKUP(C338,EJE!C$1:D1680,2,FALSE)</f>
        <v>#N/A</v>
      </c>
    </row>
    <row r="339" spans="1:36" ht="12.75" customHeight="1">
      <c r="A339" s="155">
        <v>2</v>
      </c>
      <c r="B339" s="81" t="s">
        <v>395</v>
      </c>
      <c r="C339" s="156" t="s">
        <v>391</v>
      </c>
      <c r="D339" s="59" t="str">
        <f t="shared" si="287"/>
        <v>video</v>
      </c>
      <c r="E339" s="395"/>
      <c r="F339" s="395"/>
      <c r="G339" s="395"/>
      <c r="H339" s="395" t="s">
        <v>776</v>
      </c>
      <c r="I339" s="395"/>
      <c r="J339" s="395"/>
      <c r="K339" s="395">
        <v>3</v>
      </c>
      <c r="L339" s="395"/>
      <c r="M339" s="395"/>
      <c r="N339" s="395"/>
      <c r="O339" s="395"/>
      <c r="P339" s="398"/>
      <c r="AG339" s="228"/>
      <c r="AI339" s="87" t="s">
        <v>738</v>
      </c>
      <c r="AJ339" s="19" t="str">
        <f>VLOOKUP(C339,EJE!C$1:D1681,2,FALSE)</f>
        <v>https://youtu.be/8ZVAz0Z6uvE?si=yNBnpnbYuEKrl79R</v>
      </c>
    </row>
    <row r="340" spans="1:36" ht="17.25" customHeight="1" thickBot="1">
      <c r="A340" s="155">
        <v>3</v>
      </c>
      <c r="B340" s="82" t="s">
        <v>392</v>
      </c>
      <c r="C340" s="235" t="s">
        <v>178</v>
      </c>
      <c r="D340" s="61" t="str">
        <f t="shared" si="287"/>
        <v>video</v>
      </c>
      <c r="E340" s="386"/>
      <c r="F340" s="386"/>
      <c r="G340" s="386"/>
      <c r="H340" s="386" t="s">
        <v>776</v>
      </c>
      <c r="I340" s="386"/>
      <c r="J340" s="386"/>
      <c r="K340" s="386">
        <v>3</v>
      </c>
      <c r="L340" s="386"/>
      <c r="M340" s="386"/>
      <c r="N340" s="386"/>
      <c r="O340" s="386"/>
      <c r="P340" s="399"/>
      <c r="AG340" s="228"/>
      <c r="AI340" s="87" t="s">
        <v>738</v>
      </c>
      <c r="AJ340" s="19" t="str">
        <f>VLOOKUP(C340,EJE!C$1:D1682,2,FALSE)</f>
        <v>https://youtu.be/dMsXx_Qqpj0?si=VK3hfq7BMsTC3ZqS</v>
      </c>
    </row>
    <row r="341" spans="1:36" ht="16.5" customHeight="1">
      <c r="A341" s="155">
        <v>4</v>
      </c>
      <c r="B341" s="80" t="s">
        <v>739</v>
      </c>
      <c r="C341" s="232" t="s">
        <v>47</v>
      </c>
      <c r="D341" s="74" t="str">
        <f t="shared" si="287"/>
        <v>video</v>
      </c>
      <c r="E341" s="389"/>
      <c r="F341" s="389"/>
      <c r="G341" s="389"/>
      <c r="H341" s="389" t="s">
        <v>776</v>
      </c>
      <c r="I341" s="389"/>
      <c r="J341" s="389"/>
      <c r="K341" s="389">
        <v>3</v>
      </c>
      <c r="L341" s="389"/>
      <c r="M341" s="389"/>
      <c r="N341" s="389"/>
      <c r="O341" s="389"/>
      <c r="P341" s="397"/>
      <c r="AG341" s="228"/>
      <c r="AI341" s="87" t="s">
        <v>738</v>
      </c>
      <c r="AJ341" s="19">
        <f>VLOOKUP(C341,EJE!C$1:D1683,2,FALSE)</f>
        <v>0</v>
      </c>
    </row>
    <row r="342" spans="1:36" ht="12.75" customHeight="1">
      <c r="A342" s="155">
        <v>5</v>
      </c>
      <c r="B342" s="81" t="s">
        <v>739</v>
      </c>
      <c r="C342" s="156" t="s">
        <v>465</v>
      </c>
      <c r="D342" s="59" t="str">
        <f t="shared" si="287"/>
        <v>video</v>
      </c>
      <c r="E342" s="395"/>
      <c r="F342" s="395"/>
      <c r="G342" s="395"/>
      <c r="H342" s="395" t="s">
        <v>776</v>
      </c>
      <c r="I342" s="395"/>
      <c r="J342" s="395"/>
      <c r="K342" s="395">
        <v>3</v>
      </c>
      <c r="L342" s="395"/>
      <c r="M342" s="395"/>
      <c r="N342" s="395"/>
      <c r="O342" s="395"/>
      <c r="P342" s="398"/>
      <c r="AG342" s="228"/>
      <c r="AI342" s="87" t="s">
        <v>738</v>
      </c>
      <c r="AJ342" s="19" t="str">
        <f>VLOOKUP(C342,EJE!C$1:D1684,2,FALSE)</f>
        <v>https://youtu.be/oRxs30Eul8o?si=e0D3zs2bt0aX9kmn</v>
      </c>
    </row>
    <row r="343" spans="1:36" ht="13.5" customHeight="1" thickBot="1">
      <c r="A343" s="155">
        <v>6</v>
      </c>
      <c r="B343" s="81" t="s">
        <v>0</v>
      </c>
      <c r="C343" s="156" t="s">
        <v>328</v>
      </c>
      <c r="D343" s="59" t="str">
        <f t="shared" si="287"/>
        <v>video</v>
      </c>
      <c r="E343" s="395"/>
      <c r="F343" s="395"/>
      <c r="G343" s="395"/>
      <c r="H343" s="395" t="s">
        <v>776</v>
      </c>
      <c r="I343" s="395"/>
      <c r="J343" s="395"/>
      <c r="K343" s="395">
        <v>3</v>
      </c>
      <c r="L343" s="395"/>
      <c r="M343" s="395"/>
      <c r="N343" s="395"/>
      <c r="O343" s="395"/>
      <c r="P343" s="398"/>
      <c r="AG343" s="228"/>
      <c r="AI343" s="87" t="s">
        <v>738</v>
      </c>
      <c r="AJ343" s="19">
        <f>VLOOKUP(C343,EJE!C$1:D1685,2,FALSE)</f>
        <v>0</v>
      </c>
    </row>
    <row r="344" spans="1:36" ht="12.75">
      <c r="A344" s="155">
        <v>7</v>
      </c>
      <c r="B344" s="129" t="s">
        <v>839</v>
      </c>
      <c r="C344" s="233" t="str">
        <f>+VLOOKUP($B344,PERIODIZACION!$A$3:$AN$528,2,FALSE)</f>
        <v>HIP TRUST</v>
      </c>
      <c r="D344" s="203">
        <f>IF(VLOOKUP($B344,PERIODIZACION!$A$3:$AN$528,3,FALSE)=0,"",VLOOKUP($B344,PERIODIZACION!$A$3:$AN$528,3,FALSE))</f>
        <v>40</v>
      </c>
      <c r="E344" s="233" t="str">
        <f t="shared" ref="E344" si="288">IF(D344 &lt;&gt; "","/","")</f>
        <v>/</v>
      </c>
      <c r="F344" s="233">
        <f>IF(VLOOKUP($B344,PERIODIZACION!$A$3:$AN$528,4,FALSE)=0,"",VLOOKUP($B344,PERIODIZACION!$A$3:$AN$528,4,FALSE))</f>
        <v>4</v>
      </c>
      <c r="G344" s="233">
        <f>IF(VLOOKUP($B344,PERIODIZACION!$A$3:$AN$528,5,FALSE)=0,"",VLOOKUP($B344,PERIODIZACION!$A$3:$AN$528,5,FALSE))</f>
        <v>60</v>
      </c>
      <c r="H344" s="233" t="str">
        <f t="shared" ref="H344" si="289">IF(G344 &lt;&gt; "","/","")</f>
        <v>/</v>
      </c>
      <c r="I344" s="233">
        <f>IF(VLOOKUP($B344,PERIODIZACION!$A$3:$AN$528,6,FALSE)=0,"",VLOOKUP($B344,PERIODIZACION!$A$3:$AN$528,6,FALSE))</f>
        <v>4</v>
      </c>
      <c r="J344" s="233">
        <f>IF(VLOOKUP($B344,PERIODIZACION!$A$3:$AN$528,7,FALSE)=0,"",VLOOKUP($B344,PERIODIZACION!$A$3:$AN$528,7,FALSE))</f>
        <v>70</v>
      </c>
      <c r="K344" s="233" t="str">
        <f t="shared" ref="K344" si="290">IF(J344 &lt;&gt; "","/","")</f>
        <v>/</v>
      </c>
      <c r="L344" s="233">
        <f>IF(VLOOKUP($B344,PERIODIZACION!$A$3:$AN$528,8,FALSE)=0,"",VLOOKUP($B344,PERIODIZACION!$A$3:$AN$528,8,FALSE))</f>
        <v>4</v>
      </c>
      <c r="M344" s="233">
        <f>IF(VLOOKUP($B344,PERIODIZACION!$A$3:$AN$528,9,FALSE)=0,"",VLOOKUP($B344,PERIODIZACION!$A$3:$AN$528,9,FALSE))</f>
        <v>80</v>
      </c>
      <c r="N344" s="233" t="str">
        <f t="shared" ref="N344" si="291">IF(M344 &lt;&gt; "","/","")</f>
        <v>/</v>
      </c>
      <c r="O344" s="233">
        <f>IF(VLOOKUP($B344,PERIODIZACION!$A$3:$AN$528,10,FALSE)=0,"",VLOOKUP($B344,PERIODIZACION!$A$3:$AN$528,10,FALSE))</f>
        <v>2</v>
      </c>
      <c r="P344" s="233">
        <f>IF(VLOOKUP($B344,PERIODIZACION!$A$3:$AN$528,11,FALSE)=0,"",VLOOKUP($B344,PERIODIZACION!$A$3:$AN$528,11,FALSE))</f>
        <v>80</v>
      </c>
      <c r="Q344" s="233" t="str">
        <f t="shared" ref="Q344" si="292">IF(P344 &lt;&gt; "","/","")</f>
        <v>/</v>
      </c>
      <c r="R344" s="233">
        <f>IF(VLOOKUP($B344,PERIODIZACION!$A$3:$AN$528,12,FALSE)=0,"",VLOOKUP($B344,PERIODIZACION!$A$3:$AN$528,12,FALSE))</f>
        <v>2</v>
      </c>
      <c r="S344" s="233">
        <f>IF(VLOOKUP($B344,PERIODIZACION!$A$3:$AN$528,13,FALSE)=0,"",VLOOKUP($B344,PERIODIZACION!$A$3:$AN$528,13,FALSE))</f>
        <v>80</v>
      </c>
      <c r="T344" s="233" t="str">
        <f t="shared" ref="T344" si="293">IF(S344 &lt;&gt; "","/","")</f>
        <v>/</v>
      </c>
      <c r="U344" s="233">
        <f>IF(VLOOKUP($B344,PERIODIZACION!$A$3:$AN$528,14,FALSE)=0,"",VLOOKUP($B344,PERIODIZACION!$A$3:$AN$528,14,FALSE))</f>
        <v>2</v>
      </c>
      <c r="V344" s="233">
        <f>IF(VLOOKUP($B344,PERIODIZACION!$A$3:$AN$528,15,FALSE)=0,"",VLOOKUP($B344,PERIODIZACION!$A$3:$AN$528,15,FALSE))</f>
        <v>80</v>
      </c>
      <c r="W344" s="233" t="str">
        <f t="shared" ref="W344" si="294">IF(V344 &lt;&gt; "","/","")</f>
        <v>/</v>
      </c>
      <c r="X344" s="233">
        <f>IF(VLOOKUP($B344,PERIODIZACION!$A$3:$AN$528,16,FALSE)=0,"",VLOOKUP($B344,PERIODIZACION!$A$3:$AN$528,16,FALSE))</f>
        <v>2</v>
      </c>
      <c r="Y344" s="233">
        <f>IF(VLOOKUP($B344,PERIODIZACION!$A$3:$AN$528,17,FALSE)=0,"",VLOOKUP($B344,PERIODIZACION!$A$3:$AN$528,17,FALSE))</f>
        <v>80</v>
      </c>
      <c r="Z344" s="233" t="str">
        <f t="shared" ref="Z344" si="295">IF(Y344 &lt;&gt; "","/","")</f>
        <v>/</v>
      </c>
      <c r="AA344" s="233">
        <f>IF(VLOOKUP($B344,PERIODIZACION!$A$3:$AN$528,18,FALSE)=0,"",VLOOKUP($B344,PERIODIZACION!$A$3:$AN$528,18,FALSE))</f>
        <v>2</v>
      </c>
      <c r="AB344" s="233">
        <f>IF(VLOOKUP($B344,PERIODIZACION!$A$3:$AN$528,19,FALSE)=0,"",VLOOKUP($B344,PERIODIZACION!$A$3:$AN$528,19,FALSE))</f>
        <v>80</v>
      </c>
      <c r="AC344" s="233" t="str">
        <f t="shared" ref="AC344" si="296">IF(AB344 &lt;&gt; "","/","")</f>
        <v>/</v>
      </c>
      <c r="AD344" s="233">
        <f>IF(VLOOKUP($B344,PERIODIZACION!$A$3:$AN$528,20,FALSE)=0,"",VLOOKUP($B344,PERIODIZACION!$A$3:$AN$528,20,FALSE))</f>
        <v>2</v>
      </c>
      <c r="AE344" s="233" t="str">
        <f>IF(VLOOKUP($B344,PERIODIZACION!$A$3:$AN$528,21,FALSE)=0,"",VLOOKUP($B344,PERIODIZACION!$A$3:$AN$528,21,FALSE))</f>
        <v/>
      </c>
      <c r="AF344" s="233" t="str">
        <f t="shared" ref="AF344" si="297">IF(AE344 &lt;&gt; "","/","")</f>
        <v/>
      </c>
      <c r="AG344" s="234" t="str">
        <f>IF(VLOOKUP($B344,PERIODIZACION!$A$3:$AN$528,22,FALSE)=0,"",VLOOKUP($B344,PERIODIZACION!$A$3:$AN$528,22,FALSE))</f>
        <v/>
      </c>
      <c r="AI344" s="87" t="s">
        <v>738</v>
      </c>
      <c r="AJ344" s="19" t="e">
        <f>VLOOKUP(C344,EJE!C$1:D1686,2,FALSE)</f>
        <v>#N/A</v>
      </c>
    </row>
    <row r="345" spans="1:36" ht="12.75" customHeight="1">
      <c r="A345" s="155">
        <v>8</v>
      </c>
      <c r="B345" s="81"/>
      <c r="C345" s="227"/>
      <c r="D345" s="59"/>
      <c r="E345" s="382"/>
      <c r="F345" s="382"/>
      <c r="G345" s="382"/>
      <c r="H345" s="382"/>
      <c r="I345" s="382"/>
      <c r="J345" s="382"/>
      <c r="K345" s="382"/>
      <c r="L345" s="382"/>
      <c r="M345" s="382"/>
      <c r="N345" s="382"/>
      <c r="O345" s="382"/>
      <c r="P345" s="382"/>
      <c r="Q345" s="228"/>
      <c r="R345" s="228"/>
      <c r="S345" s="228"/>
      <c r="T345" s="228"/>
      <c r="U345" s="228"/>
      <c r="V345" s="228"/>
      <c r="W345" s="228"/>
      <c r="X345" s="228"/>
      <c r="Y345" s="228"/>
      <c r="Z345" s="228"/>
      <c r="AA345" s="228"/>
      <c r="AB345" s="228"/>
      <c r="AC345" s="228"/>
      <c r="AD345" s="228"/>
      <c r="AE345" s="228"/>
      <c r="AF345" s="228"/>
      <c r="AG345" s="231"/>
      <c r="AI345" s="87" t="s">
        <v>738</v>
      </c>
      <c r="AJ345" s="19" t="e">
        <f>VLOOKUP(C345,EJE!C$1:D1687,2,FALSE)</f>
        <v>#N/A</v>
      </c>
    </row>
    <row r="346" spans="1:36" ht="13.5" customHeight="1" thickBot="1">
      <c r="A346" s="155">
        <v>9</v>
      </c>
      <c r="B346" s="260" t="s">
        <v>802</v>
      </c>
      <c r="C346" s="236" t="str">
        <f>+VLOOKUP($B346,PERIODIZACION!$A$3:$AN$528,2,FALSE)</f>
        <v>PECHO</v>
      </c>
      <c r="D346" s="324">
        <f>IF(VLOOKUP($B346,PERIODIZACION!$A$3:$AN$528,3,FALSE)=0,"",VLOOKUP($B346,PERIODIZACION!$A$3:$AN$528,3,FALSE))</f>
        <v>40</v>
      </c>
      <c r="E346" s="236" t="str">
        <f t="shared" ref="E346" si="298">IF(D346 &lt;&gt; "","/","")</f>
        <v>/</v>
      </c>
      <c r="F346" s="236">
        <f>IF(VLOOKUP($B346,PERIODIZACION!$A$3:$AN$528,4,FALSE)=0,"",VLOOKUP($B346,PERIODIZACION!$A$3:$AN$528,4,FALSE))</f>
        <v>4</v>
      </c>
      <c r="G346" s="236">
        <f>IF(VLOOKUP($B346,PERIODIZACION!$A$3:$AN$528,5,FALSE)=0,"",VLOOKUP($B346,PERIODIZACION!$A$3:$AN$528,5,FALSE))</f>
        <v>60</v>
      </c>
      <c r="H346" s="236" t="str">
        <f t="shared" ref="H346" si="299">IF(G346 &lt;&gt; "","/","")</f>
        <v>/</v>
      </c>
      <c r="I346" s="236">
        <f>IF(VLOOKUP($B346,PERIODIZACION!$A$3:$AN$528,6,FALSE)=0,"",VLOOKUP($B346,PERIODIZACION!$A$3:$AN$528,6,FALSE))</f>
        <v>4</v>
      </c>
      <c r="J346" s="236">
        <f>IF(VLOOKUP($B346,PERIODIZACION!$A$3:$AN$528,7,FALSE)=0,"",VLOOKUP($B346,PERIODIZACION!$A$3:$AN$528,7,FALSE))</f>
        <v>70</v>
      </c>
      <c r="K346" s="236" t="str">
        <f t="shared" ref="K346" si="300">IF(J346 &lt;&gt; "","/","")</f>
        <v>/</v>
      </c>
      <c r="L346" s="236">
        <f>IF(VLOOKUP($B346,PERIODIZACION!$A$3:$AN$528,8,FALSE)=0,"",VLOOKUP($B346,PERIODIZACION!$A$3:$AN$528,8,FALSE))</f>
        <v>4</v>
      </c>
      <c r="M346" s="236">
        <f>IF(VLOOKUP($B346,PERIODIZACION!$A$3:$AN$528,9,FALSE)=0,"",VLOOKUP($B346,PERIODIZACION!$A$3:$AN$528,9,FALSE))</f>
        <v>80</v>
      </c>
      <c r="N346" s="236" t="str">
        <f t="shared" ref="N346" si="301">IF(M346 &lt;&gt; "","/","")</f>
        <v>/</v>
      </c>
      <c r="O346" s="236">
        <f>IF(VLOOKUP($B346,PERIODIZACION!$A$3:$AN$528,10,FALSE)=0,"",VLOOKUP($B346,PERIODIZACION!$A$3:$AN$528,10,FALSE))</f>
        <v>2</v>
      </c>
      <c r="P346" s="236">
        <f>IF(VLOOKUP($B346,PERIODIZACION!$A$3:$AN$528,11,FALSE)=0,"",VLOOKUP($B346,PERIODIZACION!$A$3:$AN$528,11,FALSE))</f>
        <v>80</v>
      </c>
      <c r="Q346" s="236" t="str">
        <f t="shared" ref="Q346" si="302">IF(P346 &lt;&gt; "","/","")</f>
        <v>/</v>
      </c>
      <c r="R346" s="236">
        <f>IF(VLOOKUP($B346,PERIODIZACION!$A$3:$AN$528,12,FALSE)=0,"",VLOOKUP($B346,PERIODIZACION!$A$3:$AN$528,12,FALSE))</f>
        <v>2</v>
      </c>
      <c r="S346" s="236">
        <f>IF(VLOOKUP($B346,PERIODIZACION!$A$3:$AN$528,13,FALSE)=0,"",VLOOKUP($B346,PERIODIZACION!$A$3:$AN$528,13,FALSE))</f>
        <v>80</v>
      </c>
      <c r="T346" s="236" t="str">
        <f t="shared" ref="T346" si="303">IF(S346 &lt;&gt; "","/","")</f>
        <v>/</v>
      </c>
      <c r="U346" s="236">
        <f>IF(VLOOKUP($B346,PERIODIZACION!$A$3:$AN$528,14,FALSE)=0,"",VLOOKUP($B346,PERIODIZACION!$A$3:$AN$528,14,FALSE))</f>
        <v>2</v>
      </c>
      <c r="V346" s="236">
        <f>IF(VLOOKUP($B346,PERIODIZACION!$A$3:$AN$528,15,FALSE)=0,"",VLOOKUP($B346,PERIODIZACION!$A$3:$AN$528,15,FALSE))</f>
        <v>80</v>
      </c>
      <c r="W346" s="236" t="str">
        <f t="shared" ref="W346" si="304">IF(V346 &lt;&gt; "","/","")</f>
        <v>/</v>
      </c>
      <c r="X346" s="236">
        <f>IF(VLOOKUP($B346,PERIODIZACION!$A$3:$AN$528,16,FALSE)=0,"",VLOOKUP($B346,PERIODIZACION!$A$3:$AN$528,16,FALSE))</f>
        <v>2</v>
      </c>
      <c r="Y346" s="236">
        <f>IF(VLOOKUP($B346,PERIODIZACION!$A$3:$AN$528,17,FALSE)=0,"",VLOOKUP($B346,PERIODIZACION!$A$3:$AN$528,17,FALSE))</f>
        <v>80</v>
      </c>
      <c r="Z346" s="236" t="str">
        <f t="shared" ref="Z346" si="305">IF(Y346 &lt;&gt; "","/","")</f>
        <v>/</v>
      </c>
      <c r="AA346" s="236">
        <f>IF(VLOOKUP($B346,PERIODIZACION!$A$3:$AN$528,18,FALSE)=0,"",VLOOKUP($B346,PERIODIZACION!$A$3:$AN$528,18,FALSE))</f>
        <v>2</v>
      </c>
      <c r="AB346" s="236">
        <f>IF(VLOOKUP($B346,PERIODIZACION!$A$3:$AN$528,19,FALSE)=0,"",VLOOKUP($B346,PERIODIZACION!$A$3:$AN$528,19,FALSE))</f>
        <v>80</v>
      </c>
      <c r="AC346" s="236" t="str">
        <f t="shared" ref="AC346" si="306">IF(AB346 &lt;&gt; "","/","")</f>
        <v>/</v>
      </c>
      <c r="AD346" s="236">
        <f>IF(VLOOKUP($B346,PERIODIZACION!$A$3:$AN$528,20,FALSE)=0,"",VLOOKUP($B346,PERIODIZACION!$A$3:$AN$528,20,FALSE))</f>
        <v>2</v>
      </c>
      <c r="AE346" s="236" t="str">
        <f>IF(VLOOKUP($B346,PERIODIZACION!$A$3:$AN$528,21,FALSE)=0,"",VLOOKUP($B346,PERIODIZACION!$A$3:$AN$528,21,FALSE))</f>
        <v/>
      </c>
      <c r="AF346" s="229"/>
      <c r="AG346" s="237" t="str">
        <f>IF(VLOOKUP($B346,PERIODIZACION!$A$3:$AN$528,22,FALSE)=0,"",VLOOKUP($B346,PERIODIZACION!$A$3:$AN$528,22,FALSE))</f>
        <v/>
      </c>
      <c r="AI346" s="87" t="s">
        <v>738</v>
      </c>
      <c r="AJ346" s="19" t="e">
        <f>VLOOKUP(C346,EJE!C$1:D1688,2,FALSE)</f>
        <v>#N/A</v>
      </c>
    </row>
    <row r="347" spans="1:36" ht="13.5" thickBot="1">
      <c r="A347" s="155">
        <v>10</v>
      </c>
      <c r="B347" s="261"/>
      <c r="C347" s="261"/>
      <c r="D347" s="325"/>
      <c r="E347" s="396" t="s">
        <v>688</v>
      </c>
      <c r="F347" s="396"/>
      <c r="G347" s="396"/>
      <c r="H347" s="396" t="s">
        <v>38</v>
      </c>
      <c r="I347" s="396"/>
      <c r="J347" s="396"/>
      <c r="K347" s="396" t="s">
        <v>687</v>
      </c>
      <c r="L347" s="396"/>
      <c r="M347" s="396"/>
      <c r="N347" s="396" t="s">
        <v>686</v>
      </c>
      <c r="O347" s="396"/>
      <c r="P347" s="396"/>
      <c r="Q347" s="228"/>
      <c r="R347" s="228"/>
      <c r="S347" s="228"/>
      <c r="T347" s="228"/>
      <c r="U347" s="228"/>
      <c r="V347" s="228"/>
      <c r="W347" s="228"/>
      <c r="X347" s="228"/>
      <c r="Y347" s="228"/>
      <c r="Z347" s="228"/>
      <c r="AA347" s="228"/>
      <c r="AB347" s="228"/>
      <c r="AC347" s="228"/>
      <c r="AD347" s="228"/>
      <c r="AE347" s="228"/>
      <c r="AF347" s="227" t="str">
        <f>IF(AE346 &lt;&gt; "","/","")</f>
        <v/>
      </c>
      <c r="AG347" s="227" t="str">
        <f>IF(VLOOKUP($B346,PERIODIZACION!$A$3:$AN$528,22,FALSE)=0,"",VLOOKUP($B346,PERIODIZACION!$A$3:$AN$528,22,FALSE))</f>
        <v/>
      </c>
      <c r="AI347" s="87" t="s">
        <v>738</v>
      </c>
      <c r="AJ347" s="19" t="e">
        <f>VLOOKUP(C347,EJE!C$1:D1689,2,FALSE)</f>
        <v>#N/A</v>
      </c>
    </row>
    <row r="348" spans="1:36" ht="16.5" customHeight="1">
      <c r="A348" s="155">
        <v>11</v>
      </c>
      <c r="B348" s="83" t="s">
        <v>41</v>
      </c>
      <c r="C348" s="232" t="s">
        <v>85</v>
      </c>
      <c r="D348" s="131" t="str">
        <f t="shared" ref="D348:D351" si="307">HYPERLINK(AJ348,AI348)</f>
        <v>video</v>
      </c>
      <c r="E348" s="389">
        <v>6</v>
      </c>
      <c r="F348" s="389"/>
      <c r="G348" s="389"/>
      <c r="H348" s="389"/>
      <c r="I348" s="389"/>
      <c r="J348" s="389"/>
      <c r="K348" s="389">
        <v>4</v>
      </c>
      <c r="L348" s="389"/>
      <c r="M348" s="389"/>
      <c r="N348" s="389"/>
      <c r="O348" s="389"/>
      <c r="P348" s="397"/>
      <c r="Q348" s="156"/>
      <c r="R348" s="230"/>
      <c r="S348" s="230"/>
      <c r="T348" s="230"/>
      <c r="U348" s="230"/>
      <c r="V348" s="230"/>
      <c r="W348" s="230"/>
      <c r="X348" s="230"/>
      <c r="Y348" s="230"/>
      <c r="Z348" s="230"/>
      <c r="AA348" s="230"/>
      <c r="AB348" s="230"/>
      <c r="AC348" s="230"/>
      <c r="AD348" s="230"/>
      <c r="AE348" s="230"/>
      <c r="AF348" s="230"/>
      <c r="AG348" s="230"/>
      <c r="AI348" s="87" t="s">
        <v>738</v>
      </c>
      <c r="AJ348" s="19">
        <f>VLOOKUP(C348,EJE!C$1:D1690,2,FALSE)</f>
        <v>0</v>
      </c>
    </row>
    <row r="349" spans="1:36" ht="17.25" customHeight="1">
      <c r="A349" s="155">
        <v>12</v>
      </c>
      <c r="B349" s="83" t="s">
        <v>687</v>
      </c>
      <c r="C349" s="156" t="s">
        <v>1195</v>
      </c>
      <c r="D349" s="132" t="str">
        <f t="shared" si="307"/>
        <v>video</v>
      </c>
      <c r="E349" s="395">
        <v>4</v>
      </c>
      <c r="F349" s="395"/>
      <c r="G349" s="395"/>
      <c r="H349" s="395"/>
      <c r="I349" s="395"/>
      <c r="J349" s="395"/>
      <c r="K349" s="395">
        <v>4</v>
      </c>
      <c r="L349" s="395"/>
      <c r="M349" s="395"/>
      <c r="N349" s="395"/>
      <c r="O349" s="395"/>
      <c r="P349" s="398"/>
      <c r="Q349" s="156"/>
      <c r="R349" s="230"/>
      <c r="S349" s="230"/>
      <c r="T349" s="230"/>
      <c r="U349" s="230"/>
      <c r="V349" s="230"/>
      <c r="W349" s="230"/>
      <c r="X349" s="230"/>
      <c r="Y349" s="230"/>
      <c r="Z349" s="230"/>
      <c r="AA349" s="230"/>
      <c r="AB349" s="230"/>
      <c r="AC349" s="230"/>
      <c r="AD349" s="230"/>
      <c r="AE349" s="230"/>
      <c r="AF349" s="230"/>
      <c r="AG349" s="230"/>
      <c r="AI349" s="87" t="s">
        <v>738</v>
      </c>
      <c r="AJ349" s="19">
        <f>VLOOKUP(C349,EJE!C$1:D1691,2,FALSE)</f>
        <v>0</v>
      </c>
    </row>
    <row r="350" spans="1:36" ht="12" customHeight="1">
      <c r="A350" s="155">
        <v>13</v>
      </c>
      <c r="B350" s="83" t="s">
        <v>39</v>
      </c>
      <c r="C350" s="156" t="s">
        <v>141</v>
      </c>
      <c r="D350" s="132" t="str">
        <f t="shared" si="307"/>
        <v>video</v>
      </c>
      <c r="E350" s="395">
        <v>8</v>
      </c>
      <c r="F350" s="395"/>
      <c r="G350" s="395"/>
      <c r="H350" s="395"/>
      <c r="I350" s="395"/>
      <c r="J350" s="395"/>
      <c r="K350" s="395">
        <v>4</v>
      </c>
      <c r="L350" s="395"/>
      <c r="M350" s="395"/>
      <c r="N350" s="395"/>
      <c r="O350" s="395"/>
      <c r="P350" s="398"/>
      <c r="Q350" s="156"/>
      <c r="R350" s="228"/>
      <c r="S350" s="228"/>
      <c r="T350" s="228"/>
      <c r="U350" s="228"/>
      <c r="V350" s="228"/>
      <c r="W350" s="228"/>
      <c r="X350" s="228"/>
      <c r="Y350" s="228"/>
      <c r="Z350" s="228"/>
      <c r="AA350" s="228"/>
      <c r="AB350" s="228"/>
      <c r="AC350" s="228"/>
      <c r="AD350" s="228"/>
      <c r="AE350" s="228"/>
      <c r="AF350" s="228"/>
      <c r="AG350" s="228"/>
      <c r="AI350" s="87" t="s">
        <v>738</v>
      </c>
      <c r="AJ350" s="19">
        <f>VLOOKUP(C350,EJE!C$1:D1692,2,FALSE)</f>
        <v>0</v>
      </c>
    </row>
    <row r="351" spans="1:36" ht="12.75" customHeight="1" thickBot="1">
      <c r="A351" s="155">
        <v>14</v>
      </c>
      <c r="B351" s="83" t="s">
        <v>687</v>
      </c>
      <c r="C351" s="235" t="s">
        <v>1194</v>
      </c>
      <c r="D351" s="133" t="str">
        <f t="shared" si="307"/>
        <v>video</v>
      </c>
      <c r="E351" s="386">
        <v>6</v>
      </c>
      <c r="F351" s="386"/>
      <c r="G351" s="386"/>
      <c r="H351" s="386"/>
      <c r="I351" s="386"/>
      <c r="J351" s="386"/>
      <c r="K351" s="386">
        <v>4</v>
      </c>
      <c r="L351" s="386"/>
      <c r="M351" s="386"/>
      <c r="N351" s="386"/>
      <c r="O351" s="386"/>
      <c r="P351" s="399"/>
      <c r="R351" s="238"/>
      <c r="S351" s="238"/>
      <c r="T351" s="238"/>
      <c r="U351" s="238"/>
      <c r="V351" s="238"/>
      <c r="W351" s="238"/>
      <c r="X351" s="238"/>
      <c r="Y351" s="238"/>
      <c r="Z351" s="238"/>
      <c r="AA351" s="238"/>
      <c r="AB351" s="238"/>
      <c r="AG351" s="228"/>
      <c r="AI351" s="87" t="s">
        <v>738</v>
      </c>
      <c r="AJ351" s="19">
        <f>VLOOKUP(C351,EJE!C$1:D1693,2,FALSE)</f>
        <v>0</v>
      </c>
    </row>
    <row r="352" spans="1:36" ht="12.75" customHeight="1">
      <c r="A352" s="155">
        <v>15</v>
      </c>
      <c r="B352" s="83" t="s">
        <v>263</v>
      </c>
      <c r="C352" s="232" t="s">
        <v>238</v>
      </c>
      <c r="D352" s="131" t="str">
        <f>HYPERLINK(AJ352,AI352)</f>
        <v>video</v>
      </c>
      <c r="E352" s="389">
        <v>10</v>
      </c>
      <c r="F352" s="389"/>
      <c r="G352" s="389"/>
      <c r="H352" s="389"/>
      <c r="I352" s="389"/>
      <c r="J352" s="389"/>
      <c r="K352" s="389">
        <v>4</v>
      </c>
      <c r="L352" s="389"/>
      <c r="M352" s="389"/>
      <c r="N352" s="389"/>
      <c r="O352" s="389"/>
      <c r="P352" s="397"/>
      <c r="R352" s="238"/>
      <c r="S352" s="238"/>
      <c r="T352" s="238"/>
      <c r="U352" s="238"/>
      <c r="V352" s="238"/>
      <c r="W352" s="238"/>
      <c r="X352" s="238"/>
      <c r="Y352" s="238"/>
      <c r="Z352" s="238"/>
      <c r="AA352" s="238"/>
      <c r="AB352" s="238"/>
      <c r="AG352" s="228"/>
      <c r="AI352" s="87" t="s">
        <v>738</v>
      </c>
      <c r="AJ352" s="19">
        <f>VLOOKUP(C352,EJE!C$1:D1694,2,FALSE)</f>
        <v>0</v>
      </c>
    </row>
    <row r="353" spans="1:36" ht="12.75" customHeight="1">
      <c r="A353" s="155">
        <v>16</v>
      </c>
      <c r="B353" s="83" t="s">
        <v>397</v>
      </c>
      <c r="C353" s="156" t="s">
        <v>288</v>
      </c>
      <c r="D353" s="132" t="str">
        <f>HYPERLINK(AJ353,AI353)</f>
        <v>video</v>
      </c>
      <c r="E353" s="395">
        <v>10</v>
      </c>
      <c r="F353" s="395"/>
      <c r="G353" s="395"/>
      <c r="H353" s="395"/>
      <c r="I353" s="395"/>
      <c r="J353" s="395"/>
      <c r="K353" s="395">
        <v>4</v>
      </c>
      <c r="L353" s="395"/>
      <c r="M353" s="395"/>
      <c r="N353" s="395"/>
      <c r="O353" s="395"/>
      <c r="P353" s="398"/>
      <c r="R353" s="238"/>
      <c r="S353" s="238"/>
      <c r="T353" s="238"/>
      <c r="U353" s="238"/>
      <c r="V353" s="238"/>
      <c r="W353" s="238"/>
      <c r="X353" s="238"/>
      <c r="Y353" s="238"/>
      <c r="Z353" s="238"/>
      <c r="AA353" s="238"/>
      <c r="AB353" s="238"/>
      <c r="AG353" s="228"/>
      <c r="AI353" s="87" t="s">
        <v>738</v>
      </c>
      <c r="AJ353" s="19">
        <f>VLOOKUP(C353,EJE!C$1:D1695,2,FALSE)</f>
        <v>0</v>
      </c>
    </row>
    <row r="354" spans="1:36" ht="12.75" customHeight="1" thickBot="1">
      <c r="A354" s="155">
        <v>17</v>
      </c>
      <c r="B354" s="83" t="s">
        <v>942</v>
      </c>
      <c r="C354" s="235" t="s">
        <v>177</v>
      </c>
      <c r="D354" s="133" t="str">
        <f>HYPERLINK(AJ354,AI354)</f>
        <v>video</v>
      </c>
      <c r="E354" s="386">
        <v>8</v>
      </c>
      <c r="F354" s="386"/>
      <c r="G354" s="386"/>
      <c r="H354" s="386"/>
      <c r="I354" s="386"/>
      <c r="J354" s="386"/>
      <c r="K354" s="386">
        <v>4</v>
      </c>
      <c r="L354" s="386"/>
      <c r="M354" s="386"/>
      <c r="N354" s="386"/>
      <c r="O354" s="386"/>
      <c r="P354" s="399"/>
      <c r="R354" s="238"/>
      <c r="S354" s="238"/>
      <c r="T354" s="238"/>
      <c r="U354" s="238"/>
      <c r="V354" s="238"/>
      <c r="W354" s="238"/>
      <c r="X354" s="238"/>
      <c r="Y354" s="238"/>
      <c r="Z354" s="238"/>
      <c r="AA354" s="238"/>
      <c r="AB354" s="238"/>
      <c r="AG354" s="228"/>
      <c r="AI354" s="87" t="s">
        <v>738</v>
      </c>
      <c r="AJ354" s="19" t="str">
        <f>VLOOKUP(C354,EJE!C$1:D1696,2,FALSE)</f>
        <v>https://youtube.com/shorts/F5owFeKgpoc?si=WPHajVCe8n2gHMbW</v>
      </c>
    </row>
    <row r="355" spans="1:36" ht="12.75" customHeight="1">
      <c r="A355" s="155">
        <v>18</v>
      </c>
      <c r="B355" s="83" t="s">
        <v>397</v>
      </c>
      <c r="C355" s="232" t="s">
        <v>290</v>
      </c>
      <c r="D355" s="131" t="str">
        <f t="shared" ref="D355:D357" si="308">HYPERLINK(AJ355,AI355)</f>
        <v>video</v>
      </c>
      <c r="E355" s="389">
        <v>10</v>
      </c>
      <c r="F355" s="389"/>
      <c r="G355" s="389"/>
      <c r="H355" s="389"/>
      <c r="I355" s="389"/>
      <c r="J355" s="389"/>
      <c r="K355" s="389">
        <v>3</v>
      </c>
      <c r="L355" s="389"/>
      <c r="M355" s="389"/>
      <c r="N355" s="389"/>
      <c r="O355" s="389"/>
      <c r="P355" s="397"/>
      <c r="R355" s="238"/>
      <c r="S355" s="238"/>
      <c r="T355" s="238"/>
      <c r="U355" s="238"/>
      <c r="V355" s="238"/>
      <c r="W355" s="238"/>
      <c r="X355" s="238"/>
      <c r="Y355" s="238"/>
      <c r="Z355" s="238"/>
      <c r="AA355" s="238"/>
      <c r="AB355" s="238"/>
      <c r="AE355" s="23"/>
      <c r="AI355" s="87" t="s">
        <v>738</v>
      </c>
      <c r="AJ355" s="19">
        <f>VLOOKUP(C355,EJE!C$1:D1697,2,FALSE)</f>
        <v>0</v>
      </c>
    </row>
    <row r="356" spans="1:36" ht="12.75" customHeight="1" thickBot="1">
      <c r="A356" s="155">
        <v>19</v>
      </c>
      <c r="B356" s="83" t="s">
        <v>394</v>
      </c>
      <c r="C356" s="235" t="s">
        <v>1198</v>
      </c>
      <c r="D356" s="133" t="str">
        <f t="shared" si="308"/>
        <v>video</v>
      </c>
      <c r="E356" s="386">
        <v>10</v>
      </c>
      <c r="F356" s="386"/>
      <c r="G356" s="386"/>
      <c r="H356" s="386"/>
      <c r="I356" s="386"/>
      <c r="J356" s="386"/>
      <c r="K356" s="386">
        <v>3</v>
      </c>
      <c r="L356" s="386"/>
      <c r="M356" s="386"/>
      <c r="N356" s="386"/>
      <c r="O356" s="386"/>
      <c r="P356" s="399"/>
      <c r="R356" s="238"/>
      <c r="S356" s="238"/>
      <c r="T356" s="238"/>
      <c r="U356" s="238"/>
      <c r="V356" s="238"/>
      <c r="W356" s="238"/>
      <c r="X356" s="238"/>
      <c r="Y356" s="238"/>
      <c r="Z356" s="238"/>
      <c r="AA356" s="238"/>
      <c r="AB356" s="238"/>
      <c r="AE356" s="23"/>
      <c r="AI356" s="87" t="s">
        <v>738</v>
      </c>
      <c r="AJ356" s="19" t="str">
        <f>VLOOKUP(C356,EJE!C$1:D1698,2,FALSE)</f>
        <v>https://www.youtube.com/watch?v=O3DX8v_pLi8</v>
      </c>
    </row>
    <row r="357" spans="1:36" ht="12.75" customHeight="1">
      <c r="A357" s="155">
        <v>20</v>
      </c>
      <c r="B357" s="83" t="s">
        <v>1</v>
      </c>
      <c r="C357" s="156" t="s">
        <v>745</v>
      </c>
      <c r="D357" s="132" t="str">
        <f t="shared" si="308"/>
        <v>video</v>
      </c>
      <c r="E357" s="395"/>
      <c r="F357" s="395"/>
      <c r="G357" s="395"/>
      <c r="H357" s="395" t="s">
        <v>779</v>
      </c>
      <c r="I357" s="395"/>
      <c r="J357" s="395"/>
      <c r="K357" s="395">
        <v>3</v>
      </c>
      <c r="L357" s="395"/>
      <c r="M357" s="395"/>
      <c r="N357" s="395"/>
      <c r="O357" s="395"/>
      <c r="P357" s="395"/>
      <c r="R357" s="238"/>
      <c r="S357" s="238"/>
      <c r="T357" s="238"/>
      <c r="U357" s="238"/>
      <c r="V357" s="238"/>
      <c r="W357" s="238"/>
      <c r="X357" s="238"/>
      <c r="Y357" s="238"/>
      <c r="Z357" s="238"/>
      <c r="AA357" s="238"/>
      <c r="AB357" s="238"/>
      <c r="AE357" s="23"/>
      <c r="AI357" s="87" t="s">
        <v>738</v>
      </c>
      <c r="AJ357" s="19" t="str">
        <f>VLOOKUP(C357,EJE!C$1:D1699,2,FALSE)</f>
        <v>https://drive.google.com/file/d/1d10kKB4X2rApjiYtDlKjBbuy7zvRY_rz/view?usp=sharing</v>
      </c>
    </row>
    <row r="358" spans="1:36">
      <c r="A358" s="155"/>
      <c r="B358" s="83"/>
      <c r="C358" s="18"/>
      <c r="D358" s="192"/>
      <c r="E358" s="22"/>
      <c r="F358" s="22"/>
      <c r="G358" s="22"/>
      <c r="I358" s="18"/>
      <c r="J358" s="23"/>
      <c r="L358" s="18"/>
      <c r="M358" s="23"/>
      <c r="O358" s="18"/>
      <c r="P358" s="23"/>
      <c r="S358" s="23"/>
      <c r="U358" s="24"/>
      <c r="V358" s="24"/>
      <c r="W358" s="24"/>
      <c r="X358" s="24"/>
      <c r="Y358" s="24"/>
      <c r="AB358" s="23"/>
      <c r="AE358" s="23"/>
    </row>
    <row r="359" spans="1:36">
      <c r="A359" s="155"/>
      <c r="B359" s="83"/>
      <c r="C359" s="18"/>
      <c r="D359" s="192"/>
      <c r="E359" s="22"/>
      <c r="F359" s="22"/>
      <c r="G359" s="22"/>
      <c r="I359" s="18"/>
      <c r="J359" s="23"/>
      <c r="L359" s="18"/>
      <c r="M359" s="23"/>
      <c r="O359" s="18"/>
      <c r="P359" s="23"/>
      <c r="S359" s="23"/>
      <c r="U359" s="24"/>
      <c r="V359" s="24"/>
      <c r="W359" s="24"/>
      <c r="X359" s="24"/>
      <c r="Y359" s="24"/>
      <c r="AB359" s="23"/>
      <c r="AE359" s="23"/>
    </row>
    <row r="360" spans="1:36">
      <c r="A360" s="155"/>
      <c r="B360" s="83"/>
    </row>
    <row r="361" spans="1:36">
      <c r="A361" s="155"/>
      <c r="B361" s="83"/>
    </row>
    <row r="362" spans="1:36">
      <c r="B362" s="18"/>
      <c r="C362" s="77" t="s">
        <v>939</v>
      </c>
    </row>
    <row r="363" spans="1:36" customFormat="1" ht="21" thickBot="1">
      <c r="A363" s="160">
        <v>15</v>
      </c>
      <c r="B363" s="160"/>
      <c r="C363" s="160" t="s">
        <v>940</v>
      </c>
      <c r="D363" s="190"/>
      <c r="E363" s="379" t="s">
        <v>688</v>
      </c>
      <c r="F363" s="379"/>
      <c r="G363" s="379"/>
      <c r="H363" s="379" t="s">
        <v>38</v>
      </c>
      <c r="I363" s="379"/>
      <c r="J363" s="379"/>
      <c r="K363" s="379" t="s">
        <v>687</v>
      </c>
      <c r="L363" s="379"/>
      <c r="M363" s="379"/>
      <c r="N363" s="379" t="s">
        <v>686</v>
      </c>
      <c r="O363" s="379"/>
      <c r="P363" s="379"/>
      <c r="Q363" s="77"/>
      <c r="R363" s="77"/>
      <c r="S363" s="77"/>
      <c r="T363" s="77"/>
      <c r="U363" s="77"/>
      <c r="V363" s="77"/>
      <c r="W363" s="77"/>
      <c r="X363" s="77"/>
      <c r="Y363" s="77"/>
      <c r="Z363" s="77"/>
      <c r="AA363" s="77"/>
      <c r="AB363" s="77"/>
      <c r="AC363" s="77"/>
      <c r="AD363" s="77"/>
      <c r="AE363" s="77"/>
      <c r="AF363" s="77"/>
      <c r="AG363" s="78"/>
      <c r="AH363" s="18"/>
      <c r="AI363" s="87"/>
      <c r="AJ363" s="76"/>
    </row>
    <row r="364" spans="1:36" ht="12.75">
      <c r="A364" s="155">
        <v>1</v>
      </c>
      <c r="B364" s="80" t="s">
        <v>942</v>
      </c>
      <c r="C364" s="232" t="s">
        <v>199</v>
      </c>
      <c r="D364" s="131" t="e">
        <f t="shared" ref="D364:D369" si="309">HYPERLINK(AJ364,AI364)</f>
        <v>#N/A</v>
      </c>
      <c r="E364" s="389"/>
      <c r="F364" s="389"/>
      <c r="G364" s="389"/>
      <c r="H364" s="389" t="s">
        <v>776</v>
      </c>
      <c r="I364" s="389"/>
      <c r="J364" s="389"/>
      <c r="K364" s="389">
        <v>3</v>
      </c>
      <c r="L364" s="389"/>
      <c r="M364" s="389"/>
      <c r="N364" s="389"/>
      <c r="O364" s="389"/>
      <c r="P364" s="397"/>
      <c r="Q364" s="159"/>
      <c r="R364" s="159"/>
      <c r="S364" s="159"/>
      <c r="T364" s="159"/>
      <c r="U364" s="159"/>
      <c r="V364" s="159"/>
      <c r="W364" s="159"/>
      <c r="X364" s="159"/>
      <c r="Y364" s="159"/>
      <c r="Z364" s="159"/>
      <c r="AA364" s="159"/>
      <c r="AB364" s="159"/>
      <c r="AC364" s="159"/>
      <c r="AD364" s="159"/>
      <c r="AE364" s="159"/>
      <c r="AF364" s="159"/>
      <c r="AG364" s="227"/>
      <c r="AI364" s="87" t="s">
        <v>738</v>
      </c>
      <c r="AJ364" s="19" t="e">
        <f>VLOOKUP(C364,EJE!C$1:D1699,2,FALSE)</f>
        <v>#N/A</v>
      </c>
    </row>
    <row r="365" spans="1:36" ht="12.75" customHeight="1">
      <c r="A365" s="155">
        <v>2</v>
      </c>
      <c r="B365" s="81" t="s">
        <v>264</v>
      </c>
      <c r="C365" s="156" t="s">
        <v>219</v>
      </c>
      <c r="D365" s="132" t="str">
        <f t="shared" si="309"/>
        <v>video</v>
      </c>
      <c r="E365" s="395"/>
      <c r="F365" s="395"/>
      <c r="G365" s="395"/>
      <c r="H365" s="395" t="s">
        <v>776</v>
      </c>
      <c r="I365" s="395"/>
      <c r="J365" s="395"/>
      <c r="K365" s="395">
        <v>3</v>
      </c>
      <c r="L365" s="395"/>
      <c r="M365" s="395"/>
      <c r="N365" s="395"/>
      <c r="O365" s="395"/>
      <c r="P365" s="398"/>
      <c r="Q365" s="159"/>
      <c r="R365" s="159"/>
      <c r="S365" s="159"/>
      <c r="T365" s="159"/>
      <c r="U365" s="159"/>
      <c r="V365" s="159"/>
      <c r="W365" s="159"/>
      <c r="X365" s="159"/>
      <c r="Y365" s="159"/>
      <c r="Z365" s="159"/>
      <c r="AA365" s="159"/>
      <c r="AB365" s="159"/>
      <c r="AC365" s="159"/>
      <c r="AD365" s="159"/>
      <c r="AE365" s="159"/>
      <c r="AF365" s="159"/>
      <c r="AG365" s="227"/>
      <c r="AI365" s="87" t="s">
        <v>738</v>
      </c>
      <c r="AJ365" s="19">
        <f>VLOOKUP(C365,EJE!C$1:D1700,2,FALSE)</f>
        <v>0</v>
      </c>
    </row>
    <row r="366" spans="1:36" ht="17.25" customHeight="1" thickBot="1">
      <c r="A366" s="155">
        <v>3</v>
      </c>
      <c r="B366" s="82" t="s">
        <v>942</v>
      </c>
      <c r="C366" s="235" t="s">
        <v>177</v>
      </c>
      <c r="D366" s="133" t="str">
        <f t="shared" si="309"/>
        <v>video</v>
      </c>
      <c r="E366" s="386"/>
      <c r="F366" s="386"/>
      <c r="G366" s="386"/>
      <c r="H366" s="386" t="s">
        <v>776</v>
      </c>
      <c r="I366" s="386"/>
      <c r="J366" s="386"/>
      <c r="K366" s="386">
        <v>3</v>
      </c>
      <c r="L366" s="386"/>
      <c r="M366" s="386"/>
      <c r="N366" s="386"/>
      <c r="O366" s="386"/>
      <c r="P366" s="399"/>
      <c r="Q366" s="159"/>
      <c r="R366" s="159"/>
      <c r="S366" s="159"/>
      <c r="T366" s="159"/>
      <c r="U366" s="159"/>
      <c r="V366" s="159"/>
      <c r="W366" s="159"/>
      <c r="X366" s="159"/>
      <c r="Y366" s="159"/>
      <c r="Z366" s="159"/>
      <c r="AA366" s="159"/>
      <c r="AB366" s="159"/>
      <c r="AC366" s="159"/>
      <c r="AD366" s="159"/>
      <c r="AE366" s="159"/>
      <c r="AF366" s="159"/>
      <c r="AG366" s="227"/>
      <c r="AI366" s="87" t="s">
        <v>738</v>
      </c>
      <c r="AJ366" s="19" t="str">
        <f>VLOOKUP(C366,EJE!C$1:D1701,2,FALSE)</f>
        <v>https://youtube.com/shorts/F5owFeKgpoc?si=WPHajVCe8n2gHMbW</v>
      </c>
    </row>
    <row r="367" spans="1:36" ht="16.5" customHeight="1">
      <c r="A367" s="155">
        <v>4</v>
      </c>
      <c r="B367" s="81" t="s">
        <v>739</v>
      </c>
      <c r="C367" s="156" t="s">
        <v>66</v>
      </c>
      <c r="D367" s="132" t="str">
        <f t="shared" si="309"/>
        <v>video</v>
      </c>
      <c r="E367" s="395"/>
      <c r="F367" s="395"/>
      <c r="G367" s="395"/>
      <c r="H367" s="395" t="s">
        <v>776</v>
      </c>
      <c r="I367" s="395"/>
      <c r="J367" s="395"/>
      <c r="K367" s="395">
        <v>3</v>
      </c>
      <c r="L367" s="395"/>
      <c r="M367" s="395"/>
      <c r="N367" s="395"/>
      <c r="O367" s="395"/>
      <c r="P367" s="398"/>
      <c r="Q367" s="159"/>
      <c r="R367" s="159"/>
      <c r="S367" s="159"/>
      <c r="T367" s="159"/>
      <c r="U367" s="159"/>
      <c r="V367" s="159"/>
      <c r="W367" s="159"/>
      <c r="X367" s="159"/>
      <c r="Y367" s="159"/>
      <c r="Z367" s="159"/>
      <c r="AA367" s="159"/>
      <c r="AB367" s="159"/>
      <c r="AC367" s="159"/>
      <c r="AD367" s="159"/>
      <c r="AE367" s="159"/>
      <c r="AF367" s="159"/>
      <c r="AG367" s="227"/>
      <c r="AI367" s="87" t="s">
        <v>738</v>
      </c>
      <c r="AJ367" s="19" t="str">
        <f>VLOOKUP(C367,EJE!C$1:D1702,2,FALSE)</f>
        <v>https://youtu.be/YNAwRWgPwNk?si=tRGZb459mOPBCCZB</v>
      </c>
    </row>
    <row r="368" spans="1:36" ht="12.75" customHeight="1">
      <c r="A368" s="155">
        <v>5</v>
      </c>
      <c r="B368" s="81" t="s">
        <v>739</v>
      </c>
      <c r="C368" s="156" t="s">
        <v>316</v>
      </c>
      <c r="D368" s="132" t="str">
        <f t="shared" si="309"/>
        <v>video</v>
      </c>
      <c r="E368" s="395"/>
      <c r="F368" s="395"/>
      <c r="G368" s="395"/>
      <c r="H368" s="395" t="s">
        <v>776</v>
      </c>
      <c r="I368" s="395"/>
      <c r="J368" s="395"/>
      <c r="K368" s="395">
        <v>3</v>
      </c>
      <c r="L368" s="395"/>
      <c r="M368" s="395"/>
      <c r="N368" s="395"/>
      <c r="O368" s="395"/>
      <c r="P368" s="398"/>
      <c r="Q368" s="159"/>
      <c r="R368" s="159"/>
      <c r="S368" s="159"/>
      <c r="T368" s="159"/>
      <c r="U368" s="159"/>
      <c r="V368" s="159"/>
      <c r="W368" s="159"/>
      <c r="X368" s="159"/>
      <c r="Y368" s="159"/>
      <c r="Z368" s="159"/>
      <c r="AA368" s="159"/>
      <c r="AB368" s="159"/>
      <c r="AC368" s="159"/>
      <c r="AD368" s="159"/>
      <c r="AE368" s="159"/>
      <c r="AF368" s="159"/>
      <c r="AG368" s="227"/>
      <c r="AI368" s="87" t="s">
        <v>738</v>
      </c>
      <c r="AJ368" s="19" t="str">
        <f>VLOOKUP(C368,EJE!C$1:D1703,2,FALSE)</f>
        <v>https://youtu.be/mHF9oAkfJ6Q?si=PpywtjmHtAge-zOQ</v>
      </c>
    </row>
    <row r="369" spans="1:36" ht="13.5" customHeight="1" thickBot="1">
      <c r="A369" s="155">
        <v>6</v>
      </c>
      <c r="B369" s="81" t="s">
        <v>0</v>
      </c>
      <c r="C369" s="156" t="s">
        <v>472</v>
      </c>
      <c r="D369" s="132" t="str">
        <f t="shared" si="309"/>
        <v>video</v>
      </c>
      <c r="E369" s="395"/>
      <c r="F369" s="395"/>
      <c r="G369" s="395"/>
      <c r="H369" s="395" t="s">
        <v>776</v>
      </c>
      <c r="I369" s="395"/>
      <c r="J369" s="395"/>
      <c r="K369" s="395">
        <v>3</v>
      </c>
      <c r="L369" s="395"/>
      <c r="M369" s="395"/>
      <c r="N369" s="395"/>
      <c r="O369" s="395"/>
      <c r="P369" s="398"/>
      <c r="Q369" s="159"/>
      <c r="R369" s="159"/>
      <c r="S369" s="159"/>
      <c r="T369" s="159"/>
      <c r="U369" s="159"/>
      <c r="V369" s="159"/>
      <c r="W369" s="159"/>
      <c r="X369" s="159"/>
      <c r="Y369" s="159"/>
      <c r="Z369" s="159"/>
      <c r="AA369" s="159"/>
      <c r="AB369" s="159"/>
      <c r="AC369" s="159"/>
      <c r="AD369" s="159"/>
      <c r="AE369" s="159"/>
      <c r="AF369" s="159"/>
      <c r="AG369" s="227"/>
      <c r="AI369" s="87" t="s">
        <v>738</v>
      </c>
      <c r="AJ369" s="19" t="str">
        <f>VLOOKUP(C369,EJE!C$1:D1704,2,FALSE)</f>
        <v>https://youtu.be/Cngi7hRBulQ?si=ej25koT79JWe_q1g</v>
      </c>
    </row>
    <row r="370" spans="1:36" ht="12.75">
      <c r="A370" s="155">
        <v>7</v>
      </c>
      <c r="B370" s="129" t="s">
        <v>756</v>
      </c>
      <c r="C370" s="233" t="str">
        <f>+VLOOKUP($B370,PERIODIZACION!$A$3:$AN$528,2,FALSE)</f>
        <v>SENTADILLA</v>
      </c>
      <c r="D370" s="203">
        <f>IF(VLOOKUP($B370,PERIODIZACION!$A$3:$AN$528,3,FALSE)=0,"",VLOOKUP($B370,PERIODIZACION!$A$3:$AN$528,3,FALSE))</f>
        <v>40</v>
      </c>
      <c r="E370" s="233" t="str">
        <f t="shared" ref="E370" si="310">IF(D370 &lt;&gt; "","/","")</f>
        <v>/</v>
      </c>
      <c r="F370" s="233">
        <f>IF(VLOOKUP($B370,PERIODIZACION!$A$3:$AN$528,4,FALSE)=0,"",VLOOKUP($B370,PERIODIZACION!$A$3:$AN$528,4,FALSE))</f>
        <v>4</v>
      </c>
      <c r="G370" s="233">
        <f>IF(VLOOKUP($B370,PERIODIZACION!$A$3:$AN$528,5,FALSE)=0,"",VLOOKUP($B370,PERIODIZACION!$A$3:$AN$528,5,FALSE))</f>
        <v>60</v>
      </c>
      <c r="H370" s="233" t="str">
        <f t="shared" ref="H370" si="311">IF(G370 &lt;&gt; "","/","")</f>
        <v>/</v>
      </c>
      <c r="I370" s="233">
        <f>IF(VLOOKUP($B370,PERIODIZACION!$A$3:$AN$528,6,FALSE)=0,"",VLOOKUP($B370,PERIODIZACION!$A$3:$AN$528,6,FALSE))</f>
        <v>4</v>
      </c>
      <c r="J370" s="233">
        <f>IF(VLOOKUP($B370,PERIODIZACION!$A$3:$AN$528,7,FALSE)=0,"",VLOOKUP($B370,PERIODIZACION!$A$3:$AN$528,7,FALSE))</f>
        <v>70</v>
      </c>
      <c r="K370" s="233" t="str">
        <f t="shared" ref="K370" si="312">IF(J370 &lt;&gt; "","/","")</f>
        <v>/</v>
      </c>
      <c r="L370" s="233">
        <f>IF(VLOOKUP($B370,PERIODIZACION!$A$3:$AN$528,8,FALSE)=0,"",VLOOKUP($B370,PERIODIZACION!$A$3:$AN$528,8,FALSE))</f>
        <v>4</v>
      </c>
      <c r="M370" s="233">
        <f>IF(VLOOKUP($B370,PERIODIZACION!$A$3:$AN$528,9,FALSE)=0,"",VLOOKUP($B370,PERIODIZACION!$A$3:$AN$528,9,FALSE))</f>
        <v>80</v>
      </c>
      <c r="N370" s="233" t="str">
        <f t="shared" ref="N370" si="313">IF(M370 &lt;&gt; "","/","")</f>
        <v>/</v>
      </c>
      <c r="O370" s="233">
        <f>IF(VLOOKUP($B370,PERIODIZACION!$A$3:$AN$528,10,FALSE)=0,"",VLOOKUP($B370,PERIODIZACION!$A$3:$AN$528,10,FALSE))</f>
        <v>6</v>
      </c>
      <c r="P370" s="233">
        <f>IF(VLOOKUP($B370,PERIODIZACION!$A$3:$AN$528,11,FALSE)=0,"",VLOOKUP($B370,PERIODIZACION!$A$3:$AN$528,11,FALSE))</f>
        <v>80</v>
      </c>
      <c r="Q370" s="233" t="str">
        <f t="shared" ref="Q370" si="314">IF(P370 &lt;&gt; "","/","")</f>
        <v>/</v>
      </c>
      <c r="R370" s="233">
        <f>IF(VLOOKUP($B370,PERIODIZACION!$A$3:$AN$528,12,FALSE)=0,"",VLOOKUP($B370,PERIODIZACION!$A$3:$AN$528,12,FALSE))</f>
        <v>6</v>
      </c>
      <c r="S370" s="233">
        <f>IF(VLOOKUP($B370,PERIODIZACION!$A$3:$AN$528,13,FALSE)=0,"",VLOOKUP($B370,PERIODIZACION!$A$3:$AN$528,13,FALSE))</f>
        <v>80</v>
      </c>
      <c r="T370" s="233" t="str">
        <f t="shared" ref="T370" si="315">IF(S370 &lt;&gt; "","/","")</f>
        <v>/</v>
      </c>
      <c r="U370" s="233">
        <f>IF(VLOOKUP($B370,PERIODIZACION!$A$3:$AN$528,14,FALSE)=0,"",VLOOKUP($B370,PERIODIZACION!$A$3:$AN$528,14,FALSE))</f>
        <v>6</v>
      </c>
      <c r="V370" s="233">
        <f>IF(VLOOKUP($B370,PERIODIZACION!$A$3:$AN$528,15,FALSE)=0,"",VLOOKUP($B370,PERIODIZACION!$A$3:$AN$528,15,FALSE))</f>
        <v>80</v>
      </c>
      <c r="W370" s="233" t="str">
        <f t="shared" ref="W370" si="316">IF(V370 &lt;&gt; "","/","")</f>
        <v>/</v>
      </c>
      <c r="X370" s="233">
        <f>IF(VLOOKUP($B370,PERIODIZACION!$A$3:$AN$528,16,FALSE)=0,"",VLOOKUP($B370,PERIODIZACION!$A$3:$AN$528,16,FALSE))</f>
        <v>6</v>
      </c>
      <c r="Y370" s="233">
        <f>IF(VLOOKUP($B370,PERIODIZACION!$A$3:$AN$528,17,FALSE)=0,"",VLOOKUP($B370,PERIODIZACION!$A$3:$AN$528,17,FALSE))</f>
        <v>80</v>
      </c>
      <c r="Z370" s="233" t="str">
        <f t="shared" ref="Z370" si="317">IF(Y370 &lt;&gt; "","/","")</f>
        <v>/</v>
      </c>
      <c r="AA370" s="233">
        <f>IF(VLOOKUP($B370,PERIODIZACION!$A$3:$AN$528,18,FALSE)=0,"",VLOOKUP($B370,PERIODIZACION!$A$3:$AN$528,18,FALSE))</f>
        <v>6</v>
      </c>
      <c r="AB370" s="233">
        <f>IF(VLOOKUP($B370,PERIODIZACION!$A$3:$AN$528,19,FALSE)=0,"",VLOOKUP($B370,PERIODIZACION!$A$3:$AN$528,19,FALSE))</f>
        <v>80</v>
      </c>
      <c r="AC370" s="233" t="str">
        <f t="shared" ref="AC370" si="318">IF(AB370 &lt;&gt; "","/","")</f>
        <v>/</v>
      </c>
      <c r="AD370" s="233">
        <f>IF(VLOOKUP($B370,PERIODIZACION!$A$3:$AN$528,20,FALSE)=0,"",VLOOKUP($B370,PERIODIZACION!$A$3:$AN$528,20,FALSE))</f>
        <v>6</v>
      </c>
      <c r="AE370" s="233" t="str">
        <f>IF(VLOOKUP($B370,PERIODIZACION!$A$3:$AN$528,21,FALSE)=0,"",VLOOKUP($B370,PERIODIZACION!$A$3:$AN$528,21,FALSE))</f>
        <v/>
      </c>
      <c r="AF370" s="233" t="str">
        <f t="shared" ref="AF370" si="319">IF(AE370 &lt;&gt; "","/","")</f>
        <v/>
      </c>
      <c r="AG370" s="234" t="str">
        <f>IF(VLOOKUP($B370,PERIODIZACION!$A$3:$AN$528,22,FALSE)=0,"",VLOOKUP($B370,PERIODIZACION!$A$3:$AN$528,22,FALSE))</f>
        <v/>
      </c>
      <c r="AI370" s="87" t="s">
        <v>738</v>
      </c>
      <c r="AJ370" s="19" t="e">
        <f>VLOOKUP(C370,EJE!C$1:D1706,2,FALSE)</f>
        <v>#N/A</v>
      </c>
    </row>
    <row r="371" spans="1:36" ht="16.5" customHeight="1">
      <c r="A371" s="155">
        <v>8</v>
      </c>
      <c r="B371" s="81"/>
      <c r="C371" s="227"/>
      <c r="D371" s="132"/>
      <c r="E371" s="380"/>
      <c r="F371" s="380"/>
      <c r="G371" s="380"/>
      <c r="H371" s="380"/>
      <c r="I371" s="380"/>
      <c r="J371" s="380"/>
      <c r="K371" s="380"/>
      <c r="L371" s="380"/>
      <c r="M371" s="380"/>
      <c r="N371" s="380"/>
      <c r="O371" s="380"/>
      <c r="P371" s="380"/>
      <c r="Q371" s="227"/>
      <c r="R371" s="227"/>
      <c r="S371" s="227"/>
      <c r="T371" s="227"/>
      <c r="U371" s="227"/>
      <c r="V371" s="227"/>
      <c r="W371" s="227"/>
      <c r="X371" s="227"/>
      <c r="Y371" s="227"/>
      <c r="Z371" s="227"/>
      <c r="AA371" s="227"/>
      <c r="AB371" s="227"/>
      <c r="AC371" s="227"/>
      <c r="AD371" s="227"/>
      <c r="AE371" s="227"/>
      <c r="AF371" s="227"/>
      <c r="AG371" s="231"/>
      <c r="AI371" s="87" t="s">
        <v>738</v>
      </c>
      <c r="AJ371" s="19" t="e">
        <f>VLOOKUP(C371,EJE!C$1:D1707,2,FALSE)</f>
        <v>#N/A</v>
      </c>
    </row>
    <row r="372" spans="1:36" ht="13.5" customHeight="1" thickBot="1">
      <c r="A372" s="155">
        <v>9</v>
      </c>
      <c r="B372" s="82" t="s">
        <v>264</v>
      </c>
      <c r="C372" s="236" t="s">
        <v>651</v>
      </c>
      <c r="D372" s="133" t="str">
        <f>HYPERLINK(AJ372,AI372)</f>
        <v>video</v>
      </c>
      <c r="E372" s="387"/>
      <c r="F372" s="387"/>
      <c r="G372" s="387"/>
      <c r="H372" s="387" t="s">
        <v>776</v>
      </c>
      <c r="I372" s="387"/>
      <c r="J372" s="387"/>
      <c r="K372" s="387"/>
      <c r="L372" s="387"/>
      <c r="M372" s="387"/>
      <c r="N372" s="387"/>
      <c r="O372" s="387"/>
      <c r="P372" s="387"/>
      <c r="Q372" s="236"/>
      <c r="R372" s="236"/>
      <c r="S372" s="236"/>
      <c r="T372" s="236"/>
      <c r="U372" s="236"/>
      <c r="V372" s="236"/>
      <c r="W372" s="236"/>
      <c r="X372" s="236"/>
      <c r="Y372" s="236"/>
      <c r="Z372" s="236"/>
      <c r="AA372" s="236"/>
      <c r="AB372" s="236"/>
      <c r="AC372" s="236"/>
      <c r="AD372" s="236"/>
      <c r="AE372" s="236"/>
      <c r="AF372" s="236"/>
      <c r="AG372" s="237"/>
      <c r="AI372" s="87" t="s">
        <v>738</v>
      </c>
      <c r="AJ372" s="19" t="str">
        <f>VLOOKUP(C372,EJE!C$1:D1708,2,FALSE)</f>
        <v>https://youtu.be/NDnUK9fSDe8?si=3nBkyPS7AyNNNd0x</v>
      </c>
    </row>
    <row r="373" spans="1:36" ht="12.75">
      <c r="A373" s="155">
        <v>10</v>
      </c>
      <c r="B373" s="129" t="s">
        <v>1168</v>
      </c>
      <c r="C373" s="233" t="str">
        <f>+VLOOKUP($B373,PERIODIZACION!$A$3:$AN$528,2,FALSE)</f>
        <v>SEAL ROW</v>
      </c>
      <c r="D373" s="203">
        <f>IF(VLOOKUP($B373,PERIODIZACION!$A$3:$AN$528,3,FALSE)=0,"",VLOOKUP($B373,PERIODIZACION!$A$3:$AN$528,3,FALSE))</f>
        <v>40</v>
      </c>
      <c r="E373" s="233" t="str">
        <f t="shared" ref="E373" si="320">IF(D373 &lt;&gt; "","/","")</f>
        <v>/</v>
      </c>
      <c r="F373" s="233">
        <f>IF(VLOOKUP($B373,PERIODIZACION!$A$3:$AN$528,4,FALSE)=0,"",VLOOKUP($B373,PERIODIZACION!$A$3:$AN$528,4,FALSE))</f>
        <v>4</v>
      </c>
      <c r="G373" s="233">
        <f>IF(VLOOKUP($B373,PERIODIZACION!$A$3:$AN$528,5,FALSE)=0,"",VLOOKUP($B373,PERIODIZACION!$A$3:$AN$528,5,FALSE))</f>
        <v>60</v>
      </c>
      <c r="H373" s="233" t="str">
        <f t="shared" ref="H373" si="321">IF(G373 &lt;&gt; "","/","")</f>
        <v>/</v>
      </c>
      <c r="I373" s="233">
        <f>IF(VLOOKUP($B373,PERIODIZACION!$A$3:$AN$528,6,FALSE)=0,"",VLOOKUP($B373,PERIODIZACION!$A$3:$AN$528,6,FALSE))</f>
        <v>4</v>
      </c>
      <c r="J373" s="233">
        <f>IF(VLOOKUP($B373,PERIODIZACION!$A$3:$AN$528,7,FALSE)=0,"",VLOOKUP($B373,PERIODIZACION!$A$3:$AN$528,7,FALSE))</f>
        <v>70</v>
      </c>
      <c r="K373" s="233" t="str">
        <f t="shared" ref="K373" si="322">IF(J373 &lt;&gt; "","/","")</f>
        <v>/</v>
      </c>
      <c r="L373" s="233">
        <f>IF(VLOOKUP($B373,PERIODIZACION!$A$3:$AN$528,8,FALSE)=0,"",VLOOKUP($B373,PERIODIZACION!$A$3:$AN$528,8,FALSE))</f>
        <v>4</v>
      </c>
      <c r="M373" s="233">
        <f>IF(VLOOKUP($B373,PERIODIZACION!$A$3:$AN$528,9,FALSE)=0,"",VLOOKUP($B373,PERIODIZACION!$A$3:$AN$528,9,FALSE))</f>
        <v>80</v>
      </c>
      <c r="N373" s="233" t="str">
        <f t="shared" ref="N373" si="323">IF(M373 &lt;&gt; "","/","")</f>
        <v>/</v>
      </c>
      <c r="O373" s="233">
        <f>IF(VLOOKUP($B373,PERIODIZACION!$A$3:$AN$528,10,FALSE)=0,"",VLOOKUP($B373,PERIODIZACION!$A$3:$AN$528,10,FALSE))</f>
        <v>6</v>
      </c>
      <c r="P373" s="233">
        <f>IF(VLOOKUP($B373,PERIODIZACION!$A$3:$AN$528,11,FALSE)=0,"",VLOOKUP($B373,PERIODIZACION!$A$3:$AN$528,11,FALSE))</f>
        <v>80</v>
      </c>
      <c r="Q373" s="233" t="str">
        <f t="shared" ref="Q373" si="324">IF(P373 &lt;&gt; "","/","")</f>
        <v>/</v>
      </c>
      <c r="R373" s="233">
        <f>IF(VLOOKUP($B373,PERIODIZACION!$A$3:$AN$528,12,FALSE)=0,"",VLOOKUP($B373,PERIODIZACION!$A$3:$AN$528,12,FALSE))</f>
        <v>6</v>
      </c>
      <c r="S373" s="233">
        <f>IF(VLOOKUP($B373,PERIODIZACION!$A$3:$AN$528,13,FALSE)=0,"",VLOOKUP($B373,PERIODIZACION!$A$3:$AN$528,13,FALSE))</f>
        <v>80</v>
      </c>
      <c r="T373" s="233" t="str">
        <f t="shared" ref="T373" si="325">IF(S373 &lt;&gt; "","/","")</f>
        <v>/</v>
      </c>
      <c r="U373" s="233">
        <f>IF(VLOOKUP($B373,PERIODIZACION!$A$3:$AN$528,14,FALSE)=0,"",VLOOKUP($B373,PERIODIZACION!$A$3:$AN$528,14,FALSE))</f>
        <v>6</v>
      </c>
      <c r="V373" s="233">
        <f>IF(VLOOKUP($B373,PERIODIZACION!$A$3:$AN$528,15,FALSE)=0,"",VLOOKUP($B373,PERIODIZACION!$A$3:$AN$528,15,FALSE))</f>
        <v>80</v>
      </c>
      <c r="W373" s="233" t="str">
        <f t="shared" ref="W373" si="326">IF(V373 &lt;&gt; "","/","")</f>
        <v>/</v>
      </c>
      <c r="X373" s="233">
        <f>IF(VLOOKUP($B373,PERIODIZACION!$A$3:$AN$528,16,FALSE)=0,"",VLOOKUP($B373,PERIODIZACION!$A$3:$AN$528,16,FALSE))</f>
        <v>6</v>
      </c>
      <c r="Y373" s="233">
        <f>IF(VLOOKUP($B373,PERIODIZACION!$A$3:$AN$528,17,FALSE)=0,"",VLOOKUP($B373,PERIODIZACION!$A$3:$AN$528,17,FALSE))</f>
        <v>80</v>
      </c>
      <c r="Z373" s="233" t="str">
        <f t="shared" ref="Z373" si="327">IF(Y373 &lt;&gt; "","/","")</f>
        <v>/</v>
      </c>
      <c r="AA373" s="233">
        <f>IF(VLOOKUP($B373,PERIODIZACION!$A$3:$AN$528,18,FALSE)=0,"",VLOOKUP($B373,PERIODIZACION!$A$3:$AN$528,18,FALSE))</f>
        <v>6</v>
      </c>
      <c r="AB373" s="233">
        <f>IF(VLOOKUP($B373,PERIODIZACION!$A$3:$AN$528,19,FALSE)=0,"",VLOOKUP($B373,PERIODIZACION!$A$3:$AN$528,19,FALSE))</f>
        <v>80</v>
      </c>
      <c r="AC373" s="233" t="str">
        <f t="shared" ref="AC373" si="328">IF(AB373 &lt;&gt; "","/","")</f>
        <v>/</v>
      </c>
      <c r="AD373" s="233">
        <f>IF(VLOOKUP($B373,PERIODIZACION!$A$3:$AN$528,20,FALSE)=0,"",VLOOKUP($B373,PERIODIZACION!$A$3:$AN$528,20,FALSE))</f>
        <v>6</v>
      </c>
      <c r="AE373" s="233" t="str">
        <f>IF(VLOOKUP($B373,PERIODIZACION!$A$3:$AN$528,21,FALSE)=0,"",VLOOKUP($B373,PERIODIZACION!$A$3:$AN$528,21,FALSE))</f>
        <v/>
      </c>
      <c r="AF373" s="233" t="str">
        <f t="shared" ref="AF373" si="329">IF(AE373 &lt;&gt; "","/","")</f>
        <v/>
      </c>
      <c r="AG373" s="234" t="str">
        <f>IF(VLOOKUP($B373,PERIODIZACION!$A$3:$AN$528,22,FALSE)=0,"",VLOOKUP($B373,PERIODIZACION!$A$3:$AN$528,22,FALSE))</f>
        <v/>
      </c>
      <c r="AI373" s="87" t="s">
        <v>738</v>
      </c>
      <c r="AJ373" s="19" t="e">
        <f>VLOOKUP(C373,EJE!C$1:D1709,2,FALSE)</f>
        <v>#N/A</v>
      </c>
    </row>
    <row r="374" spans="1:36" ht="16.5" customHeight="1">
      <c r="A374" s="155">
        <v>11</v>
      </c>
      <c r="B374" s="81" t="s">
        <v>687</v>
      </c>
      <c r="C374" s="227"/>
      <c r="D374" s="132"/>
      <c r="E374" s="380"/>
      <c r="F374" s="380"/>
      <c r="G374" s="380"/>
      <c r="H374" s="380"/>
      <c r="I374" s="380"/>
      <c r="J374" s="380"/>
      <c r="K374" s="380"/>
      <c r="L374" s="380"/>
      <c r="M374" s="380"/>
      <c r="N374" s="380"/>
      <c r="O374" s="380"/>
      <c r="P374" s="380"/>
      <c r="Q374" s="227"/>
      <c r="R374" s="227"/>
      <c r="S374" s="227"/>
      <c r="T374" s="227"/>
      <c r="U374" s="227"/>
      <c r="V374" s="227"/>
      <c r="W374" s="227"/>
      <c r="X374" s="227"/>
      <c r="Y374" s="227"/>
      <c r="Z374" s="227"/>
      <c r="AA374" s="227"/>
      <c r="AB374" s="227"/>
      <c r="AC374" s="227"/>
      <c r="AD374" s="227"/>
      <c r="AE374" s="227"/>
      <c r="AF374" s="227"/>
      <c r="AG374" s="231"/>
      <c r="AI374" s="87" t="s">
        <v>738</v>
      </c>
      <c r="AJ374" s="19" t="e">
        <f>VLOOKUP(C374,EJE!C$1:D1710,2,FALSE)</f>
        <v>#N/A</v>
      </c>
    </row>
    <row r="375" spans="1:36" ht="17.25" customHeight="1" thickBot="1">
      <c r="A375" s="155">
        <v>12</v>
      </c>
      <c r="B375" s="82" t="s">
        <v>942</v>
      </c>
      <c r="C375" s="235" t="s">
        <v>667</v>
      </c>
      <c r="D375" s="133" t="str">
        <f>HYPERLINK(AJ375,AI375)</f>
        <v>video</v>
      </c>
      <c r="E375" s="387"/>
      <c r="F375" s="387"/>
      <c r="G375" s="387"/>
      <c r="H375" s="387" t="s">
        <v>776</v>
      </c>
      <c r="I375" s="387"/>
      <c r="J375" s="387"/>
      <c r="K375" s="387"/>
      <c r="L375" s="387"/>
      <c r="M375" s="387"/>
      <c r="N375" s="387"/>
      <c r="O375" s="387"/>
      <c r="P375" s="387"/>
      <c r="Q375" s="236"/>
      <c r="R375" s="236"/>
      <c r="S375" s="236"/>
      <c r="T375" s="236"/>
      <c r="U375" s="236"/>
      <c r="V375" s="236"/>
      <c r="W375" s="236"/>
      <c r="X375" s="236"/>
      <c r="Y375" s="236"/>
      <c r="Z375" s="236"/>
      <c r="AA375" s="236"/>
      <c r="AB375" s="236"/>
      <c r="AC375" s="236"/>
      <c r="AD375" s="236"/>
      <c r="AE375" s="236"/>
      <c r="AF375" s="236"/>
      <c r="AG375" s="237"/>
      <c r="AI375" s="87" t="s">
        <v>738</v>
      </c>
      <c r="AJ375" s="19" t="str">
        <f>VLOOKUP(C375,EJE!C$1:D1711,2,FALSE)</f>
        <v>https://youtu.be/6h97GImoFN8?si=9xA6dYWvzzOHIsIz</v>
      </c>
    </row>
    <row r="376" spans="1:36" ht="12" customHeight="1" thickBot="1">
      <c r="A376" s="155">
        <v>13</v>
      </c>
      <c r="B376" s="379"/>
      <c r="C376" s="379"/>
      <c r="D376" s="379"/>
      <c r="E376" s="379" t="s">
        <v>688</v>
      </c>
      <c r="F376" s="379"/>
      <c r="G376" s="379"/>
      <c r="H376" s="379" t="s">
        <v>38</v>
      </c>
      <c r="I376" s="379"/>
      <c r="J376" s="379"/>
      <c r="K376" s="379" t="s">
        <v>687</v>
      </c>
      <c r="L376" s="379"/>
      <c r="M376" s="379"/>
      <c r="N376" s="379" t="s">
        <v>686</v>
      </c>
      <c r="O376" s="379"/>
      <c r="P376" s="379"/>
      <c r="Q376" s="238"/>
      <c r="R376" s="238"/>
      <c r="S376" s="238"/>
      <c r="T376" s="238"/>
      <c r="U376" s="238"/>
      <c r="V376" s="238"/>
      <c r="W376" s="238"/>
      <c r="X376" s="238"/>
      <c r="Y376" s="238"/>
      <c r="Z376" s="238"/>
      <c r="AA376" s="238"/>
      <c r="AB376" s="238"/>
      <c r="AC376" s="238"/>
      <c r="AD376" s="238"/>
      <c r="AE376" s="238"/>
      <c r="AF376" s="238"/>
      <c r="AG376" s="238"/>
      <c r="AI376" s="87" t="s">
        <v>738</v>
      </c>
      <c r="AJ376" s="19"/>
    </row>
    <row r="377" spans="1:36" ht="12.75" customHeight="1">
      <c r="A377" s="155">
        <v>14</v>
      </c>
      <c r="B377" s="83" t="s">
        <v>42</v>
      </c>
      <c r="C377" s="232" t="s">
        <v>492</v>
      </c>
      <c r="D377" s="131" t="str">
        <f>HYPERLINK(AJ377,AI377)</f>
        <v>video</v>
      </c>
      <c r="E377" s="389">
        <v>6</v>
      </c>
      <c r="F377" s="389"/>
      <c r="G377" s="389"/>
      <c r="H377" s="389"/>
      <c r="I377" s="389"/>
      <c r="J377" s="389"/>
      <c r="K377" s="389">
        <v>4</v>
      </c>
      <c r="L377" s="389"/>
      <c r="M377" s="389"/>
      <c r="N377" s="389"/>
      <c r="O377" s="389"/>
      <c r="P377" s="397"/>
      <c r="Q377" s="238"/>
      <c r="R377" s="238"/>
      <c r="S377" s="238"/>
      <c r="T377" s="238"/>
      <c r="U377" s="238"/>
      <c r="V377" s="238"/>
      <c r="W377" s="238"/>
      <c r="X377" s="238"/>
      <c r="Y377" s="238"/>
      <c r="Z377" s="238"/>
      <c r="AA377" s="238"/>
      <c r="AB377" s="238"/>
      <c r="AC377" s="238"/>
      <c r="AD377" s="238"/>
      <c r="AE377" s="238"/>
      <c r="AF377" s="238"/>
      <c r="AG377" s="238"/>
      <c r="AI377" s="87" t="s">
        <v>738</v>
      </c>
      <c r="AJ377" s="19" t="str">
        <f>VLOOKUP(C377,EJE!C$1:D1713,2,FALSE)</f>
        <v>https://youtu.be/hMsCVplKeJw?si=kJnO1JfFyCYjekgF</v>
      </c>
    </row>
    <row r="378" spans="1:36" ht="25.5" customHeight="1">
      <c r="A378" s="155">
        <v>15</v>
      </c>
      <c r="B378" s="83" t="s">
        <v>687</v>
      </c>
      <c r="C378" s="156" t="s">
        <v>1190</v>
      </c>
      <c r="D378" s="132" t="str">
        <f>HYPERLINK(AJ378,AI378)</f>
        <v>video</v>
      </c>
      <c r="E378" s="395">
        <v>6</v>
      </c>
      <c r="F378" s="395"/>
      <c r="G378" s="395"/>
      <c r="H378" s="395"/>
      <c r="I378" s="395"/>
      <c r="J378" s="395"/>
      <c r="K378" s="395">
        <v>4</v>
      </c>
      <c r="L378" s="395"/>
      <c r="M378" s="395"/>
      <c r="N378" s="395"/>
      <c r="O378" s="395"/>
      <c r="P378" s="398"/>
      <c r="Q378" s="238"/>
      <c r="R378" s="238"/>
      <c r="S378" s="238"/>
      <c r="T378" s="238"/>
      <c r="U378" s="238"/>
      <c r="V378" s="238"/>
      <c r="W378" s="238"/>
      <c r="X378" s="238"/>
      <c r="Y378" s="238"/>
      <c r="Z378" s="238"/>
      <c r="AA378" s="238"/>
      <c r="AB378" s="238"/>
      <c r="AC378" s="238"/>
      <c r="AD378" s="238"/>
      <c r="AE378" s="238"/>
      <c r="AF378" s="238"/>
      <c r="AG378" s="238"/>
      <c r="AI378" s="87" t="s">
        <v>738</v>
      </c>
      <c r="AJ378" s="19">
        <f>VLOOKUP(C378,EJE!C$1:D1714,2,FALSE)</f>
        <v>0</v>
      </c>
    </row>
    <row r="379" spans="1:36" ht="12.75" customHeight="1">
      <c r="A379" s="155">
        <v>16</v>
      </c>
      <c r="B379" s="83" t="s">
        <v>38</v>
      </c>
      <c r="C379" s="156" t="s">
        <v>35</v>
      </c>
      <c r="D379" s="132" t="str">
        <f>HYPERLINK(AJ379,AI379)</f>
        <v>video</v>
      </c>
      <c r="E379" s="395">
        <v>6</v>
      </c>
      <c r="F379" s="395"/>
      <c r="G379" s="395"/>
      <c r="H379" s="395"/>
      <c r="I379" s="395"/>
      <c r="J379" s="395"/>
      <c r="K379" s="395">
        <v>4</v>
      </c>
      <c r="L379" s="395"/>
      <c r="M379" s="395"/>
      <c r="N379" s="395"/>
      <c r="O379" s="395"/>
      <c r="P379" s="398"/>
      <c r="Q379" s="238"/>
      <c r="R379" s="238"/>
      <c r="S379" s="238"/>
      <c r="T379" s="238"/>
      <c r="U379" s="238"/>
      <c r="V379" s="238"/>
      <c r="W379" s="238"/>
      <c r="X379" s="238"/>
      <c r="Y379" s="238"/>
      <c r="Z379" s="238"/>
      <c r="AA379" s="238"/>
      <c r="AB379" s="238"/>
      <c r="AC379" s="238"/>
      <c r="AD379" s="238"/>
      <c r="AE379" s="238"/>
      <c r="AF379" s="238"/>
      <c r="AG379" s="238"/>
      <c r="AI379" s="87" t="s">
        <v>738</v>
      </c>
      <c r="AJ379" s="19" t="str">
        <f>VLOOKUP(C379,EJE!C$1:D1715,2,FALSE)</f>
        <v>https://youtube.com/shorts/yKgCLj9e8Fo</v>
      </c>
    </row>
    <row r="380" spans="1:36" ht="13.5" thickBot="1">
      <c r="A380" s="155">
        <v>17</v>
      </c>
      <c r="B380" s="83" t="s">
        <v>687</v>
      </c>
      <c r="C380" s="235" t="s">
        <v>1193</v>
      </c>
      <c r="D380" s="133" t="str">
        <f>HYPERLINK(AJ380,AI380)</f>
        <v>video</v>
      </c>
      <c r="E380" s="386">
        <v>6</v>
      </c>
      <c r="F380" s="386"/>
      <c r="G380" s="386"/>
      <c r="H380" s="386"/>
      <c r="I380" s="386"/>
      <c r="J380" s="386"/>
      <c r="K380" s="386">
        <v>4</v>
      </c>
      <c r="L380" s="386"/>
      <c r="M380" s="386"/>
      <c r="N380" s="386"/>
      <c r="O380" s="386"/>
      <c r="P380" s="399"/>
      <c r="Q380" s="238"/>
      <c r="R380" s="238"/>
      <c r="S380" s="238"/>
      <c r="T380" s="238"/>
      <c r="U380" s="238"/>
      <c r="V380" s="238"/>
      <c r="W380" s="238"/>
      <c r="X380" s="238"/>
      <c r="Y380" s="238"/>
      <c r="Z380" s="238"/>
      <c r="AA380" s="238"/>
      <c r="AB380" s="238"/>
      <c r="AC380" s="238"/>
      <c r="AD380" s="238"/>
      <c r="AE380" s="238"/>
      <c r="AF380" s="238"/>
      <c r="AG380" s="238"/>
      <c r="AI380" s="87" t="s">
        <v>738</v>
      </c>
      <c r="AJ380" s="19">
        <f>VLOOKUP(C380,EJE!C$1:D1716,2,FALSE)</f>
        <v>0</v>
      </c>
    </row>
    <row r="381" spans="1:36" ht="12.75">
      <c r="A381" s="155">
        <v>18</v>
      </c>
      <c r="B381" s="83" t="s">
        <v>262</v>
      </c>
      <c r="C381" s="232" t="s">
        <v>301</v>
      </c>
      <c r="D381" s="131" t="str">
        <f t="shared" ref="D381:D383" si="330">HYPERLINK(AJ381,AI381)</f>
        <v>video</v>
      </c>
      <c r="E381" s="389">
        <v>10</v>
      </c>
      <c r="F381" s="389"/>
      <c r="G381" s="389"/>
      <c r="H381" s="389"/>
      <c r="I381" s="389"/>
      <c r="J381" s="389"/>
      <c r="K381" s="389">
        <v>4</v>
      </c>
      <c r="L381" s="389"/>
      <c r="M381" s="389"/>
      <c r="N381" s="389"/>
      <c r="O381" s="389"/>
      <c r="P381" s="397"/>
      <c r="Q381" s="238"/>
      <c r="R381" s="238"/>
      <c r="S381" s="238"/>
      <c r="T381" s="238"/>
      <c r="U381" s="238"/>
      <c r="V381" s="238"/>
      <c r="W381" s="238"/>
      <c r="X381" s="238"/>
      <c r="Y381" s="238"/>
      <c r="Z381" s="238"/>
      <c r="AA381" s="238"/>
      <c r="AB381" s="238"/>
      <c r="AC381" s="238"/>
      <c r="AD381" s="238"/>
      <c r="AE381" s="238"/>
      <c r="AF381" s="238"/>
      <c r="AG381" s="238"/>
      <c r="AI381" s="87" t="s">
        <v>738</v>
      </c>
      <c r="AJ381" s="19">
        <f>VLOOKUP(C381,EJE!C$1:D1717,2,FALSE)</f>
        <v>0</v>
      </c>
    </row>
    <row r="382" spans="1:36" ht="12.75">
      <c r="A382" s="155">
        <v>19</v>
      </c>
      <c r="B382" s="83" t="s">
        <v>262</v>
      </c>
      <c r="C382" s="156" t="s">
        <v>268</v>
      </c>
      <c r="D382" s="132" t="str">
        <f t="shared" si="330"/>
        <v>video</v>
      </c>
      <c r="E382" s="395">
        <v>10</v>
      </c>
      <c r="F382" s="395"/>
      <c r="G382" s="395"/>
      <c r="H382" s="395"/>
      <c r="I382" s="395"/>
      <c r="J382" s="395"/>
      <c r="K382" s="395">
        <v>4</v>
      </c>
      <c r="L382" s="395"/>
      <c r="M382" s="395"/>
      <c r="N382" s="395"/>
      <c r="O382" s="395"/>
      <c r="P382" s="398"/>
      <c r="Q382" s="238"/>
      <c r="R382" s="238"/>
      <c r="S382" s="238"/>
      <c r="T382" s="238"/>
      <c r="U382" s="238"/>
      <c r="V382" s="238"/>
      <c r="W382" s="238"/>
      <c r="X382" s="238"/>
      <c r="Y382" s="238"/>
      <c r="Z382" s="238"/>
      <c r="AA382" s="238"/>
      <c r="AB382" s="238"/>
      <c r="AC382" s="238"/>
      <c r="AD382" s="238"/>
      <c r="AE382" s="238"/>
      <c r="AF382" s="238"/>
      <c r="AG382" s="238"/>
      <c r="AI382" s="87" t="s">
        <v>738</v>
      </c>
      <c r="AJ382" s="19">
        <f>VLOOKUP(C382,EJE!C$1:D1718,2,FALSE)</f>
        <v>0</v>
      </c>
    </row>
    <row r="383" spans="1:36" ht="26.25" thickBot="1">
      <c r="A383" s="155">
        <v>20</v>
      </c>
      <c r="B383" s="83" t="s">
        <v>263</v>
      </c>
      <c r="C383" s="235" t="s">
        <v>255</v>
      </c>
      <c r="D383" s="133" t="str">
        <f t="shared" si="330"/>
        <v>video</v>
      </c>
      <c r="E383" s="386"/>
      <c r="F383" s="386"/>
      <c r="G383" s="386"/>
      <c r="H383" s="386" t="s">
        <v>779</v>
      </c>
      <c r="I383" s="386"/>
      <c r="J383" s="386"/>
      <c r="K383" s="386">
        <v>4</v>
      </c>
      <c r="L383" s="386"/>
      <c r="M383" s="386"/>
      <c r="N383" s="386"/>
      <c r="O383" s="386"/>
      <c r="P383" s="399"/>
      <c r="Q383" s="238"/>
      <c r="R383" s="238"/>
      <c r="S383" s="238"/>
      <c r="T383" s="238"/>
      <c r="U383" s="238"/>
      <c r="V383" s="238"/>
      <c r="W383" s="238"/>
      <c r="X383" s="238"/>
      <c r="Y383" s="238"/>
      <c r="Z383" s="238"/>
      <c r="AA383" s="238"/>
      <c r="AB383" s="238"/>
      <c r="AC383" s="238"/>
      <c r="AD383" s="238"/>
      <c r="AE383" s="238"/>
      <c r="AF383" s="238"/>
      <c r="AG383" s="238"/>
      <c r="AI383" s="87" t="s">
        <v>738</v>
      </c>
      <c r="AJ383" s="19">
        <f>VLOOKUP(C383,EJE!C$1:D1719,2,FALSE)</f>
        <v>0</v>
      </c>
    </row>
    <row r="384" spans="1:36" ht="12.75">
      <c r="A384" s="155">
        <v>21</v>
      </c>
      <c r="B384" s="83" t="s">
        <v>1</v>
      </c>
      <c r="C384" s="156" t="s">
        <v>745</v>
      </c>
      <c r="D384" s="132"/>
      <c r="E384" s="394"/>
      <c r="F384" s="394"/>
      <c r="G384" s="394"/>
      <c r="H384" s="395" t="s">
        <v>779</v>
      </c>
      <c r="I384" s="395"/>
      <c r="J384" s="395"/>
      <c r="K384" s="395"/>
      <c r="L384" s="395"/>
      <c r="M384" s="395"/>
      <c r="N384" s="394"/>
      <c r="O384" s="394"/>
      <c r="P384" s="394"/>
      <c r="Q384" s="238"/>
      <c r="R384" s="238"/>
      <c r="S384" s="238"/>
      <c r="T384" s="238"/>
      <c r="U384" s="238"/>
      <c r="V384" s="238"/>
      <c r="W384" s="238"/>
      <c r="X384" s="238"/>
      <c r="Y384" s="238"/>
      <c r="Z384" s="238"/>
      <c r="AA384" s="238"/>
      <c r="AB384" s="238"/>
      <c r="AC384" s="238"/>
      <c r="AD384" s="238"/>
      <c r="AE384" s="238"/>
      <c r="AF384" s="130"/>
      <c r="AG384" s="238"/>
    </row>
    <row r="385" spans="1:36">
      <c r="A385" s="155"/>
      <c r="B385" s="83"/>
    </row>
    <row r="386" spans="1:36">
      <c r="A386" s="155"/>
      <c r="B386" s="83"/>
    </row>
    <row r="387" spans="1:36">
      <c r="A387" s="155"/>
      <c r="B387" s="83"/>
    </row>
    <row r="388" spans="1:36">
      <c r="B388" s="18"/>
      <c r="C388" s="77" t="s">
        <v>939</v>
      </c>
    </row>
    <row r="389" spans="1:36" customFormat="1" ht="21" thickBot="1">
      <c r="A389" s="162">
        <v>16</v>
      </c>
      <c r="B389" s="162"/>
      <c r="C389" s="162" t="s">
        <v>941</v>
      </c>
      <c r="D389" s="191"/>
      <c r="E389" s="381" t="s">
        <v>688</v>
      </c>
      <c r="F389" s="381"/>
      <c r="G389" s="381"/>
      <c r="H389" s="381" t="s">
        <v>38</v>
      </c>
      <c r="I389" s="381"/>
      <c r="J389" s="381"/>
      <c r="K389" s="381" t="s">
        <v>687</v>
      </c>
      <c r="L389" s="381"/>
      <c r="M389" s="381"/>
      <c r="N389" s="381" t="s">
        <v>686</v>
      </c>
      <c r="O389" s="381"/>
      <c r="P389" s="381"/>
      <c r="AH389" s="18"/>
      <c r="AI389" s="87"/>
    </row>
    <row r="390" spans="1:36" ht="12.75">
      <c r="A390" s="155">
        <v>1</v>
      </c>
      <c r="B390" s="80" t="s">
        <v>175</v>
      </c>
      <c r="C390" s="156" t="s">
        <v>199</v>
      </c>
      <c r="D390" s="59" t="e">
        <f t="shared" ref="D390:D395" si="331">HYPERLINK(AJ390,AI390)</f>
        <v>#N/A</v>
      </c>
      <c r="E390" s="395"/>
      <c r="F390" s="395"/>
      <c r="G390" s="395"/>
      <c r="H390" s="395" t="s">
        <v>776</v>
      </c>
      <c r="I390" s="395"/>
      <c r="J390" s="395"/>
      <c r="K390" s="395">
        <v>3</v>
      </c>
      <c r="L390" s="395"/>
      <c r="M390" s="395"/>
      <c r="N390" s="395"/>
      <c r="O390" s="395"/>
      <c r="P390" s="398"/>
      <c r="AG390" s="228"/>
      <c r="AI390" s="87" t="s">
        <v>738</v>
      </c>
      <c r="AJ390" s="19" t="e">
        <f>VLOOKUP(C390,EJE!C$1:D1732,2,FALSE)</f>
        <v>#N/A</v>
      </c>
    </row>
    <row r="391" spans="1:36" ht="12.75" customHeight="1">
      <c r="A391" s="155">
        <v>2</v>
      </c>
      <c r="B391" s="81" t="s">
        <v>395</v>
      </c>
      <c r="C391" s="156" t="s">
        <v>391</v>
      </c>
      <c r="D391" s="59" t="str">
        <f t="shared" si="331"/>
        <v>video</v>
      </c>
      <c r="E391" s="395"/>
      <c r="F391" s="395"/>
      <c r="G391" s="395"/>
      <c r="H391" s="395" t="s">
        <v>776</v>
      </c>
      <c r="I391" s="395"/>
      <c r="J391" s="395"/>
      <c r="K391" s="395">
        <v>3</v>
      </c>
      <c r="L391" s="395"/>
      <c r="M391" s="395"/>
      <c r="N391" s="395"/>
      <c r="O391" s="395"/>
      <c r="P391" s="398"/>
      <c r="AG391" s="228"/>
      <c r="AI391" s="87" t="s">
        <v>738</v>
      </c>
      <c r="AJ391" s="19" t="str">
        <f>VLOOKUP(C391,EJE!C$1:D1733,2,FALSE)</f>
        <v>https://youtu.be/8ZVAz0Z6uvE?si=yNBnpnbYuEKrl79R</v>
      </c>
    </row>
    <row r="392" spans="1:36" ht="17.25" customHeight="1" thickBot="1">
      <c r="A392" s="155">
        <v>3</v>
      </c>
      <c r="B392" s="82" t="s">
        <v>392</v>
      </c>
      <c r="C392" s="235" t="s">
        <v>178</v>
      </c>
      <c r="D392" s="61" t="str">
        <f t="shared" si="331"/>
        <v>video</v>
      </c>
      <c r="E392" s="386"/>
      <c r="F392" s="386"/>
      <c r="G392" s="386"/>
      <c r="H392" s="386" t="s">
        <v>776</v>
      </c>
      <c r="I392" s="386"/>
      <c r="J392" s="386"/>
      <c r="K392" s="386">
        <v>3</v>
      </c>
      <c r="L392" s="386"/>
      <c r="M392" s="386"/>
      <c r="N392" s="386"/>
      <c r="O392" s="386"/>
      <c r="P392" s="399"/>
      <c r="AG392" s="228"/>
      <c r="AI392" s="87" t="s">
        <v>738</v>
      </c>
      <c r="AJ392" s="19" t="str">
        <f>VLOOKUP(C392,EJE!C$1:D1734,2,FALSE)</f>
        <v>https://youtu.be/dMsXx_Qqpj0?si=VK3hfq7BMsTC3ZqS</v>
      </c>
    </row>
    <row r="393" spans="1:36" ht="16.5" customHeight="1">
      <c r="A393" s="155">
        <v>4</v>
      </c>
      <c r="B393" s="80" t="s">
        <v>739</v>
      </c>
      <c r="C393" s="232" t="s">
        <v>47</v>
      </c>
      <c r="D393" s="74" t="str">
        <f t="shared" si="331"/>
        <v>video</v>
      </c>
      <c r="E393" s="389"/>
      <c r="F393" s="389"/>
      <c r="G393" s="389"/>
      <c r="H393" s="389" t="s">
        <v>776</v>
      </c>
      <c r="I393" s="389"/>
      <c r="J393" s="389"/>
      <c r="K393" s="389">
        <v>3</v>
      </c>
      <c r="L393" s="389"/>
      <c r="M393" s="389"/>
      <c r="N393" s="389"/>
      <c r="O393" s="389"/>
      <c r="P393" s="397"/>
      <c r="AG393" s="228"/>
      <c r="AI393" s="87" t="s">
        <v>738</v>
      </c>
      <c r="AJ393" s="19">
        <f>VLOOKUP(C393,EJE!C$1:D1735,2,FALSE)</f>
        <v>0</v>
      </c>
    </row>
    <row r="394" spans="1:36" ht="12.75" customHeight="1">
      <c r="A394" s="155">
        <v>5</v>
      </c>
      <c r="B394" s="81" t="s">
        <v>739</v>
      </c>
      <c r="C394" s="156" t="s">
        <v>465</v>
      </c>
      <c r="D394" s="59" t="str">
        <f t="shared" si="331"/>
        <v>video</v>
      </c>
      <c r="E394" s="395"/>
      <c r="F394" s="395"/>
      <c r="G394" s="395"/>
      <c r="H394" s="395" t="s">
        <v>776</v>
      </c>
      <c r="I394" s="395"/>
      <c r="J394" s="395"/>
      <c r="K394" s="395">
        <v>3</v>
      </c>
      <c r="L394" s="395"/>
      <c r="M394" s="395"/>
      <c r="N394" s="395"/>
      <c r="O394" s="395"/>
      <c r="P394" s="398"/>
      <c r="AG394" s="228"/>
      <c r="AI394" s="87" t="s">
        <v>738</v>
      </c>
      <c r="AJ394" s="19" t="str">
        <f>VLOOKUP(C394,EJE!C$1:D1736,2,FALSE)</f>
        <v>https://youtu.be/oRxs30Eul8o?si=e0D3zs2bt0aX9kmn</v>
      </c>
    </row>
    <row r="395" spans="1:36" ht="13.5" customHeight="1" thickBot="1">
      <c r="A395" s="155">
        <v>6</v>
      </c>
      <c r="B395" s="81" t="s">
        <v>0</v>
      </c>
      <c r="C395" s="156" t="s">
        <v>328</v>
      </c>
      <c r="D395" s="59" t="str">
        <f t="shared" si="331"/>
        <v>video</v>
      </c>
      <c r="E395" s="395"/>
      <c r="F395" s="395"/>
      <c r="G395" s="395"/>
      <c r="H395" s="395" t="s">
        <v>776</v>
      </c>
      <c r="I395" s="395"/>
      <c r="J395" s="395"/>
      <c r="K395" s="395">
        <v>3</v>
      </c>
      <c r="L395" s="395"/>
      <c r="M395" s="395"/>
      <c r="N395" s="395"/>
      <c r="O395" s="395"/>
      <c r="P395" s="398"/>
      <c r="AG395" s="228"/>
      <c r="AI395" s="87" t="s">
        <v>738</v>
      </c>
      <c r="AJ395" s="19">
        <f>VLOOKUP(C395,EJE!C$1:D1737,2,FALSE)</f>
        <v>0</v>
      </c>
    </row>
    <row r="396" spans="1:36" ht="12.75">
      <c r="A396" s="155">
        <v>7</v>
      </c>
      <c r="B396" s="129" t="s">
        <v>840</v>
      </c>
      <c r="C396" s="233" t="str">
        <f>+VLOOKUP($B396,PERIODIZACION!$A$3:$AN$528,2,FALSE)</f>
        <v>HIP TRUST</v>
      </c>
      <c r="D396" s="203">
        <f>IF(VLOOKUP($B396,PERIODIZACION!$A$3:$AN$528,3,FALSE)=0,"",VLOOKUP($B396,PERIODIZACION!$A$3:$AN$528,3,FALSE))</f>
        <v>40</v>
      </c>
      <c r="E396" s="233" t="str">
        <f t="shared" ref="E396" si="332">IF(D396 &lt;&gt; "","/","")</f>
        <v>/</v>
      </c>
      <c r="F396" s="233">
        <f>IF(VLOOKUP($B396,PERIODIZACION!$A$3:$AN$528,4,FALSE)=0,"",VLOOKUP($B396,PERIODIZACION!$A$3:$AN$528,4,FALSE))</f>
        <v>4</v>
      </c>
      <c r="G396" s="233">
        <f>IF(VLOOKUP($B396,PERIODIZACION!$A$3:$AN$528,5,FALSE)=0,"",VLOOKUP($B396,PERIODIZACION!$A$3:$AN$528,5,FALSE))</f>
        <v>60</v>
      </c>
      <c r="H396" s="233" t="str">
        <f t="shared" ref="H396" si="333">IF(G396 &lt;&gt; "","/","")</f>
        <v>/</v>
      </c>
      <c r="I396" s="233">
        <f>IF(VLOOKUP($B396,PERIODIZACION!$A$3:$AN$528,6,FALSE)=0,"",VLOOKUP($B396,PERIODIZACION!$A$3:$AN$528,6,FALSE))</f>
        <v>4</v>
      </c>
      <c r="J396" s="233">
        <f>IF(VLOOKUP($B396,PERIODIZACION!$A$3:$AN$528,7,FALSE)=0,"",VLOOKUP($B396,PERIODIZACION!$A$3:$AN$528,7,FALSE))</f>
        <v>70</v>
      </c>
      <c r="K396" s="233" t="str">
        <f t="shared" ref="K396" si="334">IF(J396 &lt;&gt; "","/","")</f>
        <v>/</v>
      </c>
      <c r="L396" s="233">
        <f>IF(VLOOKUP($B396,PERIODIZACION!$A$3:$AN$528,8,FALSE)=0,"",VLOOKUP($B396,PERIODIZACION!$A$3:$AN$528,8,FALSE))</f>
        <v>4</v>
      </c>
      <c r="M396" s="233">
        <f>IF(VLOOKUP($B396,PERIODIZACION!$A$3:$AN$528,9,FALSE)=0,"",VLOOKUP($B396,PERIODIZACION!$A$3:$AN$528,9,FALSE))</f>
        <v>80</v>
      </c>
      <c r="N396" s="233" t="str">
        <f t="shared" ref="N396" si="335">IF(M396 &lt;&gt; "","/","")</f>
        <v>/</v>
      </c>
      <c r="O396" s="233">
        <f>IF(VLOOKUP($B396,PERIODIZACION!$A$3:$AN$528,10,FALSE)=0,"",VLOOKUP($B396,PERIODIZACION!$A$3:$AN$528,10,FALSE))</f>
        <v>6</v>
      </c>
      <c r="P396" s="233">
        <f>IF(VLOOKUP($B396,PERIODIZACION!$A$3:$AN$528,11,FALSE)=0,"",VLOOKUP($B396,PERIODIZACION!$A$3:$AN$528,11,FALSE))</f>
        <v>80</v>
      </c>
      <c r="Q396" s="233" t="str">
        <f t="shared" ref="Q396" si="336">IF(P396 &lt;&gt; "","/","")</f>
        <v>/</v>
      </c>
      <c r="R396" s="233">
        <f>IF(VLOOKUP($B396,PERIODIZACION!$A$3:$AN$528,12,FALSE)=0,"",VLOOKUP($B396,PERIODIZACION!$A$3:$AN$528,12,FALSE))</f>
        <v>6</v>
      </c>
      <c r="S396" s="233">
        <f>IF(VLOOKUP($B396,PERIODIZACION!$A$3:$AN$528,13,FALSE)=0,"",VLOOKUP($B396,PERIODIZACION!$A$3:$AN$528,13,FALSE))</f>
        <v>80</v>
      </c>
      <c r="T396" s="233" t="str">
        <f t="shared" ref="T396" si="337">IF(S396 &lt;&gt; "","/","")</f>
        <v>/</v>
      </c>
      <c r="U396" s="233">
        <f>IF(VLOOKUP($B396,PERIODIZACION!$A$3:$AN$528,14,FALSE)=0,"",VLOOKUP($B396,PERIODIZACION!$A$3:$AN$528,14,FALSE))</f>
        <v>6</v>
      </c>
      <c r="V396" s="233">
        <f>IF(VLOOKUP($B396,PERIODIZACION!$A$3:$AN$528,15,FALSE)=0,"",VLOOKUP($B396,PERIODIZACION!$A$3:$AN$528,15,FALSE))</f>
        <v>80</v>
      </c>
      <c r="W396" s="233" t="str">
        <f t="shared" ref="W396" si="338">IF(V396 &lt;&gt; "","/","")</f>
        <v>/</v>
      </c>
      <c r="X396" s="233">
        <f>IF(VLOOKUP($B396,PERIODIZACION!$A$3:$AN$528,16,FALSE)=0,"",VLOOKUP($B396,PERIODIZACION!$A$3:$AN$528,16,FALSE))</f>
        <v>6</v>
      </c>
      <c r="Y396" s="233">
        <f>IF(VLOOKUP($B396,PERIODIZACION!$A$3:$AN$528,17,FALSE)=0,"",VLOOKUP($B396,PERIODIZACION!$A$3:$AN$528,17,FALSE))</f>
        <v>80</v>
      </c>
      <c r="Z396" s="233" t="str">
        <f t="shared" ref="Z396" si="339">IF(Y396 &lt;&gt; "","/","")</f>
        <v>/</v>
      </c>
      <c r="AA396" s="233">
        <f>IF(VLOOKUP($B396,PERIODIZACION!$A$3:$AN$528,18,FALSE)=0,"",VLOOKUP($B396,PERIODIZACION!$A$3:$AN$528,18,FALSE))</f>
        <v>6</v>
      </c>
      <c r="AB396" s="233">
        <f>IF(VLOOKUP($B396,PERIODIZACION!$A$3:$AN$528,19,FALSE)=0,"",VLOOKUP($B396,PERIODIZACION!$A$3:$AN$528,19,FALSE))</f>
        <v>80</v>
      </c>
      <c r="AC396" s="233" t="str">
        <f t="shared" ref="AC396" si="340">IF(AB396 &lt;&gt; "","/","")</f>
        <v>/</v>
      </c>
      <c r="AD396" s="233">
        <f>IF(VLOOKUP($B396,PERIODIZACION!$A$3:$AN$528,20,FALSE)=0,"",VLOOKUP($B396,PERIODIZACION!$A$3:$AN$528,20,FALSE))</f>
        <v>6</v>
      </c>
      <c r="AE396" s="233" t="str">
        <f>IF(VLOOKUP($B396,PERIODIZACION!$A$3:$AN$528,21,FALSE)=0,"",VLOOKUP($B396,PERIODIZACION!$A$3:$AN$528,21,FALSE))</f>
        <v/>
      </c>
      <c r="AF396" s="233" t="str">
        <f t="shared" ref="AF396" si="341">IF(AE396 &lt;&gt; "","/","")</f>
        <v/>
      </c>
      <c r="AG396" s="234" t="str">
        <f>IF(VLOOKUP($B396,PERIODIZACION!$A$3:$AN$528,22,FALSE)=0,"",VLOOKUP($B396,PERIODIZACION!$A$3:$AN$528,22,FALSE))</f>
        <v/>
      </c>
      <c r="AI396" s="87" t="s">
        <v>738</v>
      </c>
      <c r="AJ396" s="19" t="e">
        <f>VLOOKUP(C396,EJE!C$1:D1738,2,FALSE)</f>
        <v>#N/A</v>
      </c>
    </row>
    <row r="397" spans="1:36" ht="12.75" customHeight="1">
      <c r="A397" s="155">
        <v>8</v>
      </c>
      <c r="B397" s="81"/>
      <c r="C397" s="227"/>
      <c r="D397" s="59"/>
      <c r="E397" s="382"/>
      <c r="F397" s="382"/>
      <c r="G397" s="382"/>
      <c r="H397" s="382"/>
      <c r="I397" s="382"/>
      <c r="J397" s="382"/>
      <c r="K397" s="382"/>
      <c r="L397" s="382"/>
      <c r="M397" s="382"/>
      <c r="N397" s="382"/>
      <c r="O397" s="382"/>
      <c r="P397" s="382"/>
      <c r="Q397" s="228"/>
      <c r="R397" s="228"/>
      <c r="S397" s="228"/>
      <c r="T397" s="228"/>
      <c r="U397" s="228"/>
      <c r="V397" s="228"/>
      <c r="W397" s="228"/>
      <c r="X397" s="228"/>
      <c r="Y397" s="228"/>
      <c r="Z397" s="228"/>
      <c r="AA397" s="228"/>
      <c r="AB397" s="228"/>
      <c r="AC397" s="228"/>
      <c r="AD397" s="228"/>
      <c r="AE397" s="228"/>
      <c r="AF397" s="228"/>
      <c r="AG397" s="231"/>
      <c r="AI397" s="87" t="s">
        <v>738</v>
      </c>
      <c r="AJ397" s="19" t="e">
        <f>VLOOKUP(C397,EJE!C$1:D1739,2,FALSE)</f>
        <v>#N/A</v>
      </c>
    </row>
    <row r="398" spans="1:36" ht="13.5" customHeight="1" thickBot="1">
      <c r="A398" s="155">
        <v>9</v>
      </c>
      <c r="B398" s="260" t="s">
        <v>803</v>
      </c>
      <c r="C398" s="236" t="str">
        <f>+VLOOKUP($B398,PERIODIZACION!$A$3:$AN$528,2,FALSE)</f>
        <v>PECHO</v>
      </c>
      <c r="D398" s="324">
        <f>IF(VLOOKUP($B398,PERIODIZACION!$A$3:$AN$528,3,FALSE)=0,"",VLOOKUP($B398,PERIODIZACION!$A$3:$AN$528,3,FALSE))</f>
        <v>40</v>
      </c>
      <c r="E398" s="236" t="str">
        <f t="shared" ref="E398" si="342">IF(D398 &lt;&gt; "","/","")</f>
        <v>/</v>
      </c>
      <c r="F398" s="236">
        <f>IF(VLOOKUP($B398,PERIODIZACION!$A$3:$AN$528,4,FALSE)=0,"",VLOOKUP($B398,PERIODIZACION!$A$3:$AN$528,4,FALSE))</f>
        <v>4</v>
      </c>
      <c r="G398" s="236">
        <f>IF(VLOOKUP($B398,PERIODIZACION!$A$3:$AN$528,5,FALSE)=0,"",VLOOKUP($B398,PERIODIZACION!$A$3:$AN$528,5,FALSE))</f>
        <v>60</v>
      </c>
      <c r="H398" s="236" t="str">
        <f t="shared" ref="H398" si="343">IF(G398 &lt;&gt; "","/","")</f>
        <v>/</v>
      </c>
      <c r="I398" s="236">
        <f>IF(VLOOKUP($B398,PERIODIZACION!$A$3:$AN$528,6,FALSE)=0,"",VLOOKUP($B398,PERIODIZACION!$A$3:$AN$528,6,FALSE))</f>
        <v>4</v>
      </c>
      <c r="J398" s="236">
        <f>IF(VLOOKUP($B398,PERIODIZACION!$A$3:$AN$528,7,FALSE)=0,"",VLOOKUP($B398,PERIODIZACION!$A$3:$AN$528,7,FALSE))</f>
        <v>70</v>
      </c>
      <c r="K398" s="236" t="str">
        <f t="shared" ref="K398" si="344">IF(J398 &lt;&gt; "","/","")</f>
        <v>/</v>
      </c>
      <c r="L398" s="236">
        <f>IF(VLOOKUP($B398,PERIODIZACION!$A$3:$AN$528,8,FALSE)=0,"",VLOOKUP($B398,PERIODIZACION!$A$3:$AN$528,8,FALSE))</f>
        <v>4</v>
      </c>
      <c r="M398" s="236">
        <f>IF(VLOOKUP($B398,PERIODIZACION!$A$3:$AN$528,9,FALSE)=0,"",VLOOKUP($B398,PERIODIZACION!$A$3:$AN$528,9,FALSE))</f>
        <v>80</v>
      </c>
      <c r="N398" s="236" t="str">
        <f t="shared" ref="N398" si="345">IF(M398 &lt;&gt; "","/","")</f>
        <v>/</v>
      </c>
      <c r="O398" s="236">
        <f>IF(VLOOKUP($B398,PERIODIZACION!$A$3:$AN$528,10,FALSE)=0,"",VLOOKUP($B398,PERIODIZACION!$A$3:$AN$528,10,FALSE))</f>
        <v>6</v>
      </c>
      <c r="P398" s="236">
        <f>IF(VLOOKUP($B398,PERIODIZACION!$A$3:$AN$528,11,FALSE)=0,"",VLOOKUP($B398,PERIODIZACION!$A$3:$AN$528,11,FALSE))</f>
        <v>80</v>
      </c>
      <c r="Q398" s="236" t="str">
        <f t="shared" ref="Q398" si="346">IF(P398 &lt;&gt; "","/","")</f>
        <v>/</v>
      </c>
      <c r="R398" s="236">
        <f>IF(VLOOKUP($B398,PERIODIZACION!$A$3:$AN$528,12,FALSE)=0,"",VLOOKUP($B398,PERIODIZACION!$A$3:$AN$528,12,FALSE))</f>
        <v>6</v>
      </c>
      <c r="S398" s="236">
        <f>IF(VLOOKUP($B398,PERIODIZACION!$A$3:$AN$528,13,FALSE)=0,"",VLOOKUP($B398,PERIODIZACION!$A$3:$AN$528,13,FALSE))</f>
        <v>80</v>
      </c>
      <c r="T398" s="236" t="str">
        <f t="shared" ref="T398" si="347">IF(S398 &lt;&gt; "","/","")</f>
        <v>/</v>
      </c>
      <c r="U398" s="236">
        <f>IF(VLOOKUP($B398,PERIODIZACION!$A$3:$AN$528,14,FALSE)=0,"",VLOOKUP($B398,PERIODIZACION!$A$3:$AN$528,14,FALSE))</f>
        <v>6</v>
      </c>
      <c r="V398" s="236">
        <f>IF(VLOOKUP($B398,PERIODIZACION!$A$3:$AN$528,15,FALSE)=0,"",VLOOKUP($B398,PERIODIZACION!$A$3:$AN$528,15,FALSE))</f>
        <v>80</v>
      </c>
      <c r="W398" s="236" t="str">
        <f t="shared" ref="W398" si="348">IF(V398 &lt;&gt; "","/","")</f>
        <v>/</v>
      </c>
      <c r="X398" s="236">
        <f>IF(VLOOKUP($B398,PERIODIZACION!$A$3:$AN$528,16,FALSE)=0,"",VLOOKUP($B398,PERIODIZACION!$A$3:$AN$528,16,FALSE))</f>
        <v>6</v>
      </c>
      <c r="Y398" s="236">
        <f>IF(VLOOKUP($B398,PERIODIZACION!$A$3:$AN$528,17,FALSE)=0,"",VLOOKUP($B398,PERIODIZACION!$A$3:$AN$528,17,FALSE))</f>
        <v>80</v>
      </c>
      <c r="Z398" s="236" t="str">
        <f t="shared" ref="Z398" si="349">IF(Y398 &lt;&gt; "","/","")</f>
        <v>/</v>
      </c>
      <c r="AA398" s="236">
        <f>IF(VLOOKUP($B398,PERIODIZACION!$A$3:$AN$528,18,FALSE)=0,"",VLOOKUP($B398,PERIODIZACION!$A$3:$AN$528,18,FALSE))</f>
        <v>6</v>
      </c>
      <c r="AB398" s="236">
        <f>IF(VLOOKUP($B398,PERIODIZACION!$A$3:$AN$528,19,FALSE)=0,"",VLOOKUP($B398,PERIODIZACION!$A$3:$AN$528,19,FALSE))</f>
        <v>80</v>
      </c>
      <c r="AC398" s="236" t="str">
        <f t="shared" ref="AC398" si="350">IF(AB398 &lt;&gt; "","/","")</f>
        <v>/</v>
      </c>
      <c r="AD398" s="236">
        <f>IF(VLOOKUP($B398,PERIODIZACION!$A$3:$AN$528,20,FALSE)=0,"",VLOOKUP($B398,PERIODIZACION!$A$3:$AN$528,20,FALSE))</f>
        <v>6</v>
      </c>
      <c r="AE398" s="236" t="str">
        <f>IF(VLOOKUP($B398,PERIODIZACION!$A$3:$AN$528,21,FALSE)=0,"",VLOOKUP($B398,PERIODIZACION!$A$3:$AN$528,21,FALSE))</f>
        <v/>
      </c>
      <c r="AF398" s="229"/>
      <c r="AG398" s="237" t="str">
        <f>IF(VLOOKUP($B398,PERIODIZACION!$A$3:$AN$528,22,FALSE)=0,"",VLOOKUP($B398,PERIODIZACION!$A$3:$AN$528,22,FALSE))</f>
        <v/>
      </c>
      <c r="AI398" s="87" t="s">
        <v>738</v>
      </c>
      <c r="AJ398" s="19" t="e">
        <f>VLOOKUP(C398,EJE!C$1:D1740,2,FALSE)</f>
        <v>#N/A</v>
      </c>
    </row>
    <row r="399" spans="1:36" ht="13.5" thickBot="1">
      <c r="A399" s="155">
        <v>10</v>
      </c>
      <c r="B399" s="261"/>
      <c r="C399" s="261"/>
      <c r="D399" s="325"/>
      <c r="E399" s="396" t="s">
        <v>688</v>
      </c>
      <c r="F399" s="396"/>
      <c r="G399" s="396"/>
      <c r="H399" s="396" t="s">
        <v>38</v>
      </c>
      <c r="I399" s="396"/>
      <c r="J399" s="396"/>
      <c r="K399" s="396" t="s">
        <v>687</v>
      </c>
      <c r="L399" s="396"/>
      <c r="M399" s="396"/>
      <c r="N399" s="396" t="s">
        <v>686</v>
      </c>
      <c r="O399" s="396"/>
      <c r="P399" s="396"/>
      <c r="Q399" s="228"/>
      <c r="R399" s="228"/>
      <c r="S399" s="228"/>
      <c r="T399" s="228"/>
      <c r="U399" s="228"/>
      <c r="V399" s="228"/>
      <c r="W399" s="228"/>
      <c r="X399" s="228"/>
      <c r="Y399" s="228"/>
      <c r="Z399" s="228"/>
      <c r="AA399" s="228"/>
      <c r="AB399" s="228"/>
      <c r="AC399" s="228"/>
      <c r="AD399" s="228"/>
      <c r="AE399" s="228"/>
      <c r="AF399" s="227" t="str">
        <f>IF(AE398 &lt;&gt; "","/","")</f>
        <v/>
      </c>
      <c r="AG399" s="227" t="str">
        <f>IF(VLOOKUP($B398,PERIODIZACION!$A$3:$AN$528,22,FALSE)=0,"",VLOOKUP($B398,PERIODIZACION!$A$3:$AN$528,22,FALSE))</f>
        <v/>
      </c>
      <c r="AI399" s="87" t="s">
        <v>738</v>
      </c>
      <c r="AJ399" s="19" t="e">
        <f>VLOOKUP(C399,EJE!C$1:D1741,2,FALSE)</f>
        <v>#N/A</v>
      </c>
    </row>
    <row r="400" spans="1:36" ht="16.5" customHeight="1">
      <c r="A400" s="155">
        <v>11</v>
      </c>
      <c r="B400" s="83" t="s">
        <v>41</v>
      </c>
      <c r="C400" s="255" t="s">
        <v>85</v>
      </c>
      <c r="D400" s="131" t="str">
        <f t="shared" ref="D400:D403" si="351">HYPERLINK(AJ400,AI400)</f>
        <v>video</v>
      </c>
      <c r="E400" s="389">
        <v>6</v>
      </c>
      <c r="F400" s="389"/>
      <c r="G400" s="389"/>
      <c r="H400" s="389"/>
      <c r="I400" s="389"/>
      <c r="J400" s="389"/>
      <c r="K400" s="389">
        <v>4</v>
      </c>
      <c r="L400" s="389"/>
      <c r="M400" s="389"/>
      <c r="N400" s="389"/>
      <c r="O400" s="389"/>
      <c r="P400" s="397"/>
      <c r="Q400" s="156"/>
      <c r="R400" s="230"/>
      <c r="S400" s="230"/>
      <c r="T400" s="230"/>
      <c r="U400" s="230"/>
      <c r="V400" s="230"/>
      <c r="W400" s="230"/>
      <c r="X400" s="230"/>
      <c r="Y400" s="230"/>
      <c r="Z400" s="230"/>
      <c r="AA400" s="230"/>
      <c r="AB400" s="230"/>
      <c r="AC400" s="230"/>
      <c r="AD400" s="230"/>
      <c r="AE400" s="230"/>
      <c r="AF400" s="230"/>
      <c r="AG400" s="230"/>
      <c r="AI400" s="87" t="s">
        <v>738</v>
      </c>
      <c r="AJ400" s="19">
        <f>VLOOKUP(C400,EJE!C$1:D1742,2,FALSE)</f>
        <v>0</v>
      </c>
    </row>
    <row r="401" spans="1:36" ht="17.25" customHeight="1">
      <c r="A401" s="155">
        <v>12</v>
      </c>
      <c r="B401" s="83" t="s">
        <v>687</v>
      </c>
      <c r="C401" s="256" t="s">
        <v>1195</v>
      </c>
      <c r="D401" s="132" t="str">
        <f t="shared" si="351"/>
        <v>video</v>
      </c>
      <c r="E401" s="384">
        <v>4</v>
      </c>
      <c r="F401" s="384"/>
      <c r="G401" s="384"/>
      <c r="H401" s="384"/>
      <c r="I401" s="384"/>
      <c r="J401" s="384"/>
      <c r="K401" s="384">
        <v>4</v>
      </c>
      <c r="L401" s="384"/>
      <c r="M401" s="384"/>
      <c r="N401" s="384"/>
      <c r="O401" s="384"/>
      <c r="P401" s="398"/>
      <c r="Q401" s="156"/>
      <c r="R401" s="230"/>
      <c r="S401" s="230"/>
      <c r="T401" s="230"/>
      <c r="U401" s="230"/>
      <c r="V401" s="230"/>
      <c r="W401" s="230"/>
      <c r="X401" s="230"/>
      <c r="Y401" s="230"/>
      <c r="Z401" s="230"/>
      <c r="AA401" s="230"/>
      <c r="AB401" s="230"/>
      <c r="AC401" s="230"/>
      <c r="AD401" s="230"/>
      <c r="AE401" s="230"/>
      <c r="AF401" s="230"/>
      <c r="AG401" s="230"/>
      <c r="AI401" s="87" t="s">
        <v>738</v>
      </c>
      <c r="AJ401" s="19">
        <f>VLOOKUP(C401,EJE!C$1:D1743,2,FALSE)</f>
        <v>0</v>
      </c>
    </row>
    <row r="402" spans="1:36" ht="12" customHeight="1">
      <c r="A402" s="155">
        <v>13</v>
      </c>
      <c r="B402" s="83" t="s">
        <v>39</v>
      </c>
      <c r="C402" s="256" t="s">
        <v>141</v>
      </c>
      <c r="D402" s="132" t="str">
        <f t="shared" si="351"/>
        <v>video</v>
      </c>
      <c r="E402" s="384">
        <v>8</v>
      </c>
      <c r="F402" s="384"/>
      <c r="G402" s="384"/>
      <c r="H402" s="384"/>
      <c r="I402" s="384"/>
      <c r="J402" s="384"/>
      <c r="K402" s="384">
        <v>4</v>
      </c>
      <c r="L402" s="384"/>
      <c r="M402" s="384"/>
      <c r="N402" s="384"/>
      <c r="O402" s="384"/>
      <c r="P402" s="398"/>
      <c r="Q402" s="156"/>
      <c r="R402" s="228"/>
      <c r="S402" s="228"/>
      <c r="T402" s="228"/>
      <c r="U402" s="228"/>
      <c r="V402" s="228"/>
      <c r="W402" s="228"/>
      <c r="X402" s="228"/>
      <c r="Y402" s="228"/>
      <c r="Z402" s="228"/>
      <c r="AA402" s="228"/>
      <c r="AB402" s="228"/>
      <c r="AC402" s="228"/>
      <c r="AD402" s="228"/>
      <c r="AE402" s="228"/>
      <c r="AF402" s="228"/>
      <c r="AG402" s="228"/>
      <c r="AI402" s="87" t="s">
        <v>738</v>
      </c>
      <c r="AJ402" s="19">
        <f>VLOOKUP(C402,EJE!C$1:D1744,2,FALSE)</f>
        <v>0</v>
      </c>
    </row>
    <row r="403" spans="1:36" ht="12.75" customHeight="1" thickBot="1">
      <c r="A403" s="155">
        <v>14</v>
      </c>
      <c r="B403" s="83" t="s">
        <v>687</v>
      </c>
      <c r="C403" s="257" t="s">
        <v>1194</v>
      </c>
      <c r="D403" s="133" t="str">
        <f t="shared" si="351"/>
        <v>video</v>
      </c>
      <c r="E403" s="386">
        <v>6</v>
      </c>
      <c r="F403" s="386"/>
      <c r="G403" s="386"/>
      <c r="H403" s="386"/>
      <c r="I403" s="386"/>
      <c r="J403" s="386"/>
      <c r="K403" s="386">
        <v>4</v>
      </c>
      <c r="L403" s="386"/>
      <c r="M403" s="386"/>
      <c r="N403" s="386"/>
      <c r="O403" s="386"/>
      <c r="P403" s="399"/>
      <c r="R403" s="238"/>
      <c r="S403" s="238"/>
      <c r="T403" s="238"/>
      <c r="U403" s="238"/>
      <c r="V403" s="238"/>
      <c r="W403" s="238"/>
      <c r="X403" s="238"/>
      <c r="Y403" s="238"/>
      <c r="Z403" s="238"/>
      <c r="AA403" s="238"/>
      <c r="AB403" s="238"/>
      <c r="AG403" s="228"/>
      <c r="AI403" s="87" t="s">
        <v>738</v>
      </c>
      <c r="AJ403" s="19">
        <f>VLOOKUP(C403,EJE!C$1:D1745,2,FALSE)</f>
        <v>0</v>
      </c>
    </row>
    <row r="404" spans="1:36" ht="12.75" customHeight="1">
      <c r="A404" s="155">
        <v>15</v>
      </c>
      <c r="B404" s="83" t="s">
        <v>263</v>
      </c>
      <c r="C404" s="255" t="s">
        <v>238</v>
      </c>
      <c r="D404" s="131" t="str">
        <f>HYPERLINK(AJ404,AI404)</f>
        <v>video</v>
      </c>
      <c r="E404" s="389">
        <v>10</v>
      </c>
      <c r="F404" s="389"/>
      <c r="G404" s="389"/>
      <c r="H404" s="389"/>
      <c r="I404" s="389"/>
      <c r="J404" s="389"/>
      <c r="K404" s="389">
        <v>4</v>
      </c>
      <c r="L404" s="389"/>
      <c r="M404" s="389"/>
      <c r="N404" s="389"/>
      <c r="O404" s="389"/>
      <c r="P404" s="397"/>
      <c r="R404" s="238"/>
      <c r="S404" s="238"/>
      <c r="T404" s="238"/>
      <c r="U404" s="238"/>
      <c r="V404" s="238"/>
      <c r="W404" s="238"/>
      <c r="X404" s="238"/>
      <c r="Y404" s="238"/>
      <c r="Z404" s="238"/>
      <c r="AA404" s="238"/>
      <c r="AB404" s="238"/>
      <c r="AG404" s="228"/>
      <c r="AI404" s="87" t="s">
        <v>738</v>
      </c>
      <c r="AJ404" s="19">
        <f>VLOOKUP(C404,EJE!C$1:D1746,2,FALSE)</f>
        <v>0</v>
      </c>
    </row>
    <row r="405" spans="1:36" ht="12.75" customHeight="1">
      <c r="A405" s="155">
        <v>16</v>
      </c>
      <c r="B405" s="83" t="s">
        <v>397</v>
      </c>
      <c r="C405" s="256" t="s">
        <v>288</v>
      </c>
      <c r="D405" s="132" t="str">
        <f>HYPERLINK(AJ405,AI405)</f>
        <v>video</v>
      </c>
      <c r="E405" s="384">
        <v>10</v>
      </c>
      <c r="F405" s="384"/>
      <c r="G405" s="384"/>
      <c r="H405" s="384"/>
      <c r="I405" s="384"/>
      <c r="J405" s="384"/>
      <c r="K405" s="384">
        <v>4</v>
      </c>
      <c r="L405" s="384"/>
      <c r="M405" s="384"/>
      <c r="N405" s="384"/>
      <c r="O405" s="384"/>
      <c r="P405" s="398"/>
      <c r="R405" s="238"/>
      <c r="S405" s="238"/>
      <c r="T405" s="238"/>
      <c r="U405" s="238"/>
      <c r="V405" s="238"/>
      <c r="W405" s="238"/>
      <c r="X405" s="238"/>
      <c r="Y405" s="238"/>
      <c r="Z405" s="238"/>
      <c r="AA405" s="238"/>
      <c r="AB405" s="238"/>
      <c r="AG405" s="228"/>
      <c r="AI405" s="87" t="s">
        <v>738</v>
      </c>
      <c r="AJ405" s="19">
        <f>VLOOKUP(C405,EJE!C$1:D1747,2,FALSE)</f>
        <v>0</v>
      </c>
    </row>
    <row r="406" spans="1:36" ht="12.75" customHeight="1" thickBot="1">
      <c r="A406" s="155">
        <v>17</v>
      </c>
      <c r="B406" s="83" t="s">
        <v>942</v>
      </c>
      <c r="C406" s="257" t="s">
        <v>177</v>
      </c>
      <c r="D406" s="133" t="str">
        <f>HYPERLINK(AJ406,AI406)</f>
        <v>video</v>
      </c>
      <c r="E406" s="386">
        <v>8</v>
      </c>
      <c r="F406" s="386"/>
      <c r="G406" s="386"/>
      <c r="H406" s="386"/>
      <c r="I406" s="386"/>
      <c r="J406" s="386"/>
      <c r="K406" s="386">
        <v>4</v>
      </c>
      <c r="L406" s="386"/>
      <c r="M406" s="386"/>
      <c r="N406" s="386"/>
      <c r="O406" s="386"/>
      <c r="P406" s="399"/>
      <c r="R406" s="238"/>
      <c r="S406" s="238"/>
      <c r="T406" s="238"/>
      <c r="U406" s="238"/>
      <c r="V406" s="238"/>
      <c r="W406" s="238"/>
      <c r="X406" s="238"/>
      <c r="Y406" s="238"/>
      <c r="Z406" s="238"/>
      <c r="AA406" s="238"/>
      <c r="AB406" s="238"/>
      <c r="AG406" s="228"/>
      <c r="AI406" s="87" t="s">
        <v>738</v>
      </c>
      <c r="AJ406" s="19" t="str">
        <f>VLOOKUP(C406,EJE!C$1:D1748,2,FALSE)</f>
        <v>https://youtube.com/shorts/F5owFeKgpoc?si=WPHajVCe8n2gHMbW</v>
      </c>
    </row>
    <row r="407" spans="1:36" ht="12.75" customHeight="1">
      <c r="A407" s="155">
        <v>18</v>
      </c>
      <c r="B407" s="83" t="s">
        <v>397</v>
      </c>
      <c r="C407" s="255" t="s">
        <v>290</v>
      </c>
      <c r="D407" s="131" t="str">
        <f t="shared" ref="D407:D409" si="352">HYPERLINK(AJ407,AI407)</f>
        <v>video</v>
      </c>
      <c r="E407" s="389">
        <v>10</v>
      </c>
      <c r="F407" s="389"/>
      <c r="G407" s="389"/>
      <c r="H407" s="389"/>
      <c r="I407" s="389"/>
      <c r="J407" s="389"/>
      <c r="K407" s="389">
        <v>3</v>
      </c>
      <c r="L407" s="389"/>
      <c r="M407" s="389"/>
      <c r="N407" s="389"/>
      <c r="O407" s="389"/>
      <c r="P407" s="397"/>
      <c r="R407" s="238"/>
      <c r="S407" s="238"/>
      <c r="T407" s="238"/>
      <c r="U407" s="238"/>
      <c r="V407" s="238"/>
      <c r="W407" s="238"/>
      <c r="X407" s="238"/>
      <c r="Y407" s="238"/>
      <c r="Z407" s="238"/>
      <c r="AA407" s="238"/>
      <c r="AB407" s="238"/>
      <c r="AE407" s="23"/>
      <c r="AI407" s="87" t="s">
        <v>738</v>
      </c>
      <c r="AJ407" s="19">
        <f>VLOOKUP(C407,EJE!C$1:D1749,2,FALSE)</f>
        <v>0</v>
      </c>
    </row>
    <row r="408" spans="1:36" ht="12.75" customHeight="1" thickBot="1">
      <c r="A408" s="155">
        <v>19</v>
      </c>
      <c r="B408" s="83" t="s">
        <v>394</v>
      </c>
      <c r="C408" s="257" t="s">
        <v>1198</v>
      </c>
      <c r="D408" s="133" t="str">
        <f t="shared" si="352"/>
        <v>video</v>
      </c>
      <c r="E408" s="386">
        <v>10</v>
      </c>
      <c r="F408" s="386"/>
      <c r="G408" s="386"/>
      <c r="H408" s="386"/>
      <c r="I408" s="386"/>
      <c r="J408" s="386"/>
      <c r="K408" s="386">
        <v>3</v>
      </c>
      <c r="L408" s="386"/>
      <c r="M408" s="386"/>
      <c r="N408" s="386"/>
      <c r="O408" s="386"/>
      <c r="P408" s="399"/>
      <c r="R408" s="238"/>
      <c r="S408" s="238"/>
      <c r="T408" s="238"/>
      <c r="U408" s="238"/>
      <c r="V408" s="238"/>
      <c r="W408" s="238"/>
      <c r="X408" s="238"/>
      <c r="Y408" s="238"/>
      <c r="Z408" s="238"/>
      <c r="AA408" s="238"/>
      <c r="AB408" s="238"/>
      <c r="AE408" s="23"/>
      <c r="AI408" s="87" t="s">
        <v>738</v>
      </c>
      <c r="AJ408" s="19" t="str">
        <f>VLOOKUP(C408,EJE!C$1:D1750,2,FALSE)</f>
        <v>https://www.youtube.com/watch?v=O3DX8v_pLi8</v>
      </c>
    </row>
    <row r="409" spans="1:36" ht="12.75" customHeight="1">
      <c r="A409" s="155">
        <v>20</v>
      </c>
      <c r="B409" s="83" t="s">
        <v>1</v>
      </c>
      <c r="C409" s="156" t="s">
        <v>745</v>
      </c>
      <c r="D409" s="132" t="str">
        <f t="shared" si="352"/>
        <v>video</v>
      </c>
      <c r="E409" s="395"/>
      <c r="F409" s="395"/>
      <c r="G409" s="395"/>
      <c r="H409" s="395" t="s">
        <v>779</v>
      </c>
      <c r="I409" s="395"/>
      <c r="J409" s="395"/>
      <c r="K409" s="395">
        <v>3</v>
      </c>
      <c r="L409" s="395"/>
      <c r="M409" s="395"/>
      <c r="N409" s="395"/>
      <c r="O409" s="395"/>
      <c r="P409" s="395"/>
      <c r="R409" s="238"/>
      <c r="S409" s="238"/>
      <c r="T409" s="238"/>
      <c r="U409" s="238"/>
      <c r="V409" s="238"/>
      <c r="W409" s="238"/>
      <c r="X409" s="238"/>
      <c r="Y409" s="238"/>
      <c r="Z409" s="238"/>
      <c r="AA409" s="238"/>
      <c r="AB409" s="238"/>
      <c r="AE409" s="23"/>
      <c r="AI409" s="87" t="s">
        <v>738</v>
      </c>
      <c r="AJ409" s="19" t="str">
        <f>VLOOKUP(C409,EJE!C$1:D1751,2,FALSE)</f>
        <v>https://drive.google.com/file/d/1d10kKB4X2rApjiYtDlKjBbuy7zvRY_rz/view?usp=sharing</v>
      </c>
    </row>
    <row r="410" spans="1:36">
      <c r="A410" s="155">
        <v>21</v>
      </c>
      <c r="B410" s="83"/>
      <c r="C410" s="18"/>
      <c r="D410" s="192"/>
      <c r="E410" s="22"/>
      <c r="F410" s="22"/>
      <c r="G410" s="22"/>
      <c r="I410" s="18"/>
      <c r="J410" s="23"/>
      <c r="L410" s="18"/>
      <c r="M410" s="23"/>
      <c r="O410" s="18"/>
      <c r="P410" s="23"/>
      <c r="S410" s="23"/>
      <c r="U410" s="24"/>
      <c r="V410" s="24"/>
      <c r="W410" s="24"/>
      <c r="X410" s="24"/>
      <c r="Y410" s="24"/>
      <c r="AB410" s="23"/>
      <c r="AE410" s="23"/>
    </row>
    <row r="411" spans="1:36">
      <c r="A411" s="155">
        <v>22</v>
      </c>
      <c r="B411" s="83"/>
      <c r="C411" s="18"/>
      <c r="D411" s="192"/>
      <c r="E411" s="22"/>
      <c r="F411" s="22"/>
      <c r="G411" s="22"/>
      <c r="I411" s="18"/>
      <c r="J411" s="23"/>
      <c r="L411" s="18"/>
      <c r="M411" s="23"/>
      <c r="O411" s="18"/>
      <c r="P411" s="23"/>
      <c r="S411" s="23"/>
      <c r="U411" s="24"/>
      <c r="V411" s="24"/>
      <c r="W411" s="24"/>
      <c r="X411" s="24"/>
      <c r="Y411" s="24"/>
      <c r="AB411" s="23"/>
      <c r="AE411" s="23"/>
    </row>
    <row r="412" spans="1:36">
      <c r="A412" s="155">
        <v>23</v>
      </c>
      <c r="B412" s="83"/>
    </row>
    <row r="413" spans="1:36">
      <c r="A413" s="155">
        <v>24</v>
      </c>
      <c r="B413" s="83"/>
    </row>
  </sheetData>
  <mergeCells count="1293">
    <mergeCell ref="E5:G5"/>
    <mergeCell ref="H5:J5"/>
    <mergeCell ref="K5:M5"/>
    <mergeCell ref="N5:P5"/>
    <mergeCell ref="E6:G6"/>
    <mergeCell ref="H6:J6"/>
    <mergeCell ref="K6:M6"/>
    <mergeCell ref="N6:P6"/>
    <mergeCell ref="E3:G3"/>
    <mergeCell ref="H3:J3"/>
    <mergeCell ref="K3:M3"/>
    <mergeCell ref="N3:P3"/>
    <mergeCell ref="E4:G4"/>
    <mergeCell ref="H4:J4"/>
    <mergeCell ref="K4:M4"/>
    <mergeCell ref="N4:P4"/>
    <mergeCell ref="E12:G12"/>
    <mergeCell ref="H12:J12"/>
    <mergeCell ref="K12:M12"/>
    <mergeCell ref="N12:P12"/>
    <mergeCell ref="E14:G14"/>
    <mergeCell ref="H14:J14"/>
    <mergeCell ref="K14:M14"/>
    <mergeCell ref="N14:P14"/>
    <mergeCell ref="E9:G9"/>
    <mergeCell ref="H9:J9"/>
    <mergeCell ref="K9:M9"/>
    <mergeCell ref="N9:P9"/>
    <mergeCell ref="E11:G11"/>
    <mergeCell ref="H11:J11"/>
    <mergeCell ref="K11:M11"/>
    <mergeCell ref="N11:P11"/>
    <mergeCell ref="E7:G7"/>
    <mergeCell ref="H7:J7"/>
    <mergeCell ref="K7:M7"/>
    <mergeCell ref="N7:P7"/>
    <mergeCell ref="E8:G8"/>
    <mergeCell ref="H8:J8"/>
    <mergeCell ref="K8:M8"/>
    <mergeCell ref="N8:P8"/>
    <mergeCell ref="E17:G17"/>
    <mergeCell ref="H17:J17"/>
    <mergeCell ref="K17:M17"/>
    <mergeCell ref="N17:P17"/>
    <mergeCell ref="E18:G18"/>
    <mergeCell ref="H18:J18"/>
    <mergeCell ref="K18:M18"/>
    <mergeCell ref="N18:P18"/>
    <mergeCell ref="E15:G15"/>
    <mergeCell ref="H15:J15"/>
    <mergeCell ref="K15:M15"/>
    <mergeCell ref="N15:P15"/>
    <mergeCell ref="B16:D16"/>
    <mergeCell ref="E16:G16"/>
    <mergeCell ref="H16:J16"/>
    <mergeCell ref="K16:M16"/>
    <mergeCell ref="N16:P16"/>
    <mergeCell ref="E23:G23"/>
    <mergeCell ref="H23:J23"/>
    <mergeCell ref="K23:M23"/>
    <mergeCell ref="N23:P23"/>
    <mergeCell ref="E24:G24"/>
    <mergeCell ref="H24:J24"/>
    <mergeCell ref="K24:M24"/>
    <mergeCell ref="N24:P24"/>
    <mergeCell ref="E21:G21"/>
    <mergeCell ref="H21:J21"/>
    <mergeCell ref="K21:M21"/>
    <mergeCell ref="N21:P21"/>
    <mergeCell ref="E22:G22"/>
    <mergeCell ref="H22:J22"/>
    <mergeCell ref="K22:M22"/>
    <mergeCell ref="N22:P22"/>
    <mergeCell ref="E19:G19"/>
    <mergeCell ref="H19:J19"/>
    <mergeCell ref="K19:M19"/>
    <mergeCell ref="N19:P19"/>
    <mergeCell ref="E20:G20"/>
    <mergeCell ref="H20:J20"/>
    <mergeCell ref="K20:M20"/>
    <mergeCell ref="N20:P20"/>
    <mergeCell ref="E30:G30"/>
    <mergeCell ref="H30:J30"/>
    <mergeCell ref="K30:M30"/>
    <mergeCell ref="N30:P30"/>
    <mergeCell ref="E31:G31"/>
    <mergeCell ref="H31:J31"/>
    <mergeCell ref="K31:M31"/>
    <mergeCell ref="N31:P31"/>
    <mergeCell ref="E27:G27"/>
    <mergeCell ref="H27:J27"/>
    <mergeCell ref="K27:M27"/>
    <mergeCell ref="N27:P27"/>
    <mergeCell ref="E29:G29"/>
    <mergeCell ref="H29:J29"/>
    <mergeCell ref="K29:M29"/>
    <mergeCell ref="N29:P29"/>
    <mergeCell ref="E25:G25"/>
    <mergeCell ref="H25:J25"/>
    <mergeCell ref="K25:M25"/>
    <mergeCell ref="N25:P25"/>
    <mergeCell ref="E26:G26"/>
    <mergeCell ref="H26:J26"/>
    <mergeCell ref="K26:M26"/>
    <mergeCell ref="N26:P26"/>
    <mergeCell ref="E40:G40"/>
    <mergeCell ref="H40:J40"/>
    <mergeCell ref="K40:M40"/>
    <mergeCell ref="N40:P40"/>
    <mergeCell ref="E37:G37"/>
    <mergeCell ref="H37:J37"/>
    <mergeCell ref="K37:M37"/>
    <mergeCell ref="N37:P37"/>
    <mergeCell ref="E34:G34"/>
    <mergeCell ref="H34:J34"/>
    <mergeCell ref="K34:M34"/>
    <mergeCell ref="N34:P34"/>
    <mergeCell ref="E35:G35"/>
    <mergeCell ref="H35:J35"/>
    <mergeCell ref="K35:M35"/>
    <mergeCell ref="N35:P35"/>
    <mergeCell ref="E32:G32"/>
    <mergeCell ref="H32:J32"/>
    <mergeCell ref="K32:M32"/>
    <mergeCell ref="N32:P32"/>
    <mergeCell ref="E33:G33"/>
    <mergeCell ref="H33:J33"/>
    <mergeCell ref="K33:M33"/>
    <mergeCell ref="N33:P33"/>
    <mergeCell ref="E45:G45"/>
    <mergeCell ref="H45:J45"/>
    <mergeCell ref="K45:M45"/>
    <mergeCell ref="N45:P45"/>
    <mergeCell ref="E46:G46"/>
    <mergeCell ref="H46:J46"/>
    <mergeCell ref="K46:M46"/>
    <mergeCell ref="N46:P46"/>
    <mergeCell ref="E43:G43"/>
    <mergeCell ref="H43:J43"/>
    <mergeCell ref="K43:M43"/>
    <mergeCell ref="N43:P43"/>
    <mergeCell ref="E44:G44"/>
    <mergeCell ref="H44:J44"/>
    <mergeCell ref="K44:M44"/>
    <mergeCell ref="N44:P44"/>
    <mergeCell ref="E41:G41"/>
    <mergeCell ref="H41:J41"/>
    <mergeCell ref="K41:M41"/>
    <mergeCell ref="N41:P41"/>
    <mergeCell ref="E42:G42"/>
    <mergeCell ref="H42:J42"/>
    <mergeCell ref="K42:M42"/>
    <mergeCell ref="N42:P42"/>
    <mergeCell ref="E52:G52"/>
    <mergeCell ref="H52:J52"/>
    <mergeCell ref="K52:M52"/>
    <mergeCell ref="N52:P52"/>
    <mergeCell ref="E53:G53"/>
    <mergeCell ref="H53:J53"/>
    <mergeCell ref="K53:M53"/>
    <mergeCell ref="N53:P53"/>
    <mergeCell ref="E49:G49"/>
    <mergeCell ref="H49:J49"/>
    <mergeCell ref="K49:M49"/>
    <mergeCell ref="N49:P49"/>
    <mergeCell ref="E50:G50"/>
    <mergeCell ref="H50:J50"/>
    <mergeCell ref="K50:M50"/>
    <mergeCell ref="N50:P50"/>
    <mergeCell ref="E47:G47"/>
    <mergeCell ref="H47:J47"/>
    <mergeCell ref="K47:M47"/>
    <mergeCell ref="N47:P47"/>
    <mergeCell ref="E48:G48"/>
    <mergeCell ref="H48:J48"/>
    <mergeCell ref="K48:M48"/>
    <mergeCell ref="N48:P48"/>
    <mergeCell ref="E58:G58"/>
    <mergeCell ref="H58:J58"/>
    <mergeCell ref="K58:M58"/>
    <mergeCell ref="N58:P58"/>
    <mergeCell ref="E60:G60"/>
    <mergeCell ref="H60:J60"/>
    <mergeCell ref="K60:M60"/>
    <mergeCell ref="N60:P60"/>
    <mergeCell ref="E56:G56"/>
    <mergeCell ref="H56:J56"/>
    <mergeCell ref="K56:M56"/>
    <mergeCell ref="N56:P56"/>
    <mergeCell ref="E57:G57"/>
    <mergeCell ref="H57:J57"/>
    <mergeCell ref="K57:M57"/>
    <mergeCell ref="N57:P57"/>
    <mergeCell ref="E54:G54"/>
    <mergeCell ref="H54:J54"/>
    <mergeCell ref="K54:M54"/>
    <mergeCell ref="N54:P54"/>
    <mergeCell ref="E55:G55"/>
    <mergeCell ref="H55:J55"/>
    <mergeCell ref="K55:M55"/>
    <mergeCell ref="N55:P55"/>
    <mergeCell ref="E64:G64"/>
    <mergeCell ref="H64:J64"/>
    <mergeCell ref="K64:M64"/>
    <mergeCell ref="N64:P64"/>
    <mergeCell ref="B65:D65"/>
    <mergeCell ref="E65:G65"/>
    <mergeCell ref="H65:J65"/>
    <mergeCell ref="K65:M65"/>
    <mergeCell ref="N65:P65"/>
    <mergeCell ref="E61:G61"/>
    <mergeCell ref="H61:J61"/>
    <mergeCell ref="K61:M61"/>
    <mergeCell ref="N61:P61"/>
    <mergeCell ref="E63:G63"/>
    <mergeCell ref="H63:J63"/>
    <mergeCell ref="K63:M63"/>
    <mergeCell ref="N63:P63"/>
    <mergeCell ref="E70:G70"/>
    <mergeCell ref="H70:J70"/>
    <mergeCell ref="K70:M70"/>
    <mergeCell ref="N70:P70"/>
    <mergeCell ref="E71:G71"/>
    <mergeCell ref="H71:J71"/>
    <mergeCell ref="K71:M71"/>
    <mergeCell ref="N71:P71"/>
    <mergeCell ref="E68:G68"/>
    <mergeCell ref="H68:J68"/>
    <mergeCell ref="K68:M68"/>
    <mergeCell ref="N68:P68"/>
    <mergeCell ref="E69:G69"/>
    <mergeCell ref="H69:J69"/>
    <mergeCell ref="K69:M69"/>
    <mergeCell ref="N69:P69"/>
    <mergeCell ref="E66:G66"/>
    <mergeCell ref="H66:J66"/>
    <mergeCell ref="K66:M66"/>
    <mergeCell ref="N66:P66"/>
    <mergeCell ref="E67:G67"/>
    <mergeCell ref="H67:J67"/>
    <mergeCell ref="K67:M67"/>
    <mergeCell ref="N67:P67"/>
    <mergeCell ref="E81:G81"/>
    <mergeCell ref="H81:J81"/>
    <mergeCell ref="K81:M81"/>
    <mergeCell ref="N81:P81"/>
    <mergeCell ref="E82:G82"/>
    <mergeCell ref="H82:J82"/>
    <mergeCell ref="K82:M82"/>
    <mergeCell ref="N82:P82"/>
    <mergeCell ref="E79:G79"/>
    <mergeCell ref="H79:J79"/>
    <mergeCell ref="K79:M79"/>
    <mergeCell ref="N79:P79"/>
    <mergeCell ref="E80:G80"/>
    <mergeCell ref="H80:J80"/>
    <mergeCell ref="K80:M80"/>
    <mergeCell ref="N80:P80"/>
    <mergeCell ref="E72:G72"/>
    <mergeCell ref="H72:J72"/>
    <mergeCell ref="K72:M72"/>
    <mergeCell ref="N72:P72"/>
    <mergeCell ref="E78:G78"/>
    <mergeCell ref="H78:J78"/>
    <mergeCell ref="K78:M78"/>
    <mergeCell ref="N78:P78"/>
    <mergeCell ref="H73:J73"/>
    <mergeCell ref="K73:M73"/>
    <mergeCell ref="E89:G89"/>
    <mergeCell ref="H89:J89"/>
    <mergeCell ref="K89:M89"/>
    <mergeCell ref="N89:P89"/>
    <mergeCell ref="E90:G90"/>
    <mergeCell ref="H90:J90"/>
    <mergeCell ref="K90:M90"/>
    <mergeCell ref="N90:P90"/>
    <mergeCell ref="E86:G86"/>
    <mergeCell ref="H86:J86"/>
    <mergeCell ref="K86:M86"/>
    <mergeCell ref="N86:P86"/>
    <mergeCell ref="E83:G83"/>
    <mergeCell ref="H83:J83"/>
    <mergeCell ref="K83:M83"/>
    <mergeCell ref="N83:P83"/>
    <mergeCell ref="E84:G84"/>
    <mergeCell ref="H84:J84"/>
    <mergeCell ref="K84:M84"/>
    <mergeCell ref="N84:P84"/>
    <mergeCell ref="E95:G95"/>
    <mergeCell ref="H95:J95"/>
    <mergeCell ref="K95:M95"/>
    <mergeCell ref="N95:P95"/>
    <mergeCell ref="E96:G96"/>
    <mergeCell ref="H96:J96"/>
    <mergeCell ref="K96:M96"/>
    <mergeCell ref="N96:P96"/>
    <mergeCell ref="E93:G93"/>
    <mergeCell ref="H93:J93"/>
    <mergeCell ref="K93:M93"/>
    <mergeCell ref="N93:P93"/>
    <mergeCell ref="E94:G94"/>
    <mergeCell ref="H94:J94"/>
    <mergeCell ref="K94:M94"/>
    <mergeCell ref="N94:P94"/>
    <mergeCell ref="E91:G91"/>
    <mergeCell ref="H91:J91"/>
    <mergeCell ref="K91:M91"/>
    <mergeCell ref="N91:P91"/>
    <mergeCell ref="E92:G92"/>
    <mergeCell ref="H92:J92"/>
    <mergeCell ref="K92:M92"/>
    <mergeCell ref="N92:P92"/>
    <mergeCell ref="E101:G101"/>
    <mergeCell ref="H101:J101"/>
    <mergeCell ref="K101:M101"/>
    <mergeCell ref="N101:P101"/>
    <mergeCell ref="E102:G102"/>
    <mergeCell ref="H102:J102"/>
    <mergeCell ref="K102:M102"/>
    <mergeCell ref="N102:P102"/>
    <mergeCell ref="E99:G99"/>
    <mergeCell ref="H99:J99"/>
    <mergeCell ref="K99:M99"/>
    <mergeCell ref="N99:P99"/>
    <mergeCell ref="E100:G100"/>
    <mergeCell ref="H100:J100"/>
    <mergeCell ref="K100:M100"/>
    <mergeCell ref="N100:P100"/>
    <mergeCell ref="E97:G97"/>
    <mergeCell ref="H97:J97"/>
    <mergeCell ref="K97:M97"/>
    <mergeCell ref="N97:P97"/>
    <mergeCell ref="E98:G98"/>
    <mergeCell ref="H98:J98"/>
    <mergeCell ref="K98:M98"/>
    <mergeCell ref="N98:P98"/>
    <mergeCell ref="E107:G107"/>
    <mergeCell ref="H107:J107"/>
    <mergeCell ref="K107:M107"/>
    <mergeCell ref="N107:P107"/>
    <mergeCell ref="E108:G108"/>
    <mergeCell ref="H108:J108"/>
    <mergeCell ref="K108:M108"/>
    <mergeCell ref="N108:P108"/>
    <mergeCell ref="E105:G105"/>
    <mergeCell ref="H105:J105"/>
    <mergeCell ref="K105:M105"/>
    <mergeCell ref="N105:P105"/>
    <mergeCell ref="E106:G106"/>
    <mergeCell ref="H106:J106"/>
    <mergeCell ref="K106:M106"/>
    <mergeCell ref="N106:P106"/>
    <mergeCell ref="E103:G103"/>
    <mergeCell ref="H103:J103"/>
    <mergeCell ref="K103:M103"/>
    <mergeCell ref="N103:P103"/>
    <mergeCell ref="E104:G104"/>
    <mergeCell ref="H104:J104"/>
    <mergeCell ref="K104:M104"/>
    <mergeCell ref="N104:P104"/>
    <mergeCell ref="E115:G115"/>
    <mergeCell ref="H115:J115"/>
    <mergeCell ref="K115:M115"/>
    <mergeCell ref="N115:P115"/>
    <mergeCell ref="E116:G116"/>
    <mergeCell ref="H116:J116"/>
    <mergeCell ref="K116:M116"/>
    <mergeCell ref="N116:P116"/>
    <mergeCell ref="E112:G112"/>
    <mergeCell ref="H112:J112"/>
    <mergeCell ref="K112:M112"/>
    <mergeCell ref="N112:P112"/>
    <mergeCell ref="E113:G113"/>
    <mergeCell ref="H113:J113"/>
    <mergeCell ref="K113:M113"/>
    <mergeCell ref="N113:P113"/>
    <mergeCell ref="E109:G109"/>
    <mergeCell ref="H109:J109"/>
    <mergeCell ref="K109:M109"/>
    <mergeCell ref="N109:P109"/>
    <mergeCell ref="E110:G110"/>
    <mergeCell ref="H110:J110"/>
    <mergeCell ref="K110:M110"/>
    <mergeCell ref="N110:P110"/>
    <mergeCell ref="E121:G121"/>
    <mergeCell ref="H121:J121"/>
    <mergeCell ref="K121:M121"/>
    <mergeCell ref="N121:P121"/>
    <mergeCell ref="E122:G122"/>
    <mergeCell ref="H122:J122"/>
    <mergeCell ref="K122:M122"/>
    <mergeCell ref="N122:P122"/>
    <mergeCell ref="E119:G119"/>
    <mergeCell ref="H119:J119"/>
    <mergeCell ref="K119:M119"/>
    <mergeCell ref="N119:P119"/>
    <mergeCell ref="E120:G120"/>
    <mergeCell ref="H120:J120"/>
    <mergeCell ref="K120:M120"/>
    <mergeCell ref="N120:P120"/>
    <mergeCell ref="B117:D117"/>
    <mergeCell ref="E117:G117"/>
    <mergeCell ref="H117:J117"/>
    <mergeCell ref="K117:M117"/>
    <mergeCell ref="N117:P117"/>
    <mergeCell ref="E118:G118"/>
    <mergeCell ref="H118:J118"/>
    <mergeCell ref="K118:M118"/>
    <mergeCell ref="N118:P118"/>
    <mergeCell ref="E131:G131"/>
    <mergeCell ref="H131:J131"/>
    <mergeCell ref="K131:M131"/>
    <mergeCell ref="N131:P131"/>
    <mergeCell ref="E132:G132"/>
    <mergeCell ref="H132:J132"/>
    <mergeCell ref="K132:M132"/>
    <mergeCell ref="N132:P132"/>
    <mergeCell ref="E129:G129"/>
    <mergeCell ref="H129:J129"/>
    <mergeCell ref="K129:M129"/>
    <mergeCell ref="N129:P129"/>
    <mergeCell ref="E130:G130"/>
    <mergeCell ref="H130:J130"/>
    <mergeCell ref="K130:M130"/>
    <mergeCell ref="N130:P130"/>
    <mergeCell ref="E123:G123"/>
    <mergeCell ref="H123:J123"/>
    <mergeCell ref="K123:M123"/>
    <mergeCell ref="N123:P123"/>
    <mergeCell ref="E124:G124"/>
    <mergeCell ref="H124:J124"/>
    <mergeCell ref="K124:M124"/>
    <mergeCell ref="N124:P124"/>
    <mergeCell ref="E140:G140"/>
    <mergeCell ref="H140:J140"/>
    <mergeCell ref="K140:M140"/>
    <mergeCell ref="N140:P140"/>
    <mergeCell ref="E139:G139"/>
    <mergeCell ref="H139:J139"/>
    <mergeCell ref="E135:G135"/>
    <mergeCell ref="H135:J135"/>
    <mergeCell ref="K135:M135"/>
    <mergeCell ref="N135:P135"/>
    <mergeCell ref="E137:G137"/>
    <mergeCell ref="H137:J137"/>
    <mergeCell ref="K137:M137"/>
    <mergeCell ref="N137:P137"/>
    <mergeCell ref="E133:G133"/>
    <mergeCell ref="H133:J133"/>
    <mergeCell ref="K133:M133"/>
    <mergeCell ref="N133:P133"/>
    <mergeCell ref="E134:G134"/>
    <mergeCell ref="H134:J134"/>
    <mergeCell ref="K134:M134"/>
    <mergeCell ref="N134:P134"/>
    <mergeCell ref="E145:G145"/>
    <mergeCell ref="H145:J145"/>
    <mergeCell ref="K145:M145"/>
    <mergeCell ref="N145:P145"/>
    <mergeCell ref="E146:G146"/>
    <mergeCell ref="H146:J146"/>
    <mergeCell ref="K146:M146"/>
    <mergeCell ref="N146:P146"/>
    <mergeCell ref="E143:G143"/>
    <mergeCell ref="H143:J143"/>
    <mergeCell ref="K143:M143"/>
    <mergeCell ref="N143:P143"/>
    <mergeCell ref="E144:G144"/>
    <mergeCell ref="H144:J144"/>
    <mergeCell ref="K144:M144"/>
    <mergeCell ref="N144:P144"/>
    <mergeCell ref="E141:G141"/>
    <mergeCell ref="H141:J141"/>
    <mergeCell ref="K141:M141"/>
    <mergeCell ref="N141:P141"/>
    <mergeCell ref="E142:G142"/>
    <mergeCell ref="H142:J142"/>
    <mergeCell ref="K142:M142"/>
    <mergeCell ref="N142:P142"/>
    <mergeCell ref="E156:G156"/>
    <mergeCell ref="H156:J156"/>
    <mergeCell ref="K156:M156"/>
    <mergeCell ref="N156:P156"/>
    <mergeCell ref="E157:G157"/>
    <mergeCell ref="H157:J157"/>
    <mergeCell ref="K157:M157"/>
    <mergeCell ref="N157:P157"/>
    <mergeCell ref="E149:G149"/>
    <mergeCell ref="H149:J149"/>
    <mergeCell ref="K149:M149"/>
    <mergeCell ref="N149:P149"/>
    <mergeCell ref="E155:G155"/>
    <mergeCell ref="H155:J155"/>
    <mergeCell ref="K155:M155"/>
    <mergeCell ref="N155:P155"/>
    <mergeCell ref="E147:G147"/>
    <mergeCell ref="H147:J147"/>
    <mergeCell ref="K147:M147"/>
    <mergeCell ref="N147:P147"/>
    <mergeCell ref="E148:G148"/>
    <mergeCell ref="H148:J148"/>
    <mergeCell ref="K148:M148"/>
    <mergeCell ref="N148:P148"/>
    <mergeCell ref="E163:G163"/>
    <mergeCell ref="H163:J163"/>
    <mergeCell ref="K163:M163"/>
    <mergeCell ref="N163:P163"/>
    <mergeCell ref="E164:G164"/>
    <mergeCell ref="H164:J164"/>
    <mergeCell ref="K164:M164"/>
    <mergeCell ref="N164:P164"/>
    <mergeCell ref="E160:G160"/>
    <mergeCell ref="H160:J160"/>
    <mergeCell ref="K160:M160"/>
    <mergeCell ref="N160:P160"/>
    <mergeCell ref="E161:G161"/>
    <mergeCell ref="H161:J161"/>
    <mergeCell ref="K161:M161"/>
    <mergeCell ref="N161:P161"/>
    <mergeCell ref="E158:G158"/>
    <mergeCell ref="H158:J158"/>
    <mergeCell ref="K158:M158"/>
    <mergeCell ref="N158:P158"/>
    <mergeCell ref="E159:G159"/>
    <mergeCell ref="H159:J159"/>
    <mergeCell ref="K159:M159"/>
    <mergeCell ref="N159:P159"/>
    <mergeCell ref="B168:D168"/>
    <mergeCell ref="E168:G168"/>
    <mergeCell ref="H168:J168"/>
    <mergeCell ref="K168:M168"/>
    <mergeCell ref="N168:P168"/>
    <mergeCell ref="E169:G169"/>
    <mergeCell ref="H169:J169"/>
    <mergeCell ref="K169:M169"/>
    <mergeCell ref="N169:P169"/>
    <mergeCell ref="E166:G166"/>
    <mergeCell ref="H166:J166"/>
    <mergeCell ref="K166:M166"/>
    <mergeCell ref="N166:P166"/>
    <mergeCell ref="E167:G167"/>
    <mergeCell ref="H167:J167"/>
    <mergeCell ref="K167:M167"/>
    <mergeCell ref="N167:P167"/>
    <mergeCell ref="E174:G174"/>
    <mergeCell ref="H174:J174"/>
    <mergeCell ref="K174:M174"/>
    <mergeCell ref="N174:P174"/>
    <mergeCell ref="E175:G175"/>
    <mergeCell ref="H175:J175"/>
    <mergeCell ref="K175:M175"/>
    <mergeCell ref="N175:P175"/>
    <mergeCell ref="E172:G172"/>
    <mergeCell ref="H172:J172"/>
    <mergeCell ref="K172:M172"/>
    <mergeCell ref="N172:P172"/>
    <mergeCell ref="E173:G173"/>
    <mergeCell ref="H173:J173"/>
    <mergeCell ref="K173:M173"/>
    <mergeCell ref="N173:P173"/>
    <mergeCell ref="E170:G170"/>
    <mergeCell ref="H170:J170"/>
    <mergeCell ref="K170:M170"/>
    <mergeCell ref="N170:P170"/>
    <mergeCell ref="E171:G171"/>
    <mergeCell ref="H171:J171"/>
    <mergeCell ref="K171:M171"/>
    <mergeCell ref="N171:P171"/>
    <mergeCell ref="E185:G185"/>
    <mergeCell ref="H185:J185"/>
    <mergeCell ref="K185:M185"/>
    <mergeCell ref="N185:P185"/>
    <mergeCell ref="E186:G186"/>
    <mergeCell ref="H186:J186"/>
    <mergeCell ref="K186:M186"/>
    <mergeCell ref="N186:P186"/>
    <mergeCell ref="E183:G183"/>
    <mergeCell ref="H183:J183"/>
    <mergeCell ref="K183:M183"/>
    <mergeCell ref="N183:P183"/>
    <mergeCell ref="E184:G184"/>
    <mergeCell ref="H184:J184"/>
    <mergeCell ref="K184:M184"/>
    <mergeCell ref="N184:P184"/>
    <mergeCell ref="E181:G181"/>
    <mergeCell ref="H181:J181"/>
    <mergeCell ref="K181:M181"/>
    <mergeCell ref="N181:P181"/>
    <mergeCell ref="E182:G182"/>
    <mergeCell ref="H182:J182"/>
    <mergeCell ref="K182:M182"/>
    <mergeCell ref="N182:P182"/>
    <mergeCell ref="E193:G193"/>
    <mergeCell ref="H193:J193"/>
    <mergeCell ref="K193:M193"/>
    <mergeCell ref="N193:P193"/>
    <mergeCell ref="E194:G194"/>
    <mergeCell ref="H194:J194"/>
    <mergeCell ref="K194:M194"/>
    <mergeCell ref="N194:P194"/>
    <mergeCell ref="E192:G192"/>
    <mergeCell ref="H192:J192"/>
    <mergeCell ref="K192:M192"/>
    <mergeCell ref="N192:P192"/>
    <mergeCell ref="E191:G191"/>
    <mergeCell ref="H191:J191"/>
    <mergeCell ref="E187:G187"/>
    <mergeCell ref="H187:J187"/>
    <mergeCell ref="K187:M187"/>
    <mergeCell ref="N187:P187"/>
    <mergeCell ref="E189:G189"/>
    <mergeCell ref="H189:J189"/>
    <mergeCell ref="K189:M189"/>
    <mergeCell ref="N189:P189"/>
    <mergeCell ref="K191:M191"/>
    <mergeCell ref="N191:P191"/>
    <mergeCell ref="E199:G199"/>
    <mergeCell ref="H199:J199"/>
    <mergeCell ref="K199:M199"/>
    <mergeCell ref="N199:P199"/>
    <mergeCell ref="E200:G200"/>
    <mergeCell ref="H200:J200"/>
    <mergeCell ref="K200:M200"/>
    <mergeCell ref="N200:P200"/>
    <mergeCell ref="E197:G197"/>
    <mergeCell ref="H197:J197"/>
    <mergeCell ref="K197:M197"/>
    <mergeCell ref="N197:P197"/>
    <mergeCell ref="E198:G198"/>
    <mergeCell ref="H198:J198"/>
    <mergeCell ref="K198:M198"/>
    <mergeCell ref="N198:P198"/>
    <mergeCell ref="E195:G195"/>
    <mergeCell ref="H195:J195"/>
    <mergeCell ref="K195:M195"/>
    <mergeCell ref="N195:P195"/>
    <mergeCell ref="E196:G196"/>
    <mergeCell ref="H196:J196"/>
    <mergeCell ref="K196:M196"/>
    <mergeCell ref="N196:P196"/>
    <mergeCell ref="E210:G210"/>
    <mergeCell ref="H210:J210"/>
    <mergeCell ref="K210:M210"/>
    <mergeCell ref="N210:P210"/>
    <mergeCell ref="E211:G211"/>
    <mergeCell ref="H211:J211"/>
    <mergeCell ref="K211:M211"/>
    <mergeCell ref="N211:P211"/>
    <mergeCell ref="E208:G208"/>
    <mergeCell ref="H208:J208"/>
    <mergeCell ref="K208:M208"/>
    <mergeCell ref="N208:P208"/>
    <mergeCell ref="E209:G209"/>
    <mergeCell ref="H209:J209"/>
    <mergeCell ref="K209:M209"/>
    <mergeCell ref="N209:P209"/>
    <mergeCell ref="E201:G201"/>
    <mergeCell ref="H201:J201"/>
    <mergeCell ref="K201:M201"/>
    <mergeCell ref="N201:P201"/>
    <mergeCell ref="E207:G207"/>
    <mergeCell ref="H207:J207"/>
    <mergeCell ref="K207:M207"/>
    <mergeCell ref="N207:P207"/>
    <mergeCell ref="E218:G218"/>
    <mergeCell ref="H218:J218"/>
    <mergeCell ref="K218:M218"/>
    <mergeCell ref="N218:P218"/>
    <mergeCell ref="E219:G219"/>
    <mergeCell ref="H219:J219"/>
    <mergeCell ref="K219:M219"/>
    <mergeCell ref="N219:P219"/>
    <mergeCell ref="E215:G215"/>
    <mergeCell ref="H215:J215"/>
    <mergeCell ref="K215:M215"/>
    <mergeCell ref="N215:P215"/>
    <mergeCell ref="E216:G216"/>
    <mergeCell ref="H216:J216"/>
    <mergeCell ref="K216:M216"/>
    <mergeCell ref="N216:P216"/>
    <mergeCell ref="E212:G212"/>
    <mergeCell ref="H212:J212"/>
    <mergeCell ref="K212:M212"/>
    <mergeCell ref="N212:P212"/>
    <mergeCell ref="E213:G213"/>
    <mergeCell ref="H213:J213"/>
    <mergeCell ref="K213:M213"/>
    <mergeCell ref="N213:P213"/>
    <mergeCell ref="H225:J225"/>
    <mergeCell ref="K225:M225"/>
    <mergeCell ref="N225:P225"/>
    <mergeCell ref="E222:G222"/>
    <mergeCell ref="H222:J222"/>
    <mergeCell ref="K222:M222"/>
    <mergeCell ref="N222:P222"/>
    <mergeCell ref="E223:G223"/>
    <mergeCell ref="H223:J223"/>
    <mergeCell ref="K223:M223"/>
    <mergeCell ref="N223:P223"/>
    <mergeCell ref="B220:D220"/>
    <mergeCell ref="E220:G220"/>
    <mergeCell ref="H220:J220"/>
    <mergeCell ref="K220:M220"/>
    <mergeCell ref="N220:P220"/>
    <mergeCell ref="E221:G221"/>
    <mergeCell ref="H221:J221"/>
    <mergeCell ref="K221:M221"/>
    <mergeCell ref="N221:P221"/>
    <mergeCell ref="E237:G237"/>
    <mergeCell ref="H237:J237"/>
    <mergeCell ref="K237:M237"/>
    <mergeCell ref="N237:P237"/>
    <mergeCell ref="E238:G238"/>
    <mergeCell ref="H238:J238"/>
    <mergeCell ref="K238:M238"/>
    <mergeCell ref="N238:P238"/>
    <mergeCell ref="E235:G235"/>
    <mergeCell ref="H235:J235"/>
    <mergeCell ref="K235:M235"/>
    <mergeCell ref="N235:P235"/>
    <mergeCell ref="E236:G236"/>
    <mergeCell ref="H236:J236"/>
    <mergeCell ref="K236:M236"/>
    <mergeCell ref="N236:P236"/>
    <mergeCell ref="E233:G233"/>
    <mergeCell ref="H233:J233"/>
    <mergeCell ref="K233:M233"/>
    <mergeCell ref="N233:P233"/>
    <mergeCell ref="E234:G234"/>
    <mergeCell ref="H234:J234"/>
    <mergeCell ref="K234:M234"/>
    <mergeCell ref="N234:P234"/>
    <mergeCell ref="E245:G245"/>
    <mergeCell ref="H245:J245"/>
    <mergeCell ref="K245:M245"/>
    <mergeCell ref="N245:P245"/>
    <mergeCell ref="E246:G246"/>
    <mergeCell ref="H246:J246"/>
    <mergeCell ref="K246:M246"/>
    <mergeCell ref="N246:P246"/>
    <mergeCell ref="E244:G244"/>
    <mergeCell ref="H244:J244"/>
    <mergeCell ref="K244:M244"/>
    <mergeCell ref="N244:P244"/>
    <mergeCell ref="E243:G243"/>
    <mergeCell ref="H243:J243"/>
    <mergeCell ref="E239:G239"/>
    <mergeCell ref="H239:J239"/>
    <mergeCell ref="K239:M239"/>
    <mergeCell ref="N239:P239"/>
    <mergeCell ref="E241:G241"/>
    <mergeCell ref="H241:J241"/>
    <mergeCell ref="K241:M241"/>
    <mergeCell ref="N241:P241"/>
    <mergeCell ref="E251:G251"/>
    <mergeCell ref="H251:J251"/>
    <mergeCell ref="K251:M251"/>
    <mergeCell ref="N251:P251"/>
    <mergeCell ref="E252:G252"/>
    <mergeCell ref="H252:J252"/>
    <mergeCell ref="K252:M252"/>
    <mergeCell ref="N252:P252"/>
    <mergeCell ref="E249:G249"/>
    <mergeCell ref="H249:J249"/>
    <mergeCell ref="K249:M249"/>
    <mergeCell ref="N249:P249"/>
    <mergeCell ref="E250:G250"/>
    <mergeCell ref="H250:J250"/>
    <mergeCell ref="K250:M250"/>
    <mergeCell ref="N250:P250"/>
    <mergeCell ref="E247:G247"/>
    <mergeCell ref="H247:J247"/>
    <mergeCell ref="K247:M247"/>
    <mergeCell ref="N247:P247"/>
    <mergeCell ref="E248:G248"/>
    <mergeCell ref="H248:J248"/>
    <mergeCell ref="K248:M248"/>
    <mergeCell ref="N248:P248"/>
    <mergeCell ref="E262:G262"/>
    <mergeCell ref="H262:J262"/>
    <mergeCell ref="K262:M262"/>
    <mergeCell ref="N262:P262"/>
    <mergeCell ref="E263:G263"/>
    <mergeCell ref="H263:J263"/>
    <mergeCell ref="K263:M263"/>
    <mergeCell ref="N263:P263"/>
    <mergeCell ref="E260:G260"/>
    <mergeCell ref="H260:J260"/>
    <mergeCell ref="K260:M260"/>
    <mergeCell ref="N260:P260"/>
    <mergeCell ref="E261:G261"/>
    <mergeCell ref="H261:J261"/>
    <mergeCell ref="K261:M261"/>
    <mergeCell ref="N261:P261"/>
    <mergeCell ref="E253:G253"/>
    <mergeCell ref="H253:J253"/>
    <mergeCell ref="K253:M253"/>
    <mergeCell ref="N253:P253"/>
    <mergeCell ref="E259:G259"/>
    <mergeCell ref="H259:J259"/>
    <mergeCell ref="K259:M259"/>
    <mergeCell ref="N259:P259"/>
    <mergeCell ref="E270:G270"/>
    <mergeCell ref="H270:J270"/>
    <mergeCell ref="K270:M270"/>
    <mergeCell ref="N270:P270"/>
    <mergeCell ref="E271:G271"/>
    <mergeCell ref="H271:J271"/>
    <mergeCell ref="K271:M271"/>
    <mergeCell ref="N271:P271"/>
    <mergeCell ref="E267:G267"/>
    <mergeCell ref="H267:J267"/>
    <mergeCell ref="K267:M267"/>
    <mergeCell ref="N267:P267"/>
    <mergeCell ref="E268:G268"/>
    <mergeCell ref="H268:J268"/>
    <mergeCell ref="K268:M268"/>
    <mergeCell ref="N268:P268"/>
    <mergeCell ref="E264:G264"/>
    <mergeCell ref="H264:J264"/>
    <mergeCell ref="K264:M264"/>
    <mergeCell ref="N264:P264"/>
    <mergeCell ref="E265:G265"/>
    <mergeCell ref="H265:J265"/>
    <mergeCell ref="K265:M265"/>
    <mergeCell ref="N265:P265"/>
    <mergeCell ref="E276:G276"/>
    <mergeCell ref="H276:J276"/>
    <mergeCell ref="K276:M276"/>
    <mergeCell ref="N276:P276"/>
    <mergeCell ref="E277:G277"/>
    <mergeCell ref="H277:J277"/>
    <mergeCell ref="K277:M277"/>
    <mergeCell ref="N277:P277"/>
    <mergeCell ref="E274:G274"/>
    <mergeCell ref="H274:J274"/>
    <mergeCell ref="K274:M274"/>
    <mergeCell ref="N274:P274"/>
    <mergeCell ref="E275:G275"/>
    <mergeCell ref="H275:J275"/>
    <mergeCell ref="K275:M275"/>
    <mergeCell ref="N275:P275"/>
    <mergeCell ref="B272:D272"/>
    <mergeCell ref="E272:G272"/>
    <mergeCell ref="H272:J272"/>
    <mergeCell ref="K272:M272"/>
    <mergeCell ref="N272:P272"/>
    <mergeCell ref="E273:G273"/>
    <mergeCell ref="H273:J273"/>
    <mergeCell ref="K273:M273"/>
    <mergeCell ref="N273:P273"/>
    <mergeCell ref="E287:G287"/>
    <mergeCell ref="H287:J287"/>
    <mergeCell ref="K287:M287"/>
    <mergeCell ref="N287:P287"/>
    <mergeCell ref="E288:G288"/>
    <mergeCell ref="H288:J288"/>
    <mergeCell ref="K288:M288"/>
    <mergeCell ref="N288:P288"/>
    <mergeCell ref="E285:G285"/>
    <mergeCell ref="H285:J285"/>
    <mergeCell ref="K285:M285"/>
    <mergeCell ref="N285:P285"/>
    <mergeCell ref="E286:G286"/>
    <mergeCell ref="H286:J286"/>
    <mergeCell ref="K286:M286"/>
    <mergeCell ref="N286:P286"/>
    <mergeCell ref="E278:G278"/>
    <mergeCell ref="H278:J278"/>
    <mergeCell ref="K278:M278"/>
    <mergeCell ref="N278:P278"/>
    <mergeCell ref="E279:G279"/>
    <mergeCell ref="H279:J279"/>
    <mergeCell ref="K279:M279"/>
    <mergeCell ref="N279:P279"/>
    <mergeCell ref="E296:G296"/>
    <mergeCell ref="H296:J296"/>
    <mergeCell ref="K296:M296"/>
    <mergeCell ref="N296:P296"/>
    <mergeCell ref="E295:G295"/>
    <mergeCell ref="H295:J295"/>
    <mergeCell ref="E291:G291"/>
    <mergeCell ref="H291:J291"/>
    <mergeCell ref="K291:M291"/>
    <mergeCell ref="N291:P291"/>
    <mergeCell ref="E293:G293"/>
    <mergeCell ref="H293:J293"/>
    <mergeCell ref="K293:M293"/>
    <mergeCell ref="N293:P293"/>
    <mergeCell ref="E289:G289"/>
    <mergeCell ref="H289:J289"/>
    <mergeCell ref="K289:M289"/>
    <mergeCell ref="N289:P289"/>
    <mergeCell ref="E290:G290"/>
    <mergeCell ref="H290:J290"/>
    <mergeCell ref="K290:M290"/>
    <mergeCell ref="N290:P290"/>
    <mergeCell ref="K295:M295"/>
    <mergeCell ref="N295:P295"/>
    <mergeCell ref="E301:G301"/>
    <mergeCell ref="H301:J301"/>
    <mergeCell ref="K301:M301"/>
    <mergeCell ref="N301:P301"/>
    <mergeCell ref="E302:G302"/>
    <mergeCell ref="H302:J302"/>
    <mergeCell ref="K302:M302"/>
    <mergeCell ref="N302:P302"/>
    <mergeCell ref="E299:G299"/>
    <mergeCell ref="H299:J299"/>
    <mergeCell ref="K299:M299"/>
    <mergeCell ref="N299:P299"/>
    <mergeCell ref="E300:G300"/>
    <mergeCell ref="H300:J300"/>
    <mergeCell ref="K300:M300"/>
    <mergeCell ref="N300:P300"/>
    <mergeCell ref="E297:G297"/>
    <mergeCell ref="H297:J297"/>
    <mergeCell ref="K297:M297"/>
    <mergeCell ref="N297:P297"/>
    <mergeCell ref="E298:G298"/>
    <mergeCell ref="H298:J298"/>
    <mergeCell ref="K298:M298"/>
    <mergeCell ref="N298:P298"/>
    <mergeCell ref="E312:G312"/>
    <mergeCell ref="H312:J312"/>
    <mergeCell ref="K312:M312"/>
    <mergeCell ref="N312:P312"/>
    <mergeCell ref="E313:G313"/>
    <mergeCell ref="H313:J313"/>
    <mergeCell ref="K313:M313"/>
    <mergeCell ref="N313:P313"/>
    <mergeCell ref="E305:G305"/>
    <mergeCell ref="H305:J305"/>
    <mergeCell ref="K305:M305"/>
    <mergeCell ref="N305:P305"/>
    <mergeCell ref="E311:G311"/>
    <mergeCell ref="H311:J311"/>
    <mergeCell ref="K311:M311"/>
    <mergeCell ref="N311:P311"/>
    <mergeCell ref="E303:G303"/>
    <mergeCell ref="H303:J303"/>
    <mergeCell ref="K303:M303"/>
    <mergeCell ref="N303:P303"/>
    <mergeCell ref="E304:G304"/>
    <mergeCell ref="H304:J304"/>
    <mergeCell ref="K304:M304"/>
    <mergeCell ref="N304:P304"/>
    <mergeCell ref="E319:G319"/>
    <mergeCell ref="H319:J319"/>
    <mergeCell ref="K319:M319"/>
    <mergeCell ref="N319:P319"/>
    <mergeCell ref="E320:G320"/>
    <mergeCell ref="H320:J320"/>
    <mergeCell ref="K320:M320"/>
    <mergeCell ref="N320:P320"/>
    <mergeCell ref="E316:G316"/>
    <mergeCell ref="H316:J316"/>
    <mergeCell ref="K316:M316"/>
    <mergeCell ref="N316:P316"/>
    <mergeCell ref="E317:G317"/>
    <mergeCell ref="H317:J317"/>
    <mergeCell ref="K317:M317"/>
    <mergeCell ref="N317:P317"/>
    <mergeCell ref="E314:G314"/>
    <mergeCell ref="H314:J314"/>
    <mergeCell ref="K314:M314"/>
    <mergeCell ref="N314:P314"/>
    <mergeCell ref="E315:G315"/>
    <mergeCell ref="H315:J315"/>
    <mergeCell ref="K315:M315"/>
    <mergeCell ref="N315:P315"/>
    <mergeCell ref="B324:D324"/>
    <mergeCell ref="E324:G324"/>
    <mergeCell ref="H324:J324"/>
    <mergeCell ref="K324:M324"/>
    <mergeCell ref="N324:P324"/>
    <mergeCell ref="E325:G325"/>
    <mergeCell ref="H325:J325"/>
    <mergeCell ref="K325:M325"/>
    <mergeCell ref="N325:P325"/>
    <mergeCell ref="E322:G322"/>
    <mergeCell ref="H322:J322"/>
    <mergeCell ref="K322:M322"/>
    <mergeCell ref="N322:P322"/>
    <mergeCell ref="E323:G323"/>
    <mergeCell ref="H323:J323"/>
    <mergeCell ref="K323:M323"/>
    <mergeCell ref="N323:P323"/>
    <mergeCell ref="E330:G330"/>
    <mergeCell ref="H330:J330"/>
    <mergeCell ref="K330:M330"/>
    <mergeCell ref="N330:P330"/>
    <mergeCell ref="E331:G331"/>
    <mergeCell ref="H331:J331"/>
    <mergeCell ref="K331:M331"/>
    <mergeCell ref="N331:P331"/>
    <mergeCell ref="E328:G328"/>
    <mergeCell ref="H328:J328"/>
    <mergeCell ref="K328:M328"/>
    <mergeCell ref="N328:P328"/>
    <mergeCell ref="E329:G329"/>
    <mergeCell ref="H329:J329"/>
    <mergeCell ref="K329:M329"/>
    <mergeCell ref="N329:P329"/>
    <mergeCell ref="E326:G326"/>
    <mergeCell ref="H326:J326"/>
    <mergeCell ref="K326:M326"/>
    <mergeCell ref="N326:P326"/>
    <mergeCell ref="E327:G327"/>
    <mergeCell ref="H327:J327"/>
    <mergeCell ref="K327:M327"/>
    <mergeCell ref="N327:P327"/>
    <mergeCell ref="E341:G341"/>
    <mergeCell ref="H341:J341"/>
    <mergeCell ref="K341:M341"/>
    <mergeCell ref="N341:P341"/>
    <mergeCell ref="E342:G342"/>
    <mergeCell ref="H342:J342"/>
    <mergeCell ref="K342:M342"/>
    <mergeCell ref="N342:P342"/>
    <mergeCell ref="E339:G339"/>
    <mergeCell ref="H339:J339"/>
    <mergeCell ref="K339:M339"/>
    <mergeCell ref="N339:P339"/>
    <mergeCell ref="E340:G340"/>
    <mergeCell ref="H340:J340"/>
    <mergeCell ref="K340:M340"/>
    <mergeCell ref="N340:P340"/>
    <mergeCell ref="E337:G337"/>
    <mergeCell ref="H337:J337"/>
    <mergeCell ref="K337:M337"/>
    <mergeCell ref="N337:P337"/>
    <mergeCell ref="E338:G338"/>
    <mergeCell ref="H338:J338"/>
    <mergeCell ref="K338:M338"/>
    <mergeCell ref="N338:P338"/>
    <mergeCell ref="E349:G349"/>
    <mergeCell ref="H349:J349"/>
    <mergeCell ref="K349:M349"/>
    <mergeCell ref="N349:P349"/>
    <mergeCell ref="E350:G350"/>
    <mergeCell ref="H350:J350"/>
    <mergeCell ref="K350:M350"/>
    <mergeCell ref="N350:P350"/>
    <mergeCell ref="E348:G348"/>
    <mergeCell ref="H348:J348"/>
    <mergeCell ref="K348:M348"/>
    <mergeCell ref="N348:P348"/>
    <mergeCell ref="E347:G347"/>
    <mergeCell ref="H347:J347"/>
    <mergeCell ref="E343:G343"/>
    <mergeCell ref="H343:J343"/>
    <mergeCell ref="K343:M343"/>
    <mergeCell ref="N343:P343"/>
    <mergeCell ref="E345:G345"/>
    <mergeCell ref="H345:J345"/>
    <mergeCell ref="K345:M345"/>
    <mergeCell ref="N345:P345"/>
    <mergeCell ref="K347:M347"/>
    <mergeCell ref="N347:P347"/>
    <mergeCell ref="E355:G355"/>
    <mergeCell ref="H355:J355"/>
    <mergeCell ref="K355:M355"/>
    <mergeCell ref="N355:P355"/>
    <mergeCell ref="E356:G356"/>
    <mergeCell ref="H356:J356"/>
    <mergeCell ref="K356:M356"/>
    <mergeCell ref="N356:P356"/>
    <mergeCell ref="E353:G353"/>
    <mergeCell ref="H353:J353"/>
    <mergeCell ref="K353:M353"/>
    <mergeCell ref="N353:P353"/>
    <mergeCell ref="E354:G354"/>
    <mergeCell ref="H354:J354"/>
    <mergeCell ref="K354:M354"/>
    <mergeCell ref="N354:P354"/>
    <mergeCell ref="E351:G351"/>
    <mergeCell ref="H351:J351"/>
    <mergeCell ref="K351:M351"/>
    <mergeCell ref="N351:P351"/>
    <mergeCell ref="E352:G352"/>
    <mergeCell ref="H352:J352"/>
    <mergeCell ref="K352:M352"/>
    <mergeCell ref="N352:P352"/>
    <mergeCell ref="E366:G366"/>
    <mergeCell ref="H366:J366"/>
    <mergeCell ref="K366:M366"/>
    <mergeCell ref="N366:P366"/>
    <mergeCell ref="E367:G367"/>
    <mergeCell ref="H367:J367"/>
    <mergeCell ref="K367:M367"/>
    <mergeCell ref="N367:P367"/>
    <mergeCell ref="E364:G364"/>
    <mergeCell ref="H364:J364"/>
    <mergeCell ref="K364:M364"/>
    <mergeCell ref="N364:P364"/>
    <mergeCell ref="E365:G365"/>
    <mergeCell ref="H365:J365"/>
    <mergeCell ref="K365:M365"/>
    <mergeCell ref="N365:P365"/>
    <mergeCell ref="E357:G357"/>
    <mergeCell ref="H357:J357"/>
    <mergeCell ref="K357:M357"/>
    <mergeCell ref="N357:P357"/>
    <mergeCell ref="E363:G363"/>
    <mergeCell ref="H363:J363"/>
    <mergeCell ref="K363:M363"/>
    <mergeCell ref="N363:P363"/>
    <mergeCell ref="E374:G374"/>
    <mergeCell ref="H374:J374"/>
    <mergeCell ref="K374:M374"/>
    <mergeCell ref="N374:P374"/>
    <mergeCell ref="E375:G375"/>
    <mergeCell ref="H375:J375"/>
    <mergeCell ref="K375:M375"/>
    <mergeCell ref="N375:P375"/>
    <mergeCell ref="E371:G371"/>
    <mergeCell ref="H371:J371"/>
    <mergeCell ref="K371:M371"/>
    <mergeCell ref="N371:P371"/>
    <mergeCell ref="E372:G372"/>
    <mergeCell ref="H372:J372"/>
    <mergeCell ref="K372:M372"/>
    <mergeCell ref="N372:P372"/>
    <mergeCell ref="E368:G368"/>
    <mergeCell ref="H368:J368"/>
    <mergeCell ref="K368:M368"/>
    <mergeCell ref="N368:P368"/>
    <mergeCell ref="E369:G369"/>
    <mergeCell ref="H369:J369"/>
    <mergeCell ref="K369:M369"/>
    <mergeCell ref="N369:P369"/>
    <mergeCell ref="E378:G378"/>
    <mergeCell ref="H378:J378"/>
    <mergeCell ref="K378:M378"/>
    <mergeCell ref="N378:P378"/>
    <mergeCell ref="E379:G379"/>
    <mergeCell ref="H379:J379"/>
    <mergeCell ref="K379:M379"/>
    <mergeCell ref="N379:P379"/>
    <mergeCell ref="B376:D376"/>
    <mergeCell ref="E376:G376"/>
    <mergeCell ref="H376:J376"/>
    <mergeCell ref="K376:M376"/>
    <mergeCell ref="N376:P376"/>
    <mergeCell ref="E377:G377"/>
    <mergeCell ref="H377:J377"/>
    <mergeCell ref="K377:M377"/>
    <mergeCell ref="N377:P377"/>
    <mergeCell ref="K390:M390"/>
    <mergeCell ref="N390:P390"/>
    <mergeCell ref="E382:G382"/>
    <mergeCell ref="H382:J382"/>
    <mergeCell ref="K382:M382"/>
    <mergeCell ref="N382:P382"/>
    <mergeCell ref="E383:G383"/>
    <mergeCell ref="H383:J383"/>
    <mergeCell ref="K383:M383"/>
    <mergeCell ref="N383:P383"/>
    <mergeCell ref="E384:G384"/>
    <mergeCell ref="H384:J384"/>
    <mergeCell ref="K384:M384"/>
    <mergeCell ref="N384:P384"/>
    <mergeCell ref="E380:G380"/>
    <mergeCell ref="H380:J380"/>
    <mergeCell ref="K380:M380"/>
    <mergeCell ref="N380:P380"/>
    <mergeCell ref="E381:G381"/>
    <mergeCell ref="H381:J381"/>
    <mergeCell ref="K381:M381"/>
    <mergeCell ref="N381:P381"/>
    <mergeCell ref="K404:M404"/>
    <mergeCell ref="N404:P404"/>
    <mergeCell ref="E401:G401"/>
    <mergeCell ref="H401:J401"/>
    <mergeCell ref="K401:M401"/>
    <mergeCell ref="N401:P401"/>
    <mergeCell ref="E402:G402"/>
    <mergeCell ref="H402:J402"/>
    <mergeCell ref="K402:M402"/>
    <mergeCell ref="N402:P402"/>
    <mergeCell ref="E400:G400"/>
    <mergeCell ref="H400:J400"/>
    <mergeCell ref="K400:M400"/>
    <mergeCell ref="N400:P400"/>
    <mergeCell ref="E399:G399"/>
    <mergeCell ref="H399:J399"/>
    <mergeCell ref="E395:G395"/>
    <mergeCell ref="H395:J395"/>
    <mergeCell ref="K395:M395"/>
    <mergeCell ref="N395:P395"/>
    <mergeCell ref="E397:G397"/>
    <mergeCell ref="H397:J397"/>
    <mergeCell ref="K397:M397"/>
    <mergeCell ref="N397:P397"/>
    <mergeCell ref="K399:M399"/>
    <mergeCell ref="N399:P399"/>
    <mergeCell ref="E409:G409"/>
    <mergeCell ref="H409:J409"/>
    <mergeCell ref="K409:M409"/>
    <mergeCell ref="N409:P409"/>
    <mergeCell ref="B39:D39"/>
    <mergeCell ref="E39:G39"/>
    <mergeCell ref="H39:J39"/>
    <mergeCell ref="K39:M39"/>
    <mergeCell ref="N39:P39"/>
    <mergeCell ref="E73:G73"/>
    <mergeCell ref="E407:G407"/>
    <mergeCell ref="H407:J407"/>
    <mergeCell ref="K407:M407"/>
    <mergeCell ref="N407:P407"/>
    <mergeCell ref="E408:G408"/>
    <mergeCell ref="H408:J408"/>
    <mergeCell ref="K408:M408"/>
    <mergeCell ref="N408:P408"/>
    <mergeCell ref="E405:G405"/>
    <mergeCell ref="H405:J405"/>
    <mergeCell ref="K405:M405"/>
    <mergeCell ref="N405:P405"/>
    <mergeCell ref="E406:G406"/>
    <mergeCell ref="H406:J406"/>
    <mergeCell ref="K406:M406"/>
    <mergeCell ref="N406:P406"/>
    <mergeCell ref="E403:G403"/>
    <mergeCell ref="H403:J403"/>
    <mergeCell ref="K403:M403"/>
    <mergeCell ref="N403:P403"/>
    <mergeCell ref="E404:G404"/>
    <mergeCell ref="H404:J404"/>
    <mergeCell ref="E228:G228"/>
    <mergeCell ref="H228:J228"/>
    <mergeCell ref="K228:M228"/>
    <mergeCell ref="N228:P228"/>
    <mergeCell ref="K139:M139"/>
    <mergeCell ref="N139:P139"/>
    <mergeCell ref="E176:G176"/>
    <mergeCell ref="H176:J176"/>
    <mergeCell ref="K176:M176"/>
    <mergeCell ref="N176:P176"/>
    <mergeCell ref="N73:P73"/>
    <mergeCell ref="E88:G88"/>
    <mergeCell ref="H88:J88"/>
    <mergeCell ref="K88:M88"/>
    <mergeCell ref="N88:P88"/>
    <mergeCell ref="E125:G125"/>
    <mergeCell ref="H125:J125"/>
    <mergeCell ref="K125:M125"/>
    <mergeCell ref="N125:P125"/>
    <mergeCell ref="E226:G226"/>
    <mergeCell ref="H226:J226"/>
    <mergeCell ref="K226:M226"/>
    <mergeCell ref="N226:P226"/>
    <mergeCell ref="E227:G227"/>
    <mergeCell ref="H227:J227"/>
    <mergeCell ref="K227:M227"/>
    <mergeCell ref="N227:P227"/>
    <mergeCell ref="E224:G224"/>
    <mergeCell ref="H224:J224"/>
    <mergeCell ref="K224:M224"/>
    <mergeCell ref="N224:P224"/>
    <mergeCell ref="E225:G225"/>
    <mergeCell ref="E332:G332"/>
    <mergeCell ref="H332:J332"/>
    <mergeCell ref="K332:M332"/>
    <mergeCell ref="N332:P332"/>
    <mergeCell ref="K243:M243"/>
    <mergeCell ref="N243:P243"/>
    <mergeCell ref="E280:G280"/>
    <mergeCell ref="H280:J280"/>
    <mergeCell ref="K280:M280"/>
    <mergeCell ref="N280:P280"/>
    <mergeCell ref="E393:G393"/>
    <mergeCell ref="H393:J393"/>
    <mergeCell ref="K393:M393"/>
    <mergeCell ref="N393:P393"/>
    <mergeCell ref="E394:G394"/>
    <mergeCell ref="H394:J394"/>
    <mergeCell ref="K394:M394"/>
    <mergeCell ref="N394:P394"/>
    <mergeCell ref="E391:G391"/>
    <mergeCell ref="H391:J391"/>
    <mergeCell ref="K391:M391"/>
    <mergeCell ref="N391:P391"/>
    <mergeCell ref="E392:G392"/>
    <mergeCell ref="H392:J392"/>
    <mergeCell ref="K392:M392"/>
    <mergeCell ref="N392:P392"/>
    <mergeCell ref="E389:G389"/>
    <mergeCell ref="H389:J389"/>
    <mergeCell ref="K389:M389"/>
    <mergeCell ref="N389:P389"/>
    <mergeCell ref="E390:G390"/>
    <mergeCell ref="H390:J390"/>
  </mergeCells>
  <dataValidations count="3">
    <dataValidation type="list" allowBlank="1" showInputMessage="1" showErrorMessage="1" sqref="AP257" xr:uid="{00000000-0002-0000-0500-000000000000}">
      <formula1>INDIRECT($B258)</formula1>
    </dataValidation>
    <dataValidation type="list" allowBlank="1" showInputMessage="1" showErrorMessage="1" sqref="AQ95" xr:uid="{00000000-0002-0000-0500-000001000000}">
      <formula1>INDIRECT($AQ102)</formula1>
    </dataValidation>
    <dataValidation type="list" allowBlank="1" showInputMessage="1" showErrorMessage="1" sqref="C37 C63:C64 C192:C205 C215:C216 C40:C49 C130:C135 C163:C164 C182:C187 C137 C112:C113 C166:C167 C371:C372 C374:C375 C60:C61 C221:C228 C89:C102 C338:C343 C86 C156:C161 C400:C409 C11:C12 C4:C9 C115:C116 C319:C320 C105:C110 C218:C219 C208:C213 C53:C58 C244:C257 C241 C267:C268 C270:C271 C273:C280 C364:C369 C296:C305 C293 C322:C323 C312:C317 C325:C332 C234:C239 C14:C15 C260:C265 C377:C384 C30:C35 C345 C348:C357 C286:C291 C66:C73 C79:C84 C118:C125 C140:C149 C169:C176 C189 C390:C395 C397 C17:C27" xr:uid="{00000000-0002-0000-0500-000002000000}">
      <formula1>INDIRECT($B4)</formula1>
    </dataValidation>
  </dataValidations>
  <hyperlinks>
    <hyperlink ref="A4" location="'A-B'!A4" display="'A-B'!A4" xr:uid="{00000000-0004-0000-0500-000000000000}"/>
    <hyperlink ref="A5" location="'A-B'!A29" display="'A-B'!A29" xr:uid="{00000000-0004-0000-0500-000001000000}"/>
    <hyperlink ref="A6" location="'A-B'!A55" display="'A-B'!A55" xr:uid="{00000000-0004-0000-0500-000002000000}"/>
    <hyperlink ref="A7" location="'A-B'!A81" display="'A-B'!A81" xr:uid="{00000000-0004-0000-0500-000003000000}"/>
    <hyperlink ref="A8" location="'A-B'!A107" display="'A-B'!A107" xr:uid="{00000000-0004-0000-0500-000004000000}"/>
    <hyperlink ref="A9" location="'A-B'!A132" display="'A-B'!A132" xr:uid="{00000000-0004-0000-0500-000005000000}"/>
    <hyperlink ref="A10" location="'A-B'!A158" display="'A-B'!A158" xr:uid="{00000000-0004-0000-0500-000006000000}"/>
    <hyperlink ref="A11" location="'A-B'!A184" display="'A-B'!A184" xr:uid="{00000000-0004-0000-0500-000007000000}"/>
    <hyperlink ref="A12" location="'A-B'!A210" display="'A-B'!A210" xr:uid="{00000000-0004-0000-0500-000008000000}"/>
    <hyperlink ref="A13" location="'A-B'!A236" display="'A-B'!A236" xr:uid="{00000000-0004-0000-0500-000009000000}"/>
    <hyperlink ref="A14" location="'A-B'!A262" display="'A-B'!A262" xr:uid="{00000000-0004-0000-0500-00000A000000}"/>
    <hyperlink ref="A15" location="'A-B'!A288" display="'A-B'!A288" xr:uid="{00000000-0004-0000-0500-00000B000000}"/>
    <hyperlink ref="A16" location="'A-B'!A314" display="'A-B'!A314" xr:uid="{00000000-0004-0000-0500-00000C000000}"/>
    <hyperlink ref="A17" location="'A-B'!A340" display="'A-B'!A340" xr:uid="{00000000-0004-0000-0500-00000D000000}"/>
    <hyperlink ref="A18" location="'A-B'!A366" display="'A-B'!A366" xr:uid="{00000000-0004-0000-0500-00000E000000}"/>
    <hyperlink ref="A19" location="'A-B'!A392" display="'A-B'!A392" xr:uid="{00000000-0004-0000-0500-00000F000000}"/>
    <hyperlink ref="A30" location="'A-B'!A4" display="'A-B'!A4" xr:uid="{00000000-0004-0000-0500-000010000000}"/>
    <hyperlink ref="A31" location="'A-B'!A29" display="'A-B'!A29" xr:uid="{00000000-0004-0000-0500-000011000000}"/>
    <hyperlink ref="A32" location="'A-B'!A55" display="'A-B'!A55" xr:uid="{00000000-0004-0000-0500-000012000000}"/>
    <hyperlink ref="A33" location="'A-B'!A81" display="'A-B'!A81" xr:uid="{00000000-0004-0000-0500-000013000000}"/>
    <hyperlink ref="A34" location="'A-B'!A107" display="'A-B'!A107" xr:uid="{00000000-0004-0000-0500-000014000000}"/>
    <hyperlink ref="A35" location="'A-B'!A132" display="'A-B'!A132" xr:uid="{00000000-0004-0000-0500-000015000000}"/>
    <hyperlink ref="A36" location="'A-B'!A158" display="'A-B'!A158" xr:uid="{00000000-0004-0000-0500-000016000000}"/>
    <hyperlink ref="A37" location="'A-B'!A184" display="'A-B'!A184" xr:uid="{00000000-0004-0000-0500-000017000000}"/>
    <hyperlink ref="A39" location="'A-B'!A236" display="'A-B'!A236" xr:uid="{00000000-0004-0000-0500-000018000000}"/>
    <hyperlink ref="A40" location="'A-B'!A340" display="'A-B'!A340" xr:uid="{00000000-0004-0000-0500-000019000000}"/>
    <hyperlink ref="A41" location="'A-B'!A366" display="'A-B'!A366" xr:uid="{00000000-0004-0000-0500-00001A000000}"/>
    <hyperlink ref="A42" location="'A-B'!A392" display="'A-B'!A392" xr:uid="{00000000-0004-0000-0500-00001B000000}"/>
    <hyperlink ref="A53" location="'A-B'!A4" display="'A-B'!A4" xr:uid="{00000000-0004-0000-0500-00001C000000}"/>
    <hyperlink ref="A54" location="'A-B'!A29" display="'A-B'!A29" xr:uid="{00000000-0004-0000-0500-00001D000000}"/>
    <hyperlink ref="A55" location="'A-B'!A55" display="'A-B'!A55" xr:uid="{00000000-0004-0000-0500-00001E000000}"/>
    <hyperlink ref="A56" location="'A-B'!A81" display="'A-B'!A81" xr:uid="{00000000-0004-0000-0500-00001F000000}"/>
    <hyperlink ref="A57" location="'A-B'!A107" display="'A-B'!A107" xr:uid="{00000000-0004-0000-0500-000020000000}"/>
    <hyperlink ref="A58" location="'A-B'!A132" display="'A-B'!A132" xr:uid="{00000000-0004-0000-0500-000021000000}"/>
    <hyperlink ref="A59" location="'A-B'!A158" display="'A-B'!A158" xr:uid="{00000000-0004-0000-0500-000022000000}"/>
    <hyperlink ref="A60" location="'A-B'!A184" display="'A-B'!A184" xr:uid="{00000000-0004-0000-0500-000023000000}"/>
    <hyperlink ref="A61" location="'A-B'!A210" display="'A-B'!A210" xr:uid="{00000000-0004-0000-0500-000024000000}"/>
    <hyperlink ref="A62" location="'A-B'!A236" display="'A-B'!A236" xr:uid="{00000000-0004-0000-0500-000025000000}"/>
    <hyperlink ref="A63" location="'A-B'!A262" display="'A-B'!A262" xr:uid="{00000000-0004-0000-0500-000026000000}"/>
    <hyperlink ref="A64" location="'A-B'!A288" display="'A-B'!A288" xr:uid="{00000000-0004-0000-0500-000027000000}"/>
    <hyperlink ref="A65" location="'A-B'!A314" display="'A-B'!A314" xr:uid="{00000000-0004-0000-0500-000028000000}"/>
    <hyperlink ref="A66" location="'A-B'!A340" display="'A-B'!A340" xr:uid="{00000000-0004-0000-0500-000029000000}"/>
    <hyperlink ref="A67" location="'A-B'!A366" display="'A-B'!A366" xr:uid="{00000000-0004-0000-0500-00002A000000}"/>
    <hyperlink ref="A68" location="'A-B'!A392" display="'A-B'!A392" xr:uid="{00000000-0004-0000-0500-00002B000000}"/>
    <hyperlink ref="A79" location="'A-B'!A4" display="'A-B'!A4" xr:uid="{00000000-0004-0000-0500-00002C000000}"/>
    <hyperlink ref="A80" location="'A-B'!A29" display="'A-B'!A29" xr:uid="{00000000-0004-0000-0500-00002D000000}"/>
    <hyperlink ref="A81" location="'A-B'!A55" display="'A-B'!A55" xr:uid="{00000000-0004-0000-0500-00002E000000}"/>
    <hyperlink ref="A82" location="'A-B'!A81" display="'A-B'!A81" xr:uid="{00000000-0004-0000-0500-00002F000000}"/>
    <hyperlink ref="A83" location="'A-B'!A107" display="'A-B'!A107" xr:uid="{00000000-0004-0000-0500-000030000000}"/>
    <hyperlink ref="A84" location="'A-B'!A132" display="'A-B'!A132" xr:uid="{00000000-0004-0000-0500-000031000000}"/>
    <hyperlink ref="A85" location="'A-B'!A158" display="'A-B'!A158" xr:uid="{00000000-0004-0000-0500-000032000000}"/>
    <hyperlink ref="A86" location="'A-B'!A184" display="'A-B'!A184" xr:uid="{00000000-0004-0000-0500-000033000000}"/>
    <hyperlink ref="A87" location="'A-B'!A210" display="'A-B'!A210" xr:uid="{00000000-0004-0000-0500-000034000000}"/>
    <hyperlink ref="A88" location="'A-B'!A236" display="'A-B'!A236" xr:uid="{00000000-0004-0000-0500-000035000000}"/>
    <hyperlink ref="A89" location="'A-B'!A262" display="'A-B'!A262" xr:uid="{00000000-0004-0000-0500-000036000000}"/>
    <hyperlink ref="A90" location="'A-B'!A288" display="'A-B'!A288" xr:uid="{00000000-0004-0000-0500-000037000000}"/>
    <hyperlink ref="A91" location="'A-B'!A314" display="'A-B'!A314" xr:uid="{00000000-0004-0000-0500-000038000000}"/>
    <hyperlink ref="A92" location="'A-B'!A340" display="'A-B'!A340" xr:uid="{00000000-0004-0000-0500-000039000000}"/>
    <hyperlink ref="A93" location="'A-B'!A366" display="'A-B'!A366" xr:uid="{00000000-0004-0000-0500-00003A000000}"/>
    <hyperlink ref="A94" location="'A-B'!A392" display="'A-B'!A392" xr:uid="{00000000-0004-0000-0500-00003B000000}"/>
    <hyperlink ref="A105" location="'A-B'!A4" display="'A-B'!A4" xr:uid="{00000000-0004-0000-0500-00003C000000}"/>
    <hyperlink ref="A106" location="'A-B'!A29" display="'A-B'!A29" xr:uid="{00000000-0004-0000-0500-00003D000000}"/>
    <hyperlink ref="A107" location="'A-B'!A55" display="'A-B'!A55" xr:uid="{00000000-0004-0000-0500-00003E000000}"/>
    <hyperlink ref="A108" location="'A-B'!A81" display="'A-B'!A81" xr:uid="{00000000-0004-0000-0500-00003F000000}"/>
    <hyperlink ref="A109" location="'A-B'!A107" display="'A-B'!A107" xr:uid="{00000000-0004-0000-0500-000040000000}"/>
    <hyperlink ref="A110" location="'A-B'!A132" display="'A-B'!A132" xr:uid="{00000000-0004-0000-0500-000041000000}"/>
    <hyperlink ref="A111" location="'A-B'!A158" display="'A-B'!A158" xr:uid="{00000000-0004-0000-0500-000042000000}"/>
    <hyperlink ref="A112" location="'A-B'!A184" display="'A-B'!A184" xr:uid="{00000000-0004-0000-0500-000043000000}"/>
    <hyperlink ref="A113" location="'A-B'!A210" display="'A-B'!A210" xr:uid="{00000000-0004-0000-0500-000044000000}"/>
    <hyperlink ref="A114" location="'A-B'!A236" display="'A-B'!A236" xr:uid="{00000000-0004-0000-0500-000045000000}"/>
    <hyperlink ref="A115" location="'A-B'!A262" display="'A-B'!A262" xr:uid="{00000000-0004-0000-0500-000046000000}"/>
    <hyperlink ref="A116" location="'A-B'!A288" display="'A-B'!A288" xr:uid="{00000000-0004-0000-0500-000047000000}"/>
    <hyperlink ref="A117" location="'A-B'!A314" display="'A-B'!A314" xr:uid="{00000000-0004-0000-0500-000048000000}"/>
    <hyperlink ref="A118" location="'A-B'!A340" display="'A-B'!A340" xr:uid="{00000000-0004-0000-0500-000049000000}"/>
    <hyperlink ref="A119" location="'A-B'!A366" display="'A-B'!A366" xr:uid="{00000000-0004-0000-0500-00004A000000}"/>
    <hyperlink ref="A120" location="'A-B'!A392" display="'A-B'!A392" xr:uid="{00000000-0004-0000-0500-00004B000000}"/>
    <hyperlink ref="A130" location="'A-B'!A4" display="'A-B'!A4" xr:uid="{00000000-0004-0000-0500-00004C000000}"/>
    <hyperlink ref="A131" location="'A-B'!A29" display="'A-B'!A29" xr:uid="{00000000-0004-0000-0500-00004D000000}"/>
    <hyperlink ref="A132" location="'A-B'!A55" display="'A-B'!A55" xr:uid="{00000000-0004-0000-0500-00004E000000}"/>
    <hyperlink ref="A133" location="'A-B'!A81" display="'A-B'!A81" xr:uid="{00000000-0004-0000-0500-00004F000000}"/>
    <hyperlink ref="A134" location="'A-B'!A107" display="'A-B'!A107" xr:uid="{00000000-0004-0000-0500-000050000000}"/>
    <hyperlink ref="A135" location="'A-B'!A132" display="'A-B'!A132" xr:uid="{00000000-0004-0000-0500-000051000000}"/>
    <hyperlink ref="A136" location="'A-B'!A158" display="'A-B'!A158" xr:uid="{00000000-0004-0000-0500-000052000000}"/>
    <hyperlink ref="A137" location="'A-B'!A184" display="'A-B'!A184" xr:uid="{00000000-0004-0000-0500-000053000000}"/>
    <hyperlink ref="A138" location="'A-B'!A210" display="'A-B'!A210" xr:uid="{00000000-0004-0000-0500-000054000000}"/>
    <hyperlink ref="A139" location="'A-B'!A236" display="'A-B'!A236" xr:uid="{00000000-0004-0000-0500-000055000000}"/>
    <hyperlink ref="A140" location="'A-B'!A262" display="'A-B'!A262" xr:uid="{00000000-0004-0000-0500-000056000000}"/>
    <hyperlink ref="A141" location="'A-B'!A288" display="'A-B'!A288" xr:uid="{00000000-0004-0000-0500-000057000000}"/>
    <hyperlink ref="A142" location="'A-B'!A314" display="'A-B'!A314" xr:uid="{00000000-0004-0000-0500-000058000000}"/>
    <hyperlink ref="A143" location="'A-B'!A340" display="'A-B'!A340" xr:uid="{00000000-0004-0000-0500-000059000000}"/>
    <hyperlink ref="A144" location="'A-B'!A366" display="'A-B'!A366" xr:uid="{00000000-0004-0000-0500-00005A000000}"/>
    <hyperlink ref="A145" location="'A-B'!A392" display="'A-B'!A392" xr:uid="{00000000-0004-0000-0500-00005B000000}"/>
    <hyperlink ref="A156" location="'A-B'!A4" display="'A-B'!A4" xr:uid="{00000000-0004-0000-0500-00005C000000}"/>
    <hyperlink ref="A157" location="'A-B'!A29" display="'A-B'!A29" xr:uid="{00000000-0004-0000-0500-00005D000000}"/>
    <hyperlink ref="A158" location="'A-B'!A55" display="'A-B'!A55" xr:uid="{00000000-0004-0000-0500-00005E000000}"/>
    <hyperlink ref="A159" location="'A-B'!A81" display="'A-B'!A81" xr:uid="{00000000-0004-0000-0500-00005F000000}"/>
    <hyperlink ref="A160" location="'A-B'!A107" display="'A-B'!A107" xr:uid="{00000000-0004-0000-0500-000060000000}"/>
    <hyperlink ref="A161" location="'A-B'!A132" display="'A-B'!A132" xr:uid="{00000000-0004-0000-0500-000061000000}"/>
    <hyperlink ref="A162" location="'A-B'!A158" display="'A-B'!A158" xr:uid="{00000000-0004-0000-0500-000062000000}"/>
    <hyperlink ref="A163" location="'A-B'!A184" display="'A-B'!A184" xr:uid="{00000000-0004-0000-0500-000063000000}"/>
    <hyperlink ref="A164" location="'A-B'!A210" display="'A-B'!A210" xr:uid="{00000000-0004-0000-0500-000064000000}"/>
    <hyperlink ref="A165" location="'A-B'!A236" display="'A-B'!A236" xr:uid="{00000000-0004-0000-0500-000065000000}"/>
    <hyperlink ref="A166" location="'A-B'!A262" display="'A-B'!A262" xr:uid="{00000000-0004-0000-0500-000066000000}"/>
    <hyperlink ref="A167" location="'A-B'!A288" display="'A-B'!A288" xr:uid="{00000000-0004-0000-0500-000067000000}"/>
    <hyperlink ref="A168" location="'A-B'!A314" display="'A-B'!A314" xr:uid="{00000000-0004-0000-0500-000068000000}"/>
    <hyperlink ref="A169" location="'A-B'!A340" display="'A-B'!A340" xr:uid="{00000000-0004-0000-0500-000069000000}"/>
    <hyperlink ref="A170" location="'A-B'!A366" display="'A-B'!A366" xr:uid="{00000000-0004-0000-0500-00006A000000}"/>
    <hyperlink ref="A171" location="'A-B'!A392" display="'A-B'!A392" xr:uid="{00000000-0004-0000-0500-00006B000000}"/>
    <hyperlink ref="A182" location="'A-B'!A4" display="'A-B'!A4" xr:uid="{00000000-0004-0000-0500-00006C000000}"/>
    <hyperlink ref="A183" location="'A-B'!A29" display="'A-B'!A29" xr:uid="{00000000-0004-0000-0500-00006D000000}"/>
    <hyperlink ref="A184" location="'A-B'!A55" display="'A-B'!A55" xr:uid="{00000000-0004-0000-0500-00006E000000}"/>
    <hyperlink ref="A185" location="'A-B'!A81" display="'A-B'!A81" xr:uid="{00000000-0004-0000-0500-00006F000000}"/>
    <hyperlink ref="A186" location="'A-B'!A107" display="'A-B'!A107" xr:uid="{00000000-0004-0000-0500-000070000000}"/>
    <hyperlink ref="A187" location="'A-B'!A132" display="'A-B'!A132" xr:uid="{00000000-0004-0000-0500-000071000000}"/>
    <hyperlink ref="A188" location="'A-B'!A158" display="'A-B'!A158" xr:uid="{00000000-0004-0000-0500-000072000000}"/>
    <hyperlink ref="A189" location="'A-B'!A184" display="'A-B'!A184" xr:uid="{00000000-0004-0000-0500-000073000000}"/>
    <hyperlink ref="A190" location="'A-B'!A210" display="'A-B'!A210" xr:uid="{00000000-0004-0000-0500-000074000000}"/>
    <hyperlink ref="A191" location="'A-B'!A236" display="'A-B'!A236" xr:uid="{00000000-0004-0000-0500-000075000000}"/>
    <hyperlink ref="A192" location="'A-B'!A262" display="'A-B'!A262" xr:uid="{00000000-0004-0000-0500-000076000000}"/>
    <hyperlink ref="A193" location="'A-B'!A288" display="'A-B'!A288" xr:uid="{00000000-0004-0000-0500-000077000000}"/>
    <hyperlink ref="A194" location="'A-B'!A314" display="'A-B'!A314" xr:uid="{00000000-0004-0000-0500-000078000000}"/>
    <hyperlink ref="A195" location="'A-B'!A340" display="'A-B'!A340" xr:uid="{00000000-0004-0000-0500-000079000000}"/>
    <hyperlink ref="A196" location="'A-B'!A366" display="'A-B'!A366" xr:uid="{00000000-0004-0000-0500-00007A000000}"/>
    <hyperlink ref="A197" location="'A-B'!A392" display="'A-B'!A392" xr:uid="{00000000-0004-0000-0500-00007B000000}"/>
    <hyperlink ref="A208" location="'A-B'!A4" display="'A-B'!A4" xr:uid="{00000000-0004-0000-0500-00007C000000}"/>
    <hyperlink ref="A209" location="'A-B'!A29" display="'A-B'!A29" xr:uid="{00000000-0004-0000-0500-00007D000000}"/>
    <hyperlink ref="A210" location="'A-B'!A55" display="'A-B'!A55" xr:uid="{00000000-0004-0000-0500-00007E000000}"/>
    <hyperlink ref="A211" location="'A-B'!A81" display="'A-B'!A81" xr:uid="{00000000-0004-0000-0500-00007F000000}"/>
    <hyperlink ref="A212" location="'A-B'!A107" display="'A-B'!A107" xr:uid="{00000000-0004-0000-0500-000080000000}"/>
    <hyperlink ref="A213" location="'A-B'!A132" display="'A-B'!A132" xr:uid="{00000000-0004-0000-0500-000081000000}"/>
    <hyperlink ref="A214" location="'A-B'!A158" display="'A-B'!A158" xr:uid="{00000000-0004-0000-0500-000082000000}"/>
    <hyperlink ref="A215" location="'A-B'!A184" display="'A-B'!A184" xr:uid="{00000000-0004-0000-0500-000083000000}"/>
    <hyperlink ref="A216" location="'A-B'!A210" display="'A-B'!A210" xr:uid="{00000000-0004-0000-0500-000084000000}"/>
    <hyperlink ref="A217" location="'A-B'!A236" display="'A-B'!A236" xr:uid="{00000000-0004-0000-0500-000085000000}"/>
    <hyperlink ref="A218" location="'A-B'!A262" display="'A-B'!A262" xr:uid="{00000000-0004-0000-0500-000086000000}"/>
    <hyperlink ref="A219" location="'A-B'!A288" display="'A-B'!A288" xr:uid="{00000000-0004-0000-0500-000087000000}"/>
    <hyperlink ref="A220" location="'A-B'!A314" display="'A-B'!A314" xr:uid="{00000000-0004-0000-0500-000088000000}"/>
    <hyperlink ref="A221" location="'A-B'!A340" display="'A-B'!A340" xr:uid="{00000000-0004-0000-0500-000089000000}"/>
    <hyperlink ref="A222" location="'A-B'!A366" display="'A-B'!A366" xr:uid="{00000000-0004-0000-0500-00008A000000}"/>
    <hyperlink ref="A223" location="'A-B'!A392" display="'A-B'!A392" xr:uid="{00000000-0004-0000-0500-00008B000000}"/>
    <hyperlink ref="A234" location="'A-B'!A4" display="'A-B'!A4" xr:uid="{00000000-0004-0000-0500-00008C000000}"/>
    <hyperlink ref="A235" location="'A-B'!A29" display="'A-B'!A29" xr:uid="{00000000-0004-0000-0500-00008D000000}"/>
    <hyperlink ref="A236" location="'A-B'!A55" display="'A-B'!A55" xr:uid="{00000000-0004-0000-0500-00008E000000}"/>
    <hyperlink ref="A237" location="'A-B'!A81" display="'A-B'!A81" xr:uid="{00000000-0004-0000-0500-00008F000000}"/>
    <hyperlink ref="A238" location="'A-B'!A107" display="'A-B'!A107" xr:uid="{00000000-0004-0000-0500-000090000000}"/>
    <hyperlink ref="A239" location="'A-B'!A132" display="'A-B'!A132" xr:uid="{00000000-0004-0000-0500-000091000000}"/>
    <hyperlink ref="A240" location="'A-B'!A158" display="'A-B'!A158" xr:uid="{00000000-0004-0000-0500-000092000000}"/>
    <hyperlink ref="A241" location="'A-B'!A184" display="'A-B'!A184" xr:uid="{00000000-0004-0000-0500-000093000000}"/>
    <hyperlink ref="A242" location="'A-B'!A210" display="'A-B'!A210" xr:uid="{00000000-0004-0000-0500-000094000000}"/>
    <hyperlink ref="A243" location="'A-B'!A236" display="'A-B'!A236" xr:uid="{00000000-0004-0000-0500-000095000000}"/>
    <hyperlink ref="A244" location="'A-B'!A262" display="'A-B'!A262" xr:uid="{00000000-0004-0000-0500-000096000000}"/>
    <hyperlink ref="A245" location="'A-B'!A288" display="'A-B'!A288" xr:uid="{00000000-0004-0000-0500-000097000000}"/>
    <hyperlink ref="A246" location="'A-B'!A314" display="'A-B'!A314" xr:uid="{00000000-0004-0000-0500-000098000000}"/>
    <hyperlink ref="A247" location="'A-B'!A340" display="'A-B'!A340" xr:uid="{00000000-0004-0000-0500-000099000000}"/>
    <hyperlink ref="A248" location="'A-B'!A366" display="'A-B'!A366" xr:uid="{00000000-0004-0000-0500-00009A000000}"/>
    <hyperlink ref="A249" location="'A-B'!A392" display="'A-B'!A392" xr:uid="{00000000-0004-0000-0500-00009B000000}"/>
    <hyperlink ref="A260" location="'A-B'!A4" display="'A-B'!A4" xr:uid="{00000000-0004-0000-0500-00009C000000}"/>
    <hyperlink ref="A261" location="'A-B'!A29" display="'A-B'!A29" xr:uid="{00000000-0004-0000-0500-00009D000000}"/>
    <hyperlink ref="A262" location="'A-B'!A55" display="'A-B'!A55" xr:uid="{00000000-0004-0000-0500-00009E000000}"/>
    <hyperlink ref="A263" location="'A-B'!A81" display="'A-B'!A81" xr:uid="{00000000-0004-0000-0500-00009F000000}"/>
    <hyperlink ref="A264" location="'A-B'!A107" display="'A-B'!A107" xr:uid="{00000000-0004-0000-0500-0000A0000000}"/>
    <hyperlink ref="A265" location="'A-B'!A132" display="'A-B'!A132" xr:uid="{00000000-0004-0000-0500-0000A1000000}"/>
    <hyperlink ref="A266" location="'A-B'!A158" display="'A-B'!A158" xr:uid="{00000000-0004-0000-0500-0000A2000000}"/>
    <hyperlink ref="A267" location="'A-B'!A184" display="'A-B'!A184" xr:uid="{00000000-0004-0000-0500-0000A3000000}"/>
    <hyperlink ref="A268" location="'A-B'!A210" display="'A-B'!A210" xr:uid="{00000000-0004-0000-0500-0000A4000000}"/>
    <hyperlink ref="A269" location="'A-B'!A236" display="'A-B'!A236" xr:uid="{00000000-0004-0000-0500-0000A5000000}"/>
    <hyperlink ref="A270" location="'A-B'!A262" display="'A-B'!A262" xr:uid="{00000000-0004-0000-0500-0000A6000000}"/>
    <hyperlink ref="A271" location="'A-B'!A288" display="'A-B'!A288" xr:uid="{00000000-0004-0000-0500-0000A7000000}"/>
    <hyperlink ref="A272" location="'A-B'!A314" display="'A-B'!A314" xr:uid="{00000000-0004-0000-0500-0000A8000000}"/>
    <hyperlink ref="A273" location="'A-B'!A340" display="'A-B'!A340" xr:uid="{00000000-0004-0000-0500-0000A9000000}"/>
    <hyperlink ref="A274" location="'A-B'!A366" display="'A-B'!A366" xr:uid="{00000000-0004-0000-0500-0000AA000000}"/>
    <hyperlink ref="A275" location="'A-B'!A392" display="'A-B'!A392" xr:uid="{00000000-0004-0000-0500-0000AB000000}"/>
    <hyperlink ref="A286" location="'A-B'!A4" display="'A-B'!A4" xr:uid="{00000000-0004-0000-0500-0000AC000000}"/>
    <hyperlink ref="A287" location="'A-B'!A29" display="'A-B'!A29" xr:uid="{00000000-0004-0000-0500-0000AD000000}"/>
    <hyperlink ref="A288" location="'A-B'!A55" display="'A-B'!A55" xr:uid="{00000000-0004-0000-0500-0000AE000000}"/>
    <hyperlink ref="A289" location="'A-B'!A81" display="'A-B'!A81" xr:uid="{00000000-0004-0000-0500-0000AF000000}"/>
    <hyperlink ref="A290" location="'A-B'!A107" display="'A-B'!A107" xr:uid="{00000000-0004-0000-0500-0000B0000000}"/>
    <hyperlink ref="A291" location="'A-B'!A132" display="'A-B'!A132" xr:uid="{00000000-0004-0000-0500-0000B1000000}"/>
    <hyperlink ref="A292" location="'A-B'!A158" display="'A-B'!A158" xr:uid="{00000000-0004-0000-0500-0000B2000000}"/>
    <hyperlink ref="A293" location="'A-B'!A184" display="'A-B'!A184" xr:uid="{00000000-0004-0000-0500-0000B3000000}"/>
    <hyperlink ref="A294" location="'A-B'!A210" display="'A-B'!A210" xr:uid="{00000000-0004-0000-0500-0000B4000000}"/>
    <hyperlink ref="A295" location="'A-B'!A236" display="'A-B'!A236" xr:uid="{00000000-0004-0000-0500-0000B5000000}"/>
    <hyperlink ref="A296" location="'A-B'!A262" display="'A-B'!A262" xr:uid="{00000000-0004-0000-0500-0000B6000000}"/>
    <hyperlink ref="A297" location="'A-B'!A288" display="'A-B'!A288" xr:uid="{00000000-0004-0000-0500-0000B7000000}"/>
    <hyperlink ref="A298" location="'A-B'!A314" display="'A-B'!A314" xr:uid="{00000000-0004-0000-0500-0000B8000000}"/>
    <hyperlink ref="A299" location="'A-B'!A340" display="'A-B'!A340" xr:uid="{00000000-0004-0000-0500-0000B9000000}"/>
    <hyperlink ref="A300" location="'A-B'!A366" display="'A-B'!A366" xr:uid="{00000000-0004-0000-0500-0000BA000000}"/>
    <hyperlink ref="A301" location="'A-B'!A392" display="'A-B'!A392" xr:uid="{00000000-0004-0000-0500-0000BB000000}"/>
    <hyperlink ref="A312" location="'A-B'!A4" display="'A-B'!A4" xr:uid="{00000000-0004-0000-0500-0000BC000000}"/>
    <hyperlink ref="A313" location="'A-B'!A29" display="'A-B'!A29" xr:uid="{00000000-0004-0000-0500-0000BD000000}"/>
    <hyperlink ref="A314" location="'A-B'!A55" display="'A-B'!A55" xr:uid="{00000000-0004-0000-0500-0000BE000000}"/>
    <hyperlink ref="A315" location="'A-B'!A81" display="'A-B'!A81" xr:uid="{00000000-0004-0000-0500-0000BF000000}"/>
    <hyperlink ref="A316" location="'A-B'!A107" display="'A-B'!A107" xr:uid="{00000000-0004-0000-0500-0000C0000000}"/>
    <hyperlink ref="A317" location="'A-B'!A132" display="'A-B'!A132" xr:uid="{00000000-0004-0000-0500-0000C1000000}"/>
    <hyperlink ref="A318" location="'A-B'!A158" display="'A-B'!A158" xr:uid="{00000000-0004-0000-0500-0000C2000000}"/>
    <hyperlink ref="A319" location="'A-B'!A184" display="'A-B'!A184" xr:uid="{00000000-0004-0000-0500-0000C3000000}"/>
    <hyperlink ref="A320" location="'A-B'!A210" display="'A-B'!A210" xr:uid="{00000000-0004-0000-0500-0000C4000000}"/>
    <hyperlink ref="A321" location="'A-B'!A236" display="'A-B'!A236" xr:uid="{00000000-0004-0000-0500-0000C5000000}"/>
    <hyperlink ref="A322" location="'A-B'!A262" display="'A-B'!A262" xr:uid="{00000000-0004-0000-0500-0000C6000000}"/>
    <hyperlink ref="A323" location="'A-B'!A288" display="'A-B'!A288" xr:uid="{00000000-0004-0000-0500-0000C7000000}"/>
    <hyperlink ref="A324" location="'A-B'!A314" display="'A-B'!A314" xr:uid="{00000000-0004-0000-0500-0000C8000000}"/>
    <hyperlink ref="A325" location="'A-B'!A340" display="'A-B'!A340" xr:uid="{00000000-0004-0000-0500-0000C9000000}"/>
    <hyperlink ref="A326" location="'A-B'!A366" display="'A-B'!A366" xr:uid="{00000000-0004-0000-0500-0000CA000000}"/>
    <hyperlink ref="A327" location="'A-B'!A392" display="'A-B'!A392" xr:uid="{00000000-0004-0000-0500-0000CB000000}"/>
    <hyperlink ref="A338" location="'A-B'!A4" display="'A-B'!A4" xr:uid="{00000000-0004-0000-0500-0000CC000000}"/>
    <hyperlink ref="A339" location="'A-B'!A29" display="'A-B'!A29" xr:uid="{00000000-0004-0000-0500-0000CD000000}"/>
    <hyperlink ref="A340" location="'A-B'!A55" display="'A-B'!A55" xr:uid="{00000000-0004-0000-0500-0000CE000000}"/>
    <hyperlink ref="A341" location="'A-B'!A81" display="'A-B'!A81" xr:uid="{00000000-0004-0000-0500-0000CF000000}"/>
    <hyperlink ref="A342" location="'A-B'!A107" display="'A-B'!A107" xr:uid="{00000000-0004-0000-0500-0000D0000000}"/>
    <hyperlink ref="A343" location="'A-B'!A132" display="'A-B'!A132" xr:uid="{00000000-0004-0000-0500-0000D1000000}"/>
    <hyperlink ref="A344" location="'A-B'!A158" display="'A-B'!A158" xr:uid="{00000000-0004-0000-0500-0000D2000000}"/>
    <hyperlink ref="A345" location="'A-B'!A184" display="'A-B'!A184" xr:uid="{00000000-0004-0000-0500-0000D3000000}"/>
    <hyperlink ref="A346" location="'A-B'!A210" display="'A-B'!A210" xr:uid="{00000000-0004-0000-0500-0000D4000000}"/>
    <hyperlink ref="A347" location="'A-B'!A236" display="'A-B'!A236" xr:uid="{00000000-0004-0000-0500-0000D5000000}"/>
    <hyperlink ref="A348" location="'A-B'!A262" display="'A-B'!A262" xr:uid="{00000000-0004-0000-0500-0000D6000000}"/>
    <hyperlink ref="A349" location="'A-B'!A288" display="'A-B'!A288" xr:uid="{00000000-0004-0000-0500-0000D7000000}"/>
    <hyperlink ref="A350" location="'A-B'!A314" display="'A-B'!A314" xr:uid="{00000000-0004-0000-0500-0000D8000000}"/>
    <hyperlink ref="A351" location="'A-B'!A340" display="'A-B'!A340" xr:uid="{00000000-0004-0000-0500-0000D9000000}"/>
    <hyperlink ref="A352" location="'A-B'!A366" display="'A-B'!A366" xr:uid="{00000000-0004-0000-0500-0000DA000000}"/>
    <hyperlink ref="A353" location="'A-B'!A392" display="'A-B'!A392" xr:uid="{00000000-0004-0000-0500-0000DB000000}"/>
    <hyperlink ref="A364" location="'A-B'!A4" display="'A-B'!A4" xr:uid="{00000000-0004-0000-0500-0000DC000000}"/>
    <hyperlink ref="A365" location="'A-B'!A29" display="'A-B'!A29" xr:uid="{00000000-0004-0000-0500-0000DD000000}"/>
    <hyperlink ref="A366" location="'A-B'!A55" display="'A-B'!A55" xr:uid="{00000000-0004-0000-0500-0000DE000000}"/>
    <hyperlink ref="A367" location="'A-B'!A81" display="'A-B'!A81" xr:uid="{00000000-0004-0000-0500-0000DF000000}"/>
    <hyperlink ref="A368" location="'A-B'!A107" display="'A-B'!A107" xr:uid="{00000000-0004-0000-0500-0000E0000000}"/>
    <hyperlink ref="A369" location="'A-B'!A132" display="'A-B'!A132" xr:uid="{00000000-0004-0000-0500-0000E1000000}"/>
    <hyperlink ref="A370" location="'A-B'!A158" display="'A-B'!A158" xr:uid="{00000000-0004-0000-0500-0000E2000000}"/>
    <hyperlink ref="A371" location="'A-B'!A184" display="'A-B'!A184" xr:uid="{00000000-0004-0000-0500-0000E3000000}"/>
    <hyperlink ref="A372" location="'A-B'!A210" display="'A-B'!A210" xr:uid="{00000000-0004-0000-0500-0000E4000000}"/>
    <hyperlink ref="A373" location="'A-B'!A236" display="'A-B'!A236" xr:uid="{00000000-0004-0000-0500-0000E5000000}"/>
    <hyperlink ref="A374" location="'A-B'!A262" display="'A-B'!A262" xr:uid="{00000000-0004-0000-0500-0000E6000000}"/>
    <hyperlink ref="A375" location="'A-B'!A288" display="'A-B'!A288" xr:uid="{00000000-0004-0000-0500-0000E7000000}"/>
    <hyperlink ref="A376" location="'A-B'!A314" display="'A-B'!A314" xr:uid="{00000000-0004-0000-0500-0000E8000000}"/>
    <hyperlink ref="A377" location="'A-B'!A340" display="'A-B'!A340" xr:uid="{00000000-0004-0000-0500-0000E9000000}"/>
    <hyperlink ref="A378" location="'A-B'!A366" display="'A-B'!A366" xr:uid="{00000000-0004-0000-0500-0000EA000000}"/>
    <hyperlink ref="A379" location="'A-B'!A392" display="'A-B'!A392" xr:uid="{00000000-0004-0000-0500-0000EB000000}"/>
    <hyperlink ref="A390" location="'A-B'!A4" display="'A-B'!A4" xr:uid="{00000000-0004-0000-0500-0000EC000000}"/>
    <hyperlink ref="A391" location="'A-B'!A29" display="'A-B'!A29" xr:uid="{00000000-0004-0000-0500-0000ED000000}"/>
    <hyperlink ref="A392" location="'A-B'!A55" display="'A-B'!A55" xr:uid="{00000000-0004-0000-0500-0000EE000000}"/>
    <hyperlink ref="A393" location="'A-B'!A81" display="'A-B'!A81" xr:uid="{00000000-0004-0000-0500-0000EF000000}"/>
    <hyperlink ref="A394" location="'A-B'!A107" display="'A-B'!A107" xr:uid="{00000000-0004-0000-0500-0000F0000000}"/>
    <hyperlink ref="A395" location="'A-B'!A132" display="'A-B'!A132" xr:uid="{00000000-0004-0000-0500-0000F1000000}"/>
    <hyperlink ref="A396" location="'A-B'!A158" display="'A-B'!A158" xr:uid="{00000000-0004-0000-0500-0000F2000000}"/>
    <hyperlink ref="A397" location="'A-B'!A184" display="'A-B'!A184" xr:uid="{00000000-0004-0000-0500-0000F3000000}"/>
    <hyperlink ref="A398" location="'A-B'!A210" display="'A-B'!A210" xr:uid="{00000000-0004-0000-0500-0000F4000000}"/>
    <hyperlink ref="A399" location="'A-B'!A236" display="'A-B'!A236" xr:uid="{00000000-0004-0000-0500-0000F5000000}"/>
    <hyperlink ref="A400" location="'A-B'!A262" display="'A-B'!A262" xr:uid="{00000000-0004-0000-0500-0000F6000000}"/>
    <hyperlink ref="A401" location="'A-B'!A288" display="'A-B'!A288" xr:uid="{00000000-0004-0000-0500-0000F7000000}"/>
    <hyperlink ref="A402" location="'A-B'!A314" display="'A-B'!A314" xr:uid="{00000000-0004-0000-0500-0000F8000000}"/>
    <hyperlink ref="A403" location="'A-B'!A340" display="'A-B'!A340" xr:uid="{00000000-0004-0000-0500-0000F9000000}"/>
    <hyperlink ref="A404" location="'A-B'!A366" display="'A-B'!A366" xr:uid="{00000000-0004-0000-0500-0000FA000000}"/>
    <hyperlink ref="A405" location="'A-B'!A392" display="'A-B'!A392" xr:uid="{00000000-0004-0000-0500-0000FB000000}"/>
    <hyperlink ref="A38" location="'A-B'!A210" display="'A-B'!A210" xr:uid="{00000000-0004-0000-0500-0000FC000000}"/>
  </hyperlinks>
  <printOptions horizontalCentered="1" verticalCentered="1"/>
  <pageMargins left="0.11811023622047245" right="0.11811023622047245" top="0" bottom="0.15748031496062992" header="0.31496062992125984" footer="0.31496062992125984"/>
  <pageSetup paperSize="13" fitToHeight="0" orientation="landscape" r:id="rId1"/>
  <headerFooter>
    <oddHeader>&amp;R&amp;G</oddHeader>
    <oddFooter>&amp;L&amp;G&amp;R&amp;"Frutiger LT Pro 95 UltraBlack,Negrita"&amp;72&amp;P</oddFooter>
  </headerFooter>
  <rowBreaks count="15" manualBreakCount="15">
    <brk id="27" max="33" man="1"/>
    <brk id="50" max="33" man="1"/>
    <brk id="76" max="33" man="1"/>
    <brk id="102" max="33" man="1"/>
    <brk id="127" max="33" man="1"/>
    <brk id="153" max="33" man="1"/>
    <brk id="179" max="33" man="1"/>
    <brk id="205" max="33" man="1"/>
    <brk id="231" max="33" man="1"/>
    <brk id="257" max="33" man="1"/>
    <brk id="283" max="33" man="1"/>
    <brk id="309" max="33" man="1"/>
    <brk id="335" max="33" man="1"/>
    <brk id="361" max="33" man="1"/>
    <brk id="387" max="33" man="1"/>
  </rowBreaks>
  <legacyDrawingHF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500-000003000000}">
          <x14:formula1>
            <xm:f>PERIODIZACION!$A:$A</xm:f>
          </x14:formula1>
          <xm:sqref>B10 B36 B13 B318 B321 B292 B294 B266 B269 B240 B242 B214 B217 B188 B190 B162 B165 B136 B138 B111 B114 B59 B62 B85 B87 B344 B346 B370 B373 B38 B396 B398</xm:sqref>
        </x14:dataValidation>
        <x14:dataValidation type="list" allowBlank="1" showInputMessage="1" showErrorMessage="1" xr:uid="{00000000-0002-0000-0500-000004000000}">
          <x14:formula1>
            <xm:f>EJE!$A$1:$A$19</xm:f>
          </x14:formula1>
          <xm:sqref>B4:B9 B14:B15 B11:B12 B377:B384 B30:B35 B374:B375 B351:B357 B345:B346 B338:B343 B86:B87 B92:B103 B79:B84 B371:B372 B89:B90 B118:B127 B63:B64 B115:B116 B112:B113 B66:B76 B169:B176 B137:B138 B195:B206 B189:B190 B143:B149 B130:B135 B166:B167 B163:B164 B140:B141 B156:B161 B182:B187 B192:B193 B17:B28 B154 B284 B221:B228 B218:B219 B215:B216 B208:B213 B310 B247:B258 B241:B242 B234:B239 B244:B245 B336 B273:B280 B270:B271 B267:B268 B260:B265 B299:B305 B293:B294 B286:B291 B296:B297 B325:B332 B322:B323 B319:B320 B312:B317 B40:B51 B348:B349 AQ102:AQ127 B105:B110 B60:B61 B364:B369 B53:B58 B37 B403:B409 B397:B398 B390:B395 B400:B401</xm:sqref>
        </x14:dataValidation>
        <x14:dataValidation type="list" allowBlank="1" showInputMessage="1" showErrorMessage="1" xr:uid="{00000000-0002-0000-0500-000005000000}">
          <x14:formula1>
            <xm:f>EJE!$J$1:$J$8</xm:f>
          </x14:formula1>
          <xm:sqref>N363 N16 N78 N3 N65 N39 N129 N117 N376 N24:N35 N181 N168 N104 N154:N155 N311 N233 N220 N52 N206:N207 N285 N272 N99:N102 N259 N337 N324 N389</xm:sqref>
        </x14:dataValidation>
        <x14:dataValidation type="list" allowBlank="1" showInputMessage="1" showErrorMessage="1" xr:uid="{00000000-0002-0000-0500-000006000000}">
          <x14:formula1>
            <xm:f>EJE!$H$1:$H$25</xm:f>
          </x14:formula1>
          <xm:sqref>H154 H14:H15 H11:H12 H24:H28 H30:H35 H115:H116 H241:H242 H60:H61 H310 H215:H216 H345:H346 H371:H372 H86:H87 H63:H64 H374:H375 H51 H202:H206 H37 H99:H103 H218:H219 H284 H267:H268 H336 H270:H271 H319:H320 H322:H323 H137:H138 H112:H113 H163:H164 H166:H167 H254:H258 H293:H294 H189:H190 H397:H398</xm:sqref>
        </x14:dataValidation>
        <x14:dataValidation type="list" allowBlank="1" showInputMessage="1" showErrorMessage="1" xr:uid="{00000000-0002-0000-0500-000007000000}">
          <x14:formula1>
            <xm:f>EJE!$H$1:$H$15</xm:f>
          </x14:formula1>
          <xm:sqref>H3 H16 H29 H207 H363 H337 H78 H39 H104 H376 H129 H117 H155 H389 H181 H168 H65 H233 H220 H259 H52 H285 H272 H311 H324</xm:sqref>
        </x14:dataValidation>
        <x14:dataValidation type="list" allowBlank="1" showInputMessage="1" showErrorMessage="1" xr:uid="{00000000-0002-0000-0500-000008000000}">
          <x14:formula1>
            <xm:f>EJE!$I$1:$I$31</xm:f>
          </x14:formula1>
          <xm:sqref>E374:E376 E11:E12 E24:E35 E3 E389 E363 E78 E336:E337 E86:E87 E63:E65 E345:E346 E37 E129 E166:E168 E189:E190 E14:E16 E115:E117 E112:E113 E218:E220 E202:E207 E39 E137:E138 E233 E154:E155 E215:E216 E241:E242 E371:E372 E254:E259 E270:E272 E310:E311 E267:E268 E181 E284:E285 E293:E294 E51:E52 E322:E324 E319:E320 E163:E164 E60:E61 E99:E104 E397:E398</xm:sqref>
        </x14:dataValidation>
        <x14:dataValidation type="list" allowBlank="1" showInputMessage="1" showErrorMessage="1" xr:uid="{00000000-0002-0000-0500-000009000000}">
          <x14:formula1>
            <xm:f>EJE!$G$1:$G$13</xm:f>
          </x14:formula1>
          <xm:sqref>K374:K376 K11:K12 K24:K35 K3 K389 K363 K78 K336:K337 K86:K87 K63:K65 K345:K346 K37 K129 K166:K168 K189:K190 K14:K16 K115:K117 K112:K113 K218:K220 K202:K207 K39 K137:K138 K233 K154:K155 K215:K216 K241:K242 K371:K372 K254:K259 K270:K272 K310:K311 K267:K268 K181 K284:K285 K293:K294 K51:K52 K322:K324 K319:K320 K163:K164 K60:K61 K99:K104 K397:K398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AQ413"/>
  <sheetViews>
    <sheetView topLeftCell="A174" zoomScale="145" zoomScaleNormal="145" workbookViewId="0">
      <selection activeCell="C405" sqref="C405"/>
    </sheetView>
  </sheetViews>
  <sheetFormatPr baseColWidth="10" defaultRowHeight="12" outlineLevelCol="1"/>
  <cols>
    <col min="1" max="1" width="4.7109375" style="87" bestFit="1" customWidth="1"/>
    <col min="2" max="2" width="3.140625" style="79" customWidth="1" outlineLevel="1"/>
    <col min="3" max="3" width="38" style="21" customWidth="1"/>
    <col min="4" max="4" width="4.7109375" style="87" customWidth="1" outlineLevel="1"/>
    <col min="5" max="5" width="1" style="320" bestFit="1" customWidth="1"/>
    <col min="6" max="6" width="2" style="23" bestFit="1" customWidth="1"/>
    <col min="7" max="7" width="4.42578125" style="320" bestFit="1" customWidth="1"/>
    <col min="8" max="8" width="1" style="320" bestFit="1" customWidth="1"/>
    <col min="9" max="9" width="2" style="23" customWidth="1"/>
    <col min="10" max="10" width="5.42578125" style="320" bestFit="1" customWidth="1"/>
    <col min="11" max="11" width="1" style="320" bestFit="1" customWidth="1"/>
    <col min="12" max="12" width="2" style="23" bestFit="1" customWidth="1"/>
    <col min="13" max="13" width="4" style="320" bestFit="1" customWidth="1"/>
    <col min="14" max="14" width="1" style="320" bestFit="1" customWidth="1"/>
    <col min="15" max="15" width="2" style="23" bestFit="1" customWidth="1"/>
    <col min="16" max="16" width="4" style="320" bestFit="1" customWidth="1"/>
    <col min="17" max="17" width="1" style="320" bestFit="1" customWidth="1"/>
    <col min="18" max="18" width="2" style="320" bestFit="1" customWidth="1"/>
    <col min="19" max="19" width="4" style="320" bestFit="1" customWidth="1"/>
    <col min="20" max="20" width="1" style="320" bestFit="1" customWidth="1"/>
    <col min="21" max="21" width="2" style="320" bestFit="1" customWidth="1"/>
    <col min="22" max="22" width="4" style="320" bestFit="1" customWidth="1"/>
    <col min="23" max="23" width="1" style="320" bestFit="1" customWidth="1"/>
    <col min="24" max="24" width="2" style="320" bestFit="1" customWidth="1"/>
    <col min="25" max="25" width="4" style="320" bestFit="1" customWidth="1"/>
    <col min="26" max="26" width="1" style="320" bestFit="1" customWidth="1"/>
    <col min="27" max="27" width="2" style="320" bestFit="1" customWidth="1"/>
    <col min="28" max="28" width="4" style="320" bestFit="1" customWidth="1"/>
    <col min="29" max="29" width="1" style="320" bestFit="1" customWidth="1"/>
    <col min="30" max="30" width="2" style="320" bestFit="1" customWidth="1"/>
    <col min="31" max="31" width="3" style="320" customWidth="1"/>
    <col min="32" max="32" width="1.140625" style="320" customWidth="1"/>
    <col min="33" max="33" width="4.42578125" style="320" customWidth="1"/>
    <col min="34" max="34" width="2.7109375" style="320" customWidth="1"/>
    <col min="35" max="35" width="5.140625" style="87" bestFit="1" customWidth="1"/>
    <col min="36" max="36" width="30.85546875" style="25" customWidth="1"/>
    <col min="37" max="39" width="3.85546875" style="320" customWidth="1"/>
    <col min="40" max="40" width="2" style="320" bestFit="1" customWidth="1"/>
    <col min="41" max="177" width="11.42578125" style="320"/>
    <col min="178" max="178" width="1.85546875" style="320" bestFit="1" customWidth="1"/>
    <col min="179" max="179" width="10.7109375" style="320" customWidth="1"/>
    <col min="180" max="180" width="2" style="320" customWidth="1"/>
    <col min="181" max="181" width="3" style="320" customWidth="1"/>
    <col min="182" max="182" width="0.85546875" style="320" customWidth="1"/>
    <col min="183" max="183" width="2.42578125" style="320" customWidth="1"/>
    <col min="184" max="184" width="3" style="320" customWidth="1"/>
    <col min="185" max="185" width="0.85546875" style="320" customWidth="1"/>
    <col min="186" max="186" width="2.42578125" style="320" customWidth="1"/>
    <col min="187" max="187" width="3" style="320" customWidth="1"/>
    <col min="188" max="188" width="0.85546875" style="320" customWidth="1"/>
    <col min="189" max="189" width="2.42578125" style="320" customWidth="1"/>
    <col min="190" max="190" width="3" style="320" customWidth="1"/>
    <col min="191" max="191" width="0.85546875" style="320" customWidth="1"/>
    <col min="192" max="192" width="2.42578125" style="320" customWidth="1"/>
    <col min="193" max="193" width="3" style="320" customWidth="1"/>
    <col min="194" max="194" width="0.85546875" style="320" customWidth="1"/>
    <col min="195" max="195" width="2.42578125" style="320" customWidth="1"/>
    <col min="196" max="196" width="3" style="320" customWidth="1"/>
    <col min="197" max="197" width="0.85546875" style="320" customWidth="1"/>
    <col min="198" max="198" width="2.42578125" style="320" customWidth="1"/>
    <col min="199" max="199" width="3" style="320" customWidth="1"/>
    <col min="200" max="200" width="0.85546875" style="320" customWidth="1"/>
    <col min="201" max="201" width="2.42578125" style="320" customWidth="1"/>
    <col min="202" max="202" width="3" style="320" customWidth="1"/>
    <col min="203" max="203" width="0.85546875" style="320" customWidth="1"/>
    <col min="204" max="204" width="2.42578125" style="320" customWidth="1"/>
    <col min="205" max="205" width="3" style="320" customWidth="1"/>
    <col min="206" max="206" width="0.85546875" style="320" customWidth="1"/>
    <col min="207" max="207" width="2.42578125" style="320" customWidth="1"/>
    <col min="208" max="208" width="3" style="320" customWidth="1"/>
    <col min="209" max="209" width="0.85546875" style="320" customWidth="1"/>
    <col min="210" max="210" width="2.42578125" style="320" customWidth="1"/>
    <col min="211" max="211" width="3.7109375" style="320" customWidth="1"/>
    <col min="212" max="212" width="4.7109375" style="320" customWidth="1"/>
    <col min="213" max="213" width="5.42578125" style="320" customWidth="1"/>
    <col min="214" max="214" width="4.140625" style="320" customWidth="1"/>
    <col min="215" max="433" width="11.42578125" style="320"/>
    <col min="434" max="434" width="1.85546875" style="320" bestFit="1" customWidth="1"/>
    <col min="435" max="435" width="10.7109375" style="320" customWidth="1"/>
    <col min="436" max="436" width="2" style="320" customWidth="1"/>
    <col min="437" max="437" width="3" style="320" customWidth="1"/>
    <col min="438" max="438" width="0.85546875" style="320" customWidth="1"/>
    <col min="439" max="439" width="2.42578125" style="320" customWidth="1"/>
    <col min="440" max="440" width="3" style="320" customWidth="1"/>
    <col min="441" max="441" width="0.85546875" style="320" customWidth="1"/>
    <col min="442" max="442" width="2.42578125" style="320" customWidth="1"/>
    <col min="443" max="443" width="3" style="320" customWidth="1"/>
    <col min="444" max="444" width="0.85546875" style="320" customWidth="1"/>
    <col min="445" max="445" width="2.42578125" style="320" customWidth="1"/>
    <col min="446" max="446" width="3" style="320" customWidth="1"/>
    <col min="447" max="447" width="0.85546875" style="320" customWidth="1"/>
    <col min="448" max="448" width="2.42578125" style="320" customWidth="1"/>
    <col min="449" max="449" width="3" style="320" customWidth="1"/>
    <col min="450" max="450" width="0.85546875" style="320" customWidth="1"/>
    <col min="451" max="451" width="2.42578125" style="320" customWidth="1"/>
    <col min="452" max="452" width="3" style="320" customWidth="1"/>
    <col min="453" max="453" width="0.85546875" style="320" customWidth="1"/>
    <col min="454" max="454" width="2.42578125" style="320" customWidth="1"/>
    <col min="455" max="455" width="3" style="320" customWidth="1"/>
    <col min="456" max="456" width="0.85546875" style="320" customWidth="1"/>
    <col min="457" max="457" width="2.42578125" style="320" customWidth="1"/>
    <col min="458" max="458" width="3" style="320" customWidth="1"/>
    <col min="459" max="459" width="0.85546875" style="320" customWidth="1"/>
    <col min="460" max="460" width="2.42578125" style="320" customWidth="1"/>
    <col min="461" max="461" width="3" style="320" customWidth="1"/>
    <col min="462" max="462" width="0.85546875" style="320" customWidth="1"/>
    <col min="463" max="463" width="2.42578125" style="320" customWidth="1"/>
    <col min="464" max="464" width="3" style="320" customWidth="1"/>
    <col min="465" max="465" width="0.85546875" style="320" customWidth="1"/>
    <col min="466" max="466" width="2.42578125" style="320" customWidth="1"/>
    <col min="467" max="467" width="3.7109375" style="320" customWidth="1"/>
    <col min="468" max="468" width="4.7109375" style="320" customWidth="1"/>
    <col min="469" max="469" width="5.42578125" style="320" customWidth="1"/>
    <col min="470" max="470" width="4.140625" style="320" customWidth="1"/>
    <col min="471" max="689" width="11.42578125" style="320"/>
    <col min="690" max="690" width="1.85546875" style="320" bestFit="1" customWidth="1"/>
    <col min="691" max="691" width="10.7109375" style="320" customWidth="1"/>
    <col min="692" max="692" width="2" style="320" customWidth="1"/>
    <col min="693" max="693" width="3" style="320" customWidth="1"/>
    <col min="694" max="694" width="0.85546875" style="320" customWidth="1"/>
    <col min="695" max="695" width="2.42578125" style="320" customWidth="1"/>
    <col min="696" max="696" width="3" style="320" customWidth="1"/>
    <col min="697" max="697" width="0.85546875" style="320" customWidth="1"/>
    <col min="698" max="698" width="2.42578125" style="320" customWidth="1"/>
    <col min="699" max="699" width="3" style="320" customWidth="1"/>
    <col min="700" max="700" width="0.85546875" style="320" customWidth="1"/>
    <col min="701" max="701" width="2.42578125" style="320" customWidth="1"/>
    <col min="702" max="702" width="3" style="320" customWidth="1"/>
    <col min="703" max="703" width="0.85546875" style="320" customWidth="1"/>
    <col min="704" max="704" width="2.42578125" style="320" customWidth="1"/>
    <col min="705" max="705" width="3" style="320" customWidth="1"/>
    <col min="706" max="706" width="0.85546875" style="320" customWidth="1"/>
    <col min="707" max="707" width="2.42578125" style="320" customWidth="1"/>
    <col min="708" max="708" width="3" style="320" customWidth="1"/>
    <col min="709" max="709" width="0.85546875" style="320" customWidth="1"/>
    <col min="710" max="710" width="2.42578125" style="320" customWidth="1"/>
    <col min="711" max="711" width="3" style="320" customWidth="1"/>
    <col min="712" max="712" width="0.85546875" style="320" customWidth="1"/>
    <col min="713" max="713" width="2.42578125" style="320" customWidth="1"/>
    <col min="714" max="714" width="3" style="320" customWidth="1"/>
    <col min="715" max="715" width="0.85546875" style="320" customWidth="1"/>
    <col min="716" max="716" width="2.42578125" style="320" customWidth="1"/>
    <col min="717" max="717" width="3" style="320" customWidth="1"/>
    <col min="718" max="718" width="0.85546875" style="320" customWidth="1"/>
    <col min="719" max="719" width="2.42578125" style="320" customWidth="1"/>
    <col min="720" max="720" width="3" style="320" customWidth="1"/>
    <col min="721" max="721" width="0.85546875" style="320" customWidth="1"/>
    <col min="722" max="722" width="2.42578125" style="320" customWidth="1"/>
    <col min="723" max="723" width="3.7109375" style="320" customWidth="1"/>
    <col min="724" max="724" width="4.7109375" style="320" customWidth="1"/>
    <col min="725" max="725" width="5.42578125" style="320" customWidth="1"/>
    <col min="726" max="726" width="4.140625" style="320" customWidth="1"/>
    <col min="727" max="945" width="11.42578125" style="320"/>
    <col min="946" max="946" width="1.85546875" style="320" bestFit="1" customWidth="1"/>
    <col min="947" max="947" width="10.7109375" style="320" customWidth="1"/>
    <col min="948" max="948" width="2" style="320" customWidth="1"/>
    <col min="949" max="949" width="3" style="320" customWidth="1"/>
    <col min="950" max="950" width="0.85546875" style="320" customWidth="1"/>
    <col min="951" max="951" width="2.42578125" style="320" customWidth="1"/>
    <col min="952" max="952" width="3" style="320" customWidth="1"/>
    <col min="953" max="953" width="0.85546875" style="320" customWidth="1"/>
    <col min="954" max="954" width="2.42578125" style="320" customWidth="1"/>
    <col min="955" max="955" width="3" style="320" customWidth="1"/>
    <col min="956" max="956" width="0.85546875" style="320" customWidth="1"/>
    <col min="957" max="957" width="2.42578125" style="320" customWidth="1"/>
    <col min="958" max="958" width="3" style="320" customWidth="1"/>
    <col min="959" max="959" width="0.85546875" style="320" customWidth="1"/>
    <col min="960" max="960" width="2.42578125" style="320" customWidth="1"/>
    <col min="961" max="961" width="3" style="320" customWidth="1"/>
    <col min="962" max="962" width="0.85546875" style="320" customWidth="1"/>
    <col min="963" max="963" width="2.42578125" style="320" customWidth="1"/>
    <col min="964" max="964" width="3" style="320" customWidth="1"/>
    <col min="965" max="965" width="0.85546875" style="320" customWidth="1"/>
    <col min="966" max="966" width="2.42578125" style="320" customWidth="1"/>
    <col min="967" max="967" width="3" style="320" customWidth="1"/>
    <col min="968" max="968" width="0.85546875" style="320" customWidth="1"/>
    <col min="969" max="969" width="2.42578125" style="320" customWidth="1"/>
    <col min="970" max="970" width="3" style="320" customWidth="1"/>
    <col min="971" max="971" width="0.85546875" style="320" customWidth="1"/>
    <col min="972" max="972" width="2.42578125" style="320" customWidth="1"/>
    <col min="973" max="973" width="3" style="320" customWidth="1"/>
    <col min="974" max="974" width="0.85546875" style="320" customWidth="1"/>
    <col min="975" max="975" width="2.42578125" style="320" customWidth="1"/>
    <col min="976" max="976" width="3" style="320" customWidth="1"/>
    <col min="977" max="977" width="0.85546875" style="320" customWidth="1"/>
    <col min="978" max="978" width="2.42578125" style="320" customWidth="1"/>
    <col min="979" max="979" width="3.7109375" style="320" customWidth="1"/>
    <col min="980" max="980" width="4.7109375" style="320" customWidth="1"/>
    <col min="981" max="981" width="5.42578125" style="320" customWidth="1"/>
    <col min="982" max="982" width="4.140625" style="320" customWidth="1"/>
    <col min="983" max="1201" width="11.42578125" style="320"/>
    <col min="1202" max="1202" width="1.85546875" style="320" bestFit="1" customWidth="1"/>
    <col min="1203" max="1203" width="10.7109375" style="320" customWidth="1"/>
    <col min="1204" max="1204" width="2" style="320" customWidth="1"/>
    <col min="1205" max="1205" width="3" style="320" customWidth="1"/>
    <col min="1206" max="1206" width="0.85546875" style="320" customWidth="1"/>
    <col min="1207" max="1207" width="2.42578125" style="320" customWidth="1"/>
    <col min="1208" max="1208" width="3" style="320" customWidth="1"/>
    <col min="1209" max="1209" width="0.85546875" style="320" customWidth="1"/>
    <col min="1210" max="1210" width="2.42578125" style="320" customWidth="1"/>
    <col min="1211" max="1211" width="3" style="320" customWidth="1"/>
    <col min="1212" max="1212" width="0.85546875" style="320" customWidth="1"/>
    <col min="1213" max="1213" width="2.42578125" style="320" customWidth="1"/>
    <col min="1214" max="1214" width="3" style="320" customWidth="1"/>
    <col min="1215" max="1215" width="0.85546875" style="320" customWidth="1"/>
    <col min="1216" max="1216" width="2.42578125" style="320" customWidth="1"/>
    <col min="1217" max="1217" width="3" style="320" customWidth="1"/>
    <col min="1218" max="1218" width="0.85546875" style="320" customWidth="1"/>
    <col min="1219" max="1219" width="2.42578125" style="320" customWidth="1"/>
    <col min="1220" max="1220" width="3" style="320" customWidth="1"/>
    <col min="1221" max="1221" width="0.85546875" style="320" customWidth="1"/>
    <col min="1222" max="1222" width="2.42578125" style="320" customWidth="1"/>
    <col min="1223" max="1223" width="3" style="320" customWidth="1"/>
    <col min="1224" max="1224" width="0.85546875" style="320" customWidth="1"/>
    <col min="1225" max="1225" width="2.42578125" style="320" customWidth="1"/>
    <col min="1226" max="1226" width="3" style="320" customWidth="1"/>
    <col min="1227" max="1227" width="0.85546875" style="320" customWidth="1"/>
    <col min="1228" max="1228" width="2.42578125" style="320" customWidth="1"/>
    <col min="1229" max="1229" width="3" style="320" customWidth="1"/>
    <col min="1230" max="1230" width="0.85546875" style="320" customWidth="1"/>
    <col min="1231" max="1231" width="2.42578125" style="320" customWidth="1"/>
    <col min="1232" max="1232" width="3" style="320" customWidth="1"/>
    <col min="1233" max="1233" width="0.85546875" style="320" customWidth="1"/>
    <col min="1234" max="1234" width="2.42578125" style="320" customWidth="1"/>
    <col min="1235" max="1235" width="3.7109375" style="320" customWidth="1"/>
    <col min="1236" max="1236" width="4.7109375" style="320" customWidth="1"/>
    <col min="1237" max="1237" width="5.42578125" style="320" customWidth="1"/>
    <col min="1238" max="1238" width="4.140625" style="320" customWidth="1"/>
    <col min="1239" max="1457" width="11.42578125" style="320"/>
    <col min="1458" max="1458" width="1.85546875" style="320" bestFit="1" customWidth="1"/>
    <col min="1459" max="1459" width="10.7109375" style="320" customWidth="1"/>
    <col min="1460" max="1460" width="2" style="320" customWidth="1"/>
    <col min="1461" max="1461" width="3" style="320" customWidth="1"/>
    <col min="1462" max="1462" width="0.85546875" style="320" customWidth="1"/>
    <col min="1463" max="1463" width="2.42578125" style="320" customWidth="1"/>
    <col min="1464" max="1464" width="3" style="320" customWidth="1"/>
    <col min="1465" max="1465" width="0.85546875" style="320" customWidth="1"/>
    <col min="1466" max="1466" width="2.42578125" style="320" customWidth="1"/>
    <col min="1467" max="1467" width="3" style="320" customWidth="1"/>
    <col min="1468" max="1468" width="0.85546875" style="320" customWidth="1"/>
    <col min="1469" max="1469" width="2.42578125" style="320" customWidth="1"/>
    <col min="1470" max="1470" width="3" style="320" customWidth="1"/>
    <col min="1471" max="1471" width="0.85546875" style="320" customWidth="1"/>
    <col min="1472" max="1472" width="2.42578125" style="320" customWidth="1"/>
    <col min="1473" max="1473" width="3" style="320" customWidth="1"/>
    <col min="1474" max="1474" width="0.85546875" style="320" customWidth="1"/>
    <col min="1475" max="1475" width="2.42578125" style="320" customWidth="1"/>
    <col min="1476" max="1476" width="3" style="320" customWidth="1"/>
    <col min="1477" max="1477" width="0.85546875" style="320" customWidth="1"/>
    <col min="1478" max="1478" width="2.42578125" style="320" customWidth="1"/>
    <col min="1479" max="1479" width="3" style="320" customWidth="1"/>
    <col min="1480" max="1480" width="0.85546875" style="320" customWidth="1"/>
    <col min="1481" max="1481" width="2.42578125" style="320" customWidth="1"/>
    <col min="1482" max="1482" width="3" style="320" customWidth="1"/>
    <col min="1483" max="1483" width="0.85546875" style="320" customWidth="1"/>
    <col min="1484" max="1484" width="2.42578125" style="320" customWidth="1"/>
    <col min="1485" max="1485" width="3" style="320" customWidth="1"/>
    <col min="1486" max="1486" width="0.85546875" style="320" customWidth="1"/>
    <col min="1487" max="1487" width="2.42578125" style="320" customWidth="1"/>
    <col min="1488" max="1488" width="3" style="320" customWidth="1"/>
    <col min="1489" max="1489" width="0.85546875" style="320" customWidth="1"/>
    <col min="1490" max="1490" width="2.42578125" style="320" customWidth="1"/>
    <col min="1491" max="1491" width="3.7109375" style="320" customWidth="1"/>
    <col min="1492" max="1492" width="4.7109375" style="320" customWidth="1"/>
    <col min="1493" max="1493" width="5.42578125" style="320" customWidth="1"/>
    <col min="1494" max="1494" width="4.140625" style="320" customWidth="1"/>
    <col min="1495" max="1713" width="11.42578125" style="320"/>
    <col min="1714" max="1714" width="1.85546875" style="320" bestFit="1" customWidth="1"/>
    <col min="1715" max="1715" width="10.7109375" style="320" customWidth="1"/>
    <col min="1716" max="1716" width="2" style="320" customWidth="1"/>
    <col min="1717" max="1717" width="3" style="320" customWidth="1"/>
    <col min="1718" max="1718" width="0.85546875" style="320" customWidth="1"/>
    <col min="1719" max="1719" width="2.42578125" style="320" customWidth="1"/>
    <col min="1720" max="1720" width="3" style="320" customWidth="1"/>
    <col min="1721" max="1721" width="0.85546875" style="320" customWidth="1"/>
    <col min="1722" max="1722" width="2.42578125" style="320" customWidth="1"/>
    <col min="1723" max="1723" width="3" style="320" customWidth="1"/>
    <col min="1724" max="1724" width="0.85546875" style="320" customWidth="1"/>
    <col min="1725" max="1725" width="2.42578125" style="320" customWidth="1"/>
    <col min="1726" max="1726" width="3" style="320" customWidth="1"/>
    <col min="1727" max="1727" width="0.85546875" style="320" customWidth="1"/>
    <col min="1728" max="1728" width="2.42578125" style="320" customWidth="1"/>
    <col min="1729" max="1729" width="3" style="320" customWidth="1"/>
    <col min="1730" max="1730" width="0.85546875" style="320" customWidth="1"/>
    <col min="1731" max="1731" width="2.42578125" style="320" customWidth="1"/>
    <col min="1732" max="1732" width="3" style="320" customWidth="1"/>
    <col min="1733" max="1733" width="0.85546875" style="320" customWidth="1"/>
    <col min="1734" max="1734" width="2.42578125" style="320" customWidth="1"/>
    <col min="1735" max="1735" width="3" style="320" customWidth="1"/>
    <col min="1736" max="1736" width="0.85546875" style="320" customWidth="1"/>
    <col min="1737" max="1737" width="2.42578125" style="320" customWidth="1"/>
    <col min="1738" max="1738" width="3" style="320" customWidth="1"/>
    <col min="1739" max="1739" width="0.85546875" style="320" customWidth="1"/>
    <col min="1740" max="1740" width="2.42578125" style="320" customWidth="1"/>
    <col min="1741" max="1741" width="3" style="320" customWidth="1"/>
    <col min="1742" max="1742" width="0.85546875" style="320" customWidth="1"/>
    <col min="1743" max="1743" width="2.42578125" style="320" customWidth="1"/>
    <col min="1744" max="1744" width="3" style="320" customWidth="1"/>
    <col min="1745" max="1745" width="0.85546875" style="320" customWidth="1"/>
    <col min="1746" max="1746" width="2.42578125" style="320" customWidth="1"/>
    <col min="1747" max="1747" width="3.7109375" style="320" customWidth="1"/>
    <col min="1748" max="1748" width="4.7109375" style="320" customWidth="1"/>
    <col min="1749" max="1749" width="5.42578125" style="320" customWidth="1"/>
    <col min="1750" max="1750" width="4.140625" style="320" customWidth="1"/>
    <col min="1751" max="1969" width="11.42578125" style="320"/>
    <col min="1970" max="1970" width="1.85546875" style="320" bestFit="1" customWidth="1"/>
    <col min="1971" max="1971" width="10.7109375" style="320" customWidth="1"/>
    <col min="1972" max="1972" width="2" style="320" customWidth="1"/>
    <col min="1973" max="1973" width="3" style="320" customWidth="1"/>
    <col min="1974" max="1974" width="0.85546875" style="320" customWidth="1"/>
    <col min="1975" max="1975" width="2.42578125" style="320" customWidth="1"/>
    <col min="1976" max="1976" width="3" style="320" customWidth="1"/>
    <col min="1977" max="1977" width="0.85546875" style="320" customWidth="1"/>
    <col min="1978" max="1978" width="2.42578125" style="320" customWidth="1"/>
    <col min="1979" max="1979" width="3" style="320" customWidth="1"/>
    <col min="1980" max="1980" width="0.85546875" style="320" customWidth="1"/>
    <col min="1981" max="1981" width="2.42578125" style="320" customWidth="1"/>
    <col min="1982" max="1982" width="3" style="320" customWidth="1"/>
    <col min="1983" max="1983" width="0.85546875" style="320" customWidth="1"/>
    <col min="1984" max="1984" width="2.42578125" style="320" customWidth="1"/>
    <col min="1985" max="1985" width="3" style="320" customWidth="1"/>
    <col min="1986" max="1986" width="0.85546875" style="320" customWidth="1"/>
    <col min="1987" max="1987" width="2.42578125" style="320" customWidth="1"/>
    <col min="1988" max="1988" width="3" style="320" customWidth="1"/>
    <col min="1989" max="1989" width="0.85546875" style="320" customWidth="1"/>
    <col min="1990" max="1990" width="2.42578125" style="320" customWidth="1"/>
    <col min="1991" max="1991" width="3" style="320" customWidth="1"/>
    <col min="1992" max="1992" width="0.85546875" style="320" customWidth="1"/>
    <col min="1993" max="1993" width="2.42578125" style="320" customWidth="1"/>
    <col min="1994" max="1994" width="3" style="320" customWidth="1"/>
    <col min="1995" max="1995" width="0.85546875" style="320" customWidth="1"/>
    <col min="1996" max="1996" width="2.42578125" style="320" customWidth="1"/>
    <col min="1997" max="1997" width="3" style="320" customWidth="1"/>
    <col min="1998" max="1998" width="0.85546875" style="320" customWidth="1"/>
    <col min="1999" max="1999" width="2.42578125" style="320" customWidth="1"/>
    <col min="2000" max="2000" width="3" style="320" customWidth="1"/>
    <col min="2001" max="2001" width="0.85546875" style="320" customWidth="1"/>
    <col min="2002" max="2002" width="2.42578125" style="320" customWidth="1"/>
    <col min="2003" max="2003" width="3.7109375" style="320" customWidth="1"/>
    <col min="2004" max="2004" width="4.7109375" style="320" customWidth="1"/>
    <col min="2005" max="2005" width="5.42578125" style="320" customWidth="1"/>
    <col min="2006" max="2006" width="4.140625" style="320" customWidth="1"/>
    <col min="2007" max="2225" width="11.42578125" style="320"/>
    <col min="2226" max="2226" width="1.85546875" style="320" bestFit="1" customWidth="1"/>
    <col min="2227" max="2227" width="10.7109375" style="320" customWidth="1"/>
    <col min="2228" max="2228" width="2" style="320" customWidth="1"/>
    <col min="2229" max="2229" width="3" style="320" customWidth="1"/>
    <col min="2230" max="2230" width="0.85546875" style="320" customWidth="1"/>
    <col min="2231" max="2231" width="2.42578125" style="320" customWidth="1"/>
    <col min="2232" max="2232" width="3" style="320" customWidth="1"/>
    <col min="2233" max="2233" width="0.85546875" style="320" customWidth="1"/>
    <col min="2234" max="2234" width="2.42578125" style="320" customWidth="1"/>
    <col min="2235" max="2235" width="3" style="320" customWidth="1"/>
    <col min="2236" max="2236" width="0.85546875" style="320" customWidth="1"/>
    <col min="2237" max="2237" width="2.42578125" style="320" customWidth="1"/>
    <col min="2238" max="2238" width="3" style="320" customWidth="1"/>
    <col min="2239" max="2239" width="0.85546875" style="320" customWidth="1"/>
    <col min="2240" max="2240" width="2.42578125" style="320" customWidth="1"/>
    <col min="2241" max="2241" width="3" style="320" customWidth="1"/>
    <col min="2242" max="2242" width="0.85546875" style="320" customWidth="1"/>
    <col min="2243" max="2243" width="2.42578125" style="320" customWidth="1"/>
    <col min="2244" max="2244" width="3" style="320" customWidth="1"/>
    <col min="2245" max="2245" width="0.85546875" style="320" customWidth="1"/>
    <col min="2246" max="2246" width="2.42578125" style="320" customWidth="1"/>
    <col min="2247" max="2247" width="3" style="320" customWidth="1"/>
    <col min="2248" max="2248" width="0.85546875" style="320" customWidth="1"/>
    <col min="2249" max="2249" width="2.42578125" style="320" customWidth="1"/>
    <col min="2250" max="2250" width="3" style="320" customWidth="1"/>
    <col min="2251" max="2251" width="0.85546875" style="320" customWidth="1"/>
    <col min="2252" max="2252" width="2.42578125" style="320" customWidth="1"/>
    <col min="2253" max="2253" width="3" style="320" customWidth="1"/>
    <col min="2254" max="2254" width="0.85546875" style="320" customWidth="1"/>
    <col min="2255" max="2255" width="2.42578125" style="320" customWidth="1"/>
    <col min="2256" max="2256" width="3" style="320" customWidth="1"/>
    <col min="2257" max="2257" width="0.85546875" style="320" customWidth="1"/>
    <col min="2258" max="2258" width="2.42578125" style="320" customWidth="1"/>
    <col min="2259" max="2259" width="3.7109375" style="320" customWidth="1"/>
    <col min="2260" max="2260" width="4.7109375" style="320" customWidth="1"/>
    <col min="2261" max="2261" width="5.42578125" style="320" customWidth="1"/>
    <col min="2262" max="2262" width="4.140625" style="320" customWidth="1"/>
    <col min="2263" max="2481" width="11.42578125" style="320"/>
    <col min="2482" max="2482" width="1.85546875" style="320" bestFit="1" customWidth="1"/>
    <col min="2483" max="2483" width="10.7109375" style="320" customWidth="1"/>
    <col min="2484" max="2484" width="2" style="320" customWidth="1"/>
    <col min="2485" max="2485" width="3" style="320" customWidth="1"/>
    <col min="2486" max="2486" width="0.85546875" style="320" customWidth="1"/>
    <col min="2487" max="2487" width="2.42578125" style="320" customWidth="1"/>
    <col min="2488" max="2488" width="3" style="320" customWidth="1"/>
    <col min="2489" max="2489" width="0.85546875" style="320" customWidth="1"/>
    <col min="2490" max="2490" width="2.42578125" style="320" customWidth="1"/>
    <col min="2491" max="2491" width="3" style="320" customWidth="1"/>
    <col min="2492" max="2492" width="0.85546875" style="320" customWidth="1"/>
    <col min="2493" max="2493" width="2.42578125" style="320" customWidth="1"/>
    <col min="2494" max="2494" width="3" style="320" customWidth="1"/>
    <col min="2495" max="2495" width="0.85546875" style="320" customWidth="1"/>
    <col min="2496" max="2496" width="2.42578125" style="320" customWidth="1"/>
    <col min="2497" max="2497" width="3" style="320" customWidth="1"/>
    <col min="2498" max="2498" width="0.85546875" style="320" customWidth="1"/>
    <col min="2499" max="2499" width="2.42578125" style="320" customWidth="1"/>
    <col min="2500" max="2500" width="3" style="320" customWidth="1"/>
    <col min="2501" max="2501" width="0.85546875" style="320" customWidth="1"/>
    <col min="2502" max="2502" width="2.42578125" style="320" customWidth="1"/>
    <col min="2503" max="2503" width="3" style="320" customWidth="1"/>
    <col min="2504" max="2504" width="0.85546875" style="320" customWidth="1"/>
    <col min="2505" max="2505" width="2.42578125" style="320" customWidth="1"/>
    <col min="2506" max="2506" width="3" style="320" customWidth="1"/>
    <col min="2507" max="2507" width="0.85546875" style="320" customWidth="1"/>
    <col min="2508" max="2508" width="2.42578125" style="320" customWidth="1"/>
    <col min="2509" max="2509" width="3" style="320" customWidth="1"/>
    <col min="2510" max="2510" width="0.85546875" style="320" customWidth="1"/>
    <col min="2511" max="2511" width="2.42578125" style="320" customWidth="1"/>
    <col min="2512" max="2512" width="3" style="320" customWidth="1"/>
    <col min="2513" max="2513" width="0.85546875" style="320" customWidth="1"/>
    <col min="2514" max="2514" width="2.42578125" style="320" customWidth="1"/>
    <col min="2515" max="2515" width="3.7109375" style="320" customWidth="1"/>
    <col min="2516" max="2516" width="4.7109375" style="320" customWidth="1"/>
    <col min="2517" max="2517" width="5.42578125" style="320" customWidth="1"/>
    <col min="2518" max="2518" width="4.140625" style="320" customWidth="1"/>
    <col min="2519" max="2737" width="11.42578125" style="320"/>
    <col min="2738" max="2738" width="1.85546875" style="320" bestFit="1" customWidth="1"/>
    <col min="2739" max="2739" width="10.7109375" style="320" customWidth="1"/>
    <col min="2740" max="2740" width="2" style="320" customWidth="1"/>
    <col min="2741" max="2741" width="3" style="320" customWidth="1"/>
    <col min="2742" max="2742" width="0.85546875" style="320" customWidth="1"/>
    <col min="2743" max="2743" width="2.42578125" style="320" customWidth="1"/>
    <col min="2744" max="2744" width="3" style="320" customWidth="1"/>
    <col min="2745" max="2745" width="0.85546875" style="320" customWidth="1"/>
    <col min="2746" max="2746" width="2.42578125" style="320" customWidth="1"/>
    <col min="2747" max="2747" width="3" style="320" customWidth="1"/>
    <col min="2748" max="2748" width="0.85546875" style="320" customWidth="1"/>
    <col min="2749" max="2749" width="2.42578125" style="320" customWidth="1"/>
    <col min="2750" max="2750" width="3" style="320" customWidth="1"/>
    <col min="2751" max="2751" width="0.85546875" style="320" customWidth="1"/>
    <col min="2752" max="2752" width="2.42578125" style="320" customWidth="1"/>
    <col min="2753" max="2753" width="3" style="320" customWidth="1"/>
    <col min="2754" max="2754" width="0.85546875" style="320" customWidth="1"/>
    <col min="2755" max="2755" width="2.42578125" style="320" customWidth="1"/>
    <col min="2756" max="2756" width="3" style="320" customWidth="1"/>
    <col min="2757" max="2757" width="0.85546875" style="320" customWidth="1"/>
    <col min="2758" max="2758" width="2.42578125" style="320" customWidth="1"/>
    <col min="2759" max="2759" width="3" style="320" customWidth="1"/>
    <col min="2760" max="2760" width="0.85546875" style="320" customWidth="1"/>
    <col min="2761" max="2761" width="2.42578125" style="320" customWidth="1"/>
    <col min="2762" max="2762" width="3" style="320" customWidth="1"/>
    <col min="2763" max="2763" width="0.85546875" style="320" customWidth="1"/>
    <col min="2764" max="2764" width="2.42578125" style="320" customWidth="1"/>
    <col min="2765" max="2765" width="3" style="320" customWidth="1"/>
    <col min="2766" max="2766" width="0.85546875" style="320" customWidth="1"/>
    <col min="2767" max="2767" width="2.42578125" style="320" customWidth="1"/>
    <col min="2768" max="2768" width="3" style="320" customWidth="1"/>
    <col min="2769" max="2769" width="0.85546875" style="320" customWidth="1"/>
    <col min="2770" max="2770" width="2.42578125" style="320" customWidth="1"/>
    <col min="2771" max="2771" width="3.7109375" style="320" customWidth="1"/>
    <col min="2772" max="2772" width="4.7109375" style="320" customWidth="1"/>
    <col min="2773" max="2773" width="5.42578125" style="320" customWidth="1"/>
    <col min="2774" max="2774" width="4.140625" style="320" customWidth="1"/>
    <col min="2775" max="2993" width="11.42578125" style="320"/>
    <col min="2994" max="2994" width="1.85546875" style="320" bestFit="1" customWidth="1"/>
    <col min="2995" max="2995" width="10.7109375" style="320" customWidth="1"/>
    <col min="2996" max="2996" width="2" style="320" customWidth="1"/>
    <col min="2997" max="2997" width="3" style="320" customWidth="1"/>
    <col min="2998" max="2998" width="0.85546875" style="320" customWidth="1"/>
    <col min="2999" max="2999" width="2.42578125" style="320" customWidth="1"/>
    <col min="3000" max="3000" width="3" style="320" customWidth="1"/>
    <col min="3001" max="3001" width="0.85546875" style="320" customWidth="1"/>
    <col min="3002" max="3002" width="2.42578125" style="320" customWidth="1"/>
    <col min="3003" max="3003" width="3" style="320" customWidth="1"/>
    <col min="3004" max="3004" width="0.85546875" style="320" customWidth="1"/>
    <col min="3005" max="3005" width="2.42578125" style="320" customWidth="1"/>
    <col min="3006" max="3006" width="3" style="320" customWidth="1"/>
    <col min="3007" max="3007" width="0.85546875" style="320" customWidth="1"/>
    <col min="3008" max="3008" width="2.42578125" style="320" customWidth="1"/>
    <col min="3009" max="3009" width="3" style="320" customWidth="1"/>
    <col min="3010" max="3010" width="0.85546875" style="320" customWidth="1"/>
    <col min="3011" max="3011" width="2.42578125" style="320" customWidth="1"/>
    <col min="3012" max="3012" width="3" style="320" customWidth="1"/>
    <col min="3013" max="3013" width="0.85546875" style="320" customWidth="1"/>
    <col min="3014" max="3014" width="2.42578125" style="320" customWidth="1"/>
    <col min="3015" max="3015" width="3" style="320" customWidth="1"/>
    <col min="3016" max="3016" width="0.85546875" style="320" customWidth="1"/>
    <col min="3017" max="3017" width="2.42578125" style="320" customWidth="1"/>
    <col min="3018" max="3018" width="3" style="320" customWidth="1"/>
    <col min="3019" max="3019" width="0.85546875" style="320" customWidth="1"/>
    <col min="3020" max="3020" width="2.42578125" style="320" customWidth="1"/>
    <col min="3021" max="3021" width="3" style="320" customWidth="1"/>
    <col min="3022" max="3022" width="0.85546875" style="320" customWidth="1"/>
    <col min="3023" max="3023" width="2.42578125" style="320" customWidth="1"/>
    <col min="3024" max="3024" width="3" style="320" customWidth="1"/>
    <col min="3025" max="3025" width="0.85546875" style="320" customWidth="1"/>
    <col min="3026" max="3026" width="2.42578125" style="320" customWidth="1"/>
    <col min="3027" max="3027" width="3.7109375" style="320" customWidth="1"/>
    <col min="3028" max="3028" width="4.7109375" style="320" customWidth="1"/>
    <col min="3029" max="3029" width="5.42578125" style="320" customWidth="1"/>
    <col min="3030" max="3030" width="4.140625" style="320" customWidth="1"/>
    <col min="3031" max="3249" width="11.42578125" style="320"/>
    <col min="3250" max="3250" width="1.85546875" style="320" bestFit="1" customWidth="1"/>
    <col min="3251" max="3251" width="10.7109375" style="320" customWidth="1"/>
    <col min="3252" max="3252" width="2" style="320" customWidth="1"/>
    <col min="3253" max="3253" width="3" style="320" customWidth="1"/>
    <col min="3254" max="3254" width="0.85546875" style="320" customWidth="1"/>
    <col min="3255" max="3255" width="2.42578125" style="320" customWidth="1"/>
    <col min="3256" max="3256" width="3" style="320" customWidth="1"/>
    <col min="3257" max="3257" width="0.85546875" style="320" customWidth="1"/>
    <col min="3258" max="3258" width="2.42578125" style="320" customWidth="1"/>
    <col min="3259" max="3259" width="3" style="320" customWidth="1"/>
    <col min="3260" max="3260" width="0.85546875" style="320" customWidth="1"/>
    <col min="3261" max="3261" width="2.42578125" style="320" customWidth="1"/>
    <col min="3262" max="3262" width="3" style="320" customWidth="1"/>
    <col min="3263" max="3263" width="0.85546875" style="320" customWidth="1"/>
    <col min="3264" max="3264" width="2.42578125" style="320" customWidth="1"/>
    <col min="3265" max="3265" width="3" style="320" customWidth="1"/>
    <col min="3266" max="3266" width="0.85546875" style="320" customWidth="1"/>
    <col min="3267" max="3267" width="2.42578125" style="320" customWidth="1"/>
    <col min="3268" max="3268" width="3" style="320" customWidth="1"/>
    <col min="3269" max="3269" width="0.85546875" style="320" customWidth="1"/>
    <col min="3270" max="3270" width="2.42578125" style="320" customWidth="1"/>
    <col min="3271" max="3271" width="3" style="320" customWidth="1"/>
    <col min="3272" max="3272" width="0.85546875" style="320" customWidth="1"/>
    <col min="3273" max="3273" width="2.42578125" style="320" customWidth="1"/>
    <col min="3274" max="3274" width="3" style="320" customWidth="1"/>
    <col min="3275" max="3275" width="0.85546875" style="320" customWidth="1"/>
    <col min="3276" max="3276" width="2.42578125" style="320" customWidth="1"/>
    <col min="3277" max="3277" width="3" style="320" customWidth="1"/>
    <col min="3278" max="3278" width="0.85546875" style="320" customWidth="1"/>
    <col min="3279" max="3279" width="2.42578125" style="320" customWidth="1"/>
    <col min="3280" max="3280" width="3" style="320" customWidth="1"/>
    <col min="3281" max="3281" width="0.85546875" style="320" customWidth="1"/>
    <col min="3282" max="3282" width="2.42578125" style="320" customWidth="1"/>
    <col min="3283" max="3283" width="3.7109375" style="320" customWidth="1"/>
    <col min="3284" max="3284" width="4.7109375" style="320" customWidth="1"/>
    <col min="3285" max="3285" width="5.42578125" style="320" customWidth="1"/>
    <col min="3286" max="3286" width="4.140625" style="320" customWidth="1"/>
    <col min="3287" max="3505" width="11.42578125" style="320"/>
    <col min="3506" max="3506" width="1.85546875" style="320" bestFit="1" customWidth="1"/>
    <col min="3507" max="3507" width="10.7109375" style="320" customWidth="1"/>
    <col min="3508" max="3508" width="2" style="320" customWidth="1"/>
    <col min="3509" max="3509" width="3" style="320" customWidth="1"/>
    <col min="3510" max="3510" width="0.85546875" style="320" customWidth="1"/>
    <col min="3511" max="3511" width="2.42578125" style="320" customWidth="1"/>
    <col min="3512" max="3512" width="3" style="320" customWidth="1"/>
    <col min="3513" max="3513" width="0.85546875" style="320" customWidth="1"/>
    <col min="3514" max="3514" width="2.42578125" style="320" customWidth="1"/>
    <col min="3515" max="3515" width="3" style="320" customWidth="1"/>
    <col min="3516" max="3516" width="0.85546875" style="320" customWidth="1"/>
    <col min="3517" max="3517" width="2.42578125" style="320" customWidth="1"/>
    <col min="3518" max="3518" width="3" style="320" customWidth="1"/>
    <col min="3519" max="3519" width="0.85546875" style="320" customWidth="1"/>
    <col min="3520" max="3520" width="2.42578125" style="320" customWidth="1"/>
    <col min="3521" max="3521" width="3" style="320" customWidth="1"/>
    <col min="3522" max="3522" width="0.85546875" style="320" customWidth="1"/>
    <col min="3523" max="3523" width="2.42578125" style="320" customWidth="1"/>
    <col min="3524" max="3524" width="3" style="320" customWidth="1"/>
    <col min="3525" max="3525" width="0.85546875" style="320" customWidth="1"/>
    <col min="3526" max="3526" width="2.42578125" style="320" customWidth="1"/>
    <col min="3527" max="3527" width="3" style="320" customWidth="1"/>
    <col min="3528" max="3528" width="0.85546875" style="320" customWidth="1"/>
    <col min="3529" max="3529" width="2.42578125" style="320" customWidth="1"/>
    <col min="3530" max="3530" width="3" style="320" customWidth="1"/>
    <col min="3531" max="3531" width="0.85546875" style="320" customWidth="1"/>
    <col min="3532" max="3532" width="2.42578125" style="320" customWidth="1"/>
    <col min="3533" max="3533" width="3" style="320" customWidth="1"/>
    <col min="3534" max="3534" width="0.85546875" style="320" customWidth="1"/>
    <col min="3535" max="3535" width="2.42578125" style="320" customWidth="1"/>
    <col min="3536" max="3536" width="3" style="320" customWidth="1"/>
    <col min="3537" max="3537" width="0.85546875" style="320" customWidth="1"/>
    <col min="3538" max="3538" width="2.42578125" style="320" customWidth="1"/>
    <col min="3539" max="3539" width="3.7109375" style="320" customWidth="1"/>
    <col min="3540" max="3540" width="4.7109375" style="320" customWidth="1"/>
    <col min="3541" max="3541" width="5.42578125" style="320" customWidth="1"/>
    <col min="3542" max="3542" width="4.140625" style="320" customWidth="1"/>
    <col min="3543" max="3761" width="11.42578125" style="320"/>
    <col min="3762" max="3762" width="1.85546875" style="320" bestFit="1" customWidth="1"/>
    <col min="3763" max="3763" width="10.7109375" style="320" customWidth="1"/>
    <col min="3764" max="3764" width="2" style="320" customWidth="1"/>
    <col min="3765" max="3765" width="3" style="320" customWidth="1"/>
    <col min="3766" max="3766" width="0.85546875" style="320" customWidth="1"/>
    <col min="3767" max="3767" width="2.42578125" style="320" customWidth="1"/>
    <col min="3768" max="3768" width="3" style="320" customWidth="1"/>
    <col min="3769" max="3769" width="0.85546875" style="320" customWidth="1"/>
    <col min="3770" max="3770" width="2.42578125" style="320" customWidth="1"/>
    <col min="3771" max="3771" width="3" style="320" customWidth="1"/>
    <col min="3772" max="3772" width="0.85546875" style="320" customWidth="1"/>
    <col min="3773" max="3773" width="2.42578125" style="320" customWidth="1"/>
    <col min="3774" max="3774" width="3" style="320" customWidth="1"/>
    <col min="3775" max="3775" width="0.85546875" style="320" customWidth="1"/>
    <col min="3776" max="3776" width="2.42578125" style="320" customWidth="1"/>
    <col min="3777" max="3777" width="3" style="320" customWidth="1"/>
    <col min="3778" max="3778" width="0.85546875" style="320" customWidth="1"/>
    <col min="3779" max="3779" width="2.42578125" style="320" customWidth="1"/>
    <col min="3780" max="3780" width="3" style="320" customWidth="1"/>
    <col min="3781" max="3781" width="0.85546875" style="320" customWidth="1"/>
    <col min="3782" max="3782" width="2.42578125" style="320" customWidth="1"/>
    <col min="3783" max="3783" width="3" style="320" customWidth="1"/>
    <col min="3784" max="3784" width="0.85546875" style="320" customWidth="1"/>
    <col min="3785" max="3785" width="2.42578125" style="320" customWidth="1"/>
    <col min="3786" max="3786" width="3" style="320" customWidth="1"/>
    <col min="3787" max="3787" width="0.85546875" style="320" customWidth="1"/>
    <col min="3788" max="3788" width="2.42578125" style="320" customWidth="1"/>
    <col min="3789" max="3789" width="3" style="320" customWidth="1"/>
    <col min="3790" max="3790" width="0.85546875" style="320" customWidth="1"/>
    <col min="3791" max="3791" width="2.42578125" style="320" customWidth="1"/>
    <col min="3792" max="3792" width="3" style="320" customWidth="1"/>
    <col min="3793" max="3793" width="0.85546875" style="320" customWidth="1"/>
    <col min="3794" max="3794" width="2.42578125" style="320" customWidth="1"/>
    <col min="3795" max="3795" width="3.7109375" style="320" customWidth="1"/>
    <col min="3796" max="3796" width="4.7109375" style="320" customWidth="1"/>
    <col min="3797" max="3797" width="5.42578125" style="320" customWidth="1"/>
    <col min="3798" max="3798" width="4.140625" style="320" customWidth="1"/>
    <col min="3799" max="4017" width="11.42578125" style="320"/>
    <col min="4018" max="4018" width="1.85546875" style="320" bestFit="1" customWidth="1"/>
    <col min="4019" max="4019" width="10.7109375" style="320" customWidth="1"/>
    <col min="4020" max="4020" width="2" style="320" customWidth="1"/>
    <col min="4021" max="4021" width="3" style="320" customWidth="1"/>
    <col min="4022" max="4022" width="0.85546875" style="320" customWidth="1"/>
    <col min="4023" max="4023" width="2.42578125" style="320" customWidth="1"/>
    <col min="4024" max="4024" width="3" style="320" customWidth="1"/>
    <col min="4025" max="4025" width="0.85546875" style="320" customWidth="1"/>
    <col min="4026" max="4026" width="2.42578125" style="320" customWidth="1"/>
    <col min="4027" max="4027" width="3" style="320" customWidth="1"/>
    <col min="4028" max="4028" width="0.85546875" style="320" customWidth="1"/>
    <col min="4029" max="4029" width="2.42578125" style="320" customWidth="1"/>
    <col min="4030" max="4030" width="3" style="320" customWidth="1"/>
    <col min="4031" max="4031" width="0.85546875" style="320" customWidth="1"/>
    <col min="4032" max="4032" width="2.42578125" style="320" customWidth="1"/>
    <col min="4033" max="4033" width="3" style="320" customWidth="1"/>
    <col min="4034" max="4034" width="0.85546875" style="320" customWidth="1"/>
    <col min="4035" max="4035" width="2.42578125" style="320" customWidth="1"/>
    <col min="4036" max="4036" width="3" style="320" customWidth="1"/>
    <col min="4037" max="4037" width="0.85546875" style="320" customWidth="1"/>
    <col min="4038" max="4038" width="2.42578125" style="320" customWidth="1"/>
    <col min="4039" max="4039" width="3" style="320" customWidth="1"/>
    <col min="4040" max="4040" width="0.85546875" style="320" customWidth="1"/>
    <col min="4041" max="4041" width="2.42578125" style="320" customWidth="1"/>
    <col min="4042" max="4042" width="3" style="320" customWidth="1"/>
    <col min="4043" max="4043" width="0.85546875" style="320" customWidth="1"/>
    <col min="4044" max="4044" width="2.42578125" style="320" customWidth="1"/>
    <col min="4045" max="4045" width="3" style="320" customWidth="1"/>
    <col min="4046" max="4046" width="0.85546875" style="320" customWidth="1"/>
    <col min="4047" max="4047" width="2.42578125" style="320" customWidth="1"/>
    <col min="4048" max="4048" width="3" style="320" customWidth="1"/>
    <col min="4049" max="4049" width="0.85546875" style="320" customWidth="1"/>
    <col min="4050" max="4050" width="2.42578125" style="320" customWidth="1"/>
    <col min="4051" max="4051" width="3.7109375" style="320" customWidth="1"/>
    <col min="4052" max="4052" width="4.7109375" style="320" customWidth="1"/>
    <col min="4053" max="4053" width="5.42578125" style="320" customWidth="1"/>
    <col min="4054" max="4054" width="4.140625" style="320" customWidth="1"/>
    <col min="4055" max="4273" width="11.42578125" style="320"/>
    <col min="4274" max="4274" width="1.85546875" style="320" bestFit="1" customWidth="1"/>
    <col min="4275" max="4275" width="10.7109375" style="320" customWidth="1"/>
    <col min="4276" max="4276" width="2" style="320" customWidth="1"/>
    <col min="4277" max="4277" width="3" style="320" customWidth="1"/>
    <col min="4278" max="4278" width="0.85546875" style="320" customWidth="1"/>
    <col min="4279" max="4279" width="2.42578125" style="320" customWidth="1"/>
    <col min="4280" max="4280" width="3" style="320" customWidth="1"/>
    <col min="4281" max="4281" width="0.85546875" style="320" customWidth="1"/>
    <col min="4282" max="4282" width="2.42578125" style="320" customWidth="1"/>
    <col min="4283" max="4283" width="3" style="320" customWidth="1"/>
    <col min="4284" max="4284" width="0.85546875" style="320" customWidth="1"/>
    <col min="4285" max="4285" width="2.42578125" style="320" customWidth="1"/>
    <col min="4286" max="4286" width="3" style="320" customWidth="1"/>
    <col min="4287" max="4287" width="0.85546875" style="320" customWidth="1"/>
    <col min="4288" max="4288" width="2.42578125" style="320" customWidth="1"/>
    <col min="4289" max="4289" width="3" style="320" customWidth="1"/>
    <col min="4290" max="4290" width="0.85546875" style="320" customWidth="1"/>
    <col min="4291" max="4291" width="2.42578125" style="320" customWidth="1"/>
    <col min="4292" max="4292" width="3" style="320" customWidth="1"/>
    <col min="4293" max="4293" width="0.85546875" style="320" customWidth="1"/>
    <col min="4294" max="4294" width="2.42578125" style="320" customWidth="1"/>
    <col min="4295" max="4295" width="3" style="320" customWidth="1"/>
    <col min="4296" max="4296" width="0.85546875" style="320" customWidth="1"/>
    <col min="4297" max="4297" width="2.42578125" style="320" customWidth="1"/>
    <col min="4298" max="4298" width="3" style="320" customWidth="1"/>
    <col min="4299" max="4299" width="0.85546875" style="320" customWidth="1"/>
    <col min="4300" max="4300" width="2.42578125" style="320" customWidth="1"/>
    <col min="4301" max="4301" width="3" style="320" customWidth="1"/>
    <col min="4302" max="4302" width="0.85546875" style="320" customWidth="1"/>
    <col min="4303" max="4303" width="2.42578125" style="320" customWidth="1"/>
    <col min="4304" max="4304" width="3" style="320" customWidth="1"/>
    <col min="4305" max="4305" width="0.85546875" style="320" customWidth="1"/>
    <col min="4306" max="4306" width="2.42578125" style="320" customWidth="1"/>
    <col min="4307" max="4307" width="3.7109375" style="320" customWidth="1"/>
    <col min="4308" max="4308" width="4.7109375" style="320" customWidth="1"/>
    <col min="4309" max="4309" width="5.42578125" style="320" customWidth="1"/>
    <col min="4310" max="4310" width="4.140625" style="320" customWidth="1"/>
    <col min="4311" max="4529" width="11.42578125" style="320"/>
    <col min="4530" max="4530" width="1.85546875" style="320" bestFit="1" customWidth="1"/>
    <col min="4531" max="4531" width="10.7109375" style="320" customWidth="1"/>
    <col min="4532" max="4532" width="2" style="320" customWidth="1"/>
    <col min="4533" max="4533" width="3" style="320" customWidth="1"/>
    <col min="4534" max="4534" width="0.85546875" style="320" customWidth="1"/>
    <col min="4535" max="4535" width="2.42578125" style="320" customWidth="1"/>
    <col min="4536" max="4536" width="3" style="320" customWidth="1"/>
    <col min="4537" max="4537" width="0.85546875" style="320" customWidth="1"/>
    <col min="4538" max="4538" width="2.42578125" style="320" customWidth="1"/>
    <col min="4539" max="4539" width="3" style="320" customWidth="1"/>
    <col min="4540" max="4540" width="0.85546875" style="320" customWidth="1"/>
    <col min="4541" max="4541" width="2.42578125" style="320" customWidth="1"/>
    <col min="4542" max="4542" width="3" style="320" customWidth="1"/>
    <col min="4543" max="4543" width="0.85546875" style="320" customWidth="1"/>
    <col min="4544" max="4544" width="2.42578125" style="320" customWidth="1"/>
    <col min="4545" max="4545" width="3" style="320" customWidth="1"/>
    <col min="4546" max="4546" width="0.85546875" style="320" customWidth="1"/>
    <col min="4547" max="4547" width="2.42578125" style="320" customWidth="1"/>
    <col min="4548" max="4548" width="3" style="320" customWidth="1"/>
    <col min="4549" max="4549" width="0.85546875" style="320" customWidth="1"/>
    <col min="4550" max="4550" width="2.42578125" style="320" customWidth="1"/>
    <col min="4551" max="4551" width="3" style="320" customWidth="1"/>
    <col min="4552" max="4552" width="0.85546875" style="320" customWidth="1"/>
    <col min="4553" max="4553" width="2.42578125" style="320" customWidth="1"/>
    <col min="4554" max="4554" width="3" style="320" customWidth="1"/>
    <col min="4555" max="4555" width="0.85546875" style="320" customWidth="1"/>
    <col min="4556" max="4556" width="2.42578125" style="320" customWidth="1"/>
    <col min="4557" max="4557" width="3" style="320" customWidth="1"/>
    <col min="4558" max="4558" width="0.85546875" style="320" customWidth="1"/>
    <col min="4559" max="4559" width="2.42578125" style="320" customWidth="1"/>
    <col min="4560" max="4560" width="3" style="320" customWidth="1"/>
    <col min="4561" max="4561" width="0.85546875" style="320" customWidth="1"/>
    <col min="4562" max="4562" width="2.42578125" style="320" customWidth="1"/>
    <col min="4563" max="4563" width="3.7109375" style="320" customWidth="1"/>
    <col min="4564" max="4564" width="4.7109375" style="320" customWidth="1"/>
    <col min="4565" max="4565" width="5.42578125" style="320" customWidth="1"/>
    <col min="4566" max="4566" width="4.140625" style="320" customWidth="1"/>
    <col min="4567" max="4785" width="11.42578125" style="320"/>
    <col min="4786" max="4786" width="1.85546875" style="320" bestFit="1" customWidth="1"/>
    <col min="4787" max="4787" width="10.7109375" style="320" customWidth="1"/>
    <col min="4788" max="4788" width="2" style="320" customWidth="1"/>
    <col min="4789" max="4789" width="3" style="320" customWidth="1"/>
    <col min="4790" max="4790" width="0.85546875" style="320" customWidth="1"/>
    <col min="4791" max="4791" width="2.42578125" style="320" customWidth="1"/>
    <col min="4792" max="4792" width="3" style="320" customWidth="1"/>
    <col min="4793" max="4793" width="0.85546875" style="320" customWidth="1"/>
    <col min="4794" max="4794" width="2.42578125" style="320" customWidth="1"/>
    <col min="4795" max="4795" width="3" style="320" customWidth="1"/>
    <col min="4796" max="4796" width="0.85546875" style="320" customWidth="1"/>
    <col min="4797" max="4797" width="2.42578125" style="320" customWidth="1"/>
    <col min="4798" max="4798" width="3" style="320" customWidth="1"/>
    <col min="4799" max="4799" width="0.85546875" style="320" customWidth="1"/>
    <col min="4800" max="4800" width="2.42578125" style="320" customWidth="1"/>
    <col min="4801" max="4801" width="3" style="320" customWidth="1"/>
    <col min="4802" max="4802" width="0.85546875" style="320" customWidth="1"/>
    <col min="4803" max="4803" width="2.42578125" style="320" customWidth="1"/>
    <col min="4804" max="4804" width="3" style="320" customWidth="1"/>
    <col min="4805" max="4805" width="0.85546875" style="320" customWidth="1"/>
    <col min="4806" max="4806" width="2.42578125" style="320" customWidth="1"/>
    <col min="4807" max="4807" width="3" style="320" customWidth="1"/>
    <col min="4808" max="4808" width="0.85546875" style="320" customWidth="1"/>
    <col min="4809" max="4809" width="2.42578125" style="320" customWidth="1"/>
    <col min="4810" max="4810" width="3" style="320" customWidth="1"/>
    <col min="4811" max="4811" width="0.85546875" style="320" customWidth="1"/>
    <col min="4812" max="4812" width="2.42578125" style="320" customWidth="1"/>
    <col min="4813" max="4813" width="3" style="320" customWidth="1"/>
    <col min="4814" max="4814" width="0.85546875" style="320" customWidth="1"/>
    <col min="4815" max="4815" width="2.42578125" style="320" customWidth="1"/>
    <col min="4816" max="4816" width="3" style="320" customWidth="1"/>
    <col min="4817" max="4817" width="0.85546875" style="320" customWidth="1"/>
    <col min="4818" max="4818" width="2.42578125" style="320" customWidth="1"/>
    <col min="4819" max="4819" width="3.7109375" style="320" customWidth="1"/>
    <col min="4820" max="4820" width="4.7109375" style="320" customWidth="1"/>
    <col min="4821" max="4821" width="5.42578125" style="320" customWidth="1"/>
    <col min="4822" max="4822" width="4.140625" style="320" customWidth="1"/>
    <col min="4823" max="5041" width="11.42578125" style="320"/>
    <col min="5042" max="5042" width="1.85546875" style="320" bestFit="1" customWidth="1"/>
    <col min="5043" max="5043" width="10.7109375" style="320" customWidth="1"/>
    <col min="5044" max="5044" width="2" style="320" customWidth="1"/>
    <col min="5045" max="5045" width="3" style="320" customWidth="1"/>
    <col min="5046" max="5046" width="0.85546875" style="320" customWidth="1"/>
    <col min="5047" max="5047" width="2.42578125" style="320" customWidth="1"/>
    <col min="5048" max="5048" width="3" style="320" customWidth="1"/>
    <col min="5049" max="5049" width="0.85546875" style="320" customWidth="1"/>
    <col min="5050" max="5050" width="2.42578125" style="320" customWidth="1"/>
    <col min="5051" max="5051" width="3" style="320" customWidth="1"/>
    <col min="5052" max="5052" width="0.85546875" style="320" customWidth="1"/>
    <col min="5053" max="5053" width="2.42578125" style="320" customWidth="1"/>
    <col min="5054" max="5054" width="3" style="320" customWidth="1"/>
    <col min="5055" max="5055" width="0.85546875" style="320" customWidth="1"/>
    <col min="5056" max="5056" width="2.42578125" style="320" customWidth="1"/>
    <col min="5057" max="5057" width="3" style="320" customWidth="1"/>
    <col min="5058" max="5058" width="0.85546875" style="320" customWidth="1"/>
    <col min="5059" max="5059" width="2.42578125" style="320" customWidth="1"/>
    <col min="5060" max="5060" width="3" style="320" customWidth="1"/>
    <col min="5061" max="5061" width="0.85546875" style="320" customWidth="1"/>
    <col min="5062" max="5062" width="2.42578125" style="320" customWidth="1"/>
    <col min="5063" max="5063" width="3" style="320" customWidth="1"/>
    <col min="5064" max="5064" width="0.85546875" style="320" customWidth="1"/>
    <col min="5065" max="5065" width="2.42578125" style="320" customWidth="1"/>
    <col min="5066" max="5066" width="3" style="320" customWidth="1"/>
    <col min="5067" max="5067" width="0.85546875" style="320" customWidth="1"/>
    <col min="5068" max="5068" width="2.42578125" style="320" customWidth="1"/>
    <col min="5069" max="5069" width="3" style="320" customWidth="1"/>
    <col min="5070" max="5070" width="0.85546875" style="320" customWidth="1"/>
    <col min="5071" max="5071" width="2.42578125" style="320" customWidth="1"/>
    <col min="5072" max="5072" width="3" style="320" customWidth="1"/>
    <col min="5073" max="5073" width="0.85546875" style="320" customWidth="1"/>
    <col min="5074" max="5074" width="2.42578125" style="320" customWidth="1"/>
    <col min="5075" max="5075" width="3.7109375" style="320" customWidth="1"/>
    <col min="5076" max="5076" width="4.7109375" style="320" customWidth="1"/>
    <col min="5077" max="5077" width="5.42578125" style="320" customWidth="1"/>
    <col min="5078" max="5078" width="4.140625" style="320" customWidth="1"/>
    <col min="5079" max="5297" width="11.42578125" style="320"/>
    <col min="5298" max="5298" width="1.85546875" style="320" bestFit="1" customWidth="1"/>
    <col min="5299" max="5299" width="10.7109375" style="320" customWidth="1"/>
    <col min="5300" max="5300" width="2" style="320" customWidth="1"/>
    <col min="5301" max="5301" width="3" style="320" customWidth="1"/>
    <col min="5302" max="5302" width="0.85546875" style="320" customWidth="1"/>
    <col min="5303" max="5303" width="2.42578125" style="320" customWidth="1"/>
    <col min="5304" max="5304" width="3" style="320" customWidth="1"/>
    <col min="5305" max="5305" width="0.85546875" style="320" customWidth="1"/>
    <col min="5306" max="5306" width="2.42578125" style="320" customWidth="1"/>
    <col min="5307" max="5307" width="3" style="320" customWidth="1"/>
    <col min="5308" max="5308" width="0.85546875" style="320" customWidth="1"/>
    <col min="5309" max="5309" width="2.42578125" style="320" customWidth="1"/>
    <col min="5310" max="5310" width="3" style="320" customWidth="1"/>
    <col min="5311" max="5311" width="0.85546875" style="320" customWidth="1"/>
    <col min="5312" max="5312" width="2.42578125" style="320" customWidth="1"/>
    <col min="5313" max="5313" width="3" style="320" customWidth="1"/>
    <col min="5314" max="5314" width="0.85546875" style="320" customWidth="1"/>
    <col min="5315" max="5315" width="2.42578125" style="320" customWidth="1"/>
    <col min="5316" max="5316" width="3" style="320" customWidth="1"/>
    <col min="5317" max="5317" width="0.85546875" style="320" customWidth="1"/>
    <col min="5318" max="5318" width="2.42578125" style="320" customWidth="1"/>
    <col min="5319" max="5319" width="3" style="320" customWidth="1"/>
    <col min="5320" max="5320" width="0.85546875" style="320" customWidth="1"/>
    <col min="5321" max="5321" width="2.42578125" style="320" customWidth="1"/>
    <col min="5322" max="5322" width="3" style="320" customWidth="1"/>
    <col min="5323" max="5323" width="0.85546875" style="320" customWidth="1"/>
    <col min="5324" max="5324" width="2.42578125" style="320" customWidth="1"/>
    <col min="5325" max="5325" width="3" style="320" customWidth="1"/>
    <col min="5326" max="5326" width="0.85546875" style="320" customWidth="1"/>
    <col min="5327" max="5327" width="2.42578125" style="320" customWidth="1"/>
    <col min="5328" max="5328" width="3" style="320" customWidth="1"/>
    <col min="5329" max="5329" width="0.85546875" style="320" customWidth="1"/>
    <col min="5330" max="5330" width="2.42578125" style="320" customWidth="1"/>
    <col min="5331" max="5331" width="3.7109375" style="320" customWidth="1"/>
    <col min="5332" max="5332" width="4.7109375" style="320" customWidth="1"/>
    <col min="5333" max="5333" width="5.42578125" style="320" customWidth="1"/>
    <col min="5334" max="5334" width="4.140625" style="320" customWidth="1"/>
    <col min="5335" max="5553" width="11.42578125" style="320"/>
    <col min="5554" max="5554" width="1.85546875" style="320" bestFit="1" customWidth="1"/>
    <col min="5555" max="5555" width="10.7109375" style="320" customWidth="1"/>
    <col min="5556" max="5556" width="2" style="320" customWidth="1"/>
    <col min="5557" max="5557" width="3" style="320" customWidth="1"/>
    <col min="5558" max="5558" width="0.85546875" style="320" customWidth="1"/>
    <col min="5559" max="5559" width="2.42578125" style="320" customWidth="1"/>
    <col min="5560" max="5560" width="3" style="320" customWidth="1"/>
    <col min="5561" max="5561" width="0.85546875" style="320" customWidth="1"/>
    <col min="5562" max="5562" width="2.42578125" style="320" customWidth="1"/>
    <col min="5563" max="5563" width="3" style="320" customWidth="1"/>
    <col min="5564" max="5564" width="0.85546875" style="320" customWidth="1"/>
    <col min="5565" max="5565" width="2.42578125" style="320" customWidth="1"/>
    <col min="5566" max="5566" width="3" style="320" customWidth="1"/>
    <col min="5567" max="5567" width="0.85546875" style="320" customWidth="1"/>
    <col min="5568" max="5568" width="2.42578125" style="320" customWidth="1"/>
    <col min="5569" max="5569" width="3" style="320" customWidth="1"/>
    <col min="5570" max="5570" width="0.85546875" style="320" customWidth="1"/>
    <col min="5571" max="5571" width="2.42578125" style="320" customWidth="1"/>
    <col min="5572" max="5572" width="3" style="320" customWidth="1"/>
    <col min="5573" max="5573" width="0.85546875" style="320" customWidth="1"/>
    <col min="5574" max="5574" width="2.42578125" style="320" customWidth="1"/>
    <col min="5575" max="5575" width="3" style="320" customWidth="1"/>
    <col min="5576" max="5576" width="0.85546875" style="320" customWidth="1"/>
    <col min="5577" max="5577" width="2.42578125" style="320" customWidth="1"/>
    <col min="5578" max="5578" width="3" style="320" customWidth="1"/>
    <col min="5579" max="5579" width="0.85546875" style="320" customWidth="1"/>
    <col min="5580" max="5580" width="2.42578125" style="320" customWidth="1"/>
    <col min="5581" max="5581" width="3" style="320" customWidth="1"/>
    <col min="5582" max="5582" width="0.85546875" style="320" customWidth="1"/>
    <col min="5583" max="5583" width="2.42578125" style="320" customWidth="1"/>
    <col min="5584" max="5584" width="3" style="320" customWidth="1"/>
    <col min="5585" max="5585" width="0.85546875" style="320" customWidth="1"/>
    <col min="5586" max="5586" width="2.42578125" style="320" customWidth="1"/>
    <col min="5587" max="5587" width="3.7109375" style="320" customWidth="1"/>
    <col min="5588" max="5588" width="4.7109375" style="320" customWidth="1"/>
    <col min="5589" max="5589" width="5.42578125" style="320" customWidth="1"/>
    <col min="5590" max="5590" width="4.140625" style="320" customWidth="1"/>
    <col min="5591" max="5809" width="11.42578125" style="320"/>
    <col min="5810" max="5810" width="1.85546875" style="320" bestFit="1" customWidth="1"/>
    <col min="5811" max="5811" width="10.7109375" style="320" customWidth="1"/>
    <col min="5812" max="5812" width="2" style="320" customWidth="1"/>
    <col min="5813" max="5813" width="3" style="320" customWidth="1"/>
    <col min="5814" max="5814" width="0.85546875" style="320" customWidth="1"/>
    <col min="5815" max="5815" width="2.42578125" style="320" customWidth="1"/>
    <col min="5816" max="5816" width="3" style="320" customWidth="1"/>
    <col min="5817" max="5817" width="0.85546875" style="320" customWidth="1"/>
    <col min="5818" max="5818" width="2.42578125" style="320" customWidth="1"/>
    <col min="5819" max="5819" width="3" style="320" customWidth="1"/>
    <col min="5820" max="5820" width="0.85546875" style="320" customWidth="1"/>
    <col min="5821" max="5821" width="2.42578125" style="320" customWidth="1"/>
    <col min="5822" max="5822" width="3" style="320" customWidth="1"/>
    <col min="5823" max="5823" width="0.85546875" style="320" customWidth="1"/>
    <col min="5824" max="5824" width="2.42578125" style="320" customWidth="1"/>
    <col min="5825" max="5825" width="3" style="320" customWidth="1"/>
    <col min="5826" max="5826" width="0.85546875" style="320" customWidth="1"/>
    <col min="5827" max="5827" width="2.42578125" style="320" customWidth="1"/>
    <col min="5828" max="5828" width="3" style="320" customWidth="1"/>
    <col min="5829" max="5829" width="0.85546875" style="320" customWidth="1"/>
    <col min="5830" max="5830" width="2.42578125" style="320" customWidth="1"/>
    <col min="5831" max="5831" width="3" style="320" customWidth="1"/>
    <col min="5832" max="5832" width="0.85546875" style="320" customWidth="1"/>
    <col min="5833" max="5833" width="2.42578125" style="320" customWidth="1"/>
    <col min="5834" max="5834" width="3" style="320" customWidth="1"/>
    <col min="5835" max="5835" width="0.85546875" style="320" customWidth="1"/>
    <col min="5836" max="5836" width="2.42578125" style="320" customWidth="1"/>
    <col min="5837" max="5837" width="3" style="320" customWidth="1"/>
    <col min="5838" max="5838" width="0.85546875" style="320" customWidth="1"/>
    <col min="5839" max="5839" width="2.42578125" style="320" customWidth="1"/>
    <col min="5840" max="5840" width="3" style="320" customWidth="1"/>
    <col min="5841" max="5841" width="0.85546875" style="320" customWidth="1"/>
    <col min="5842" max="5842" width="2.42578125" style="320" customWidth="1"/>
    <col min="5843" max="5843" width="3.7109375" style="320" customWidth="1"/>
    <col min="5844" max="5844" width="4.7109375" style="320" customWidth="1"/>
    <col min="5845" max="5845" width="5.42578125" style="320" customWidth="1"/>
    <col min="5846" max="5846" width="4.140625" style="320" customWidth="1"/>
    <col min="5847" max="6065" width="11.42578125" style="320"/>
    <col min="6066" max="6066" width="1.85546875" style="320" bestFit="1" customWidth="1"/>
    <col min="6067" max="6067" width="10.7109375" style="320" customWidth="1"/>
    <col min="6068" max="6068" width="2" style="320" customWidth="1"/>
    <col min="6069" max="6069" width="3" style="320" customWidth="1"/>
    <col min="6070" max="6070" width="0.85546875" style="320" customWidth="1"/>
    <col min="6071" max="6071" width="2.42578125" style="320" customWidth="1"/>
    <col min="6072" max="6072" width="3" style="320" customWidth="1"/>
    <col min="6073" max="6073" width="0.85546875" style="320" customWidth="1"/>
    <col min="6074" max="6074" width="2.42578125" style="320" customWidth="1"/>
    <col min="6075" max="6075" width="3" style="320" customWidth="1"/>
    <col min="6076" max="6076" width="0.85546875" style="320" customWidth="1"/>
    <col min="6077" max="6077" width="2.42578125" style="320" customWidth="1"/>
    <col min="6078" max="6078" width="3" style="320" customWidth="1"/>
    <col min="6079" max="6079" width="0.85546875" style="320" customWidth="1"/>
    <col min="6080" max="6080" width="2.42578125" style="320" customWidth="1"/>
    <col min="6081" max="6081" width="3" style="320" customWidth="1"/>
    <col min="6082" max="6082" width="0.85546875" style="320" customWidth="1"/>
    <col min="6083" max="6083" width="2.42578125" style="320" customWidth="1"/>
    <col min="6084" max="6084" width="3" style="320" customWidth="1"/>
    <col min="6085" max="6085" width="0.85546875" style="320" customWidth="1"/>
    <col min="6086" max="6086" width="2.42578125" style="320" customWidth="1"/>
    <col min="6087" max="6087" width="3" style="320" customWidth="1"/>
    <col min="6088" max="6088" width="0.85546875" style="320" customWidth="1"/>
    <col min="6089" max="6089" width="2.42578125" style="320" customWidth="1"/>
    <col min="6090" max="6090" width="3" style="320" customWidth="1"/>
    <col min="6091" max="6091" width="0.85546875" style="320" customWidth="1"/>
    <col min="6092" max="6092" width="2.42578125" style="320" customWidth="1"/>
    <col min="6093" max="6093" width="3" style="320" customWidth="1"/>
    <col min="6094" max="6094" width="0.85546875" style="320" customWidth="1"/>
    <col min="6095" max="6095" width="2.42578125" style="320" customWidth="1"/>
    <col min="6096" max="6096" width="3" style="320" customWidth="1"/>
    <col min="6097" max="6097" width="0.85546875" style="320" customWidth="1"/>
    <col min="6098" max="6098" width="2.42578125" style="320" customWidth="1"/>
    <col min="6099" max="6099" width="3.7109375" style="320" customWidth="1"/>
    <col min="6100" max="6100" width="4.7109375" style="320" customWidth="1"/>
    <col min="6101" max="6101" width="5.42578125" style="320" customWidth="1"/>
    <col min="6102" max="6102" width="4.140625" style="320" customWidth="1"/>
    <col min="6103" max="6321" width="11.42578125" style="320"/>
    <col min="6322" max="6322" width="1.85546875" style="320" bestFit="1" customWidth="1"/>
    <col min="6323" max="6323" width="10.7109375" style="320" customWidth="1"/>
    <col min="6324" max="6324" width="2" style="320" customWidth="1"/>
    <col min="6325" max="6325" width="3" style="320" customWidth="1"/>
    <col min="6326" max="6326" width="0.85546875" style="320" customWidth="1"/>
    <col min="6327" max="6327" width="2.42578125" style="320" customWidth="1"/>
    <col min="6328" max="6328" width="3" style="320" customWidth="1"/>
    <col min="6329" max="6329" width="0.85546875" style="320" customWidth="1"/>
    <col min="6330" max="6330" width="2.42578125" style="320" customWidth="1"/>
    <col min="6331" max="6331" width="3" style="320" customWidth="1"/>
    <col min="6332" max="6332" width="0.85546875" style="320" customWidth="1"/>
    <col min="6333" max="6333" width="2.42578125" style="320" customWidth="1"/>
    <col min="6334" max="6334" width="3" style="320" customWidth="1"/>
    <col min="6335" max="6335" width="0.85546875" style="320" customWidth="1"/>
    <col min="6336" max="6336" width="2.42578125" style="320" customWidth="1"/>
    <col min="6337" max="6337" width="3" style="320" customWidth="1"/>
    <col min="6338" max="6338" width="0.85546875" style="320" customWidth="1"/>
    <col min="6339" max="6339" width="2.42578125" style="320" customWidth="1"/>
    <col min="6340" max="6340" width="3" style="320" customWidth="1"/>
    <col min="6341" max="6341" width="0.85546875" style="320" customWidth="1"/>
    <col min="6342" max="6342" width="2.42578125" style="320" customWidth="1"/>
    <col min="6343" max="6343" width="3" style="320" customWidth="1"/>
    <col min="6344" max="6344" width="0.85546875" style="320" customWidth="1"/>
    <col min="6345" max="6345" width="2.42578125" style="320" customWidth="1"/>
    <col min="6346" max="6346" width="3" style="320" customWidth="1"/>
    <col min="6347" max="6347" width="0.85546875" style="320" customWidth="1"/>
    <col min="6348" max="6348" width="2.42578125" style="320" customWidth="1"/>
    <col min="6349" max="6349" width="3" style="320" customWidth="1"/>
    <col min="6350" max="6350" width="0.85546875" style="320" customWidth="1"/>
    <col min="6351" max="6351" width="2.42578125" style="320" customWidth="1"/>
    <col min="6352" max="6352" width="3" style="320" customWidth="1"/>
    <col min="6353" max="6353" width="0.85546875" style="320" customWidth="1"/>
    <col min="6354" max="6354" width="2.42578125" style="320" customWidth="1"/>
    <col min="6355" max="6355" width="3.7109375" style="320" customWidth="1"/>
    <col min="6356" max="6356" width="4.7109375" style="320" customWidth="1"/>
    <col min="6357" max="6357" width="5.42578125" style="320" customWidth="1"/>
    <col min="6358" max="6358" width="4.140625" style="320" customWidth="1"/>
    <col min="6359" max="6577" width="11.42578125" style="320"/>
    <col min="6578" max="6578" width="1.85546875" style="320" bestFit="1" customWidth="1"/>
    <col min="6579" max="6579" width="10.7109375" style="320" customWidth="1"/>
    <col min="6580" max="6580" width="2" style="320" customWidth="1"/>
    <col min="6581" max="6581" width="3" style="320" customWidth="1"/>
    <col min="6582" max="6582" width="0.85546875" style="320" customWidth="1"/>
    <col min="6583" max="6583" width="2.42578125" style="320" customWidth="1"/>
    <col min="6584" max="6584" width="3" style="320" customWidth="1"/>
    <col min="6585" max="6585" width="0.85546875" style="320" customWidth="1"/>
    <col min="6586" max="6586" width="2.42578125" style="320" customWidth="1"/>
    <col min="6587" max="6587" width="3" style="320" customWidth="1"/>
    <col min="6588" max="6588" width="0.85546875" style="320" customWidth="1"/>
    <col min="6589" max="6589" width="2.42578125" style="320" customWidth="1"/>
    <col min="6590" max="6590" width="3" style="320" customWidth="1"/>
    <col min="6591" max="6591" width="0.85546875" style="320" customWidth="1"/>
    <col min="6592" max="6592" width="2.42578125" style="320" customWidth="1"/>
    <col min="6593" max="6593" width="3" style="320" customWidth="1"/>
    <col min="6594" max="6594" width="0.85546875" style="320" customWidth="1"/>
    <col min="6595" max="6595" width="2.42578125" style="320" customWidth="1"/>
    <col min="6596" max="6596" width="3" style="320" customWidth="1"/>
    <col min="6597" max="6597" width="0.85546875" style="320" customWidth="1"/>
    <col min="6598" max="6598" width="2.42578125" style="320" customWidth="1"/>
    <col min="6599" max="6599" width="3" style="320" customWidth="1"/>
    <col min="6600" max="6600" width="0.85546875" style="320" customWidth="1"/>
    <col min="6601" max="6601" width="2.42578125" style="320" customWidth="1"/>
    <col min="6602" max="6602" width="3" style="320" customWidth="1"/>
    <col min="6603" max="6603" width="0.85546875" style="320" customWidth="1"/>
    <col min="6604" max="6604" width="2.42578125" style="320" customWidth="1"/>
    <col min="6605" max="6605" width="3" style="320" customWidth="1"/>
    <col min="6606" max="6606" width="0.85546875" style="320" customWidth="1"/>
    <col min="6607" max="6607" width="2.42578125" style="320" customWidth="1"/>
    <col min="6608" max="6608" width="3" style="320" customWidth="1"/>
    <col min="6609" max="6609" width="0.85546875" style="320" customWidth="1"/>
    <col min="6610" max="6610" width="2.42578125" style="320" customWidth="1"/>
    <col min="6611" max="6611" width="3.7109375" style="320" customWidth="1"/>
    <col min="6612" max="6612" width="4.7109375" style="320" customWidth="1"/>
    <col min="6613" max="6613" width="5.42578125" style="320" customWidth="1"/>
    <col min="6614" max="6614" width="4.140625" style="320" customWidth="1"/>
    <col min="6615" max="6833" width="11.42578125" style="320"/>
    <col min="6834" max="6834" width="1.85546875" style="320" bestFit="1" customWidth="1"/>
    <col min="6835" max="6835" width="10.7109375" style="320" customWidth="1"/>
    <col min="6836" max="6836" width="2" style="320" customWidth="1"/>
    <col min="6837" max="6837" width="3" style="320" customWidth="1"/>
    <col min="6838" max="6838" width="0.85546875" style="320" customWidth="1"/>
    <col min="6839" max="6839" width="2.42578125" style="320" customWidth="1"/>
    <col min="6840" max="6840" width="3" style="320" customWidth="1"/>
    <col min="6841" max="6841" width="0.85546875" style="320" customWidth="1"/>
    <col min="6842" max="6842" width="2.42578125" style="320" customWidth="1"/>
    <col min="6843" max="6843" width="3" style="320" customWidth="1"/>
    <col min="6844" max="6844" width="0.85546875" style="320" customWidth="1"/>
    <col min="6845" max="6845" width="2.42578125" style="320" customWidth="1"/>
    <col min="6846" max="6846" width="3" style="320" customWidth="1"/>
    <col min="6847" max="6847" width="0.85546875" style="320" customWidth="1"/>
    <col min="6848" max="6848" width="2.42578125" style="320" customWidth="1"/>
    <col min="6849" max="6849" width="3" style="320" customWidth="1"/>
    <col min="6850" max="6850" width="0.85546875" style="320" customWidth="1"/>
    <col min="6851" max="6851" width="2.42578125" style="320" customWidth="1"/>
    <col min="6852" max="6852" width="3" style="320" customWidth="1"/>
    <col min="6853" max="6853" width="0.85546875" style="320" customWidth="1"/>
    <col min="6854" max="6854" width="2.42578125" style="320" customWidth="1"/>
    <col min="6855" max="6855" width="3" style="320" customWidth="1"/>
    <col min="6856" max="6856" width="0.85546875" style="320" customWidth="1"/>
    <col min="6857" max="6857" width="2.42578125" style="320" customWidth="1"/>
    <col min="6858" max="6858" width="3" style="320" customWidth="1"/>
    <col min="6859" max="6859" width="0.85546875" style="320" customWidth="1"/>
    <col min="6860" max="6860" width="2.42578125" style="320" customWidth="1"/>
    <col min="6861" max="6861" width="3" style="320" customWidth="1"/>
    <col min="6862" max="6862" width="0.85546875" style="320" customWidth="1"/>
    <col min="6863" max="6863" width="2.42578125" style="320" customWidth="1"/>
    <col min="6864" max="6864" width="3" style="320" customWidth="1"/>
    <col min="6865" max="6865" width="0.85546875" style="320" customWidth="1"/>
    <col min="6866" max="6866" width="2.42578125" style="320" customWidth="1"/>
    <col min="6867" max="6867" width="3.7109375" style="320" customWidth="1"/>
    <col min="6868" max="6868" width="4.7109375" style="320" customWidth="1"/>
    <col min="6869" max="6869" width="5.42578125" style="320" customWidth="1"/>
    <col min="6870" max="6870" width="4.140625" style="320" customWidth="1"/>
    <col min="6871" max="7089" width="11.42578125" style="320"/>
    <col min="7090" max="7090" width="1.85546875" style="320" bestFit="1" customWidth="1"/>
    <col min="7091" max="7091" width="10.7109375" style="320" customWidth="1"/>
    <col min="7092" max="7092" width="2" style="320" customWidth="1"/>
    <col min="7093" max="7093" width="3" style="320" customWidth="1"/>
    <col min="7094" max="7094" width="0.85546875" style="320" customWidth="1"/>
    <col min="7095" max="7095" width="2.42578125" style="320" customWidth="1"/>
    <col min="7096" max="7096" width="3" style="320" customWidth="1"/>
    <col min="7097" max="7097" width="0.85546875" style="320" customWidth="1"/>
    <col min="7098" max="7098" width="2.42578125" style="320" customWidth="1"/>
    <col min="7099" max="7099" width="3" style="320" customWidth="1"/>
    <col min="7100" max="7100" width="0.85546875" style="320" customWidth="1"/>
    <col min="7101" max="7101" width="2.42578125" style="320" customWidth="1"/>
    <col min="7102" max="7102" width="3" style="320" customWidth="1"/>
    <col min="7103" max="7103" width="0.85546875" style="320" customWidth="1"/>
    <col min="7104" max="7104" width="2.42578125" style="320" customWidth="1"/>
    <col min="7105" max="7105" width="3" style="320" customWidth="1"/>
    <col min="7106" max="7106" width="0.85546875" style="320" customWidth="1"/>
    <col min="7107" max="7107" width="2.42578125" style="320" customWidth="1"/>
    <col min="7108" max="7108" width="3" style="320" customWidth="1"/>
    <col min="7109" max="7109" width="0.85546875" style="320" customWidth="1"/>
    <col min="7110" max="7110" width="2.42578125" style="320" customWidth="1"/>
    <col min="7111" max="7111" width="3" style="320" customWidth="1"/>
    <col min="7112" max="7112" width="0.85546875" style="320" customWidth="1"/>
    <col min="7113" max="7113" width="2.42578125" style="320" customWidth="1"/>
    <col min="7114" max="7114" width="3" style="320" customWidth="1"/>
    <col min="7115" max="7115" width="0.85546875" style="320" customWidth="1"/>
    <col min="7116" max="7116" width="2.42578125" style="320" customWidth="1"/>
    <col min="7117" max="7117" width="3" style="320" customWidth="1"/>
    <col min="7118" max="7118" width="0.85546875" style="320" customWidth="1"/>
    <col min="7119" max="7119" width="2.42578125" style="320" customWidth="1"/>
    <col min="7120" max="7120" width="3" style="320" customWidth="1"/>
    <col min="7121" max="7121" width="0.85546875" style="320" customWidth="1"/>
    <col min="7122" max="7122" width="2.42578125" style="320" customWidth="1"/>
    <col min="7123" max="7123" width="3.7109375" style="320" customWidth="1"/>
    <col min="7124" max="7124" width="4.7109375" style="320" customWidth="1"/>
    <col min="7125" max="7125" width="5.42578125" style="320" customWidth="1"/>
    <col min="7126" max="7126" width="4.140625" style="320" customWidth="1"/>
    <col min="7127" max="7345" width="11.42578125" style="320"/>
    <col min="7346" max="7346" width="1.85546875" style="320" bestFit="1" customWidth="1"/>
    <col min="7347" max="7347" width="10.7109375" style="320" customWidth="1"/>
    <col min="7348" max="7348" width="2" style="320" customWidth="1"/>
    <col min="7349" max="7349" width="3" style="320" customWidth="1"/>
    <col min="7350" max="7350" width="0.85546875" style="320" customWidth="1"/>
    <col min="7351" max="7351" width="2.42578125" style="320" customWidth="1"/>
    <col min="7352" max="7352" width="3" style="320" customWidth="1"/>
    <col min="7353" max="7353" width="0.85546875" style="320" customWidth="1"/>
    <col min="7354" max="7354" width="2.42578125" style="320" customWidth="1"/>
    <col min="7355" max="7355" width="3" style="320" customWidth="1"/>
    <col min="7356" max="7356" width="0.85546875" style="320" customWidth="1"/>
    <col min="7357" max="7357" width="2.42578125" style="320" customWidth="1"/>
    <col min="7358" max="7358" width="3" style="320" customWidth="1"/>
    <col min="7359" max="7359" width="0.85546875" style="320" customWidth="1"/>
    <col min="7360" max="7360" width="2.42578125" style="320" customWidth="1"/>
    <col min="7361" max="7361" width="3" style="320" customWidth="1"/>
    <col min="7362" max="7362" width="0.85546875" style="320" customWidth="1"/>
    <col min="7363" max="7363" width="2.42578125" style="320" customWidth="1"/>
    <col min="7364" max="7364" width="3" style="320" customWidth="1"/>
    <col min="7365" max="7365" width="0.85546875" style="320" customWidth="1"/>
    <col min="7366" max="7366" width="2.42578125" style="320" customWidth="1"/>
    <col min="7367" max="7367" width="3" style="320" customWidth="1"/>
    <col min="7368" max="7368" width="0.85546875" style="320" customWidth="1"/>
    <col min="7369" max="7369" width="2.42578125" style="320" customWidth="1"/>
    <col min="7370" max="7370" width="3" style="320" customWidth="1"/>
    <col min="7371" max="7371" width="0.85546875" style="320" customWidth="1"/>
    <col min="7372" max="7372" width="2.42578125" style="320" customWidth="1"/>
    <col min="7373" max="7373" width="3" style="320" customWidth="1"/>
    <col min="7374" max="7374" width="0.85546875" style="320" customWidth="1"/>
    <col min="7375" max="7375" width="2.42578125" style="320" customWidth="1"/>
    <col min="7376" max="7376" width="3" style="320" customWidth="1"/>
    <col min="7377" max="7377" width="0.85546875" style="320" customWidth="1"/>
    <col min="7378" max="7378" width="2.42578125" style="320" customWidth="1"/>
    <col min="7379" max="7379" width="3.7109375" style="320" customWidth="1"/>
    <col min="7380" max="7380" width="4.7109375" style="320" customWidth="1"/>
    <col min="7381" max="7381" width="5.42578125" style="320" customWidth="1"/>
    <col min="7382" max="7382" width="4.140625" style="320" customWidth="1"/>
    <col min="7383" max="7601" width="11.42578125" style="320"/>
    <col min="7602" max="7602" width="1.85546875" style="320" bestFit="1" customWidth="1"/>
    <col min="7603" max="7603" width="10.7109375" style="320" customWidth="1"/>
    <col min="7604" max="7604" width="2" style="320" customWidth="1"/>
    <col min="7605" max="7605" width="3" style="320" customWidth="1"/>
    <col min="7606" max="7606" width="0.85546875" style="320" customWidth="1"/>
    <col min="7607" max="7607" width="2.42578125" style="320" customWidth="1"/>
    <col min="7608" max="7608" width="3" style="320" customWidth="1"/>
    <col min="7609" max="7609" width="0.85546875" style="320" customWidth="1"/>
    <col min="7610" max="7610" width="2.42578125" style="320" customWidth="1"/>
    <col min="7611" max="7611" width="3" style="320" customWidth="1"/>
    <col min="7612" max="7612" width="0.85546875" style="320" customWidth="1"/>
    <col min="7613" max="7613" width="2.42578125" style="320" customWidth="1"/>
    <col min="7614" max="7614" width="3" style="320" customWidth="1"/>
    <col min="7615" max="7615" width="0.85546875" style="320" customWidth="1"/>
    <col min="7616" max="7616" width="2.42578125" style="320" customWidth="1"/>
    <col min="7617" max="7617" width="3" style="320" customWidth="1"/>
    <col min="7618" max="7618" width="0.85546875" style="320" customWidth="1"/>
    <col min="7619" max="7619" width="2.42578125" style="320" customWidth="1"/>
    <col min="7620" max="7620" width="3" style="320" customWidth="1"/>
    <col min="7621" max="7621" width="0.85546875" style="320" customWidth="1"/>
    <col min="7622" max="7622" width="2.42578125" style="320" customWidth="1"/>
    <col min="7623" max="7623" width="3" style="320" customWidth="1"/>
    <col min="7624" max="7624" width="0.85546875" style="320" customWidth="1"/>
    <col min="7625" max="7625" width="2.42578125" style="320" customWidth="1"/>
    <col min="7626" max="7626" width="3" style="320" customWidth="1"/>
    <col min="7627" max="7627" width="0.85546875" style="320" customWidth="1"/>
    <col min="7628" max="7628" width="2.42578125" style="320" customWidth="1"/>
    <col min="7629" max="7629" width="3" style="320" customWidth="1"/>
    <col min="7630" max="7630" width="0.85546875" style="320" customWidth="1"/>
    <col min="7631" max="7631" width="2.42578125" style="320" customWidth="1"/>
    <col min="7632" max="7632" width="3" style="320" customWidth="1"/>
    <col min="7633" max="7633" width="0.85546875" style="320" customWidth="1"/>
    <col min="7634" max="7634" width="2.42578125" style="320" customWidth="1"/>
    <col min="7635" max="7635" width="3.7109375" style="320" customWidth="1"/>
    <col min="7636" max="7636" width="4.7109375" style="320" customWidth="1"/>
    <col min="7637" max="7637" width="5.42578125" style="320" customWidth="1"/>
    <col min="7638" max="7638" width="4.140625" style="320" customWidth="1"/>
    <col min="7639" max="7857" width="11.42578125" style="320"/>
    <col min="7858" max="7858" width="1.85546875" style="320" bestFit="1" customWidth="1"/>
    <col min="7859" max="7859" width="10.7109375" style="320" customWidth="1"/>
    <col min="7860" max="7860" width="2" style="320" customWidth="1"/>
    <col min="7861" max="7861" width="3" style="320" customWidth="1"/>
    <col min="7862" max="7862" width="0.85546875" style="320" customWidth="1"/>
    <col min="7863" max="7863" width="2.42578125" style="320" customWidth="1"/>
    <col min="7864" max="7864" width="3" style="320" customWidth="1"/>
    <col min="7865" max="7865" width="0.85546875" style="320" customWidth="1"/>
    <col min="7866" max="7866" width="2.42578125" style="320" customWidth="1"/>
    <col min="7867" max="7867" width="3" style="320" customWidth="1"/>
    <col min="7868" max="7868" width="0.85546875" style="320" customWidth="1"/>
    <col min="7869" max="7869" width="2.42578125" style="320" customWidth="1"/>
    <col min="7870" max="7870" width="3" style="320" customWidth="1"/>
    <col min="7871" max="7871" width="0.85546875" style="320" customWidth="1"/>
    <col min="7872" max="7872" width="2.42578125" style="320" customWidth="1"/>
    <col min="7873" max="7873" width="3" style="320" customWidth="1"/>
    <col min="7874" max="7874" width="0.85546875" style="320" customWidth="1"/>
    <col min="7875" max="7875" width="2.42578125" style="320" customWidth="1"/>
    <col min="7876" max="7876" width="3" style="320" customWidth="1"/>
    <col min="7877" max="7877" width="0.85546875" style="320" customWidth="1"/>
    <col min="7878" max="7878" width="2.42578125" style="320" customWidth="1"/>
    <col min="7879" max="7879" width="3" style="320" customWidth="1"/>
    <col min="7880" max="7880" width="0.85546875" style="320" customWidth="1"/>
    <col min="7881" max="7881" width="2.42578125" style="320" customWidth="1"/>
    <col min="7882" max="7882" width="3" style="320" customWidth="1"/>
    <col min="7883" max="7883" width="0.85546875" style="320" customWidth="1"/>
    <col min="7884" max="7884" width="2.42578125" style="320" customWidth="1"/>
    <col min="7885" max="7885" width="3" style="320" customWidth="1"/>
    <col min="7886" max="7886" width="0.85546875" style="320" customWidth="1"/>
    <col min="7887" max="7887" width="2.42578125" style="320" customWidth="1"/>
    <col min="7888" max="7888" width="3" style="320" customWidth="1"/>
    <col min="7889" max="7889" width="0.85546875" style="320" customWidth="1"/>
    <col min="7890" max="7890" width="2.42578125" style="320" customWidth="1"/>
    <col min="7891" max="7891" width="3.7109375" style="320" customWidth="1"/>
    <col min="7892" max="7892" width="4.7109375" style="320" customWidth="1"/>
    <col min="7893" max="7893" width="5.42578125" style="320" customWidth="1"/>
    <col min="7894" max="7894" width="4.140625" style="320" customWidth="1"/>
    <col min="7895" max="8113" width="11.42578125" style="320"/>
    <col min="8114" max="8114" width="1.85546875" style="320" bestFit="1" customWidth="1"/>
    <col min="8115" max="8115" width="10.7109375" style="320" customWidth="1"/>
    <col min="8116" max="8116" width="2" style="320" customWidth="1"/>
    <col min="8117" max="8117" width="3" style="320" customWidth="1"/>
    <col min="8118" max="8118" width="0.85546875" style="320" customWidth="1"/>
    <col min="8119" max="8119" width="2.42578125" style="320" customWidth="1"/>
    <col min="8120" max="8120" width="3" style="320" customWidth="1"/>
    <col min="8121" max="8121" width="0.85546875" style="320" customWidth="1"/>
    <col min="8122" max="8122" width="2.42578125" style="320" customWidth="1"/>
    <col min="8123" max="8123" width="3" style="320" customWidth="1"/>
    <col min="8124" max="8124" width="0.85546875" style="320" customWidth="1"/>
    <col min="8125" max="8125" width="2.42578125" style="320" customWidth="1"/>
    <col min="8126" max="8126" width="3" style="320" customWidth="1"/>
    <col min="8127" max="8127" width="0.85546875" style="320" customWidth="1"/>
    <col min="8128" max="8128" width="2.42578125" style="320" customWidth="1"/>
    <col min="8129" max="8129" width="3" style="320" customWidth="1"/>
    <col min="8130" max="8130" width="0.85546875" style="320" customWidth="1"/>
    <col min="8131" max="8131" width="2.42578125" style="320" customWidth="1"/>
    <col min="8132" max="8132" width="3" style="320" customWidth="1"/>
    <col min="8133" max="8133" width="0.85546875" style="320" customWidth="1"/>
    <col min="8134" max="8134" width="2.42578125" style="320" customWidth="1"/>
    <col min="8135" max="8135" width="3" style="320" customWidth="1"/>
    <col min="8136" max="8136" width="0.85546875" style="320" customWidth="1"/>
    <col min="8137" max="8137" width="2.42578125" style="320" customWidth="1"/>
    <col min="8138" max="8138" width="3" style="320" customWidth="1"/>
    <col min="8139" max="8139" width="0.85546875" style="320" customWidth="1"/>
    <col min="8140" max="8140" width="2.42578125" style="320" customWidth="1"/>
    <col min="8141" max="8141" width="3" style="320" customWidth="1"/>
    <col min="8142" max="8142" width="0.85546875" style="320" customWidth="1"/>
    <col min="8143" max="8143" width="2.42578125" style="320" customWidth="1"/>
    <col min="8144" max="8144" width="3" style="320" customWidth="1"/>
    <col min="8145" max="8145" width="0.85546875" style="320" customWidth="1"/>
    <col min="8146" max="8146" width="2.42578125" style="320" customWidth="1"/>
    <col min="8147" max="8147" width="3.7109375" style="320" customWidth="1"/>
    <col min="8148" max="8148" width="4.7109375" style="320" customWidth="1"/>
    <col min="8149" max="8149" width="5.42578125" style="320" customWidth="1"/>
    <col min="8150" max="8150" width="4.140625" style="320" customWidth="1"/>
    <col min="8151" max="8369" width="11.42578125" style="320"/>
    <col min="8370" max="8370" width="1.85546875" style="320" bestFit="1" customWidth="1"/>
    <col min="8371" max="8371" width="10.7109375" style="320" customWidth="1"/>
    <col min="8372" max="8372" width="2" style="320" customWidth="1"/>
    <col min="8373" max="8373" width="3" style="320" customWidth="1"/>
    <col min="8374" max="8374" width="0.85546875" style="320" customWidth="1"/>
    <col min="8375" max="8375" width="2.42578125" style="320" customWidth="1"/>
    <col min="8376" max="8376" width="3" style="320" customWidth="1"/>
    <col min="8377" max="8377" width="0.85546875" style="320" customWidth="1"/>
    <col min="8378" max="8378" width="2.42578125" style="320" customWidth="1"/>
    <col min="8379" max="8379" width="3" style="320" customWidth="1"/>
    <col min="8380" max="8380" width="0.85546875" style="320" customWidth="1"/>
    <col min="8381" max="8381" width="2.42578125" style="320" customWidth="1"/>
    <col min="8382" max="8382" width="3" style="320" customWidth="1"/>
    <col min="8383" max="8383" width="0.85546875" style="320" customWidth="1"/>
    <col min="8384" max="8384" width="2.42578125" style="320" customWidth="1"/>
    <col min="8385" max="8385" width="3" style="320" customWidth="1"/>
    <col min="8386" max="8386" width="0.85546875" style="320" customWidth="1"/>
    <col min="8387" max="8387" width="2.42578125" style="320" customWidth="1"/>
    <col min="8388" max="8388" width="3" style="320" customWidth="1"/>
    <col min="8389" max="8389" width="0.85546875" style="320" customWidth="1"/>
    <col min="8390" max="8390" width="2.42578125" style="320" customWidth="1"/>
    <col min="8391" max="8391" width="3" style="320" customWidth="1"/>
    <col min="8392" max="8392" width="0.85546875" style="320" customWidth="1"/>
    <col min="8393" max="8393" width="2.42578125" style="320" customWidth="1"/>
    <col min="8394" max="8394" width="3" style="320" customWidth="1"/>
    <col min="8395" max="8395" width="0.85546875" style="320" customWidth="1"/>
    <col min="8396" max="8396" width="2.42578125" style="320" customWidth="1"/>
    <col min="8397" max="8397" width="3" style="320" customWidth="1"/>
    <col min="8398" max="8398" width="0.85546875" style="320" customWidth="1"/>
    <col min="8399" max="8399" width="2.42578125" style="320" customWidth="1"/>
    <col min="8400" max="8400" width="3" style="320" customWidth="1"/>
    <col min="8401" max="8401" width="0.85546875" style="320" customWidth="1"/>
    <col min="8402" max="8402" width="2.42578125" style="320" customWidth="1"/>
    <col min="8403" max="8403" width="3.7109375" style="320" customWidth="1"/>
    <col min="8404" max="8404" width="4.7109375" style="320" customWidth="1"/>
    <col min="8405" max="8405" width="5.42578125" style="320" customWidth="1"/>
    <col min="8406" max="8406" width="4.140625" style="320" customWidth="1"/>
    <col min="8407" max="8625" width="11.42578125" style="320"/>
    <col min="8626" max="8626" width="1.85546875" style="320" bestFit="1" customWidth="1"/>
    <col min="8627" max="8627" width="10.7109375" style="320" customWidth="1"/>
    <col min="8628" max="8628" width="2" style="320" customWidth="1"/>
    <col min="8629" max="8629" width="3" style="320" customWidth="1"/>
    <col min="8630" max="8630" width="0.85546875" style="320" customWidth="1"/>
    <col min="8631" max="8631" width="2.42578125" style="320" customWidth="1"/>
    <col min="8632" max="8632" width="3" style="320" customWidth="1"/>
    <col min="8633" max="8633" width="0.85546875" style="320" customWidth="1"/>
    <col min="8634" max="8634" width="2.42578125" style="320" customWidth="1"/>
    <col min="8635" max="8635" width="3" style="320" customWidth="1"/>
    <col min="8636" max="8636" width="0.85546875" style="320" customWidth="1"/>
    <col min="8637" max="8637" width="2.42578125" style="320" customWidth="1"/>
    <col min="8638" max="8638" width="3" style="320" customWidth="1"/>
    <col min="8639" max="8639" width="0.85546875" style="320" customWidth="1"/>
    <col min="8640" max="8640" width="2.42578125" style="320" customWidth="1"/>
    <col min="8641" max="8641" width="3" style="320" customWidth="1"/>
    <col min="8642" max="8642" width="0.85546875" style="320" customWidth="1"/>
    <col min="8643" max="8643" width="2.42578125" style="320" customWidth="1"/>
    <col min="8644" max="8644" width="3" style="320" customWidth="1"/>
    <col min="8645" max="8645" width="0.85546875" style="320" customWidth="1"/>
    <col min="8646" max="8646" width="2.42578125" style="320" customWidth="1"/>
    <col min="8647" max="8647" width="3" style="320" customWidth="1"/>
    <col min="8648" max="8648" width="0.85546875" style="320" customWidth="1"/>
    <col min="8649" max="8649" width="2.42578125" style="320" customWidth="1"/>
    <col min="8650" max="8650" width="3" style="320" customWidth="1"/>
    <col min="8651" max="8651" width="0.85546875" style="320" customWidth="1"/>
    <col min="8652" max="8652" width="2.42578125" style="320" customWidth="1"/>
    <col min="8653" max="8653" width="3" style="320" customWidth="1"/>
    <col min="8654" max="8654" width="0.85546875" style="320" customWidth="1"/>
    <col min="8655" max="8655" width="2.42578125" style="320" customWidth="1"/>
    <col min="8656" max="8656" width="3" style="320" customWidth="1"/>
    <col min="8657" max="8657" width="0.85546875" style="320" customWidth="1"/>
    <col min="8658" max="8658" width="2.42578125" style="320" customWidth="1"/>
    <col min="8659" max="8659" width="3.7109375" style="320" customWidth="1"/>
    <col min="8660" max="8660" width="4.7109375" style="320" customWidth="1"/>
    <col min="8661" max="8661" width="5.42578125" style="320" customWidth="1"/>
    <col min="8662" max="8662" width="4.140625" style="320" customWidth="1"/>
    <col min="8663" max="8881" width="11.42578125" style="320"/>
    <col min="8882" max="8882" width="1.85546875" style="320" bestFit="1" customWidth="1"/>
    <col min="8883" max="8883" width="10.7109375" style="320" customWidth="1"/>
    <col min="8884" max="8884" width="2" style="320" customWidth="1"/>
    <col min="8885" max="8885" width="3" style="320" customWidth="1"/>
    <col min="8886" max="8886" width="0.85546875" style="320" customWidth="1"/>
    <col min="8887" max="8887" width="2.42578125" style="320" customWidth="1"/>
    <col min="8888" max="8888" width="3" style="320" customWidth="1"/>
    <col min="8889" max="8889" width="0.85546875" style="320" customWidth="1"/>
    <col min="8890" max="8890" width="2.42578125" style="320" customWidth="1"/>
    <col min="8891" max="8891" width="3" style="320" customWidth="1"/>
    <col min="8892" max="8892" width="0.85546875" style="320" customWidth="1"/>
    <col min="8893" max="8893" width="2.42578125" style="320" customWidth="1"/>
    <col min="8894" max="8894" width="3" style="320" customWidth="1"/>
    <col min="8895" max="8895" width="0.85546875" style="320" customWidth="1"/>
    <col min="8896" max="8896" width="2.42578125" style="320" customWidth="1"/>
    <col min="8897" max="8897" width="3" style="320" customWidth="1"/>
    <col min="8898" max="8898" width="0.85546875" style="320" customWidth="1"/>
    <col min="8899" max="8899" width="2.42578125" style="320" customWidth="1"/>
    <col min="8900" max="8900" width="3" style="320" customWidth="1"/>
    <col min="8901" max="8901" width="0.85546875" style="320" customWidth="1"/>
    <col min="8902" max="8902" width="2.42578125" style="320" customWidth="1"/>
    <col min="8903" max="8903" width="3" style="320" customWidth="1"/>
    <col min="8904" max="8904" width="0.85546875" style="320" customWidth="1"/>
    <col min="8905" max="8905" width="2.42578125" style="320" customWidth="1"/>
    <col min="8906" max="8906" width="3" style="320" customWidth="1"/>
    <col min="8907" max="8907" width="0.85546875" style="320" customWidth="1"/>
    <col min="8908" max="8908" width="2.42578125" style="320" customWidth="1"/>
    <col min="8909" max="8909" width="3" style="320" customWidth="1"/>
    <col min="8910" max="8910" width="0.85546875" style="320" customWidth="1"/>
    <col min="8911" max="8911" width="2.42578125" style="320" customWidth="1"/>
    <col min="8912" max="8912" width="3" style="320" customWidth="1"/>
    <col min="8913" max="8913" width="0.85546875" style="320" customWidth="1"/>
    <col min="8914" max="8914" width="2.42578125" style="320" customWidth="1"/>
    <col min="8915" max="8915" width="3.7109375" style="320" customWidth="1"/>
    <col min="8916" max="8916" width="4.7109375" style="320" customWidth="1"/>
    <col min="8917" max="8917" width="5.42578125" style="320" customWidth="1"/>
    <col min="8918" max="8918" width="4.140625" style="320" customWidth="1"/>
    <col min="8919" max="9137" width="11.42578125" style="320"/>
    <col min="9138" max="9138" width="1.85546875" style="320" bestFit="1" customWidth="1"/>
    <col min="9139" max="9139" width="10.7109375" style="320" customWidth="1"/>
    <col min="9140" max="9140" width="2" style="320" customWidth="1"/>
    <col min="9141" max="9141" width="3" style="320" customWidth="1"/>
    <col min="9142" max="9142" width="0.85546875" style="320" customWidth="1"/>
    <col min="9143" max="9143" width="2.42578125" style="320" customWidth="1"/>
    <col min="9144" max="9144" width="3" style="320" customWidth="1"/>
    <col min="9145" max="9145" width="0.85546875" style="320" customWidth="1"/>
    <col min="9146" max="9146" width="2.42578125" style="320" customWidth="1"/>
    <col min="9147" max="9147" width="3" style="320" customWidth="1"/>
    <col min="9148" max="9148" width="0.85546875" style="320" customWidth="1"/>
    <col min="9149" max="9149" width="2.42578125" style="320" customWidth="1"/>
    <col min="9150" max="9150" width="3" style="320" customWidth="1"/>
    <col min="9151" max="9151" width="0.85546875" style="320" customWidth="1"/>
    <col min="9152" max="9152" width="2.42578125" style="320" customWidth="1"/>
    <col min="9153" max="9153" width="3" style="320" customWidth="1"/>
    <col min="9154" max="9154" width="0.85546875" style="320" customWidth="1"/>
    <col min="9155" max="9155" width="2.42578125" style="320" customWidth="1"/>
    <col min="9156" max="9156" width="3" style="320" customWidth="1"/>
    <col min="9157" max="9157" width="0.85546875" style="320" customWidth="1"/>
    <col min="9158" max="9158" width="2.42578125" style="320" customWidth="1"/>
    <col min="9159" max="9159" width="3" style="320" customWidth="1"/>
    <col min="9160" max="9160" width="0.85546875" style="320" customWidth="1"/>
    <col min="9161" max="9161" width="2.42578125" style="320" customWidth="1"/>
    <col min="9162" max="9162" width="3" style="320" customWidth="1"/>
    <col min="9163" max="9163" width="0.85546875" style="320" customWidth="1"/>
    <col min="9164" max="9164" width="2.42578125" style="320" customWidth="1"/>
    <col min="9165" max="9165" width="3" style="320" customWidth="1"/>
    <col min="9166" max="9166" width="0.85546875" style="320" customWidth="1"/>
    <col min="9167" max="9167" width="2.42578125" style="320" customWidth="1"/>
    <col min="9168" max="9168" width="3" style="320" customWidth="1"/>
    <col min="9169" max="9169" width="0.85546875" style="320" customWidth="1"/>
    <col min="9170" max="9170" width="2.42578125" style="320" customWidth="1"/>
    <col min="9171" max="9171" width="3.7109375" style="320" customWidth="1"/>
    <col min="9172" max="9172" width="4.7109375" style="320" customWidth="1"/>
    <col min="9173" max="9173" width="5.42578125" style="320" customWidth="1"/>
    <col min="9174" max="9174" width="4.140625" style="320" customWidth="1"/>
    <col min="9175" max="9393" width="11.42578125" style="320"/>
    <col min="9394" max="9394" width="1.85546875" style="320" bestFit="1" customWidth="1"/>
    <col min="9395" max="9395" width="10.7109375" style="320" customWidth="1"/>
    <col min="9396" max="9396" width="2" style="320" customWidth="1"/>
    <col min="9397" max="9397" width="3" style="320" customWidth="1"/>
    <col min="9398" max="9398" width="0.85546875" style="320" customWidth="1"/>
    <col min="9399" max="9399" width="2.42578125" style="320" customWidth="1"/>
    <col min="9400" max="9400" width="3" style="320" customWidth="1"/>
    <col min="9401" max="9401" width="0.85546875" style="320" customWidth="1"/>
    <col min="9402" max="9402" width="2.42578125" style="320" customWidth="1"/>
    <col min="9403" max="9403" width="3" style="320" customWidth="1"/>
    <col min="9404" max="9404" width="0.85546875" style="320" customWidth="1"/>
    <col min="9405" max="9405" width="2.42578125" style="320" customWidth="1"/>
    <col min="9406" max="9406" width="3" style="320" customWidth="1"/>
    <col min="9407" max="9407" width="0.85546875" style="320" customWidth="1"/>
    <col min="9408" max="9408" width="2.42578125" style="320" customWidth="1"/>
    <col min="9409" max="9409" width="3" style="320" customWidth="1"/>
    <col min="9410" max="9410" width="0.85546875" style="320" customWidth="1"/>
    <col min="9411" max="9411" width="2.42578125" style="320" customWidth="1"/>
    <col min="9412" max="9412" width="3" style="320" customWidth="1"/>
    <col min="9413" max="9413" width="0.85546875" style="320" customWidth="1"/>
    <col min="9414" max="9414" width="2.42578125" style="320" customWidth="1"/>
    <col min="9415" max="9415" width="3" style="320" customWidth="1"/>
    <col min="9416" max="9416" width="0.85546875" style="320" customWidth="1"/>
    <col min="9417" max="9417" width="2.42578125" style="320" customWidth="1"/>
    <col min="9418" max="9418" width="3" style="320" customWidth="1"/>
    <col min="9419" max="9419" width="0.85546875" style="320" customWidth="1"/>
    <col min="9420" max="9420" width="2.42578125" style="320" customWidth="1"/>
    <col min="9421" max="9421" width="3" style="320" customWidth="1"/>
    <col min="9422" max="9422" width="0.85546875" style="320" customWidth="1"/>
    <col min="9423" max="9423" width="2.42578125" style="320" customWidth="1"/>
    <col min="9424" max="9424" width="3" style="320" customWidth="1"/>
    <col min="9425" max="9425" width="0.85546875" style="320" customWidth="1"/>
    <col min="9426" max="9426" width="2.42578125" style="320" customWidth="1"/>
    <col min="9427" max="9427" width="3.7109375" style="320" customWidth="1"/>
    <col min="9428" max="9428" width="4.7109375" style="320" customWidth="1"/>
    <col min="9429" max="9429" width="5.42578125" style="320" customWidth="1"/>
    <col min="9430" max="9430" width="4.140625" style="320" customWidth="1"/>
    <col min="9431" max="9649" width="11.42578125" style="320"/>
    <col min="9650" max="9650" width="1.85546875" style="320" bestFit="1" customWidth="1"/>
    <col min="9651" max="9651" width="10.7109375" style="320" customWidth="1"/>
    <col min="9652" max="9652" width="2" style="320" customWidth="1"/>
    <col min="9653" max="9653" width="3" style="320" customWidth="1"/>
    <col min="9654" max="9654" width="0.85546875" style="320" customWidth="1"/>
    <col min="9655" max="9655" width="2.42578125" style="320" customWidth="1"/>
    <col min="9656" max="9656" width="3" style="320" customWidth="1"/>
    <col min="9657" max="9657" width="0.85546875" style="320" customWidth="1"/>
    <col min="9658" max="9658" width="2.42578125" style="320" customWidth="1"/>
    <col min="9659" max="9659" width="3" style="320" customWidth="1"/>
    <col min="9660" max="9660" width="0.85546875" style="320" customWidth="1"/>
    <col min="9661" max="9661" width="2.42578125" style="320" customWidth="1"/>
    <col min="9662" max="9662" width="3" style="320" customWidth="1"/>
    <col min="9663" max="9663" width="0.85546875" style="320" customWidth="1"/>
    <col min="9664" max="9664" width="2.42578125" style="320" customWidth="1"/>
    <col min="9665" max="9665" width="3" style="320" customWidth="1"/>
    <col min="9666" max="9666" width="0.85546875" style="320" customWidth="1"/>
    <col min="9667" max="9667" width="2.42578125" style="320" customWidth="1"/>
    <col min="9668" max="9668" width="3" style="320" customWidth="1"/>
    <col min="9669" max="9669" width="0.85546875" style="320" customWidth="1"/>
    <col min="9670" max="9670" width="2.42578125" style="320" customWidth="1"/>
    <col min="9671" max="9671" width="3" style="320" customWidth="1"/>
    <col min="9672" max="9672" width="0.85546875" style="320" customWidth="1"/>
    <col min="9673" max="9673" width="2.42578125" style="320" customWidth="1"/>
    <col min="9674" max="9674" width="3" style="320" customWidth="1"/>
    <col min="9675" max="9675" width="0.85546875" style="320" customWidth="1"/>
    <col min="9676" max="9676" width="2.42578125" style="320" customWidth="1"/>
    <col min="9677" max="9677" width="3" style="320" customWidth="1"/>
    <col min="9678" max="9678" width="0.85546875" style="320" customWidth="1"/>
    <col min="9679" max="9679" width="2.42578125" style="320" customWidth="1"/>
    <col min="9680" max="9680" width="3" style="320" customWidth="1"/>
    <col min="9681" max="9681" width="0.85546875" style="320" customWidth="1"/>
    <col min="9682" max="9682" width="2.42578125" style="320" customWidth="1"/>
    <col min="9683" max="9683" width="3.7109375" style="320" customWidth="1"/>
    <col min="9684" max="9684" width="4.7109375" style="320" customWidth="1"/>
    <col min="9685" max="9685" width="5.42578125" style="320" customWidth="1"/>
    <col min="9686" max="9686" width="4.140625" style="320" customWidth="1"/>
    <col min="9687" max="9905" width="11.42578125" style="320"/>
    <col min="9906" max="9906" width="1.85546875" style="320" bestFit="1" customWidth="1"/>
    <col min="9907" max="9907" width="10.7109375" style="320" customWidth="1"/>
    <col min="9908" max="9908" width="2" style="320" customWidth="1"/>
    <col min="9909" max="9909" width="3" style="320" customWidth="1"/>
    <col min="9910" max="9910" width="0.85546875" style="320" customWidth="1"/>
    <col min="9911" max="9911" width="2.42578125" style="320" customWidth="1"/>
    <col min="9912" max="9912" width="3" style="320" customWidth="1"/>
    <col min="9913" max="9913" width="0.85546875" style="320" customWidth="1"/>
    <col min="9914" max="9914" width="2.42578125" style="320" customWidth="1"/>
    <col min="9915" max="9915" width="3" style="320" customWidth="1"/>
    <col min="9916" max="9916" width="0.85546875" style="320" customWidth="1"/>
    <col min="9917" max="9917" width="2.42578125" style="320" customWidth="1"/>
    <col min="9918" max="9918" width="3" style="320" customWidth="1"/>
    <col min="9919" max="9919" width="0.85546875" style="320" customWidth="1"/>
    <col min="9920" max="9920" width="2.42578125" style="320" customWidth="1"/>
    <col min="9921" max="9921" width="3" style="320" customWidth="1"/>
    <col min="9922" max="9922" width="0.85546875" style="320" customWidth="1"/>
    <col min="9923" max="9923" width="2.42578125" style="320" customWidth="1"/>
    <col min="9924" max="9924" width="3" style="320" customWidth="1"/>
    <col min="9925" max="9925" width="0.85546875" style="320" customWidth="1"/>
    <col min="9926" max="9926" width="2.42578125" style="320" customWidth="1"/>
    <col min="9927" max="9927" width="3" style="320" customWidth="1"/>
    <col min="9928" max="9928" width="0.85546875" style="320" customWidth="1"/>
    <col min="9929" max="9929" width="2.42578125" style="320" customWidth="1"/>
    <col min="9930" max="9930" width="3" style="320" customWidth="1"/>
    <col min="9931" max="9931" width="0.85546875" style="320" customWidth="1"/>
    <col min="9932" max="9932" width="2.42578125" style="320" customWidth="1"/>
    <col min="9933" max="9933" width="3" style="320" customWidth="1"/>
    <col min="9934" max="9934" width="0.85546875" style="320" customWidth="1"/>
    <col min="9935" max="9935" width="2.42578125" style="320" customWidth="1"/>
    <col min="9936" max="9936" width="3" style="320" customWidth="1"/>
    <col min="9937" max="9937" width="0.85546875" style="320" customWidth="1"/>
    <col min="9938" max="9938" width="2.42578125" style="320" customWidth="1"/>
    <col min="9939" max="9939" width="3.7109375" style="320" customWidth="1"/>
    <col min="9940" max="9940" width="4.7109375" style="320" customWidth="1"/>
    <col min="9941" max="9941" width="5.42578125" style="320" customWidth="1"/>
    <col min="9942" max="9942" width="4.140625" style="320" customWidth="1"/>
    <col min="9943" max="10161" width="11.42578125" style="320"/>
    <col min="10162" max="10162" width="1.85546875" style="320" bestFit="1" customWidth="1"/>
    <col min="10163" max="10163" width="10.7109375" style="320" customWidth="1"/>
    <col min="10164" max="10164" width="2" style="320" customWidth="1"/>
    <col min="10165" max="10165" width="3" style="320" customWidth="1"/>
    <col min="10166" max="10166" width="0.85546875" style="320" customWidth="1"/>
    <col min="10167" max="10167" width="2.42578125" style="320" customWidth="1"/>
    <col min="10168" max="10168" width="3" style="320" customWidth="1"/>
    <col min="10169" max="10169" width="0.85546875" style="320" customWidth="1"/>
    <col min="10170" max="10170" width="2.42578125" style="320" customWidth="1"/>
    <col min="10171" max="10171" width="3" style="320" customWidth="1"/>
    <col min="10172" max="10172" width="0.85546875" style="320" customWidth="1"/>
    <col min="10173" max="10173" width="2.42578125" style="320" customWidth="1"/>
    <col min="10174" max="10174" width="3" style="320" customWidth="1"/>
    <col min="10175" max="10175" width="0.85546875" style="320" customWidth="1"/>
    <col min="10176" max="10176" width="2.42578125" style="320" customWidth="1"/>
    <col min="10177" max="10177" width="3" style="320" customWidth="1"/>
    <col min="10178" max="10178" width="0.85546875" style="320" customWidth="1"/>
    <col min="10179" max="10179" width="2.42578125" style="320" customWidth="1"/>
    <col min="10180" max="10180" width="3" style="320" customWidth="1"/>
    <col min="10181" max="10181" width="0.85546875" style="320" customWidth="1"/>
    <col min="10182" max="10182" width="2.42578125" style="320" customWidth="1"/>
    <col min="10183" max="10183" width="3" style="320" customWidth="1"/>
    <col min="10184" max="10184" width="0.85546875" style="320" customWidth="1"/>
    <col min="10185" max="10185" width="2.42578125" style="320" customWidth="1"/>
    <col min="10186" max="10186" width="3" style="320" customWidth="1"/>
    <col min="10187" max="10187" width="0.85546875" style="320" customWidth="1"/>
    <col min="10188" max="10188" width="2.42578125" style="320" customWidth="1"/>
    <col min="10189" max="10189" width="3" style="320" customWidth="1"/>
    <col min="10190" max="10190" width="0.85546875" style="320" customWidth="1"/>
    <col min="10191" max="10191" width="2.42578125" style="320" customWidth="1"/>
    <col min="10192" max="10192" width="3" style="320" customWidth="1"/>
    <col min="10193" max="10193" width="0.85546875" style="320" customWidth="1"/>
    <col min="10194" max="10194" width="2.42578125" style="320" customWidth="1"/>
    <col min="10195" max="10195" width="3.7109375" style="320" customWidth="1"/>
    <col min="10196" max="10196" width="4.7109375" style="320" customWidth="1"/>
    <col min="10197" max="10197" width="5.42578125" style="320" customWidth="1"/>
    <col min="10198" max="10198" width="4.140625" style="320" customWidth="1"/>
    <col min="10199" max="10417" width="11.42578125" style="320"/>
    <col min="10418" max="10418" width="1.85546875" style="320" bestFit="1" customWidth="1"/>
    <col min="10419" max="10419" width="10.7109375" style="320" customWidth="1"/>
    <col min="10420" max="10420" width="2" style="320" customWidth="1"/>
    <col min="10421" max="10421" width="3" style="320" customWidth="1"/>
    <col min="10422" max="10422" width="0.85546875" style="320" customWidth="1"/>
    <col min="10423" max="10423" width="2.42578125" style="320" customWidth="1"/>
    <col min="10424" max="10424" width="3" style="320" customWidth="1"/>
    <col min="10425" max="10425" width="0.85546875" style="320" customWidth="1"/>
    <col min="10426" max="10426" width="2.42578125" style="320" customWidth="1"/>
    <col min="10427" max="10427" width="3" style="320" customWidth="1"/>
    <col min="10428" max="10428" width="0.85546875" style="320" customWidth="1"/>
    <col min="10429" max="10429" width="2.42578125" style="320" customWidth="1"/>
    <col min="10430" max="10430" width="3" style="320" customWidth="1"/>
    <col min="10431" max="10431" width="0.85546875" style="320" customWidth="1"/>
    <col min="10432" max="10432" width="2.42578125" style="320" customWidth="1"/>
    <col min="10433" max="10433" width="3" style="320" customWidth="1"/>
    <col min="10434" max="10434" width="0.85546875" style="320" customWidth="1"/>
    <col min="10435" max="10435" width="2.42578125" style="320" customWidth="1"/>
    <col min="10436" max="10436" width="3" style="320" customWidth="1"/>
    <col min="10437" max="10437" width="0.85546875" style="320" customWidth="1"/>
    <col min="10438" max="10438" width="2.42578125" style="320" customWidth="1"/>
    <col min="10439" max="10439" width="3" style="320" customWidth="1"/>
    <col min="10440" max="10440" width="0.85546875" style="320" customWidth="1"/>
    <col min="10441" max="10441" width="2.42578125" style="320" customWidth="1"/>
    <col min="10442" max="10442" width="3" style="320" customWidth="1"/>
    <col min="10443" max="10443" width="0.85546875" style="320" customWidth="1"/>
    <col min="10444" max="10444" width="2.42578125" style="320" customWidth="1"/>
    <col min="10445" max="10445" width="3" style="320" customWidth="1"/>
    <col min="10446" max="10446" width="0.85546875" style="320" customWidth="1"/>
    <col min="10447" max="10447" width="2.42578125" style="320" customWidth="1"/>
    <col min="10448" max="10448" width="3" style="320" customWidth="1"/>
    <col min="10449" max="10449" width="0.85546875" style="320" customWidth="1"/>
    <col min="10450" max="10450" width="2.42578125" style="320" customWidth="1"/>
    <col min="10451" max="10451" width="3.7109375" style="320" customWidth="1"/>
    <col min="10452" max="10452" width="4.7109375" style="320" customWidth="1"/>
    <col min="10453" max="10453" width="5.42578125" style="320" customWidth="1"/>
    <col min="10454" max="10454" width="4.140625" style="320" customWidth="1"/>
    <col min="10455" max="10673" width="11.42578125" style="320"/>
    <col min="10674" max="10674" width="1.85546875" style="320" bestFit="1" customWidth="1"/>
    <col min="10675" max="10675" width="10.7109375" style="320" customWidth="1"/>
    <col min="10676" max="10676" width="2" style="320" customWidth="1"/>
    <col min="10677" max="10677" width="3" style="320" customWidth="1"/>
    <col min="10678" max="10678" width="0.85546875" style="320" customWidth="1"/>
    <col min="10679" max="10679" width="2.42578125" style="320" customWidth="1"/>
    <col min="10680" max="10680" width="3" style="320" customWidth="1"/>
    <col min="10681" max="10681" width="0.85546875" style="320" customWidth="1"/>
    <col min="10682" max="10682" width="2.42578125" style="320" customWidth="1"/>
    <col min="10683" max="10683" width="3" style="320" customWidth="1"/>
    <col min="10684" max="10684" width="0.85546875" style="320" customWidth="1"/>
    <col min="10685" max="10685" width="2.42578125" style="320" customWidth="1"/>
    <col min="10686" max="10686" width="3" style="320" customWidth="1"/>
    <col min="10687" max="10687" width="0.85546875" style="320" customWidth="1"/>
    <col min="10688" max="10688" width="2.42578125" style="320" customWidth="1"/>
    <col min="10689" max="10689" width="3" style="320" customWidth="1"/>
    <col min="10690" max="10690" width="0.85546875" style="320" customWidth="1"/>
    <col min="10691" max="10691" width="2.42578125" style="320" customWidth="1"/>
    <col min="10692" max="10692" width="3" style="320" customWidth="1"/>
    <col min="10693" max="10693" width="0.85546875" style="320" customWidth="1"/>
    <col min="10694" max="10694" width="2.42578125" style="320" customWidth="1"/>
    <col min="10695" max="10695" width="3" style="320" customWidth="1"/>
    <col min="10696" max="10696" width="0.85546875" style="320" customWidth="1"/>
    <col min="10697" max="10697" width="2.42578125" style="320" customWidth="1"/>
    <col min="10698" max="10698" width="3" style="320" customWidth="1"/>
    <col min="10699" max="10699" width="0.85546875" style="320" customWidth="1"/>
    <col min="10700" max="10700" width="2.42578125" style="320" customWidth="1"/>
    <col min="10701" max="10701" width="3" style="320" customWidth="1"/>
    <col min="10702" max="10702" width="0.85546875" style="320" customWidth="1"/>
    <col min="10703" max="10703" width="2.42578125" style="320" customWidth="1"/>
    <col min="10704" max="10704" width="3" style="320" customWidth="1"/>
    <col min="10705" max="10705" width="0.85546875" style="320" customWidth="1"/>
    <col min="10706" max="10706" width="2.42578125" style="320" customWidth="1"/>
    <col min="10707" max="10707" width="3.7109375" style="320" customWidth="1"/>
    <col min="10708" max="10708" width="4.7109375" style="320" customWidth="1"/>
    <col min="10709" max="10709" width="5.42578125" style="320" customWidth="1"/>
    <col min="10710" max="10710" width="4.140625" style="320" customWidth="1"/>
    <col min="10711" max="10929" width="11.42578125" style="320"/>
    <col min="10930" max="10930" width="1.85546875" style="320" bestFit="1" customWidth="1"/>
    <col min="10931" max="10931" width="10.7109375" style="320" customWidth="1"/>
    <col min="10932" max="10932" width="2" style="320" customWidth="1"/>
    <col min="10933" max="10933" width="3" style="320" customWidth="1"/>
    <col min="10934" max="10934" width="0.85546875" style="320" customWidth="1"/>
    <col min="10935" max="10935" width="2.42578125" style="320" customWidth="1"/>
    <col min="10936" max="10936" width="3" style="320" customWidth="1"/>
    <col min="10937" max="10937" width="0.85546875" style="320" customWidth="1"/>
    <col min="10938" max="10938" width="2.42578125" style="320" customWidth="1"/>
    <col min="10939" max="10939" width="3" style="320" customWidth="1"/>
    <col min="10940" max="10940" width="0.85546875" style="320" customWidth="1"/>
    <col min="10941" max="10941" width="2.42578125" style="320" customWidth="1"/>
    <col min="10942" max="10942" width="3" style="320" customWidth="1"/>
    <col min="10943" max="10943" width="0.85546875" style="320" customWidth="1"/>
    <col min="10944" max="10944" width="2.42578125" style="320" customWidth="1"/>
    <col min="10945" max="10945" width="3" style="320" customWidth="1"/>
    <col min="10946" max="10946" width="0.85546875" style="320" customWidth="1"/>
    <col min="10947" max="10947" width="2.42578125" style="320" customWidth="1"/>
    <col min="10948" max="10948" width="3" style="320" customWidth="1"/>
    <col min="10949" max="10949" width="0.85546875" style="320" customWidth="1"/>
    <col min="10950" max="10950" width="2.42578125" style="320" customWidth="1"/>
    <col min="10951" max="10951" width="3" style="320" customWidth="1"/>
    <col min="10952" max="10952" width="0.85546875" style="320" customWidth="1"/>
    <col min="10953" max="10953" width="2.42578125" style="320" customWidth="1"/>
    <col min="10954" max="10954" width="3" style="320" customWidth="1"/>
    <col min="10955" max="10955" width="0.85546875" style="320" customWidth="1"/>
    <col min="10956" max="10956" width="2.42578125" style="320" customWidth="1"/>
    <col min="10957" max="10957" width="3" style="320" customWidth="1"/>
    <col min="10958" max="10958" width="0.85546875" style="320" customWidth="1"/>
    <col min="10959" max="10959" width="2.42578125" style="320" customWidth="1"/>
    <col min="10960" max="10960" width="3" style="320" customWidth="1"/>
    <col min="10961" max="10961" width="0.85546875" style="320" customWidth="1"/>
    <col min="10962" max="10962" width="2.42578125" style="320" customWidth="1"/>
    <col min="10963" max="10963" width="3.7109375" style="320" customWidth="1"/>
    <col min="10964" max="10964" width="4.7109375" style="320" customWidth="1"/>
    <col min="10965" max="10965" width="5.42578125" style="320" customWidth="1"/>
    <col min="10966" max="10966" width="4.140625" style="320" customWidth="1"/>
    <col min="10967" max="11185" width="11.42578125" style="320"/>
    <col min="11186" max="11186" width="1.85546875" style="320" bestFit="1" customWidth="1"/>
    <col min="11187" max="11187" width="10.7109375" style="320" customWidth="1"/>
    <col min="11188" max="11188" width="2" style="320" customWidth="1"/>
    <col min="11189" max="11189" width="3" style="320" customWidth="1"/>
    <col min="11190" max="11190" width="0.85546875" style="320" customWidth="1"/>
    <col min="11191" max="11191" width="2.42578125" style="320" customWidth="1"/>
    <col min="11192" max="11192" width="3" style="320" customWidth="1"/>
    <col min="11193" max="11193" width="0.85546875" style="320" customWidth="1"/>
    <col min="11194" max="11194" width="2.42578125" style="320" customWidth="1"/>
    <col min="11195" max="11195" width="3" style="320" customWidth="1"/>
    <col min="11196" max="11196" width="0.85546875" style="320" customWidth="1"/>
    <col min="11197" max="11197" width="2.42578125" style="320" customWidth="1"/>
    <col min="11198" max="11198" width="3" style="320" customWidth="1"/>
    <col min="11199" max="11199" width="0.85546875" style="320" customWidth="1"/>
    <col min="11200" max="11200" width="2.42578125" style="320" customWidth="1"/>
    <col min="11201" max="11201" width="3" style="320" customWidth="1"/>
    <col min="11202" max="11202" width="0.85546875" style="320" customWidth="1"/>
    <col min="11203" max="11203" width="2.42578125" style="320" customWidth="1"/>
    <col min="11204" max="11204" width="3" style="320" customWidth="1"/>
    <col min="11205" max="11205" width="0.85546875" style="320" customWidth="1"/>
    <col min="11206" max="11206" width="2.42578125" style="320" customWidth="1"/>
    <col min="11207" max="11207" width="3" style="320" customWidth="1"/>
    <col min="11208" max="11208" width="0.85546875" style="320" customWidth="1"/>
    <col min="11209" max="11209" width="2.42578125" style="320" customWidth="1"/>
    <col min="11210" max="11210" width="3" style="320" customWidth="1"/>
    <col min="11211" max="11211" width="0.85546875" style="320" customWidth="1"/>
    <col min="11212" max="11212" width="2.42578125" style="320" customWidth="1"/>
    <col min="11213" max="11213" width="3" style="320" customWidth="1"/>
    <col min="11214" max="11214" width="0.85546875" style="320" customWidth="1"/>
    <col min="11215" max="11215" width="2.42578125" style="320" customWidth="1"/>
    <col min="11216" max="11216" width="3" style="320" customWidth="1"/>
    <col min="11217" max="11217" width="0.85546875" style="320" customWidth="1"/>
    <col min="11218" max="11218" width="2.42578125" style="320" customWidth="1"/>
    <col min="11219" max="11219" width="3.7109375" style="320" customWidth="1"/>
    <col min="11220" max="11220" width="4.7109375" style="320" customWidth="1"/>
    <col min="11221" max="11221" width="5.42578125" style="320" customWidth="1"/>
    <col min="11222" max="11222" width="4.140625" style="320" customWidth="1"/>
    <col min="11223" max="11441" width="11.42578125" style="320"/>
    <col min="11442" max="11442" width="1.85546875" style="320" bestFit="1" customWidth="1"/>
    <col min="11443" max="11443" width="10.7109375" style="320" customWidth="1"/>
    <col min="11444" max="11444" width="2" style="320" customWidth="1"/>
    <col min="11445" max="11445" width="3" style="320" customWidth="1"/>
    <col min="11446" max="11446" width="0.85546875" style="320" customWidth="1"/>
    <col min="11447" max="11447" width="2.42578125" style="320" customWidth="1"/>
    <col min="11448" max="11448" width="3" style="320" customWidth="1"/>
    <col min="11449" max="11449" width="0.85546875" style="320" customWidth="1"/>
    <col min="11450" max="11450" width="2.42578125" style="320" customWidth="1"/>
    <col min="11451" max="11451" width="3" style="320" customWidth="1"/>
    <col min="11452" max="11452" width="0.85546875" style="320" customWidth="1"/>
    <col min="11453" max="11453" width="2.42578125" style="320" customWidth="1"/>
    <col min="11454" max="11454" width="3" style="320" customWidth="1"/>
    <col min="11455" max="11455" width="0.85546875" style="320" customWidth="1"/>
    <col min="11456" max="11456" width="2.42578125" style="320" customWidth="1"/>
    <col min="11457" max="11457" width="3" style="320" customWidth="1"/>
    <col min="11458" max="11458" width="0.85546875" style="320" customWidth="1"/>
    <col min="11459" max="11459" width="2.42578125" style="320" customWidth="1"/>
    <col min="11460" max="11460" width="3" style="320" customWidth="1"/>
    <col min="11461" max="11461" width="0.85546875" style="320" customWidth="1"/>
    <col min="11462" max="11462" width="2.42578125" style="320" customWidth="1"/>
    <col min="11463" max="11463" width="3" style="320" customWidth="1"/>
    <col min="11464" max="11464" width="0.85546875" style="320" customWidth="1"/>
    <col min="11465" max="11465" width="2.42578125" style="320" customWidth="1"/>
    <col min="11466" max="11466" width="3" style="320" customWidth="1"/>
    <col min="11467" max="11467" width="0.85546875" style="320" customWidth="1"/>
    <col min="11468" max="11468" width="2.42578125" style="320" customWidth="1"/>
    <col min="11469" max="11469" width="3" style="320" customWidth="1"/>
    <col min="11470" max="11470" width="0.85546875" style="320" customWidth="1"/>
    <col min="11471" max="11471" width="2.42578125" style="320" customWidth="1"/>
    <col min="11472" max="11472" width="3" style="320" customWidth="1"/>
    <col min="11473" max="11473" width="0.85546875" style="320" customWidth="1"/>
    <col min="11474" max="11474" width="2.42578125" style="320" customWidth="1"/>
    <col min="11475" max="11475" width="3.7109375" style="320" customWidth="1"/>
    <col min="11476" max="11476" width="4.7109375" style="320" customWidth="1"/>
    <col min="11477" max="11477" width="5.42578125" style="320" customWidth="1"/>
    <col min="11478" max="11478" width="4.140625" style="320" customWidth="1"/>
    <col min="11479" max="11697" width="11.42578125" style="320"/>
    <col min="11698" max="11698" width="1.85546875" style="320" bestFit="1" customWidth="1"/>
    <col min="11699" max="11699" width="10.7109375" style="320" customWidth="1"/>
    <col min="11700" max="11700" width="2" style="320" customWidth="1"/>
    <col min="11701" max="11701" width="3" style="320" customWidth="1"/>
    <col min="11702" max="11702" width="0.85546875" style="320" customWidth="1"/>
    <col min="11703" max="11703" width="2.42578125" style="320" customWidth="1"/>
    <col min="11704" max="11704" width="3" style="320" customWidth="1"/>
    <col min="11705" max="11705" width="0.85546875" style="320" customWidth="1"/>
    <col min="11706" max="11706" width="2.42578125" style="320" customWidth="1"/>
    <col min="11707" max="11707" width="3" style="320" customWidth="1"/>
    <col min="11708" max="11708" width="0.85546875" style="320" customWidth="1"/>
    <col min="11709" max="11709" width="2.42578125" style="320" customWidth="1"/>
    <col min="11710" max="11710" width="3" style="320" customWidth="1"/>
    <col min="11711" max="11711" width="0.85546875" style="320" customWidth="1"/>
    <col min="11712" max="11712" width="2.42578125" style="320" customWidth="1"/>
    <col min="11713" max="11713" width="3" style="320" customWidth="1"/>
    <col min="11714" max="11714" width="0.85546875" style="320" customWidth="1"/>
    <col min="11715" max="11715" width="2.42578125" style="320" customWidth="1"/>
    <col min="11716" max="11716" width="3" style="320" customWidth="1"/>
    <col min="11717" max="11717" width="0.85546875" style="320" customWidth="1"/>
    <col min="11718" max="11718" width="2.42578125" style="320" customWidth="1"/>
    <col min="11719" max="11719" width="3" style="320" customWidth="1"/>
    <col min="11720" max="11720" width="0.85546875" style="320" customWidth="1"/>
    <col min="11721" max="11721" width="2.42578125" style="320" customWidth="1"/>
    <col min="11722" max="11722" width="3" style="320" customWidth="1"/>
    <col min="11723" max="11723" width="0.85546875" style="320" customWidth="1"/>
    <col min="11724" max="11724" width="2.42578125" style="320" customWidth="1"/>
    <col min="11725" max="11725" width="3" style="320" customWidth="1"/>
    <col min="11726" max="11726" width="0.85546875" style="320" customWidth="1"/>
    <col min="11727" max="11727" width="2.42578125" style="320" customWidth="1"/>
    <col min="11728" max="11728" width="3" style="320" customWidth="1"/>
    <col min="11729" max="11729" width="0.85546875" style="320" customWidth="1"/>
    <col min="11730" max="11730" width="2.42578125" style="320" customWidth="1"/>
    <col min="11731" max="11731" width="3.7109375" style="320" customWidth="1"/>
    <col min="11732" max="11732" width="4.7109375" style="320" customWidth="1"/>
    <col min="11733" max="11733" width="5.42578125" style="320" customWidth="1"/>
    <col min="11734" max="11734" width="4.140625" style="320" customWidth="1"/>
    <col min="11735" max="11953" width="11.42578125" style="320"/>
    <col min="11954" max="11954" width="1.85546875" style="320" bestFit="1" customWidth="1"/>
    <col min="11955" max="11955" width="10.7109375" style="320" customWidth="1"/>
    <col min="11956" max="11956" width="2" style="320" customWidth="1"/>
    <col min="11957" max="11957" width="3" style="320" customWidth="1"/>
    <col min="11958" max="11958" width="0.85546875" style="320" customWidth="1"/>
    <col min="11959" max="11959" width="2.42578125" style="320" customWidth="1"/>
    <col min="11960" max="11960" width="3" style="320" customWidth="1"/>
    <col min="11961" max="11961" width="0.85546875" style="320" customWidth="1"/>
    <col min="11962" max="11962" width="2.42578125" style="320" customWidth="1"/>
    <col min="11963" max="11963" width="3" style="320" customWidth="1"/>
    <col min="11964" max="11964" width="0.85546875" style="320" customWidth="1"/>
    <col min="11965" max="11965" width="2.42578125" style="320" customWidth="1"/>
    <col min="11966" max="11966" width="3" style="320" customWidth="1"/>
    <col min="11967" max="11967" width="0.85546875" style="320" customWidth="1"/>
    <col min="11968" max="11968" width="2.42578125" style="320" customWidth="1"/>
    <col min="11969" max="11969" width="3" style="320" customWidth="1"/>
    <col min="11970" max="11970" width="0.85546875" style="320" customWidth="1"/>
    <col min="11971" max="11971" width="2.42578125" style="320" customWidth="1"/>
    <col min="11972" max="11972" width="3" style="320" customWidth="1"/>
    <col min="11973" max="11973" width="0.85546875" style="320" customWidth="1"/>
    <col min="11974" max="11974" width="2.42578125" style="320" customWidth="1"/>
    <col min="11975" max="11975" width="3" style="320" customWidth="1"/>
    <col min="11976" max="11976" width="0.85546875" style="320" customWidth="1"/>
    <col min="11977" max="11977" width="2.42578125" style="320" customWidth="1"/>
    <col min="11978" max="11978" width="3" style="320" customWidth="1"/>
    <col min="11979" max="11979" width="0.85546875" style="320" customWidth="1"/>
    <col min="11980" max="11980" width="2.42578125" style="320" customWidth="1"/>
    <col min="11981" max="11981" width="3" style="320" customWidth="1"/>
    <col min="11982" max="11982" width="0.85546875" style="320" customWidth="1"/>
    <col min="11983" max="11983" width="2.42578125" style="320" customWidth="1"/>
    <col min="11984" max="11984" width="3" style="320" customWidth="1"/>
    <col min="11985" max="11985" width="0.85546875" style="320" customWidth="1"/>
    <col min="11986" max="11986" width="2.42578125" style="320" customWidth="1"/>
    <col min="11987" max="11987" width="3.7109375" style="320" customWidth="1"/>
    <col min="11988" max="11988" width="4.7109375" style="320" customWidth="1"/>
    <col min="11989" max="11989" width="5.42578125" style="320" customWidth="1"/>
    <col min="11990" max="11990" width="4.140625" style="320" customWidth="1"/>
    <col min="11991" max="12209" width="11.42578125" style="320"/>
    <col min="12210" max="12210" width="1.85546875" style="320" bestFit="1" customWidth="1"/>
    <col min="12211" max="12211" width="10.7109375" style="320" customWidth="1"/>
    <col min="12212" max="12212" width="2" style="320" customWidth="1"/>
    <col min="12213" max="12213" width="3" style="320" customWidth="1"/>
    <col min="12214" max="12214" width="0.85546875" style="320" customWidth="1"/>
    <col min="12215" max="12215" width="2.42578125" style="320" customWidth="1"/>
    <col min="12216" max="12216" width="3" style="320" customWidth="1"/>
    <col min="12217" max="12217" width="0.85546875" style="320" customWidth="1"/>
    <col min="12218" max="12218" width="2.42578125" style="320" customWidth="1"/>
    <col min="12219" max="12219" width="3" style="320" customWidth="1"/>
    <col min="12220" max="12220" width="0.85546875" style="320" customWidth="1"/>
    <col min="12221" max="12221" width="2.42578125" style="320" customWidth="1"/>
    <col min="12222" max="12222" width="3" style="320" customWidth="1"/>
    <col min="12223" max="12223" width="0.85546875" style="320" customWidth="1"/>
    <col min="12224" max="12224" width="2.42578125" style="320" customWidth="1"/>
    <col min="12225" max="12225" width="3" style="320" customWidth="1"/>
    <col min="12226" max="12226" width="0.85546875" style="320" customWidth="1"/>
    <col min="12227" max="12227" width="2.42578125" style="320" customWidth="1"/>
    <col min="12228" max="12228" width="3" style="320" customWidth="1"/>
    <col min="12229" max="12229" width="0.85546875" style="320" customWidth="1"/>
    <col min="12230" max="12230" width="2.42578125" style="320" customWidth="1"/>
    <col min="12231" max="12231" width="3" style="320" customWidth="1"/>
    <col min="12232" max="12232" width="0.85546875" style="320" customWidth="1"/>
    <col min="12233" max="12233" width="2.42578125" style="320" customWidth="1"/>
    <col min="12234" max="12234" width="3" style="320" customWidth="1"/>
    <col min="12235" max="12235" width="0.85546875" style="320" customWidth="1"/>
    <col min="12236" max="12236" width="2.42578125" style="320" customWidth="1"/>
    <col min="12237" max="12237" width="3" style="320" customWidth="1"/>
    <col min="12238" max="12238" width="0.85546875" style="320" customWidth="1"/>
    <col min="12239" max="12239" width="2.42578125" style="320" customWidth="1"/>
    <col min="12240" max="12240" width="3" style="320" customWidth="1"/>
    <col min="12241" max="12241" width="0.85546875" style="320" customWidth="1"/>
    <col min="12242" max="12242" width="2.42578125" style="320" customWidth="1"/>
    <col min="12243" max="12243" width="3.7109375" style="320" customWidth="1"/>
    <col min="12244" max="12244" width="4.7109375" style="320" customWidth="1"/>
    <col min="12245" max="12245" width="5.42578125" style="320" customWidth="1"/>
    <col min="12246" max="12246" width="4.140625" style="320" customWidth="1"/>
    <col min="12247" max="12465" width="11.42578125" style="320"/>
    <col min="12466" max="12466" width="1.85546875" style="320" bestFit="1" customWidth="1"/>
    <col min="12467" max="12467" width="10.7109375" style="320" customWidth="1"/>
    <col min="12468" max="12468" width="2" style="320" customWidth="1"/>
    <col min="12469" max="12469" width="3" style="320" customWidth="1"/>
    <col min="12470" max="12470" width="0.85546875" style="320" customWidth="1"/>
    <col min="12471" max="12471" width="2.42578125" style="320" customWidth="1"/>
    <col min="12472" max="12472" width="3" style="320" customWidth="1"/>
    <col min="12473" max="12473" width="0.85546875" style="320" customWidth="1"/>
    <col min="12474" max="12474" width="2.42578125" style="320" customWidth="1"/>
    <col min="12475" max="12475" width="3" style="320" customWidth="1"/>
    <col min="12476" max="12476" width="0.85546875" style="320" customWidth="1"/>
    <col min="12477" max="12477" width="2.42578125" style="320" customWidth="1"/>
    <col min="12478" max="12478" width="3" style="320" customWidth="1"/>
    <col min="12479" max="12479" width="0.85546875" style="320" customWidth="1"/>
    <col min="12480" max="12480" width="2.42578125" style="320" customWidth="1"/>
    <col min="12481" max="12481" width="3" style="320" customWidth="1"/>
    <col min="12482" max="12482" width="0.85546875" style="320" customWidth="1"/>
    <col min="12483" max="12483" width="2.42578125" style="320" customWidth="1"/>
    <col min="12484" max="12484" width="3" style="320" customWidth="1"/>
    <col min="12485" max="12485" width="0.85546875" style="320" customWidth="1"/>
    <col min="12486" max="12486" width="2.42578125" style="320" customWidth="1"/>
    <col min="12487" max="12487" width="3" style="320" customWidth="1"/>
    <col min="12488" max="12488" width="0.85546875" style="320" customWidth="1"/>
    <col min="12489" max="12489" width="2.42578125" style="320" customWidth="1"/>
    <col min="12490" max="12490" width="3" style="320" customWidth="1"/>
    <col min="12491" max="12491" width="0.85546875" style="320" customWidth="1"/>
    <col min="12492" max="12492" width="2.42578125" style="320" customWidth="1"/>
    <col min="12493" max="12493" width="3" style="320" customWidth="1"/>
    <col min="12494" max="12494" width="0.85546875" style="320" customWidth="1"/>
    <col min="12495" max="12495" width="2.42578125" style="320" customWidth="1"/>
    <col min="12496" max="12496" width="3" style="320" customWidth="1"/>
    <col min="12497" max="12497" width="0.85546875" style="320" customWidth="1"/>
    <col min="12498" max="12498" width="2.42578125" style="320" customWidth="1"/>
    <col min="12499" max="12499" width="3.7109375" style="320" customWidth="1"/>
    <col min="12500" max="12500" width="4.7109375" style="320" customWidth="1"/>
    <col min="12501" max="12501" width="5.42578125" style="320" customWidth="1"/>
    <col min="12502" max="12502" width="4.140625" style="320" customWidth="1"/>
    <col min="12503" max="12721" width="11.42578125" style="320"/>
    <col min="12722" max="12722" width="1.85546875" style="320" bestFit="1" customWidth="1"/>
    <col min="12723" max="12723" width="10.7109375" style="320" customWidth="1"/>
    <col min="12724" max="12724" width="2" style="320" customWidth="1"/>
    <col min="12725" max="12725" width="3" style="320" customWidth="1"/>
    <col min="12726" max="12726" width="0.85546875" style="320" customWidth="1"/>
    <col min="12727" max="12727" width="2.42578125" style="320" customWidth="1"/>
    <col min="12728" max="12728" width="3" style="320" customWidth="1"/>
    <col min="12729" max="12729" width="0.85546875" style="320" customWidth="1"/>
    <col min="12730" max="12730" width="2.42578125" style="320" customWidth="1"/>
    <col min="12731" max="12731" width="3" style="320" customWidth="1"/>
    <col min="12732" max="12732" width="0.85546875" style="320" customWidth="1"/>
    <col min="12733" max="12733" width="2.42578125" style="320" customWidth="1"/>
    <col min="12734" max="12734" width="3" style="320" customWidth="1"/>
    <col min="12735" max="12735" width="0.85546875" style="320" customWidth="1"/>
    <col min="12736" max="12736" width="2.42578125" style="320" customWidth="1"/>
    <col min="12737" max="12737" width="3" style="320" customWidth="1"/>
    <col min="12738" max="12738" width="0.85546875" style="320" customWidth="1"/>
    <col min="12739" max="12739" width="2.42578125" style="320" customWidth="1"/>
    <col min="12740" max="12740" width="3" style="320" customWidth="1"/>
    <col min="12741" max="12741" width="0.85546875" style="320" customWidth="1"/>
    <col min="12742" max="12742" width="2.42578125" style="320" customWidth="1"/>
    <col min="12743" max="12743" width="3" style="320" customWidth="1"/>
    <col min="12744" max="12744" width="0.85546875" style="320" customWidth="1"/>
    <col min="12745" max="12745" width="2.42578125" style="320" customWidth="1"/>
    <col min="12746" max="12746" width="3" style="320" customWidth="1"/>
    <col min="12747" max="12747" width="0.85546875" style="320" customWidth="1"/>
    <col min="12748" max="12748" width="2.42578125" style="320" customWidth="1"/>
    <col min="12749" max="12749" width="3" style="320" customWidth="1"/>
    <col min="12750" max="12750" width="0.85546875" style="320" customWidth="1"/>
    <col min="12751" max="12751" width="2.42578125" style="320" customWidth="1"/>
    <col min="12752" max="12752" width="3" style="320" customWidth="1"/>
    <col min="12753" max="12753" width="0.85546875" style="320" customWidth="1"/>
    <col min="12754" max="12754" width="2.42578125" style="320" customWidth="1"/>
    <col min="12755" max="12755" width="3.7109375" style="320" customWidth="1"/>
    <col min="12756" max="12756" width="4.7109375" style="320" customWidth="1"/>
    <col min="12757" max="12757" width="5.42578125" style="320" customWidth="1"/>
    <col min="12758" max="12758" width="4.140625" style="320" customWidth="1"/>
    <col min="12759" max="12977" width="11.42578125" style="320"/>
    <col min="12978" max="12978" width="1.85546875" style="320" bestFit="1" customWidth="1"/>
    <col min="12979" max="12979" width="10.7109375" style="320" customWidth="1"/>
    <col min="12980" max="12980" width="2" style="320" customWidth="1"/>
    <col min="12981" max="12981" width="3" style="320" customWidth="1"/>
    <col min="12982" max="12982" width="0.85546875" style="320" customWidth="1"/>
    <col min="12983" max="12983" width="2.42578125" style="320" customWidth="1"/>
    <col min="12984" max="12984" width="3" style="320" customWidth="1"/>
    <col min="12985" max="12985" width="0.85546875" style="320" customWidth="1"/>
    <col min="12986" max="12986" width="2.42578125" style="320" customWidth="1"/>
    <col min="12987" max="12987" width="3" style="320" customWidth="1"/>
    <col min="12988" max="12988" width="0.85546875" style="320" customWidth="1"/>
    <col min="12989" max="12989" width="2.42578125" style="320" customWidth="1"/>
    <col min="12990" max="12990" width="3" style="320" customWidth="1"/>
    <col min="12991" max="12991" width="0.85546875" style="320" customWidth="1"/>
    <col min="12992" max="12992" width="2.42578125" style="320" customWidth="1"/>
    <col min="12993" max="12993" width="3" style="320" customWidth="1"/>
    <col min="12994" max="12994" width="0.85546875" style="320" customWidth="1"/>
    <col min="12995" max="12995" width="2.42578125" style="320" customWidth="1"/>
    <col min="12996" max="12996" width="3" style="320" customWidth="1"/>
    <col min="12997" max="12997" width="0.85546875" style="320" customWidth="1"/>
    <col min="12998" max="12998" width="2.42578125" style="320" customWidth="1"/>
    <col min="12999" max="12999" width="3" style="320" customWidth="1"/>
    <col min="13000" max="13000" width="0.85546875" style="320" customWidth="1"/>
    <col min="13001" max="13001" width="2.42578125" style="320" customWidth="1"/>
    <col min="13002" max="13002" width="3" style="320" customWidth="1"/>
    <col min="13003" max="13003" width="0.85546875" style="320" customWidth="1"/>
    <col min="13004" max="13004" width="2.42578125" style="320" customWidth="1"/>
    <col min="13005" max="13005" width="3" style="320" customWidth="1"/>
    <col min="13006" max="13006" width="0.85546875" style="320" customWidth="1"/>
    <col min="13007" max="13007" width="2.42578125" style="320" customWidth="1"/>
    <col min="13008" max="13008" width="3" style="320" customWidth="1"/>
    <col min="13009" max="13009" width="0.85546875" style="320" customWidth="1"/>
    <col min="13010" max="13010" width="2.42578125" style="320" customWidth="1"/>
    <col min="13011" max="13011" width="3.7109375" style="320" customWidth="1"/>
    <col min="13012" max="13012" width="4.7109375" style="320" customWidth="1"/>
    <col min="13013" max="13013" width="5.42578125" style="320" customWidth="1"/>
    <col min="13014" max="13014" width="4.140625" style="320" customWidth="1"/>
    <col min="13015" max="13233" width="11.42578125" style="320"/>
    <col min="13234" max="13234" width="1.85546875" style="320" bestFit="1" customWidth="1"/>
    <col min="13235" max="13235" width="10.7109375" style="320" customWidth="1"/>
    <col min="13236" max="13236" width="2" style="320" customWidth="1"/>
    <col min="13237" max="13237" width="3" style="320" customWidth="1"/>
    <col min="13238" max="13238" width="0.85546875" style="320" customWidth="1"/>
    <col min="13239" max="13239" width="2.42578125" style="320" customWidth="1"/>
    <col min="13240" max="13240" width="3" style="320" customWidth="1"/>
    <col min="13241" max="13241" width="0.85546875" style="320" customWidth="1"/>
    <col min="13242" max="13242" width="2.42578125" style="320" customWidth="1"/>
    <col min="13243" max="13243" width="3" style="320" customWidth="1"/>
    <col min="13244" max="13244" width="0.85546875" style="320" customWidth="1"/>
    <col min="13245" max="13245" width="2.42578125" style="320" customWidth="1"/>
    <col min="13246" max="13246" width="3" style="320" customWidth="1"/>
    <col min="13247" max="13247" width="0.85546875" style="320" customWidth="1"/>
    <col min="13248" max="13248" width="2.42578125" style="320" customWidth="1"/>
    <col min="13249" max="13249" width="3" style="320" customWidth="1"/>
    <col min="13250" max="13250" width="0.85546875" style="320" customWidth="1"/>
    <col min="13251" max="13251" width="2.42578125" style="320" customWidth="1"/>
    <col min="13252" max="13252" width="3" style="320" customWidth="1"/>
    <col min="13253" max="13253" width="0.85546875" style="320" customWidth="1"/>
    <col min="13254" max="13254" width="2.42578125" style="320" customWidth="1"/>
    <col min="13255" max="13255" width="3" style="320" customWidth="1"/>
    <col min="13256" max="13256" width="0.85546875" style="320" customWidth="1"/>
    <col min="13257" max="13257" width="2.42578125" style="320" customWidth="1"/>
    <col min="13258" max="13258" width="3" style="320" customWidth="1"/>
    <col min="13259" max="13259" width="0.85546875" style="320" customWidth="1"/>
    <col min="13260" max="13260" width="2.42578125" style="320" customWidth="1"/>
    <col min="13261" max="13261" width="3" style="320" customWidth="1"/>
    <col min="13262" max="13262" width="0.85546875" style="320" customWidth="1"/>
    <col min="13263" max="13263" width="2.42578125" style="320" customWidth="1"/>
    <col min="13264" max="13264" width="3" style="320" customWidth="1"/>
    <col min="13265" max="13265" width="0.85546875" style="320" customWidth="1"/>
    <col min="13266" max="13266" width="2.42578125" style="320" customWidth="1"/>
    <col min="13267" max="13267" width="3.7109375" style="320" customWidth="1"/>
    <col min="13268" max="13268" width="4.7109375" style="320" customWidth="1"/>
    <col min="13269" max="13269" width="5.42578125" style="320" customWidth="1"/>
    <col min="13270" max="13270" width="4.140625" style="320" customWidth="1"/>
    <col min="13271" max="13489" width="11.42578125" style="320"/>
    <col min="13490" max="13490" width="1.85546875" style="320" bestFit="1" customWidth="1"/>
    <col min="13491" max="13491" width="10.7109375" style="320" customWidth="1"/>
    <col min="13492" max="13492" width="2" style="320" customWidth="1"/>
    <col min="13493" max="13493" width="3" style="320" customWidth="1"/>
    <col min="13494" max="13494" width="0.85546875" style="320" customWidth="1"/>
    <col min="13495" max="13495" width="2.42578125" style="320" customWidth="1"/>
    <col min="13496" max="13496" width="3" style="320" customWidth="1"/>
    <col min="13497" max="13497" width="0.85546875" style="320" customWidth="1"/>
    <col min="13498" max="13498" width="2.42578125" style="320" customWidth="1"/>
    <col min="13499" max="13499" width="3" style="320" customWidth="1"/>
    <col min="13500" max="13500" width="0.85546875" style="320" customWidth="1"/>
    <col min="13501" max="13501" width="2.42578125" style="320" customWidth="1"/>
    <col min="13502" max="13502" width="3" style="320" customWidth="1"/>
    <col min="13503" max="13503" width="0.85546875" style="320" customWidth="1"/>
    <col min="13504" max="13504" width="2.42578125" style="320" customWidth="1"/>
    <col min="13505" max="13505" width="3" style="320" customWidth="1"/>
    <col min="13506" max="13506" width="0.85546875" style="320" customWidth="1"/>
    <col min="13507" max="13507" width="2.42578125" style="320" customWidth="1"/>
    <col min="13508" max="13508" width="3" style="320" customWidth="1"/>
    <col min="13509" max="13509" width="0.85546875" style="320" customWidth="1"/>
    <col min="13510" max="13510" width="2.42578125" style="320" customWidth="1"/>
    <col min="13511" max="13511" width="3" style="320" customWidth="1"/>
    <col min="13512" max="13512" width="0.85546875" style="320" customWidth="1"/>
    <col min="13513" max="13513" width="2.42578125" style="320" customWidth="1"/>
    <col min="13514" max="13514" width="3" style="320" customWidth="1"/>
    <col min="13515" max="13515" width="0.85546875" style="320" customWidth="1"/>
    <col min="13516" max="13516" width="2.42578125" style="320" customWidth="1"/>
    <col min="13517" max="13517" width="3" style="320" customWidth="1"/>
    <col min="13518" max="13518" width="0.85546875" style="320" customWidth="1"/>
    <col min="13519" max="13519" width="2.42578125" style="320" customWidth="1"/>
    <col min="13520" max="13520" width="3" style="320" customWidth="1"/>
    <col min="13521" max="13521" width="0.85546875" style="320" customWidth="1"/>
    <col min="13522" max="13522" width="2.42578125" style="320" customWidth="1"/>
    <col min="13523" max="13523" width="3.7109375" style="320" customWidth="1"/>
    <col min="13524" max="13524" width="4.7109375" style="320" customWidth="1"/>
    <col min="13525" max="13525" width="5.42578125" style="320" customWidth="1"/>
    <col min="13526" max="13526" width="4.140625" style="320" customWidth="1"/>
    <col min="13527" max="13745" width="11.42578125" style="320"/>
    <col min="13746" max="13746" width="1.85546875" style="320" bestFit="1" customWidth="1"/>
    <col min="13747" max="13747" width="10.7109375" style="320" customWidth="1"/>
    <col min="13748" max="13748" width="2" style="320" customWidth="1"/>
    <col min="13749" max="13749" width="3" style="320" customWidth="1"/>
    <col min="13750" max="13750" width="0.85546875" style="320" customWidth="1"/>
    <col min="13751" max="13751" width="2.42578125" style="320" customWidth="1"/>
    <col min="13752" max="13752" width="3" style="320" customWidth="1"/>
    <col min="13753" max="13753" width="0.85546875" style="320" customWidth="1"/>
    <col min="13754" max="13754" width="2.42578125" style="320" customWidth="1"/>
    <col min="13755" max="13755" width="3" style="320" customWidth="1"/>
    <col min="13756" max="13756" width="0.85546875" style="320" customWidth="1"/>
    <col min="13757" max="13757" width="2.42578125" style="320" customWidth="1"/>
    <col min="13758" max="13758" width="3" style="320" customWidth="1"/>
    <col min="13759" max="13759" width="0.85546875" style="320" customWidth="1"/>
    <col min="13760" max="13760" width="2.42578125" style="320" customWidth="1"/>
    <col min="13761" max="13761" width="3" style="320" customWidth="1"/>
    <col min="13762" max="13762" width="0.85546875" style="320" customWidth="1"/>
    <col min="13763" max="13763" width="2.42578125" style="320" customWidth="1"/>
    <col min="13764" max="13764" width="3" style="320" customWidth="1"/>
    <col min="13765" max="13765" width="0.85546875" style="320" customWidth="1"/>
    <col min="13766" max="13766" width="2.42578125" style="320" customWidth="1"/>
    <col min="13767" max="13767" width="3" style="320" customWidth="1"/>
    <col min="13768" max="13768" width="0.85546875" style="320" customWidth="1"/>
    <col min="13769" max="13769" width="2.42578125" style="320" customWidth="1"/>
    <col min="13770" max="13770" width="3" style="320" customWidth="1"/>
    <col min="13771" max="13771" width="0.85546875" style="320" customWidth="1"/>
    <col min="13772" max="13772" width="2.42578125" style="320" customWidth="1"/>
    <col min="13773" max="13773" width="3" style="320" customWidth="1"/>
    <col min="13774" max="13774" width="0.85546875" style="320" customWidth="1"/>
    <col min="13775" max="13775" width="2.42578125" style="320" customWidth="1"/>
    <col min="13776" max="13776" width="3" style="320" customWidth="1"/>
    <col min="13777" max="13777" width="0.85546875" style="320" customWidth="1"/>
    <col min="13778" max="13778" width="2.42578125" style="320" customWidth="1"/>
    <col min="13779" max="13779" width="3.7109375" style="320" customWidth="1"/>
    <col min="13780" max="13780" width="4.7109375" style="320" customWidth="1"/>
    <col min="13781" max="13781" width="5.42578125" style="320" customWidth="1"/>
    <col min="13782" max="13782" width="4.140625" style="320" customWidth="1"/>
    <col min="13783" max="14001" width="11.42578125" style="320"/>
    <col min="14002" max="14002" width="1.85546875" style="320" bestFit="1" customWidth="1"/>
    <col min="14003" max="14003" width="10.7109375" style="320" customWidth="1"/>
    <col min="14004" max="14004" width="2" style="320" customWidth="1"/>
    <col min="14005" max="14005" width="3" style="320" customWidth="1"/>
    <col min="14006" max="14006" width="0.85546875" style="320" customWidth="1"/>
    <col min="14007" max="14007" width="2.42578125" style="320" customWidth="1"/>
    <col min="14008" max="14008" width="3" style="320" customWidth="1"/>
    <col min="14009" max="14009" width="0.85546875" style="320" customWidth="1"/>
    <col min="14010" max="14010" width="2.42578125" style="320" customWidth="1"/>
    <col min="14011" max="14011" width="3" style="320" customWidth="1"/>
    <col min="14012" max="14012" width="0.85546875" style="320" customWidth="1"/>
    <col min="14013" max="14013" width="2.42578125" style="320" customWidth="1"/>
    <col min="14014" max="14014" width="3" style="320" customWidth="1"/>
    <col min="14015" max="14015" width="0.85546875" style="320" customWidth="1"/>
    <col min="14016" max="14016" width="2.42578125" style="320" customWidth="1"/>
    <col min="14017" max="14017" width="3" style="320" customWidth="1"/>
    <col min="14018" max="14018" width="0.85546875" style="320" customWidth="1"/>
    <col min="14019" max="14019" width="2.42578125" style="320" customWidth="1"/>
    <col min="14020" max="14020" width="3" style="320" customWidth="1"/>
    <col min="14021" max="14021" width="0.85546875" style="320" customWidth="1"/>
    <col min="14022" max="14022" width="2.42578125" style="320" customWidth="1"/>
    <col min="14023" max="14023" width="3" style="320" customWidth="1"/>
    <col min="14024" max="14024" width="0.85546875" style="320" customWidth="1"/>
    <col min="14025" max="14025" width="2.42578125" style="320" customWidth="1"/>
    <col min="14026" max="14026" width="3" style="320" customWidth="1"/>
    <col min="14027" max="14027" width="0.85546875" style="320" customWidth="1"/>
    <col min="14028" max="14028" width="2.42578125" style="320" customWidth="1"/>
    <col min="14029" max="14029" width="3" style="320" customWidth="1"/>
    <col min="14030" max="14030" width="0.85546875" style="320" customWidth="1"/>
    <col min="14031" max="14031" width="2.42578125" style="320" customWidth="1"/>
    <col min="14032" max="14032" width="3" style="320" customWidth="1"/>
    <col min="14033" max="14033" width="0.85546875" style="320" customWidth="1"/>
    <col min="14034" max="14034" width="2.42578125" style="320" customWidth="1"/>
    <col min="14035" max="14035" width="3.7109375" style="320" customWidth="1"/>
    <col min="14036" max="14036" width="4.7109375" style="320" customWidth="1"/>
    <col min="14037" max="14037" width="5.42578125" style="320" customWidth="1"/>
    <col min="14038" max="14038" width="4.140625" style="320" customWidth="1"/>
    <col min="14039" max="14257" width="11.42578125" style="320"/>
    <col min="14258" max="14258" width="1.85546875" style="320" bestFit="1" customWidth="1"/>
    <col min="14259" max="14259" width="10.7109375" style="320" customWidth="1"/>
    <col min="14260" max="14260" width="2" style="320" customWidth="1"/>
    <col min="14261" max="14261" width="3" style="320" customWidth="1"/>
    <col min="14262" max="14262" width="0.85546875" style="320" customWidth="1"/>
    <col min="14263" max="14263" width="2.42578125" style="320" customWidth="1"/>
    <col min="14264" max="14264" width="3" style="320" customWidth="1"/>
    <col min="14265" max="14265" width="0.85546875" style="320" customWidth="1"/>
    <col min="14266" max="14266" width="2.42578125" style="320" customWidth="1"/>
    <col min="14267" max="14267" width="3" style="320" customWidth="1"/>
    <col min="14268" max="14268" width="0.85546875" style="320" customWidth="1"/>
    <col min="14269" max="14269" width="2.42578125" style="320" customWidth="1"/>
    <col min="14270" max="14270" width="3" style="320" customWidth="1"/>
    <col min="14271" max="14271" width="0.85546875" style="320" customWidth="1"/>
    <col min="14272" max="14272" width="2.42578125" style="320" customWidth="1"/>
    <col min="14273" max="14273" width="3" style="320" customWidth="1"/>
    <col min="14274" max="14274" width="0.85546875" style="320" customWidth="1"/>
    <col min="14275" max="14275" width="2.42578125" style="320" customWidth="1"/>
    <col min="14276" max="14276" width="3" style="320" customWidth="1"/>
    <col min="14277" max="14277" width="0.85546875" style="320" customWidth="1"/>
    <col min="14278" max="14278" width="2.42578125" style="320" customWidth="1"/>
    <col min="14279" max="14279" width="3" style="320" customWidth="1"/>
    <col min="14280" max="14280" width="0.85546875" style="320" customWidth="1"/>
    <col min="14281" max="14281" width="2.42578125" style="320" customWidth="1"/>
    <col min="14282" max="14282" width="3" style="320" customWidth="1"/>
    <col min="14283" max="14283" width="0.85546875" style="320" customWidth="1"/>
    <col min="14284" max="14284" width="2.42578125" style="320" customWidth="1"/>
    <col min="14285" max="14285" width="3" style="320" customWidth="1"/>
    <col min="14286" max="14286" width="0.85546875" style="320" customWidth="1"/>
    <col min="14287" max="14287" width="2.42578125" style="320" customWidth="1"/>
    <col min="14288" max="14288" width="3" style="320" customWidth="1"/>
    <col min="14289" max="14289" width="0.85546875" style="320" customWidth="1"/>
    <col min="14290" max="14290" width="2.42578125" style="320" customWidth="1"/>
    <col min="14291" max="14291" width="3.7109375" style="320" customWidth="1"/>
    <col min="14292" max="14292" width="4.7109375" style="320" customWidth="1"/>
    <col min="14293" max="14293" width="5.42578125" style="320" customWidth="1"/>
    <col min="14294" max="14294" width="4.140625" style="320" customWidth="1"/>
    <col min="14295" max="14513" width="11.42578125" style="320"/>
    <col min="14514" max="14514" width="1.85546875" style="320" bestFit="1" customWidth="1"/>
    <col min="14515" max="14515" width="10.7109375" style="320" customWidth="1"/>
    <col min="14516" max="14516" width="2" style="320" customWidth="1"/>
    <col min="14517" max="14517" width="3" style="320" customWidth="1"/>
    <col min="14518" max="14518" width="0.85546875" style="320" customWidth="1"/>
    <col min="14519" max="14519" width="2.42578125" style="320" customWidth="1"/>
    <col min="14520" max="14520" width="3" style="320" customWidth="1"/>
    <col min="14521" max="14521" width="0.85546875" style="320" customWidth="1"/>
    <col min="14522" max="14522" width="2.42578125" style="320" customWidth="1"/>
    <col min="14523" max="14523" width="3" style="320" customWidth="1"/>
    <col min="14524" max="14524" width="0.85546875" style="320" customWidth="1"/>
    <col min="14525" max="14525" width="2.42578125" style="320" customWidth="1"/>
    <col min="14526" max="14526" width="3" style="320" customWidth="1"/>
    <col min="14527" max="14527" width="0.85546875" style="320" customWidth="1"/>
    <col min="14528" max="14528" width="2.42578125" style="320" customWidth="1"/>
    <col min="14529" max="14529" width="3" style="320" customWidth="1"/>
    <col min="14530" max="14530" width="0.85546875" style="320" customWidth="1"/>
    <col min="14531" max="14531" width="2.42578125" style="320" customWidth="1"/>
    <col min="14532" max="14532" width="3" style="320" customWidth="1"/>
    <col min="14533" max="14533" width="0.85546875" style="320" customWidth="1"/>
    <col min="14534" max="14534" width="2.42578125" style="320" customWidth="1"/>
    <col min="14535" max="14535" width="3" style="320" customWidth="1"/>
    <col min="14536" max="14536" width="0.85546875" style="320" customWidth="1"/>
    <col min="14537" max="14537" width="2.42578125" style="320" customWidth="1"/>
    <col min="14538" max="14538" width="3" style="320" customWidth="1"/>
    <col min="14539" max="14539" width="0.85546875" style="320" customWidth="1"/>
    <col min="14540" max="14540" width="2.42578125" style="320" customWidth="1"/>
    <col min="14541" max="14541" width="3" style="320" customWidth="1"/>
    <col min="14542" max="14542" width="0.85546875" style="320" customWidth="1"/>
    <col min="14543" max="14543" width="2.42578125" style="320" customWidth="1"/>
    <col min="14544" max="14544" width="3" style="320" customWidth="1"/>
    <col min="14545" max="14545" width="0.85546875" style="320" customWidth="1"/>
    <col min="14546" max="14546" width="2.42578125" style="320" customWidth="1"/>
    <col min="14547" max="14547" width="3.7109375" style="320" customWidth="1"/>
    <col min="14548" max="14548" width="4.7109375" style="320" customWidth="1"/>
    <col min="14549" max="14549" width="5.42578125" style="320" customWidth="1"/>
    <col min="14550" max="14550" width="4.140625" style="320" customWidth="1"/>
    <col min="14551" max="14769" width="11.42578125" style="320"/>
    <col min="14770" max="14770" width="1.85546875" style="320" bestFit="1" customWidth="1"/>
    <col min="14771" max="14771" width="10.7109375" style="320" customWidth="1"/>
    <col min="14772" max="14772" width="2" style="320" customWidth="1"/>
    <col min="14773" max="14773" width="3" style="320" customWidth="1"/>
    <col min="14774" max="14774" width="0.85546875" style="320" customWidth="1"/>
    <col min="14775" max="14775" width="2.42578125" style="320" customWidth="1"/>
    <col min="14776" max="14776" width="3" style="320" customWidth="1"/>
    <col min="14777" max="14777" width="0.85546875" style="320" customWidth="1"/>
    <col min="14778" max="14778" width="2.42578125" style="320" customWidth="1"/>
    <col min="14779" max="14779" width="3" style="320" customWidth="1"/>
    <col min="14780" max="14780" width="0.85546875" style="320" customWidth="1"/>
    <col min="14781" max="14781" width="2.42578125" style="320" customWidth="1"/>
    <col min="14782" max="14782" width="3" style="320" customWidth="1"/>
    <col min="14783" max="14783" width="0.85546875" style="320" customWidth="1"/>
    <col min="14784" max="14784" width="2.42578125" style="320" customWidth="1"/>
    <col min="14785" max="14785" width="3" style="320" customWidth="1"/>
    <col min="14786" max="14786" width="0.85546875" style="320" customWidth="1"/>
    <col min="14787" max="14787" width="2.42578125" style="320" customWidth="1"/>
    <col min="14788" max="14788" width="3" style="320" customWidth="1"/>
    <col min="14789" max="14789" width="0.85546875" style="320" customWidth="1"/>
    <col min="14790" max="14790" width="2.42578125" style="320" customWidth="1"/>
    <col min="14791" max="14791" width="3" style="320" customWidth="1"/>
    <col min="14792" max="14792" width="0.85546875" style="320" customWidth="1"/>
    <col min="14793" max="14793" width="2.42578125" style="320" customWidth="1"/>
    <col min="14794" max="14794" width="3" style="320" customWidth="1"/>
    <col min="14795" max="14795" width="0.85546875" style="320" customWidth="1"/>
    <col min="14796" max="14796" width="2.42578125" style="320" customWidth="1"/>
    <col min="14797" max="14797" width="3" style="320" customWidth="1"/>
    <col min="14798" max="14798" width="0.85546875" style="320" customWidth="1"/>
    <col min="14799" max="14799" width="2.42578125" style="320" customWidth="1"/>
    <col min="14800" max="14800" width="3" style="320" customWidth="1"/>
    <col min="14801" max="14801" width="0.85546875" style="320" customWidth="1"/>
    <col min="14802" max="14802" width="2.42578125" style="320" customWidth="1"/>
    <col min="14803" max="14803" width="3.7109375" style="320" customWidth="1"/>
    <col min="14804" max="14804" width="4.7109375" style="320" customWidth="1"/>
    <col min="14805" max="14805" width="5.42578125" style="320" customWidth="1"/>
    <col min="14806" max="14806" width="4.140625" style="320" customWidth="1"/>
    <col min="14807" max="15025" width="11.42578125" style="320"/>
    <col min="15026" max="15026" width="1.85546875" style="320" bestFit="1" customWidth="1"/>
    <col min="15027" max="15027" width="10.7109375" style="320" customWidth="1"/>
    <col min="15028" max="15028" width="2" style="320" customWidth="1"/>
    <col min="15029" max="15029" width="3" style="320" customWidth="1"/>
    <col min="15030" max="15030" width="0.85546875" style="320" customWidth="1"/>
    <col min="15031" max="15031" width="2.42578125" style="320" customWidth="1"/>
    <col min="15032" max="15032" width="3" style="320" customWidth="1"/>
    <col min="15033" max="15033" width="0.85546875" style="320" customWidth="1"/>
    <col min="15034" max="15034" width="2.42578125" style="320" customWidth="1"/>
    <col min="15035" max="15035" width="3" style="320" customWidth="1"/>
    <col min="15036" max="15036" width="0.85546875" style="320" customWidth="1"/>
    <col min="15037" max="15037" width="2.42578125" style="320" customWidth="1"/>
    <col min="15038" max="15038" width="3" style="320" customWidth="1"/>
    <col min="15039" max="15039" width="0.85546875" style="320" customWidth="1"/>
    <col min="15040" max="15040" width="2.42578125" style="320" customWidth="1"/>
    <col min="15041" max="15041" width="3" style="320" customWidth="1"/>
    <col min="15042" max="15042" width="0.85546875" style="320" customWidth="1"/>
    <col min="15043" max="15043" width="2.42578125" style="320" customWidth="1"/>
    <col min="15044" max="15044" width="3" style="320" customWidth="1"/>
    <col min="15045" max="15045" width="0.85546875" style="320" customWidth="1"/>
    <col min="15046" max="15046" width="2.42578125" style="320" customWidth="1"/>
    <col min="15047" max="15047" width="3" style="320" customWidth="1"/>
    <col min="15048" max="15048" width="0.85546875" style="320" customWidth="1"/>
    <col min="15049" max="15049" width="2.42578125" style="320" customWidth="1"/>
    <col min="15050" max="15050" width="3" style="320" customWidth="1"/>
    <col min="15051" max="15051" width="0.85546875" style="320" customWidth="1"/>
    <col min="15052" max="15052" width="2.42578125" style="320" customWidth="1"/>
    <col min="15053" max="15053" width="3" style="320" customWidth="1"/>
    <col min="15054" max="15054" width="0.85546875" style="320" customWidth="1"/>
    <col min="15055" max="15055" width="2.42578125" style="320" customWidth="1"/>
    <col min="15056" max="15056" width="3" style="320" customWidth="1"/>
    <col min="15057" max="15057" width="0.85546875" style="320" customWidth="1"/>
    <col min="15058" max="15058" width="2.42578125" style="320" customWidth="1"/>
    <col min="15059" max="15059" width="3.7109375" style="320" customWidth="1"/>
    <col min="15060" max="15060" width="4.7109375" style="320" customWidth="1"/>
    <col min="15061" max="15061" width="5.42578125" style="320" customWidth="1"/>
    <col min="15062" max="15062" width="4.140625" style="320" customWidth="1"/>
    <col min="15063" max="15281" width="11.42578125" style="320"/>
    <col min="15282" max="15282" width="1.85546875" style="320" bestFit="1" customWidth="1"/>
    <col min="15283" max="15283" width="10.7109375" style="320" customWidth="1"/>
    <col min="15284" max="15284" width="2" style="320" customWidth="1"/>
    <col min="15285" max="15285" width="3" style="320" customWidth="1"/>
    <col min="15286" max="15286" width="0.85546875" style="320" customWidth="1"/>
    <col min="15287" max="15287" width="2.42578125" style="320" customWidth="1"/>
    <col min="15288" max="15288" width="3" style="320" customWidth="1"/>
    <col min="15289" max="15289" width="0.85546875" style="320" customWidth="1"/>
    <col min="15290" max="15290" width="2.42578125" style="320" customWidth="1"/>
    <col min="15291" max="15291" width="3" style="320" customWidth="1"/>
    <col min="15292" max="15292" width="0.85546875" style="320" customWidth="1"/>
    <col min="15293" max="15293" width="2.42578125" style="320" customWidth="1"/>
    <col min="15294" max="15294" width="3" style="320" customWidth="1"/>
    <col min="15295" max="15295" width="0.85546875" style="320" customWidth="1"/>
    <col min="15296" max="15296" width="2.42578125" style="320" customWidth="1"/>
    <col min="15297" max="15297" width="3" style="320" customWidth="1"/>
    <col min="15298" max="15298" width="0.85546875" style="320" customWidth="1"/>
    <col min="15299" max="15299" width="2.42578125" style="320" customWidth="1"/>
    <col min="15300" max="15300" width="3" style="320" customWidth="1"/>
    <col min="15301" max="15301" width="0.85546875" style="320" customWidth="1"/>
    <col min="15302" max="15302" width="2.42578125" style="320" customWidth="1"/>
    <col min="15303" max="15303" width="3" style="320" customWidth="1"/>
    <col min="15304" max="15304" width="0.85546875" style="320" customWidth="1"/>
    <col min="15305" max="15305" width="2.42578125" style="320" customWidth="1"/>
    <col min="15306" max="15306" width="3" style="320" customWidth="1"/>
    <col min="15307" max="15307" width="0.85546875" style="320" customWidth="1"/>
    <col min="15308" max="15308" width="2.42578125" style="320" customWidth="1"/>
    <col min="15309" max="15309" width="3" style="320" customWidth="1"/>
    <col min="15310" max="15310" width="0.85546875" style="320" customWidth="1"/>
    <col min="15311" max="15311" width="2.42578125" style="320" customWidth="1"/>
    <col min="15312" max="15312" width="3" style="320" customWidth="1"/>
    <col min="15313" max="15313" width="0.85546875" style="320" customWidth="1"/>
    <col min="15314" max="15314" width="2.42578125" style="320" customWidth="1"/>
    <col min="15315" max="15315" width="3.7109375" style="320" customWidth="1"/>
    <col min="15316" max="15316" width="4.7109375" style="320" customWidth="1"/>
    <col min="15317" max="15317" width="5.42578125" style="320" customWidth="1"/>
    <col min="15318" max="15318" width="4.140625" style="320" customWidth="1"/>
    <col min="15319" max="15537" width="11.42578125" style="320"/>
    <col min="15538" max="15538" width="1.85546875" style="320" bestFit="1" customWidth="1"/>
    <col min="15539" max="15539" width="10.7109375" style="320" customWidth="1"/>
    <col min="15540" max="15540" width="2" style="320" customWidth="1"/>
    <col min="15541" max="15541" width="3" style="320" customWidth="1"/>
    <col min="15542" max="15542" width="0.85546875" style="320" customWidth="1"/>
    <col min="15543" max="15543" width="2.42578125" style="320" customWidth="1"/>
    <col min="15544" max="15544" width="3" style="320" customWidth="1"/>
    <col min="15545" max="15545" width="0.85546875" style="320" customWidth="1"/>
    <col min="15546" max="15546" width="2.42578125" style="320" customWidth="1"/>
    <col min="15547" max="15547" width="3" style="320" customWidth="1"/>
    <col min="15548" max="15548" width="0.85546875" style="320" customWidth="1"/>
    <col min="15549" max="15549" width="2.42578125" style="320" customWidth="1"/>
    <col min="15550" max="15550" width="3" style="320" customWidth="1"/>
    <col min="15551" max="15551" width="0.85546875" style="320" customWidth="1"/>
    <col min="15552" max="15552" width="2.42578125" style="320" customWidth="1"/>
    <col min="15553" max="15553" width="3" style="320" customWidth="1"/>
    <col min="15554" max="15554" width="0.85546875" style="320" customWidth="1"/>
    <col min="15555" max="15555" width="2.42578125" style="320" customWidth="1"/>
    <col min="15556" max="15556" width="3" style="320" customWidth="1"/>
    <col min="15557" max="15557" width="0.85546875" style="320" customWidth="1"/>
    <col min="15558" max="15558" width="2.42578125" style="320" customWidth="1"/>
    <col min="15559" max="15559" width="3" style="320" customWidth="1"/>
    <col min="15560" max="15560" width="0.85546875" style="320" customWidth="1"/>
    <col min="15561" max="15561" width="2.42578125" style="320" customWidth="1"/>
    <col min="15562" max="15562" width="3" style="320" customWidth="1"/>
    <col min="15563" max="15563" width="0.85546875" style="320" customWidth="1"/>
    <col min="15564" max="15564" width="2.42578125" style="320" customWidth="1"/>
    <col min="15565" max="15565" width="3" style="320" customWidth="1"/>
    <col min="15566" max="15566" width="0.85546875" style="320" customWidth="1"/>
    <col min="15567" max="15567" width="2.42578125" style="320" customWidth="1"/>
    <col min="15568" max="15568" width="3" style="320" customWidth="1"/>
    <col min="15569" max="15569" width="0.85546875" style="320" customWidth="1"/>
    <col min="15570" max="15570" width="2.42578125" style="320" customWidth="1"/>
    <col min="15571" max="15571" width="3.7109375" style="320" customWidth="1"/>
    <col min="15572" max="15572" width="4.7109375" style="320" customWidth="1"/>
    <col min="15573" max="15573" width="5.42578125" style="320" customWidth="1"/>
    <col min="15574" max="15574" width="4.140625" style="320" customWidth="1"/>
    <col min="15575" max="15793" width="11.42578125" style="320"/>
    <col min="15794" max="15794" width="1.85546875" style="320" bestFit="1" customWidth="1"/>
    <col min="15795" max="15795" width="10.7109375" style="320" customWidth="1"/>
    <col min="15796" max="15796" width="2" style="320" customWidth="1"/>
    <col min="15797" max="15797" width="3" style="320" customWidth="1"/>
    <col min="15798" max="15798" width="0.85546875" style="320" customWidth="1"/>
    <col min="15799" max="15799" width="2.42578125" style="320" customWidth="1"/>
    <col min="15800" max="15800" width="3" style="320" customWidth="1"/>
    <col min="15801" max="15801" width="0.85546875" style="320" customWidth="1"/>
    <col min="15802" max="15802" width="2.42578125" style="320" customWidth="1"/>
    <col min="15803" max="15803" width="3" style="320" customWidth="1"/>
    <col min="15804" max="15804" width="0.85546875" style="320" customWidth="1"/>
    <col min="15805" max="15805" width="2.42578125" style="320" customWidth="1"/>
    <col min="15806" max="15806" width="3" style="320" customWidth="1"/>
    <col min="15807" max="15807" width="0.85546875" style="320" customWidth="1"/>
    <col min="15808" max="15808" width="2.42578125" style="320" customWidth="1"/>
    <col min="15809" max="15809" width="3" style="320" customWidth="1"/>
    <col min="15810" max="15810" width="0.85546875" style="320" customWidth="1"/>
    <col min="15811" max="15811" width="2.42578125" style="320" customWidth="1"/>
    <col min="15812" max="15812" width="3" style="320" customWidth="1"/>
    <col min="15813" max="15813" width="0.85546875" style="320" customWidth="1"/>
    <col min="15814" max="15814" width="2.42578125" style="320" customWidth="1"/>
    <col min="15815" max="15815" width="3" style="320" customWidth="1"/>
    <col min="15816" max="15816" width="0.85546875" style="320" customWidth="1"/>
    <col min="15817" max="15817" width="2.42578125" style="320" customWidth="1"/>
    <col min="15818" max="15818" width="3" style="320" customWidth="1"/>
    <col min="15819" max="15819" width="0.85546875" style="320" customWidth="1"/>
    <col min="15820" max="15820" width="2.42578125" style="320" customWidth="1"/>
    <col min="15821" max="15821" width="3" style="320" customWidth="1"/>
    <col min="15822" max="15822" width="0.85546875" style="320" customWidth="1"/>
    <col min="15823" max="15823" width="2.42578125" style="320" customWidth="1"/>
    <col min="15824" max="15824" width="3" style="320" customWidth="1"/>
    <col min="15825" max="15825" width="0.85546875" style="320" customWidth="1"/>
    <col min="15826" max="15826" width="2.42578125" style="320" customWidth="1"/>
    <col min="15827" max="15827" width="3.7109375" style="320" customWidth="1"/>
    <col min="15828" max="15828" width="4.7109375" style="320" customWidth="1"/>
    <col min="15829" max="15829" width="5.42578125" style="320" customWidth="1"/>
    <col min="15830" max="15830" width="4.140625" style="320" customWidth="1"/>
    <col min="15831" max="16049" width="11.42578125" style="320"/>
    <col min="16050" max="16050" width="1.85546875" style="320" bestFit="1" customWidth="1"/>
    <col min="16051" max="16051" width="10.7109375" style="320" customWidth="1"/>
    <col min="16052" max="16052" width="2" style="320" customWidth="1"/>
    <col min="16053" max="16053" width="3" style="320" customWidth="1"/>
    <col min="16054" max="16054" width="0.85546875" style="320" customWidth="1"/>
    <col min="16055" max="16055" width="2.42578125" style="320" customWidth="1"/>
    <col min="16056" max="16056" width="3" style="320" customWidth="1"/>
    <col min="16057" max="16057" width="0.85546875" style="320" customWidth="1"/>
    <col min="16058" max="16058" width="2.42578125" style="320" customWidth="1"/>
    <col min="16059" max="16059" width="3" style="320" customWidth="1"/>
    <col min="16060" max="16060" width="0.85546875" style="320" customWidth="1"/>
    <col min="16061" max="16061" width="2.42578125" style="320" customWidth="1"/>
    <col min="16062" max="16062" width="3" style="320" customWidth="1"/>
    <col min="16063" max="16063" width="0.85546875" style="320" customWidth="1"/>
    <col min="16064" max="16064" width="2.42578125" style="320" customWidth="1"/>
    <col min="16065" max="16065" width="3" style="320" customWidth="1"/>
    <col min="16066" max="16066" width="0.85546875" style="320" customWidth="1"/>
    <col min="16067" max="16067" width="2.42578125" style="320" customWidth="1"/>
    <col min="16068" max="16068" width="3" style="320" customWidth="1"/>
    <col min="16069" max="16069" width="0.85546875" style="320" customWidth="1"/>
    <col min="16070" max="16070" width="2.42578125" style="320" customWidth="1"/>
    <col min="16071" max="16071" width="3" style="320" customWidth="1"/>
    <col min="16072" max="16072" width="0.85546875" style="320" customWidth="1"/>
    <col min="16073" max="16073" width="2.42578125" style="320" customWidth="1"/>
    <col min="16074" max="16074" width="3" style="320" customWidth="1"/>
    <col min="16075" max="16075" width="0.85546875" style="320" customWidth="1"/>
    <col min="16076" max="16076" width="2.42578125" style="320" customWidth="1"/>
    <col min="16077" max="16077" width="3" style="320" customWidth="1"/>
    <col min="16078" max="16078" width="0.85546875" style="320" customWidth="1"/>
    <col min="16079" max="16079" width="2.42578125" style="320" customWidth="1"/>
    <col min="16080" max="16080" width="3" style="320" customWidth="1"/>
    <col min="16081" max="16081" width="0.85546875" style="320" customWidth="1"/>
    <col min="16082" max="16082" width="2.42578125" style="320" customWidth="1"/>
    <col min="16083" max="16083" width="3.7109375" style="320" customWidth="1"/>
    <col min="16084" max="16084" width="4.7109375" style="320" customWidth="1"/>
    <col min="16085" max="16085" width="5.42578125" style="320" customWidth="1"/>
    <col min="16086" max="16086" width="4.140625" style="320" customWidth="1"/>
    <col min="16087" max="16384" width="11.42578125" style="320"/>
  </cols>
  <sheetData>
    <row r="1" spans="1:41">
      <c r="C1" s="320"/>
      <c r="D1" s="192"/>
      <c r="E1" s="22"/>
      <c r="F1" s="22"/>
      <c r="G1" s="22"/>
      <c r="I1" s="320"/>
      <c r="J1" s="23"/>
      <c r="L1" s="320"/>
      <c r="M1" s="23"/>
      <c r="O1" s="320"/>
      <c r="P1" s="23"/>
      <c r="S1" s="23"/>
      <c r="U1" s="24"/>
      <c r="V1" s="24"/>
      <c r="W1" s="24"/>
      <c r="X1" s="24"/>
      <c r="Y1" s="24"/>
      <c r="AB1" s="23"/>
      <c r="AE1" s="23"/>
    </row>
    <row r="2" spans="1:41" ht="12.75" thickBot="1">
      <c r="C2" s="77" t="s">
        <v>770</v>
      </c>
      <c r="D2" s="192"/>
      <c r="F2" s="320"/>
      <c r="G2" s="23"/>
      <c r="I2" s="320"/>
      <c r="J2" s="23"/>
      <c r="L2" s="320"/>
      <c r="M2" s="23"/>
      <c r="O2" s="320"/>
      <c r="P2" s="23"/>
      <c r="S2" s="23"/>
      <c r="V2" s="23"/>
      <c r="Y2" s="23"/>
      <c r="AB2" s="23"/>
      <c r="AE2" s="23"/>
    </row>
    <row r="3" spans="1:41" s="77" customFormat="1" ht="21" thickBot="1">
      <c r="A3" s="160">
        <v>1</v>
      </c>
      <c r="B3" s="160"/>
      <c r="C3" s="160" t="s">
        <v>923</v>
      </c>
      <c r="D3" s="190"/>
      <c r="E3" s="379" t="s">
        <v>688</v>
      </c>
      <c r="F3" s="379"/>
      <c r="G3" s="379"/>
      <c r="H3" s="379" t="s">
        <v>38</v>
      </c>
      <c r="I3" s="379"/>
      <c r="J3" s="379"/>
      <c r="K3" s="379" t="s">
        <v>687</v>
      </c>
      <c r="L3" s="379"/>
      <c r="M3" s="379"/>
      <c r="N3" s="379" t="s">
        <v>686</v>
      </c>
      <c r="O3" s="379"/>
      <c r="P3" s="379"/>
      <c r="AG3" s="78"/>
      <c r="AH3" s="320"/>
      <c r="AI3" s="87"/>
      <c r="AJ3" s="76"/>
      <c r="AO3" s="317"/>
    </row>
    <row r="4" spans="1:41" ht="25.5" customHeight="1">
      <c r="A4" s="155">
        <v>1</v>
      </c>
      <c r="B4" s="80" t="s">
        <v>942</v>
      </c>
      <c r="C4" s="316" t="s">
        <v>965</v>
      </c>
      <c r="D4" s="131" t="str">
        <f>HYPERLINK(AJ4,AI4)</f>
        <v>video</v>
      </c>
      <c r="E4" s="389"/>
      <c r="F4" s="389"/>
      <c r="G4" s="389"/>
      <c r="H4" s="389" t="s">
        <v>776</v>
      </c>
      <c r="I4" s="389"/>
      <c r="J4" s="389"/>
      <c r="K4" s="389">
        <v>3</v>
      </c>
      <c r="L4" s="389"/>
      <c r="M4" s="389"/>
      <c r="N4" s="389"/>
      <c r="O4" s="389"/>
      <c r="P4" s="397"/>
      <c r="Q4" s="159"/>
      <c r="R4" s="159"/>
      <c r="S4" s="159"/>
      <c r="T4" s="159"/>
      <c r="U4" s="159"/>
      <c r="V4" s="159"/>
      <c r="W4" s="159"/>
      <c r="X4" s="159"/>
      <c r="Y4" s="159"/>
      <c r="Z4" s="159"/>
      <c r="AA4" s="159"/>
      <c r="AB4" s="159"/>
      <c r="AC4" s="159"/>
      <c r="AD4" s="159"/>
      <c r="AE4" s="159"/>
      <c r="AF4" s="159"/>
      <c r="AG4" s="308"/>
      <c r="AI4" s="87" t="s">
        <v>738</v>
      </c>
      <c r="AJ4" s="19" t="str">
        <f>VLOOKUP(C4,EJE!C$1:D1336,2,FALSE)</f>
        <v>https://drive.google.com/file/d/1P9mjeonU9omSq32Nk2Tcxb66-G_JeohX/view?usp=sharing</v>
      </c>
      <c r="AO4" s="132"/>
    </row>
    <row r="5" spans="1:41" ht="12.75" customHeight="1" thickBot="1">
      <c r="A5" s="155">
        <v>2</v>
      </c>
      <c r="B5" s="81" t="s">
        <v>264</v>
      </c>
      <c r="C5" s="321" t="s">
        <v>219</v>
      </c>
      <c r="D5" s="132" t="str">
        <f t="shared" ref="D5:D9" si="0">HYPERLINK(AJ5,AI5)</f>
        <v>video</v>
      </c>
      <c r="E5" s="395"/>
      <c r="F5" s="395"/>
      <c r="G5" s="395"/>
      <c r="H5" s="395" t="s">
        <v>776</v>
      </c>
      <c r="I5" s="395"/>
      <c r="J5" s="395"/>
      <c r="K5" s="395">
        <v>3</v>
      </c>
      <c r="L5" s="395"/>
      <c r="M5" s="395"/>
      <c r="N5" s="395"/>
      <c r="O5" s="395"/>
      <c r="P5" s="398"/>
      <c r="Q5" s="159"/>
      <c r="R5" s="159"/>
      <c r="S5" s="159"/>
      <c r="T5" s="159"/>
      <c r="U5" s="159"/>
      <c r="V5" s="159"/>
      <c r="W5" s="159"/>
      <c r="X5" s="159"/>
      <c r="Y5" s="159"/>
      <c r="Z5" s="159"/>
      <c r="AA5" s="159"/>
      <c r="AB5" s="159"/>
      <c r="AC5" s="159"/>
      <c r="AD5" s="159"/>
      <c r="AE5" s="159"/>
      <c r="AF5" s="159"/>
      <c r="AG5" s="308"/>
      <c r="AI5" s="87" t="s">
        <v>738</v>
      </c>
      <c r="AJ5" s="19">
        <f>VLOOKUP(C5,EJE!C$1:D1337,2,FALSE)</f>
        <v>0</v>
      </c>
      <c r="AO5" s="133"/>
    </row>
    <row r="6" spans="1:41" ht="17.25" customHeight="1" thickBot="1">
      <c r="A6" s="155">
        <v>3</v>
      </c>
      <c r="B6" s="82" t="s">
        <v>395</v>
      </c>
      <c r="C6" s="313" t="s">
        <v>216</v>
      </c>
      <c r="D6" s="133" t="str">
        <f t="shared" si="0"/>
        <v>video</v>
      </c>
      <c r="E6" s="386"/>
      <c r="F6" s="386"/>
      <c r="G6" s="386"/>
      <c r="H6" s="386" t="s">
        <v>776</v>
      </c>
      <c r="I6" s="386"/>
      <c r="J6" s="386"/>
      <c r="K6" s="386">
        <v>3</v>
      </c>
      <c r="L6" s="386"/>
      <c r="M6" s="386"/>
      <c r="N6" s="386"/>
      <c r="O6" s="386"/>
      <c r="P6" s="399"/>
      <c r="Q6" s="159"/>
      <c r="R6" s="159"/>
      <c r="S6" s="159"/>
      <c r="T6" s="159"/>
      <c r="U6" s="159"/>
      <c r="V6" s="159"/>
      <c r="W6" s="159"/>
      <c r="X6" s="159"/>
      <c r="Y6" s="159"/>
      <c r="Z6" s="159"/>
      <c r="AA6" s="159"/>
      <c r="AB6" s="159"/>
      <c r="AC6" s="159"/>
      <c r="AD6" s="159"/>
      <c r="AE6" s="159"/>
      <c r="AF6" s="159"/>
      <c r="AG6" s="308"/>
      <c r="AI6" s="87" t="s">
        <v>738</v>
      </c>
      <c r="AJ6" s="19" t="str">
        <f>VLOOKUP(C6,EJE!C$1:D1338,2,FALSE)</f>
        <v>https://youtu.be/ilF4exKSSfc?si=WKA9D4V8wizgdSyl</v>
      </c>
    </row>
    <row r="7" spans="1:41" ht="16.5" customHeight="1">
      <c r="A7" s="155">
        <v>4</v>
      </c>
      <c r="B7" s="81" t="s">
        <v>739</v>
      </c>
      <c r="C7" s="321" t="s">
        <v>46</v>
      </c>
      <c r="D7" s="132" t="str">
        <f t="shared" si="0"/>
        <v>video</v>
      </c>
      <c r="E7" s="395"/>
      <c r="F7" s="395"/>
      <c r="G7" s="395"/>
      <c r="H7" s="395" t="s">
        <v>776</v>
      </c>
      <c r="I7" s="395"/>
      <c r="J7" s="395"/>
      <c r="K7" s="395">
        <v>3</v>
      </c>
      <c r="L7" s="395"/>
      <c r="M7" s="395"/>
      <c r="N7" s="395"/>
      <c r="O7" s="395"/>
      <c r="P7" s="398"/>
      <c r="Q7" s="159"/>
      <c r="R7" s="159"/>
      <c r="S7" s="159"/>
      <c r="T7" s="159"/>
      <c r="U7" s="159"/>
      <c r="V7" s="159"/>
      <c r="W7" s="159"/>
      <c r="X7" s="159"/>
      <c r="Y7" s="159"/>
      <c r="Z7" s="159"/>
      <c r="AA7" s="159"/>
      <c r="AB7" s="159"/>
      <c r="AC7" s="159"/>
      <c r="AD7" s="159"/>
      <c r="AE7" s="159"/>
      <c r="AF7" s="159"/>
      <c r="AG7" s="308"/>
      <c r="AI7" s="87" t="s">
        <v>738</v>
      </c>
      <c r="AJ7" s="19">
        <f>VLOOKUP(C7,EJE!C$1:D1339,2,FALSE)</f>
        <v>0</v>
      </c>
    </row>
    <row r="8" spans="1:41" ht="12.75" customHeight="1">
      <c r="A8" s="155">
        <v>5</v>
      </c>
      <c r="B8" s="81" t="s">
        <v>739</v>
      </c>
      <c r="C8" s="321" t="s">
        <v>316</v>
      </c>
      <c r="D8" s="132" t="str">
        <f t="shared" si="0"/>
        <v>video</v>
      </c>
      <c r="E8" s="395"/>
      <c r="F8" s="395"/>
      <c r="G8" s="395"/>
      <c r="H8" s="395" t="s">
        <v>776</v>
      </c>
      <c r="I8" s="395"/>
      <c r="J8" s="395"/>
      <c r="K8" s="395">
        <v>3</v>
      </c>
      <c r="L8" s="395"/>
      <c r="M8" s="395"/>
      <c r="N8" s="395"/>
      <c r="O8" s="395"/>
      <c r="P8" s="398"/>
      <c r="Q8" s="159"/>
      <c r="R8" s="159"/>
      <c r="S8" s="159"/>
      <c r="T8" s="159"/>
      <c r="U8" s="159"/>
      <c r="V8" s="159"/>
      <c r="W8" s="159"/>
      <c r="X8" s="159"/>
      <c r="Y8" s="159"/>
      <c r="Z8" s="159"/>
      <c r="AA8" s="159"/>
      <c r="AB8" s="159"/>
      <c r="AC8" s="159"/>
      <c r="AD8" s="159"/>
      <c r="AE8" s="159"/>
      <c r="AF8" s="159"/>
      <c r="AG8" s="308"/>
      <c r="AI8" s="87" t="s">
        <v>738</v>
      </c>
      <c r="AJ8" s="19" t="str">
        <f>VLOOKUP(C8,EJE!C$1:D1340,2,FALSE)</f>
        <v>https://youtu.be/mHF9oAkfJ6Q?si=PpywtjmHtAge-zOQ</v>
      </c>
    </row>
    <row r="9" spans="1:41" ht="13.5" customHeight="1" thickBot="1">
      <c r="A9" s="155">
        <v>6</v>
      </c>
      <c r="B9" s="81" t="s">
        <v>0</v>
      </c>
      <c r="C9" s="321" t="s">
        <v>622</v>
      </c>
      <c r="D9" s="132" t="e">
        <f t="shared" si="0"/>
        <v>#N/A</v>
      </c>
      <c r="E9" s="395"/>
      <c r="F9" s="395"/>
      <c r="G9" s="395"/>
      <c r="H9" s="395" t="s">
        <v>776</v>
      </c>
      <c r="I9" s="395"/>
      <c r="J9" s="395"/>
      <c r="K9" s="395">
        <v>3</v>
      </c>
      <c r="L9" s="395"/>
      <c r="M9" s="395"/>
      <c r="N9" s="395"/>
      <c r="O9" s="395"/>
      <c r="P9" s="398"/>
      <c r="Q9" s="159"/>
      <c r="R9" s="159"/>
      <c r="S9" s="159"/>
      <c r="T9" s="159"/>
      <c r="U9" s="159"/>
      <c r="V9" s="159"/>
      <c r="W9" s="159"/>
      <c r="X9" s="159"/>
      <c r="Y9" s="159"/>
      <c r="Z9" s="159"/>
      <c r="AA9" s="159"/>
      <c r="AB9" s="159"/>
      <c r="AC9" s="159"/>
      <c r="AD9" s="159"/>
      <c r="AE9" s="159"/>
      <c r="AF9" s="159"/>
      <c r="AG9" s="308"/>
      <c r="AI9" s="87" t="s">
        <v>738</v>
      </c>
      <c r="AJ9" s="19" t="e">
        <f>VLOOKUP(C9,EJE!C$1:D1341,2,FALSE)</f>
        <v>#N/A</v>
      </c>
    </row>
    <row r="10" spans="1:41" ht="12.75">
      <c r="A10" s="155">
        <v>7</v>
      </c>
      <c r="B10" s="129" t="s">
        <v>757</v>
      </c>
      <c r="C10" s="317" t="str">
        <f>+VLOOKUP($B10,PERIODIZACION!$A$3:$AN$528,2,FALSE)</f>
        <v>SENTADILLA</v>
      </c>
      <c r="D10" s="317">
        <f>IF(VLOOKUP($B10,PERIODIZACION!$A$3:$AN$528,3,FALSE)=0,"",VLOOKUP($B10,PERIODIZACION!$A$3:$AN$528,3,FALSE))</f>
        <v>40</v>
      </c>
      <c r="E10" s="317" t="str">
        <f t="shared" ref="E10" si="1">IF(D10 &lt;&gt; "","/","")</f>
        <v>/</v>
      </c>
      <c r="F10" s="317">
        <f>IF(VLOOKUP($B10,PERIODIZACION!$A$3:$AN$528,4,FALSE)=0,"",VLOOKUP($B10,PERIODIZACION!$A$3:$AN$528,4,FALSE))</f>
        <v>4</v>
      </c>
      <c r="G10" s="317">
        <f>IF(VLOOKUP($B10,PERIODIZACION!$A$3:$AN$528,5,FALSE)=0,"",VLOOKUP($B10,PERIODIZACION!$A$3:$AN$528,5,FALSE))</f>
        <v>60</v>
      </c>
      <c r="H10" s="317" t="str">
        <f t="shared" ref="H10" si="2">IF(G10 &lt;&gt; "","/","")</f>
        <v>/</v>
      </c>
      <c r="I10" s="317">
        <f>IF(VLOOKUP($B10,PERIODIZACION!$A$3:$AN$528,6,FALSE)=0,"",VLOOKUP($B10,PERIODIZACION!$A$3:$AN$528,6,FALSE))</f>
        <v>4</v>
      </c>
      <c r="J10" s="317">
        <f>IF(VLOOKUP($B10,PERIODIZACION!$A$3:$AN$528,7,FALSE)=0,"",VLOOKUP($B10,PERIODIZACION!$A$3:$AN$528,7,FALSE))</f>
        <v>70</v>
      </c>
      <c r="K10" s="317" t="str">
        <f t="shared" ref="K10" si="3">IF(J10 &lt;&gt; "","/","")</f>
        <v>/</v>
      </c>
      <c r="L10" s="317">
        <f>IF(VLOOKUP($B10,PERIODIZACION!$A$3:$AN$528,8,FALSE)=0,"",VLOOKUP($B10,PERIODIZACION!$A$3:$AN$528,8,FALSE))</f>
        <v>4</v>
      </c>
      <c r="M10" s="317">
        <f>IF(VLOOKUP($B10,PERIODIZACION!$A$3:$AN$528,9,FALSE)=0,"",VLOOKUP($B10,PERIODIZACION!$A$3:$AN$528,9,FALSE))</f>
        <v>85</v>
      </c>
      <c r="N10" s="317" t="str">
        <f t="shared" ref="N10" si="4">IF(M10 &lt;&gt; "","/","")</f>
        <v>/</v>
      </c>
      <c r="O10" s="317">
        <f>IF(VLOOKUP($B10,PERIODIZACION!$A$3:$AN$528,10,FALSE)=0,"",VLOOKUP($B10,PERIODIZACION!$A$3:$AN$528,10,FALSE))</f>
        <v>2</v>
      </c>
      <c r="P10" s="317">
        <f>IF(VLOOKUP($B10,PERIODIZACION!$A$3:$AN$528,11,FALSE)=0,"",VLOOKUP($B10,PERIODIZACION!$A$3:$AN$528,11,FALSE))</f>
        <v>85</v>
      </c>
      <c r="Q10" s="317" t="str">
        <f t="shared" ref="Q10" si="5">IF(P10 &lt;&gt; "","/","")</f>
        <v>/</v>
      </c>
      <c r="R10" s="317">
        <f>IF(VLOOKUP($B10,PERIODIZACION!$A$3:$AN$528,12,FALSE)=0,"",VLOOKUP($B10,PERIODIZACION!$A$3:$AN$528,12,FALSE))</f>
        <v>2</v>
      </c>
      <c r="S10" s="317">
        <f>IF(VLOOKUP($B10,PERIODIZACION!$A$3:$AN$528,13,FALSE)=0,"",VLOOKUP($B10,PERIODIZACION!$A$3:$AN$528,13,FALSE))</f>
        <v>85</v>
      </c>
      <c r="T10" s="317" t="str">
        <f t="shared" ref="T10" si="6">IF(S10 &lt;&gt; "","/","")</f>
        <v>/</v>
      </c>
      <c r="U10" s="317">
        <f>IF(VLOOKUP($B10,PERIODIZACION!$A$3:$AN$528,14,FALSE)=0,"",VLOOKUP($B10,PERIODIZACION!$A$3:$AN$528,14,FALSE))</f>
        <v>2</v>
      </c>
      <c r="V10" s="317">
        <f>IF(VLOOKUP($B10,PERIODIZACION!$A$3:$AN$528,15,FALSE)=0,"",VLOOKUP($B10,PERIODIZACION!$A$3:$AN$528,15,FALSE))</f>
        <v>85</v>
      </c>
      <c r="W10" s="317" t="str">
        <f t="shared" ref="W10" si="7">IF(V10 &lt;&gt; "","/","")</f>
        <v>/</v>
      </c>
      <c r="X10" s="317">
        <f>IF(VLOOKUP($B10,PERIODIZACION!$A$3:$AN$528,16,FALSE)=0,"",VLOOKUP($B10,PERIODIZACION!$A$3:$AN$528,16,FALSE))</f>
        <v>2</v>
      </c>
      <c r="Y10" s="317">
        <f>IF(VLOOKUP($B10,PERIODIZACION!$A$3:$AN$528,17,FALSE)=0,"",VLOOKUP($B10,PERIODIZACION!$A$3:$AN$528,17,FALSE))</f>
        <v>85</v>
      </c>
      <c r="Z10" s="317" t="str">
        <f t="shared" ref="Z10" si="8">IF(Y10 &lt;&gt; "","/","")</f>
        <v>/</v>
      </c>
      <c r="AA10" s="317">
        <f>IF(VLOOKUP($B10,PERIODIZACION!$A$3:$AN$528,18,FALSE)=0,"",VLOOKUP($B10,PERIODIZACION!$A$3:$AN$528,18,FALSE))</f>
        <v>2</v>
      </c>
      <c r="AB10" s="317" t="str">
        <f>IF(VLOOKUP($B10,PERIODIZACION!$A$3:$AN$528,19,FALSE)=0,"",VLOOKUP($B10,PERIODIZACION!$A$3:$AN$528,19,FALSE))</f>
        <v/>
      </c>
      <c r="AC10" s="317" t="str">
        <f t="shared" ref="AC10" si="9">IF(AB10 &lt;&gt; "","/","")</f>
        <v/>
      </c>
      <c r="AD10" s="317" t="str">
        <f>IF(VLOOKUP($B10,PERIODIZACION!$A$3:$AN$528,20,FALSE)=0,"",VLOOKUP($B10,PERIODIZACION!$A$3:$AN$528,20,FALSE))</f>
        <v/>
      </c>
      <c r="AE10" s="317" t="str">
        <f>IF(VLOOKUP($B10,PERIODIZACION!$A$3:$AN$528,21,FALSE)=0,"",VLOOKUP($B10,PERIODIZACION!$A$3:$AN$528,21,FALSE))</f>
        <v/>
      </c>
      <c r="AF10" s="317" t="str">
        <f t="shared" ref="AF10" si="10">IF(AE10 &lt;&gt; "","/","")</f>
        <v/>
      </c>
      <c r="AG10" s="318" t="str">
        <f>IF(VLOOKUP($B10,PERIODIZACION!$A$3:$AN$528,22,FALSE)=0,"",VLOOKUP($B10,PERIODIZACION!$A$3:$AN$528,22,FALSE))</f>
        <v/>
      </c>
      <c r="AI10" s="87" t="s">
        <v>738</v>
      </c>
      <c r="AJ10" s="19" t="e">
        <f>VLOOKUP(C10,EJE!C$1:D1343,2,FALSE)</f>
        <v>#N/A</v>
      </c>
    </row>
    <row r="11" spans="1:41" ht="16.5" customHeight="1">
      <c r="A11" s="155">
        <v>8</v>
      </c>
      <c r="B11" s="81"/>
      <c r="C11" s="308"/>
      <c r="D11" s="132"/>
      <c r="E11" s="380"/>
      <c r="F11" s="380"/>
      <c r="G11" s="380"/>
      <c r="H11" s="380"/>
      <c r="I11" s="380"/>
      <c r="J11" s="380"/>
      <c r="K11" s="380"/>
      <c r="L11" s="380"/>
      <c r="M11" s="380"/>
      <c r="N11" s="380"/>
      <c r="O11" s="380"/>
      <c r="P11" s="380"/>
      <c r="Q11" s="308"/>
      <c r="R11" s="308"/>
      <c r="S11" s="308"/>
      <c r="T11" s="308"/>
      <c r="U11" s="308"/>
      <c r="V11" s="308"/>
      <c r="W11" s="308"/>
      <c r="X11" s="308"/>
      <c r="Y11" s="308"/>
      <c r="Z11" s="308"/>
      <c r="AA11" s="308"/>
      <c r="AB11" s="308"/>
      <c r="AC11" s="308"/>
      <c r="AD11" s="308"/>
      <c r="AE11" s="308"/>
      <c r="AF11" s="308"/>
      <c r="AG11" s="312"/>
      <c r="AI11" s="87" t="s">
        <v>738</v>
      </c>
      <c r="AJ11" s="19" t="e">
        <f>VLOOKUP(C11,EJE!C$1:D1344,2,FALSE)</f>
        <v>#N/A</v>
      </c>
    </row>
    <row r="12" spans="1:41" ht="13.5" customHeight="1" thickBot="1">
      <c r="A12" s="155">
        <v>9</v>
      </c>
      <c r="B12" s="82" t="s">
        <v>264</v>
      </c>
      <c r="C12" s="314" t="s">
        <v>636</v>
      </c>
      <c r="D12" s="133" t="str">
        <f>HYPERLINK(AJ12,AI12)</f>
        <v>video</v>
      </c>
      <c r="E12" s="387"/>
      <c r="F12" s="387"/>
      <c r="G12" s="387"/>
      <c r="H12" s="387" t="s">
        <v>776</v>
      </c>
      <c r="I12" s="387"/>
      <c r="J12" s="387"/>
      <c r="K12" s="387"/>
      <c r="L12" s="387"/>
      <c r="M12" s="387"/>
      <c r="N12" s="387"/>
      <c r="O12" s="387"/>
      <c r="P12" s="387"/>
      <c r="Q12" s="314"/>
      <c r="R12" s="314"/>
      <c r="S12" s="314"/>
      <c r="T12" s="314"/>
      <c r="U12" s="314"/>
      <c r="V12" s="314"/>
      <c r="W12" s="314"/>
      <c r="X12" s="314"/>
      <c r="Y12" s="314"/>
      <c r="Z12" s="314"/>
      <c r="AA12" s="314"/>
      <c r="AB12" s="314"/>
      <c r="AC12" s="314"/>
      <c r="AD12" s="314"/>
      <c r="AE12" s="314"/>
      <c r="AF12" s="314"/>
      <c r="AG12" s="315"/>
      <c r="AI12" s="87" t="s">
        <v>738</v>
      </c>
      <c r="AJ12" s="19" t="str">
        <f>VLOOKUP(C12,EJE!C$1:D1345,2,FALSE)</f>
        <v>https://youtu.be/NYhjvkEO4BI?si=oZEuZZC6wY3JCBOv</v>
      </c>
    </row>
    <row r="13" spans="1:41" ht="12.75">
      <c r="A13" s="155">
        <v>10</v>
      </c>
      <c r="B13" s="129" t="s">
        <v>1237</v>
      </c>
      <c r="C13" s="317" t="str">
        <f>+VLOOKUP($B13,PERIODIZACION!$A$3:$AN$528,2,FALSE)</f>
        <v>SEAL ROW</v>
      </c>
      <c r="D13" s="317">
        <f>IF(VLOOKUP($B13,PERIODIZACION!$A$3:$AN$528,3,FALSE)=0,"",VLOOKUP($B13,PERIODIZACION!$A$3:$AN$528,3,FALSE))</f>
        <v>40</v>
      </c>
      <c r="E13" s="317" t="str">
        <f t="shared" ref="E13" si="11">IF(D13 &lt;&gt; "","/","")</f>
        <v>/</v>
      </c>
      <c r="F13" s="317">
        <f>IF(VLOOKUP($B13,PERIODIZACION!$A$3:$AN$528,4,FALSE)=0,"",VLOOKUP($B13,PERIODIZACION!$A$3:$AN$528,4,FALSE))</f>
        <v>4</v>
      </c>
      <c r="G13" s="317">
        <f>IF(VLOOKUP($B13,PERIODIZACION!$A$3:$AN$528,5,FALSE)=0,"",VLOOKUP($B13,PERIODIZACION!$A$3:$AN$528,5,FALSE))</f>
        <v>60</v>
      </c>
      <c r="H13" s="317" t="str">
        <f t="shared" ref="H13" si="12">IF(G13 &lt;&gt; "","/","")</f>
        <v>/</v>
      </c>
      <c r="I13" s="317">
        <f>IF(VLOOKUP($B13,PERIODIZACION!$A$3:$AN$528,6,FALSE)=0,"",VLOOKUP($B13,PERIODIZACION!$A$3:$AN$528,6,FALSE))</f>
        <v>4</v>
      </c>
      <c r="J13" s="317">
        <f>IF(VLOOKUP($B13,PERIODIZACION!$A$3:$AN$528,7,FALSE)=0,"",VLOOKUP($B13,PERIODIZACION!$A$3:$AN$528,7,FALSE))</f>
        <v>70</v>
      </c>
      <c r="K13" s="317" t="str">
        <f t="shared" ref="K13" si="13">IF(J13 &lt;&gt; "","/","")</f>
        <v>/</v>
      </c>
      <c r="L13" s="317">
        <f>IF(VLOOKUP($B13,PERIODIZACION!$A$3:$AN$528,8,FALSE)=0,"",VLOOKUP($B13,PERIODIZACION!$A$3:$AN$528,8,FALSE))</f>
        <v>4</v>
      </c>
      <c r="M13" s="317">
        <f>IF(VLOOKUP($B13,PERIODIZACION!$A$3:$AN$528,9,FALSE)=0,"",VLOOKUP($B13,PERIODIZACION!$A$3:$AN$528,9,FALSE))</f>
        <v>85</v>
      </c>
      <c r="N13" s="317" t="str">
        <f t="shared" ref="N13" si="14">IF(M13 &lt;&gt; "","/","")</f>
        <v>/</v>
      </c>
      <c r="O13" s="317">
        <f>IF(VLOOKUP($B13,PERIODIZACION!$A$3:$AN$528,10,FALSE)=0,"",VLOOKUP($B13,PERIODIZACION!$A$3:$AN$528,10,FALSE))</f>
        <v>2</v>
      </c>
      <c r="P13" s="317">
        <f>IF(VLOOKUP($B13,PERIODIZACION!$A$3:$AN$528,11,FALSE)=0,"",VLOOKUP($B13,PERIODIZACION!$A$3:$AN$528,11,FALSE))</f>
        <v>85</v>
      </c>
      <c r="Q13" s="317" t="str">
        <f t="shared" ref="Q13" si="15">IF(P13 &lt;&gt; "","/","")</f>
        <v>/</v>
      </c>
      <c r="R13" s="317">
        <f>IF(VLOOKUP($B13,PERIODIZACION!$A$3:$AN$528,12,FALSE)=0,"",VLOOKUP($B13,PERIODIZACION!$A$3:$AN$528,12,FALSE))</f>
        <v>2</v>
      </c>
      <c r="S13" s="317">
        <f>IF(VLOOKUP($B13,PERIODIZACION!$A$3:$AN$528,13,FALSE)=0,"",VLOOKUP($B13,PERIODIZACION!$A$3:$AN$528,13,FALSE))</f>
        <v>85</v>
      </c>
      <c r="T13" s="317" t="str">
        <f t="shared" ref="T13" si="16">IF(S13 &lt;&gt; "","/","")</f>
        <v>/</v>
      </c>
      <c r="U13" s="317">
        <f>IF(VLOOKUP($B13,PERIODIZACION!$A$3:$AN$528,14,FALSE)=0,"",VLOOKUP($B13,PERIODIZACION!$A$3:$AN$528,14,FALSE))</f>
        <v>2</v>
      </c>
      <c r="V13" s="317">
        <f>IF(VLOOKUP($B13,PERIODIZACION!$A$3:$AN$528,15,FALSE)=0,"",VLOOKUP($B13,PERIODIZACION!$A$3:$AN$528,15,FALSE))</f>
        <v>85</v>
      </c>
      <c r="W13" s="317" t="str">
        <f t="shared" ref="W13" si="17">IF(V13 &lt;&gt; "","/","")</f>
        <v>/</v>
      </c>
      <c r="X13" s="317">
        <f>IF(VLOOKUP($B13,PERIODIZACION!$A$3:$AN$528,16,FALSE)=0,"",VLOOKUP($B13,PERIODIZACION!$A$3:$AN$528,16,FALSE))</f>
        <v>2</v>
      </c>
      <c r="Y13" s="317">
        <f>IF(VLOOKUP($B13,PERIODIZACION!$A$3:$AN$528,17,FALSE)=0,"",VLOOKUP($B13,PERIODIZACION!$A$3:$AN$528,17,FALSE))</f>
        <v>85</v>
      </c>
      <c r="Z13" s="317" t="str">
        <f t="shared" ref="Z13" si="18">IF(Y13 &lt;&gt; "","/","")</f>
        <v>/</v>
      </c>
      <c r="AA13" s="317">
        <f>IF(VLOOKUP($B13,PERIODIZACION!$A$3:$AN$528,18,FALSE)=0,"",VLOOKUP($B13,PERIODIZACION!$A$3:$AN$528,18,FALSE))</f>
        <v>2</v>
      </c>
      <c r="AB13" s="317" t="str">
        <f>IF(VLOOKUP($B13,PERIODIZACION!$A$3:$AN$528,19,FALSE)=0,"",VLOOKUP($B13,PERIODIZACION!$A$3:$AN$528,19,FALSE))</f>
        <v/>
      </c>
      <c r="AC13" s="317" t="str">
        <f t="shared" ref="AC13" si="19">IF(AB13 &lt;&gt; "","/","")</f>
        <v/>
      </c>
      <c r="AD13" s="317" t="str">
        <f>IF(VLOOKUP($B13,PERIODIZACION!$A$3:$AN$528,20,FALSE)=0,"",VLOOKUP($B13,PERIODIZACION!$A$3:$AN$528,20,FALSE))</f>
        <v/>
      </c>
      <c r="AE13" s="317" t="str">
        <f>IF(VLOOKUP($B13,PERIODIZACION!$A$3:$AN$528,21,FALSE)=0,"",VLOOKUP($B13,PERIODIZACION!$A$3:$AN$528,21,FALSE))</f>
        <v/>
      </c>
      <c r="AF13" s="317" t="str">
        <f t="shared" ref="AF13" si="20">IF(AE13 &lt;&gt; "","/","")</f>
        <v/>
      </c>
      <c r="AG13" s="318" t="str">
        <f>IF(VLOOKUP($B13,PERIODIZACION!$A$3:$AN$528,22,FALSE)=0,"",VLOOKUP($B13,PERIODIZACION!$A$3:$AN$528,22,FALSE))</f>
        <v/>
      </c>
      <c r="AI13" s="87" t="s">
        <v>738</v>
      </c>
      <c r="AJ13" s="19" t="e">
        <f>VLOOKUP(C13,EJE!C$1:D1346,2,FALSE)</f>
        <v>#N/A</v>
      </c>
    </row>
    <row r="14" spans="1:41" ht="16.5" customHeight="1">
      <c r="A14" s="155">
        <v>11</v>
      </c>
      <c r="B14" s="81" t="s">
        <v>687</v>
      </c>
      <c r="C14" s="308"/>
      <c r="D14" s="132"/>
      <c r="E14" s="380"/>
      <c r="F14" s="380"/>
      <c r="G14" s="380"/>
      <c r="H14" s="380"/>
      <c r="I14" s="380"/>
      <c r="J14" s="380"/>
      <c r="K14" s="380"/>
      <c r="L14" s="380"/>
      <c r="M14" s="380"/>
      <c r="N14" s="380"/>
      <c r="O14" s="380"/>
      <c r="P14" s="380"/>
      <c r="Q14" s="308"/>
      <c r="R14" s="308"/>
      <c r="S14" s="308"/>
      <c r="T14" s="308"/>
      <c r="U14" s="308"/>
      <c r="V14" s="308"/>
      <c r="W14" s="308"/>
      <c r="X14" s="308"/>
      <c r="Y14" s="308"/>
      <c r="Z14" s="308"/>
      <c r="AA14" s="308"/>
      <c r="AB14" s="308"/>
      <c r="AC14" s="308"/>
      <c r="AD14" s="308"/>
      <c r="AE14" s="308"/>
      <c r="AF14" s="308"/>
      <c r="AG14" s="312"/>
      <c r="AI14" s="87" t="s">
        <v>738</v>
      </c>
      <c r="AJ14" s="19" t="e">
        <f>VLOOKUP(C14,EJE!C$1:D1347,2,FALSE)</f>
        <v>#N/A</v>
      </c>
    </row>
    <row r="15" spans="1:41" ht="17.25" customHeight="1" thickBot="1">
      <c r="A15" s="155">
        <v>12</v>
      </c>
      <c r="B15" s="82" t="s">
        <v>942</v>
      </c>
      <c r="C15" s="313" t="s">
        <v>667</v>
      </c>
      <c r="D15" s="133" t="str">
        <f>HYPERLINK(AJ15,AI15)</f>
        <v>video</v>
      </c>
      <c r="E15" s="387"/>
      <c r="F15" s="387"/>
      <c r="G15" s="387"/>
      <c r="H15" s="387" t="s">
        <v>776</v>
      </c>
      <c r="I15" s="387"/>
      <c r="J15" s="387"/>
      <c r="K15" s="387"/>
      <c r="L15" s="387"/>
      <c r="M15" s="387"/>
      <c r="N15" s="387"/>
      <c r="O15" s="387"/>
      <c r="P15" s="387"/>
      <c r="Q15" s="314"/>
      <c r="R15" s="314"/>
      <c r="S15" s="314"/>
      <c r="T15" s="314"/>
      <c r="U15" s="314"/>
      <c r="V15" s="314"/>
      <c r="W15" s="314"/>
      <c r="X15" s="314"/>
      <c r="Y15" s="314"/>
      <c r="Z15" s="314"/>
      <c r="AA15" s="314"/>
      <c r="AB15" s="314"/>
      <c r="AC15" s="314"/>
      <c r="AD15" s="314"/>
      <c r="AE15" s="314"/>
      <c r="AF15" s="314"/>
      <c r="AG15" s="315"/>
      <c r="AI15" s="87" t="s">
        <v>738</v>
      </c>
      <c r="AJ15" s="19" t="str">
        <f>VLOOKUP(C15,EJE!C$1:D1348,2,FALSE)</f>
        <v>https://youtu.be/6h97GImoFN8?si=9xA6dYWvzzOHIsIz</v>
      </c>
    </row>
    <row r="16" spans="1:41" ht="12.75" thickBot="1">
      <c r="A16" s="155">
        <v>13</v>
      </c>
      <c r="B16" s="379"/>
      <c r="C16" s="379"/>
      <c r="D16" s="379"/>
      <c r="E16" s="379" t="s">
        <v>688</v>
      </c>
      <c r="F16" s="379"/>
      <c r="G16" s="379"/>
      <c r="H16" s="379" t="s">
        <v>38</v>
      </c>
      <c r="I16" s="379"/>
      <c r="J16" s="379"/>
      <c r="K16" s="379" t="s">
        <v>687</v>
      </c>
      <c r="L16" s="379"/>
      <c r="M16" s="379"/>
      <c r="N16" s="379" t="s">
        <v>686</v>
      </c>
      <c r="O16" s="379"/>
      <c r="P16" s="379"/>
      <c r="Q16" s="319"/>
      <c r="R16" s="319"/>
      <c r="S16" s="319"/>
      <c r="T16" s="319"/>
      <c r="U16" s="319"/>
      <c r="V16" s="319"/>
      <c r="W16" s="319"/>
      <c r="X16" s="319"/>
      <c r="Y16" s="319"/>
      <c r="Z16" s="319"/>
      <c r="AA16" s="319"/>
      <c r="AB16" s="319"/>
      <c r="AC16" s="319"/>
      <c r="AD16" s="319"/>
      <c r="AE16" s="319"/>
      <c r="AF16" s="319"/>
      <c r="AG16" s="319"/>
      <c r="AI16" s="87" t="s">
        <v>738</v>
      </c>
      <c r="AJ16" s="19"/>
    </row>
    <row r="17" spans="1:42" ht="16.5">
      <c r="A17" s="155">
        <v>14</v>
      </c>
      <c r="B17" s="83" t="s">
        <v>42</v>
      </c>
      <c r="C17" s="255" t="s">
        <v>26</v>
      </c>
      <c r="D17" s="131" t="str">
        <f>HYPERLINK(AJ17,AI17)</f>
        <v>video</v>
      </c>
      <c r="E17" s="389">
        <v>6</v>
      </c>
      <c r="F17" s="389"/>
      <c r="G17" s="389"/>
      <c r="H17" s="389"/>
      <c r="I17" s="389"/>
      <c r="J17" s="389"/>
      <c r="K17" s="389">
        <v>3</v>
      </c>
      <c r="L17" s="389"/>
      <c r="M17" s="389"/>
      <c r="N17" s="389"/>
      <c r="O17" s="389"/>
      <c r="P17" s="397"/>
      <c r="Q17" s="319"/>
      <c r="R17" s="319"/>
      <c r="S17" s="319"/>
      <c r="T17" s="319"/>
      <c r="U17" s="319"/>
      <c r="V17" s="319"/>
      <c r="W17" s="319"/>
      <c r="X17" s="319"/>
      <c r="Y17" s="319"/>
      <c r="Z17" s="319"/>
      <c r="AA17" s="319"/>
      <c r="AB17" s="319"/>
      <c r="AC17" s="319"/>
      <c r="AD17" s="319"/>
      <c r="AE17" s="319"/>
      <c r="AF17" s="319"/>
      <c r="AG17" s="319"/>
      <c r="AI17" s="87" t="s">
        <v>738</v>
      </c>
      <c r="AJ17" s="19" t="str">
        <f>VLOOKUP(C17,EJE!C$1:D1350,2,FALSE)</f>
        <v>https://youtu.be/KV2DwcrEeD0?si=JLXA4VBn4M365_pv</v>
      </c>
    </row>
    <row r="18" spans="1:42" ht="12.75">
      <c r="A18" s="155">
        <v>15</v>
      </c>
      <c r="B18" s="83" t="s">
        <v>687</v>
      </c>
      <c r="C18" s="256" t="s">
        <v>1190</v>
      </c>
      <c r="D18" s="132" t="str">
        <f>HYPERLINK(AJ18,AI18)</f>
        <v>video</v>
      </c>
      <c r="E18" s="384">
        <v>6</v>
      </c>
      <c r="F18" s="384"/>
      <c r="G18" s="384"/>
      <c r="H18" s="384"/>
      <c r="I18" s="384"/>
      <c r="J18" s="384"/>
      <c r="K18" s="384">
        <v>3</v>
      </c>
      <c r="L18" s="384"/>
      <c r="M18" s="384"/>
      <c r="N18" s="384"/>
      <c r="O18" s="384"/>
      <c r="P18" s="398"/>
      <c r="Q18" s="319"/>
      <c r="R18" s="319"/>
      <c r="S18" s="319"/>
      <c r="T18" s="319"/>
      <c r="U18" s="319"/>
      <c r="V18" s="319"/>
      <c r="W18" s="319"/>
      <c r="X18" s="319"/>
      <c r="Y18" s="319"/>
      <c r="Z18" s="319"/>
      <c r="AA18" s="319"/>
      <c r="AB18" s="319"/>
      <c r="AC18" s="319"/>
      <c r="AD18" s="319"/>
      <c r="AE18" s="319"/>
      <c r="AF18" s="319"/>
      <c r="AG18" s="319"/>
      <c r="AI18" s="87" t="s">
        <v>738</v>
      </c>
      <c r="AJ18" s="19">
        <f>VLOOKUP(C18,EJE!C$1:D1351,2,FALSE)</f>
        <v>0</v>
      </c>
    </row>
    <row r="19" spans="1:42" ht="12.75" customHeight="1">
      <c r="A19" s="155">
        <v>16</v>
      </c>
      <c r="B19" s="83" t="s">
        <v>38</v>
      </c>
      <c r="C19" s="256" t="s">
        <v>430</v>
      </c>
      <c r="D19" s="132" t="str">
        <f>HYPERLINK(AJ19,AI19)</f>
        <v>video</v>
      </c>
      <c r="E19" s="384">
        <v>8</v>
      </c>
      <c r="F19" s="384"/>
      <c r="G19" s="384"/>
      <c r="H19" s="384"/>
      <c r="I19" s="384"/>
      <c r="J19" s="384"/>
      <c r="K19" s="384">
        <v>3</v>
      </c>
      <c r="L19" s="384"/>
      <c r="M19" s="384"/>
      <c r="N19" s="384"/>
      <c r="O19" s="384"/>
      <c r="P19" s="398"/>
      <c r="Q19" s="319"/>
      <c r="R19" s="319"/>
      <c r="S19" s="319"/>
      <c r="T19" s="319"/>
      <c r="U19" s="319"/>
      <c r="V19" s="319"/>
      <c r="W19" s="319"/>
      <c r="X19" s="319"/>
      <c r="Y19" s="319"/>
      <c r="Z19" s="319"/>
      <c r="AA19" s="319"/>
      <c r="AB19" s="319"/>
      <c r="AC19" s="319"/>
      <c r="AD19" s="319"/>
      <c r="AE19" s="319"/>
      <c r="AF19" s="319"/>
      <c r="AG19" s="319"/>
      <c r="AI19" s="87" t="s">
        <v>738</v>
      </c>
      <c r="AJ19" s="19" t="str">
        <f>VLOOKUP(C19,EJE!C$1:D1352,2,FALSE)</f>
        <v>https://youtu.be/CQBDhbhCZsk?si=aLrFWYwEmHYr16X4</v>
      </c>
    </row>
    <row r="20" spans="1:42" ht="13.5" thickBot="1">
      <c r="A20" s="155">
        <v>17</v>
      </c>
      <c r="B20" s="83" t="s">
        <v>1</v>
      </c>
      <c r="C20" s="257" t="s">
        <v>1193</v>
      </c>
      <c r="D20" s="133" t="str">
        <f>HYPERLINK(AJ20,AI20)</f>
        <v>video</v>
      </c>
      <c r="E20" s="386">
        <v>6</v>
      </c>
      <c r="F20" s="386"/>
      <c r="G20" s="386"/>
      <c r="H20" s="386"/>
      <c r="I20" s="386"/>
      <c r="J20" s="386"/>
      <c r="K20" s="386">
        <v>3</v>
      </c>
      <c r="L20" s="386"/>
      <c r="M20" s="386"/>
      <c r="N20" s="386"/>
      <c r="O20" s="386"/>
      <c r="P20" s="399"/>
      <c r="Q20" s="319"/>
      <c r="R20" s="319"/>
      <c r="S20" s="319"/>
      <c r="T20" s="319"/>
      <c r="U20" s="319"/>
      <c r="V20" s="319"/>
      <c r="W20" s="319"/>
      <c r="X20" s="319"/>
      <c r="Y20" s="319"/>
      <c r="Z20" s="319"/>
      <c r="AA20" s="319"/>
      <c r="AB20" s="319"/>
      <c r="AC20" s="319"/>
      <c r="AD20" s="319"/>
      <c r="AE20" s="319"/>
      <c r="AF20" s="319"/>
      <c r="AG20" s="319"/>
      <c r="AI20" s="87" t="s">
        <v>738</v>
      </c>
      <c r="AJ20" s="19">
        <f>VLOOKUP(C20,EJE!C$1:D1353,2,FALSE)</f>
        <v>0</v>
      </c>
    </row>
    <row r="21" spans="1:42" ht="12.75">
      <c r="A21" s="155">
        <v>18</v>
      </c>
      <c r="B21" s="83" t="s">
        <v>262</v>
      </c>
      <c r="C21" s="255" t="s">
        <v>268</v>
      </c>
      <c r="D21" s="131" t="str">
        <f t="shared" ref="D21:D23" si="21">HYPERLINK(AJ21,AI21)</f>
        <v>video</v>
      </c>
      <c r="E21" s="389">
        <v>12</v>
      </c>
      <c r="F21" s="389"/>
      <c r="G21" s="389"/>
      <c r="H21" s="389"/>
      <c r="I21" s="389"/>
      <c r="J21" s="389"/>
      <c r="K21" s="389">
        <v>3</v>
      </c>
      <c r="L21" s="389"/>
      <c r="M21" s="389"/>
      <c r="N21" s="389"/>
      <c r="O21" s="389"/>
      <c r="P21" s="397"/>
      <c r="Q21" s="319"/>
      <c r="R21" s="319"/>
      <c r="S21" s="319"/>
      <c r="T21" s="319"/>
      <c r="U21" s="319"/>
      <c r="V21" s="319"/>
      <c r="W21" s="319"/>
      <c r="X21" s="319"/>
      <c r="Y21" s="319"/>
      <c r="Z21" s="319"/>
      <c r="AA21" s="319"/>
      <c r="AB21" s="319"/>
      <c r="AC21" s="319"/>
      <c r="AD21" s="319"/>
      <c r="AE21" s="319"/>
      <c r="AF21" s="319"/>
      <c r="AG21" s="319"/>
      <c r="AI21" s="87" t="s">
        <v>738</v>
      </c>
      <c r="AJ21" s="19">
        <f>VLOOKUP(C21,EJE!C$1:D1354,2,FALSE)</f>
        <v>0</v>
      </c>
    </row>
    <row r="22" spans="1:42" ht="12.75">
      <c r="A22" s="155">
        <v>19</v>
      </c>
      <c r="B22" s="83" t="s">
        <v>262</v>
      </c>
      <c r="C22" s="256" t="s">
        <v>301</v>
      </c>
      <c r="D22" s="132" t="str">
        <f t="shared" si="21"/>
        <v>video</v>
      </c>
      <c r="E22" s="384">
        <v>12</v>
      </c>
      <c r="F22" s="384"/>
      <c r="G22" s="384"/>
      <c r="H22" s="384"/>
      <c r="I22" s="384"/>
      <c r="J22" s="384"/>
      <c r="K22" s="384">
        <v>3</v>
      </c>
      <c r="L22" s="384"/>
      <c r="M22" s="384"/>
      <c r="N22" s="384"/>
      <c r="O22" s="384"/>
      <c r="P22" s="398"/>
      <c r="Q22" s="319"/>
      <c r="R22" s="319"/>
      <c r="S22" s="319"/>
      <c r="T22" s="319"/>
      <c r="U22" s="319"/>
      <c r="V22" s="319"/>
      <c r="W22" s="319"/>
      <c r="X22" s="319"/>
      <c r="Y22" s="319"/>
      <c r="Z22" s="319"/>
      <c r="AA22" s="319"/>
      <c r="AB22" s="319"/>
      <c r="AC22" s="319"/>
      <c r="AD22" s="319"/>
      <c r="AE22" s="319"/>
      <c r="AF22" s="319"/>
      <c r="AG22" s="319"/>
      <c r="AI22" s="87" t="s">
        <v>738</v>
      </c>
      <c r="AJ22" s="19">
        <f>VLOOKUP(C22,EJE!C$1:D1355,2,FALSE)</f>
        <v>0</v>
      </c>
    </row>
    <row r="23" spans="1:42" ht="13.5" thickBot="1">
      <c r="A23" s="155">
        <v>20</v>
      </c>
      <c r="B23" s="83" t="s">
        <v>263</v>
      </c>
      <c r="C23" s="257" t="s">
        <v>250</v>
      </c>
      <c r="D23" s="133" t="str">
        <f t="shared" si="21"/>
        <v>video</v>
      </c>
      <c r="E23" s="386"/>
      <c r="F23" s="386"/>
      <c r="G23" s="386"/>
      <c r="H23" s="386" t="s">
        <v>778</v>
      </c>
      <c r="I23" s="386"/>
      <c r="J23" s="386"/>
      <c r="K23" s="386">
        <v>3</v>
      </c>
      <c r="L23" s="386"/>
      <c r="M23" s="386"/>
      <c r="N23" s="386"/>
      <c r="O23" s="386"/>
      <c r="P23" s="399"/>
      <c r="Q23" s="319"/>
      <c r="R23" s="319"/>
      <c r="S23" s="319"/>
      <c r="T23" s="319"/>
      <c r="U23" s="319"/>
      <c r="V23" s="319"/>
      <c r="W23" s="319"/>
      <c r="X23" s="319"/>
      <c r="Y23" s="319"/>
      <c r="Z23" s="319"/>
      <c r="AA23" s="319"/>
      <c r="AB23" s="319"/>
      <c r="AC23" s="319"/>
      <c r="AD23" s="319"/>
      <c r="AE23" s="319"/>
      <c r="AF23" s="319"/>
      <c r="AG23" s="319"/>
      <c r="AI23" s="87" t="s">
        <v>738</v>
      </c>
      <c r="AJ23" s="19">
        <f>VLOOKUP(C23,EJE!C$1:D1356,2,FALSE)</f>
        <v>0</v>
      </c>
    </row>
    <row r="24" spans="1:42" ht="12.75">
      <c r="A24" s="155">
        <v>21</v>
      </c>
      <c r="B24" s="83"/>
      <c r="C24" s="308"/>
      <c r="D24" s="132"/>
      <c r="E24" s="392"/>
      <c r="F24" s="392"/>
      <c r="G24" s="392"/>
      <c r="H24" s="392"/>
      <c r="I24" s="392"/>
      <c r="J24" s="392"/>
      <c r="K24" s="392"/>
      <c r="L24" s="392"/>
      <c r="M24" s="392"/>
      <c r="N24" s="392"/>
      <c r="O24" s="392"/>
      <c r="P24" s="392"/>
      <c r="Q24" s="319"/>
      <c r="R24" s="319"/>
      <c r="S24" s="319"/>
      <c r="T24" s="319"/>
      <c r="U24" s="319"/>
      <c r="V24" s="319"/>
      <c r="W24" s="319"/>
      <c r="X24" s="319"/>
      <c r="Y24" s="319"/>
      <c r="Z24" s="319"/>
      <c r="AA24" s="319"/>
      <c r="AB24" s="319"/>
      <c r="AC24" s="319"/>
      <c r="AD24" s="319"/>
      <c r="AE24" s="319"/>
      <c r="AF24" s="130"/>
      <c r="AG24" s="319"/>
      <c r="AJ24" s="75"/>
    </row>
    <row r="25" spans="1:42">
      <c r="A25" s="155">
        <v>22</v>
      </c>
      <c r="B25" s="309"/>
      <c r="C25" s="319"/>
      <c r="D25" s="132"/>
      <c r="E25" s="392"/>
      <c r="F25" s="392"/>
      <c r="G25" s="392"/>
      <c r="H25" s="392"/>
      <c r="I25" s="392"/>
      <c r="J25" s="392"/>
      <c r="K25" s="392"/>
      <c r="L25" s="392"/>
      <c r="M25" s="392"/>
      <c r="N25" s="392"/>
      <c r="O25" s="392"/>
      <c r="P25" s="392"/>
      <c r="Q25" s="319"/>
      <c r="R25" s="319"/>
      <c r="S25" s="319"/>
      <c r="T25" s="319"/>
      <c r="U25" s="319"/>
      <c r="V25" s="319"/>
      <c r="W25" s="319"/>
      <c r="X25" s="319"/>
      <c r="Y25" s="319"/>
      <c r="Z25" s="319"/>
      <c r="AA25" s="319"/>
      <c r="AB25" s="319"/>
      <c r="AC25" s="319"/>
      <c r="AD25" s="319"/>
      <c r="AE25" s="319"/>
      <c r="AF25" s="130"/>
      <c r="AG25" s="319"/>
      <c r="AJ25" s="75"/>
      <c r="AP25" s="112">
        <v>2</v>
      </c>
    </row>
    <row r="26" spans="1:42">
      <c r="A26" s="155">
        <v>23</v>
      </c>
      <c r="B26" s="309"/>
      <c r="C26" s="309"/>
      <c r="D26" s="59"/>
      <c r="E26" s="392"/>
      <c r="F26" s="392"/>
      <c r="G26" s="392"/>
      <c r="H26" s="392"/>
      <c r="I26" s="392"/>
      <c r="J26" s="392"/>
      <c r="K26" s="392"/>
      <c r="L26" s="392"/>
      <c r="M26" s="392"/>
      <c r="N26" s="392"/>
      <c r="O26" s="392"/>
      <c r="P26" s="392"/>
      <c r="Q26" s="309"/>
      <c r="R26" s="309"/>
      <c r="S26" s="309"/>
      <c r="T26" s="309"/>
      <c r="U26" s="309"/>
      <c r="V26" s="309"/>
      <c r="W26" s="309"/>
      <c r="X26" s="309"/>
      <c r="Y26" s="309"/>
      <c r="Z26" s="309"/>
      <c r="AA26" s="309"/>
      <c r="AB26" s="309"/>
      <c r="AC26" s="309"/>
      <c r="AD26" s="309"/>
      <c r="AE26" s="309"/>
      <c r="AG26" s="309"/>
      <c r="AJ26" s="75"/>
    </row>
    <row r="27" spans="1:42">
      <c r="A27" s="155">
        <v>24</v>
      </c>
      <c r="B27" s="309"/>
      <c r="C27" s="309"/>
      <c r="D27" s="59"/>
      <c r="E27" s="392"/>
      <c r="F27" s="392"/>
      <c r="G27" s="392"/>
      <c r="H27" s="392"/>
      <c r="I27" s="392"/>
      <c r="J27" s="392"/>
      <c r="K27" s="392"/>
      <c r="L27" s="392"/>
      <c r="M27" s="392"/>
      <c r="N27" s="392"/>
      <c r="O27" s="392"/>
      <c r="P27" s="392"/>
      <c r="Q27" s="309"/>
      <c r="R27" s="309"/>
      <c r="S27" s="309"/>
      <c r="T27" s="309"/>
      <c r="U27" s="309"/>
      <c r="V27" s="309"/>
      <c r="W27" s="309"/>
      <c r="X27" s="309"/>
      <c r="Y27" s="309"/>
      <c r="Z27" s="309"/>
      <c r="AA27" s="309"/>
      <c r="AB27" s="309"/>
      <c r="AC27" s="309"/>
      <c r="AD27" s="309"/>
      <c r="AE27" s="309"/>
      <c r="AG27" s="309"/>
      <c r="AJ27" s="75"/>
    </row>
    <row r="28" spans="1:42">
      <c r="B28" s="309"/>
      <c r="C28" s="77" t="s">
        <v>770</v>
      </c>
      <c r="D28" s="59"/>
      <c r="E28" s="309"/>
      <c r="F28" s="309"/>
      <c r="G28" s="309"/>
      <c r="H28" s="309"/>
      <c r="I28" s="309"/>
      <c r="J28" s="309"/>
      <c r="K28" s="309"/>
      <c r="L28" s="309"/>
      <c r="M28" s="309"/>
      <c r="N28" s="319"/>
      <c r="O28" s="319"/>
      <c r="P28" s="319"/>
      <c r="Q28" s="309"/>
      <c r="R28" s="309"/>
      <c r="S28" s="309"/>
      <c r="T28" s="309"/>
      <c r="U28" s="309"/>
      <c r="V28" s="309"/>
      <c r="W28" s="309"/>
      <c r="X28" s="309"/>
      <c r="Y28" s="309"/>
      <c r="Z28" s="309"/>
      <c r="AA28" s="309"/>
      <c r="AB28" s="309"/>
      <c r="AC28" s="309"/>
      <c r="AD28" s="309"/>
      <c r="AE28" s="309"/>
      <c r="AG28" s="309"/>
      <c r="AJ28" s="75"/>
    </row>
    <row r="29" spans="1:42" customFormat="1" ht="21" thickBot="1">
      <c r="A29" s="162">
        <v>2</v>
      </c>
      <c r="B29" s="162"/>
      <c r="C29" s="162" t="s">
        <v>924</v>
      </c>
      <c r="D29" s="191"/>
      <c r="E29" s="381" t="s">
        <v>688</v>
      </c>
      <c r="F29" s="381"/>
      <c r="G29" s="381"/>
      <c r="H29" s="381" t="s">
        <v>38</v>
      </c>
      <c r="I29" s="381"/>
      <c r="J29" s="381"/>
      <c r="K29" s="381" t="s">
        <v>687</v>
      </c>
      <c r="L29" s="381"/>
      <c r="M29" s="381"/>
      <c r="N29" s="381" t="s">
        <v>686</v>
      </c>
      <c r="O29" s="381"/>
      <c r="P29" s="381"/>
      <c r="AH29" s="320"/>
      <c r="AI29" s="87"/>
    </row>
    <row r="30" spans="1:42" ht="12.75">
      <c r="A30" s="155">
        <v>1</v>
      </c>
      <c r="B30" s="80" t="s">
        <v>394</v>
      </c>
      <c r="C30" s="188" t="s">
        <v>664</v>
      </c>
      <c r="D30" s="59" t="str">
        <f t="shared" ref="D30:D35" si="22">HYPERLINK(AJ30,AI30)</f>
        <v>video</v>
      </c>
      <c r="E30" s="384">
        <v>8</v>
      </c>
      <c r="F30" s="384"/>
      <c r="G30" s="384"/>
      <c r="H30" s="384"/>
      <c r="I30" s="384"/>
      <c r="J30" s="384"/>
      <c r="K30" s="384"/>
      <c r="L30" s="384"/>
      <c r="M30" s="384"/>
      <c r="N30" s="380"/>
      <c r="O30" s="380"/>
      <c r="P30" s="385"/>
      <c r="AG30" s="309"/>
      <c r="AI30" s="87" t="s">
        <v>738</v>
      </c>
      <c r="AJ30" s="19" t="str">
        <f>VLOOKUP(C30,EJE!C$1:D1356,2,FALSE)</f>
        <v>https://youtu.be/bB14NIRPnak?si=tocv6hdMK7KT1GTY</v>
      </c>
    </row>
    <row r="31" spans="1:42" ht="12.75" customHeight="1">
      <c r="A31" s="155">
        <v>2</v>
      </c>
      <c r="B31" s="81" t="s">
        <v>395</v>
      </c>
      <c r="C31" s="188" t="s">
        <v>224</v>
      </c>
      <c r="D31" s="59" t="str">
        <f t="shared" si="22"/>
        <v>video</v>
      </c>
      <c r="E31" s="384"/>
      <c r="F31" s="384"/>
      <c r="G31" s="384"/>
      <c r="H31" s="384" t="s">
        <v>776</v>
      </c>
      <c r="I31" s="384"/>
      <c r="J31" s="384"/>
      <c r="K31" s="384">
        <v>3</v>
      </c>
      <c r="L31" s="384"/>
      <c r="M31" s="384"/>
      <c r="N31" s="380"/>
      <c r="O31" s="380"/>
      <c r="P31" s="385"/>
      <c r="AG31" s="309"/>
      <c r="AI31" s="87" t="s">
        <v>738</v>
      </c>
      <c r="AJ31" s="19" t="str">
        <f>VLOOKUP(C31,EJE!C$1:D1357,2,FALSE)</f>
        <v>https://youtu.be/pyAvXtH-qAc?si=TufQsz1CgKLFXxbL</v>
      </c>
    </row>
    <row r="32" spans="1:42" ht="17.25" customHeight="1" thickBot="1">
      <c r="A32" s="155">
        <v>3</v>
      </c>
      <c r="B32" s="82" t="s">
        <v>942</v>
      </c>
      <c r="C32" s="214" t="s">
        <v>1051</v>
      </c>
      <c r="D32" s="61" t="str">
        <f t="shared" si="22"/>
        <v>video</v>
      </c>
      <c r="E32" s="386"/>
      <c r="F32" s="386"/>
      <c r="G32" s="386"/>
      <c r="H32" s="386" t="s">
        <v>776</v>
      </c>
      <c r="I32" s="386"/>
      <c r="J32" s="386"/>
      <c r="K32" s="386">
        <v>3</v>
      </c>
      <c r="L32" s="386"/>
      <c r="M32" s="386"/>
      <c r="N32" s="387"/>
      <c r="O32" s="387"/>
      <c r="P32" s="388"/>
      <c r="AG32" s="309"/>
      <c r="AI32" s="87" t="s">
        <v>738</v>
      </c>
      <c r="AJ32" s="19" t="str">
        <f>VLOOKUP(C32,EJE!C$1:D1358,2,FALSE)</f>
        <v>https://drive.google.com/file/d/1qIfIGGsj0vijxD23rGVO2595cFKyejZq/view?usp=sharing</v>
      </c>
    </row>
    <row r="33" spans="1:36" ht="16.5" customHeight="1">
      <c r="A33" s="155">
        <v>4</v>
      </c>
      <c r="B33" s="80" t="s">
        <v>739</v>
      </c>
      <c r="C33" s="215" t="s">
        <v>66</v>
      </c>
      <c r="D33" s="74" t="str">
        <f t="shared" si="22"/>
        <v>video</v>
      </c>
      <c r="E33" s="389"/>
      <c r="F33" s="389"/>
      <c r="G33" s="389"/>
      <c r="H33" s="389" t="s">
        <v>776</v>
      </c>
      <c r="I33" s="389"/>
      <c r="J33" s="389"/>
      <c r="K33" s="389">
        <v>3</v>
      </c>
      <c r="L33" s="389"/>
      <c r="M33" s="389"/>
      <c r="N33" s="390"/>
      <c r="O33" s="390"/>
      <c r="P33" s="391"/>
      <c r="AG33" s="309"/>
      <c r="AI33" s="87" t="s">
        <v>738</v>
      </c>
      <c r="AJ33" s="19" t="str">
        <f>VLOOKUP(C33,EJE!C$1:D1359,2,FALSE)</f>
        <v>https://youtu.be/YNAwRWgPwNk?si=tRGZb459mOPBCCZB</v>
      </c>
    </row>
    <row r="34" spans="1:36" ht="12.75" customHeight="1">
      <c r="A34" s="155">
        <v>5</v>
      </c>
      <c r="B34" s="81" t="s">
        <v>739</v>
      </c>
      <c r="C34" s="188" t="s">
        <v>622</v>
      </c>
      <c r="D34" s="59" t="e">
        <f t="shared" si="22"/>
        <v>#N/A</v>
      </c>
      <c r="E34" s="384"/>
      <c r="F34" s="384"/>
      <c r="G34" s="384"/>
      <c r="H34" s="384" t="s">
        <v>776</v>
      </c>
      <c r="I34" s="384"/>
      <c r="J34" s="384"/>
      <c r="K34" s="384">
        <v>3</v>
      </c>
      <c r="L34" s="384"/>
      <c r="M34" s="384"/>
      <c r="N34" s="380"/>
      <c r="O34" s="380"/>
      <c r="P34" s="385"/>
      <c r="AG34" s="309"/>
      <c r="AI34" s="87" t="s">
        <v>738</v>
      </c>
      <c r="AJ34" s="19" t="e">
        <f>VLOOKUP(C34,EJE!C$1:D1360,2,FALSE)</f>
        <v>#N/A</v>
      </c>
    </row>
    <row r="35" spans="1:36" ht="13.5" customHeight="1" thickBot="1">
      <c r="A35" s="155">
        <v>6</v>
      </c>
      <c r="B35" s="81" t="s">
        <v>0</v>
      </c>
      <c r="C35" s="188" t="s">
        <v>627</v>
      </c>
      <c r="D35" s="59" t="str">
        <f t="shared" si="22"/>
        <v>video</v>
      </c>
      <c r="E35" s="384"/>
      <c r="F35" s="384"/>
      <c r="G35" s="384"/>
      <c r="H35" s="384" t="s">
        <v>776</v>
      </c>
      <c r="I35" s="384"/>
      <c r="J35" s="384"/>
      <c r="K35" s="384">
        <v>3</v>
      </c>
      <c r="L35" s="384"/>
      <c r="M35" s="384"/>
      <c r="N35" s="380"/>
      <c r="O35" s="380"/>
      <c r="P35" s="385"/>
      <c r="AG35" s="309"/>
      <c r="AI35" s="87" t="s">
        <v>738</v>
      </c>
      <c r="AJ35" s="19" t="str">
        <f>VLOOKUP(C35,EJE!C$1:D1361,2,FALSE)</f>
        <v>https://youtu.be/21c_yxmd5lQ?si=PIVwUqgcfAsyu5jn</v>
      </c>
    </row>
    <row r="36" spans="1:36" ht="12.75">
      <c r="A36" s="155">
        <v>7</v>
      </c>
      <c r="B36" s="129" t="s">
        <v>841</v>
      </c>
      <c r="C36" s="317" t="str">
        <f>+VLOOKUP($B36,PERIODIZACION!$A$3:$AN$528,2,FALSE)</f>
        <v>HIP TRUST</v>
      </c>
      <c r="D36" s="317">
        <f>IF(VLOOKUP($B36,PERIODIZACION!$A$3:$AN$528,3,FALSE)=0,"",VLOOKUP($B36,PERIODIZACION!$A$3:$AN$528,3,FALSE))</f>
        <v>40</v>
      </c>
      <c r="E36" s="317" t="str">
        <f t="shared" ref="E36" si="23">IF(D36 &lt;&gt; "","/","")</f>
        <v>/</v>
      </c>
      <c r="F36" s="317">
        <f>IF(VLOOKUP($B36,PERIODIZACION!$A$3:$AN$528,4,FALSE)=0,"",VLOOKUP($B36,PERIODIZACION!$A$3:$AN$528,4,FALSE))</f>
        <v>4</v>
      </c>
      <c r="G36" s="317">
        <f>IF(VLOOKUP($B36,PERIODIZACION!$A$3:$AN$528,5,FALSE)=0,"",VLOOKUP($B36,PERIODIZACION!$A$3:$AN$528,5,FALSE))</f>
        <v>60</v>
      </c>
      <c r="H36" s="317" t="str">
        <f t="shared" ref="H36" si="24">IF(G36 &lt;&gt; "","/","")</f>
        <v>/</v>
      </c>
      <c r="I36" s="317">
        <f>IF(VLOOKUP($B36,PERIODIZACION!$A$3:$AN$528,6,FALSE)=0,"",VLOOKUP($B36,PERIODIZACION!$A$3:$AN$528,6,FALSE))</f>
        <v>4</v>
      </c>
      <c r="J36" s="317">
        <f>IF(VLOOKUP($B36,PERIODIZACION!$A$3:$AN$528,7,FALSE)=0,"",VLOOKUP($B36,PERIODIZACION!$A$3:$AN$528,7,FALSE))</f>
        <v>70</v>
      </c>
      <c r="K36" s="317" t="str">
        <f t="shared" ref="K36" si="25">IF(J36 &lt;&gt; "","/","")</f>
        <v>/</v>
      </c>
      <c r="L36" s="317">
        <f>IF(VLOOKUP($B36,PERIODIZACION!$A$3:$AN$528,8,FALSE)=0,"",VLOOKUP($B36,PERIODIZACION!$A$3:$AN$528,8,FALSE))</f>
        <v>4</v>
      </c>
      <c r="M36" s="317">
        <f>IF(VLOOKUP($B36,PERIODIZACION!$A$3:$AN$528,9,FALSE)=0,"",VLOOKUP($B36,PERIODIZACION!$A$3:$AN$528,9,FALSE))</f>
        <v>85</v>
      </c>
      <c r="N36" s="317" t="str">
        <f t="shared" ref="N36" si="26">IF(M36 &lt;&gt; "","/","")</f>
        <v>/</v>
      </c>
      <c r="O36" s="317">
        <f>IF(VLOOKUP($B36,PERIODIZACION!$A$3:$AN$528,10,FALSE)=0,"",VLOOKUP($B36,PERIODIZACION!$A$3:$AN$528,10,FALSE))</f>
        <v>2</v>
      </c>
      <c r="P36" s="317">
        <f>IF(VLOOKUP($B36,PERIODIZACION!$A$3:$AN$528,11,FALSE)=0,"",VLOOKUP($B36,PERIODIZACION!$A$3:$AN$528,11,FALSE))</f>
        <v>85</v>
      </c>
      <c r="Q36" s="317" t="str">
        <f t="shared" ref="Q36" si="27">IF(P36 &lt;&gt; "","/","")</f>
        <v>/</v>
      </c>
      <c r="R36" s="317">
        <f>IF(VLOOKUP($B36,PERIODIZACION!$A$3:$AN$528,12,FALSE)=0,"",VLOOKUP($B36,PERIODIZACION!$A$3:$AN$528,12,FALSE))</f>
        <v>2</v>
      </c>
      <c r="S36" s="317">
        <f>IF(VLOOKUP($B36,PERIODIZACION!$A$3:$AN$528,13,FALSE)=0,"",VLOOKUP($B36,PERIODIZACION!$A$3:$AN$528,13,FALSE))</f>
        <v>85</v>
      </c>
      <c r="T36" s="317" t="str">
        <f t="shared" ref="T36" si="28">IF(S36 &lt;&gt; "","/","")</f>
        <v>/</v>
      </c>
      <c r="U36" s="317">
        <f>IF(VLOOKUP($B36,PERIODIZACION!$A$3:$AN$528,14,FALSE)=0,"",VLOOKUP($B36,PERIODIZACION!$A$3:$AN$528,14,FALSE))</f>
        <v>2</v>
      </c>
      <c r="V36" s="317">
        <f>IF(VLOOKUP($B36,PERIODIZACION!$A$3:$AN$528,15,FALSE)=0,"",VLOOKUP($B36,PERIODIZACION!$A$3:$AN$528,15,FALSE))</f>
        <v>85</v>
      </c>
      <c r="W36" s="317" t="str">
        <f t="shared" ref="W36" si="29">IF(V36 &lt;&gt; "","/","")</f>
        <v>/</v>
      </c>
      <c r="X36" s="317">
        <f>IF(VLOOKUP($B36,PERIODIZACION!$A$3:$AN$528,16,FALSE)=0,"",VLOOKUP($B36,PERIODIZACION!$A$3:$AN$528,16,FALSE))</f>
        <v>2</v>
      </c>
      <c r="Y36" s="317">
        <f>IF(VLOOKUP($B36,PERIODIZACION!$A$3:$AN$528,17,FALSE)=0,"",VLOOKUP($B36,PERIODIZACION!$A$3:$AN$528,17,FALSE))</f>
        <v>85</v>
      </c>
      <c r="Z36" s="317" t="str">
        <f t="shared" ref="Z36" si="30">IF(Y36 &lt;&gt; "","/","")</f>
        <v>/</v>
      </c>
      <c r="AA36" s="317">
        <f>IF(VLOOKUP($B36,PERIODIZACION!$A$3:$AN$528,18,FALSE)=0,"",VLOOKUP($B36,PERIODIZACION!$A$3:$AN$528,18,FALSE))</f>
        <v>2</v>
      </c>
      <c r="AB36" s="317" t="str">
        <f>IF(VLOOKUP($B36,PERIODIZACION!$A$3:$AN$528,19,FALSE)=0,"",VLOOKUP($B36,PERIODIZACION!$A$3:$AN$528,19,FALSE))</f>
        <v/>
      </c>
      <c r="AC36" s="317" t="str">
        <f t="shared" ref="AC36" si="31">IF(AB36 &lt;&gt; "","/","")</f>
        <v/>
      </c>
      <c r="AD36" s="317" t="str">
        <f>IF(VLOOKUP($B36,PERIODIZACION!$A$3:$AN$528,20,FALSE)=0,"",VLOOKUP($B36,PERIODIZACION!$A$3:$AN$528,20,FALSE))</f>
        <v/>
      </c>
      <c r="AE36" s="317" t="str">
        <f>IF(VLOOKUP($B36,PERIODIZACION!$A$3:$AN$528,21,FALSE)=0,"",VLOOKUP($B36,PERIODIZACION!$A$3:$AN$528,21,FALSE))</f>
        <v/>
      </c>
      <c r="AF36" s="317" t="str">
        <f t="shared" ref="AF36" si="32">IF(AE36 &lt;&gt; "","/","")</f>
        <v/>
      </c>
      <c r="AG36" s="318" t="str">
        <f>IF(VLOOKUP($B36,PERIODIZACION!$A$3:$AN$528,22,FALSE)=0,"",VLOOKUP($B36,PERIODIZACION!$A$3:$AN$528,22,FALSE))</f>
        <v/>
      </c>
      <c r="AI36" s="87" t="s">
        <v>738</v>
      </c>
      <c r="AJ36" s="19" t="e">
        <f>VLOOKUP(C36,EJE!C$1:D1363,2,FALSE)</f>
        <v>#N/A</v>
      </c>
    </row>
    <row r="37" spans="1:36" ht="12.75">
      <c r="A37" s="155">
        <v>8</v>
      </c>
      <c r="B37" s="81"/>
      <c r="C37" s="188"/>
      <c r="D37" s="59"/>
      <c r="E37" s="382"/>
      <c r="F37" s="382"/>
      <c r="G37" s="382"/>
      <c r="H37" s="382" t="s">
        <v>782</v>
      </c>
      <c r="I37" s="382"/>
      <c r="J37" s="382"/>
      <c r="K37" s="382"/>
      <c r="L37" s="382"/>
      <c r="M37" s="382"/>
      <c r="N37" s="382"/>
      <c r="O37" s="382"/>
      <c r="P37" s="382"/>
      <c r="Q37" s="309"/>
      <c r="R37" s="309"/>
      <c r="S37" s="309"/>
      <c r="T37" s="309"/>
      <c r="U37" s="309"/>
      <c r="V37" s="309"/>
      <c r="W37" s="309"/>
      <c r="X37" s="309"/>
      <c r="Y37" s="309"/>
      <c r="Z37" s="309"/>
      <c r="AA37" s="309"/>
      <c r="AB37" s="309"/>
      <c r="AC37" s="309"/>
      <c r="AD37" s="309"/>
      <c r="AE37" s="309"/>
      <c r="AF37" s="309"/>
      <c r="AG37" s="60"/>
      <c r="AI37" s="87" t="s">
        <v>738</v>
      </c>
      <c r="AJ37" s="19" t="e">
        <f>VLOOKUP(C37,EJE!C$1:D1364,2,FALSE)</f>
        <v>#N/A</v>
      </c>
    </row>
    <row r="38" spans="1:36" ht="13.5" customHeight="1" thickBot="1">
      <c r="A38" s="155">
        <v>9</v>
      </c>
      <c r="B38" s="258" t="s">
        <v>804</v>
      </c>
      <c r="C38" s="314" t="str">
        <f>+VLOOKUP($B38,PERIODIZACION!$A$3:$AN$528,2,FALSE)</f>
        <v>PECHO</v>
      </c>
      <c r="D38" s="324">
        <f>IF(VLOOKUP($B38,PERIODIZACION!$A$3:$AN$528,3,FALSE)=0,"",VLOOKUP($B38,PERIODIZACION!$A$3:$AN$528,3,FALSE))</f>
        <v>40</v>
      </c>
      <c r="E38" s="314" t="str">
        <f t="shared" ref="E38" si="33">IF(D38 &lt;&gt; "","/","")</f>
        <v>/</v>
      </c>
      <c r="F38" s="314">
        <f>IF(VLOOKUP($B38,PERIODIZACION!$A$3:$AN$528,4,FALSE)=0,"",VLOOKUP($B38,PERIODIZACION!$A$3:$AN$528,4,FALSE))</f>
        <v>4</v>
      </c>
      <c r="G38" s="314">
        <f>IF(VLOOKUP($B38,PERIODIZACION!$A$3:$AN$528,5,FALSE)=0,"",VLOOKUP($B38,PERIODIZACION!$A$3:$AN$528,5,FALSE))</f>
        <v>60</v>
      </c>
      <c r="H38" s="314" t="str">
        <f t="shared" ref="H38" si="34">IF(G38 &lt;&gt; "","/","")</f>
        <v>/</v>
      </c>
      <c r="I38" s="314">
        <f>IF(VLOOKUP($B38,PERIODIZACION!$A$3:$AN$528,6,FALSE)=0,"",VLOOKUP($B38,PERIODIZACION!$A$3:$AN$528,6,FALSE))</f>
        <v>4</v>
      </c>
      <c r="J38" s="314">
        <f>IF(VLOOKUP($B38,PERIODIZACION!$A$3:$AN$528,7,FALSE)=0,"",VLOOKUP($B38,PERIODIZACION!$A$3:$AN$528,7,FALSE))</f>
        <v>70</v>
      </c>
      <c r="K38" s="314" t="str">
        <f t="shared" ref="K38" si="35">IF(J38 &lt;&gt; "","/","")</f>
        <v>/</v>
      </c>
      <c r="L38" s="314">
        <f>IF(VLOOKUP($B38,PERIODIZACION!$A$3:$AN$528,8,FALSE)=0,"",VLOOKUP($B38,PERIODIZACION!$A$3:$AN$528,8,FALSE))</f>
        <v>4</v>
      </c>
      <c r="M38" s="314">
        <f>IF(VLOOKUP($B38,PERIODIZACION!$A$3:$AN$528,9,FALSE)=0,"",VLOOKUP($B38,PERIODIZACION!$A$3:$AN$528,9,FALSE))</f>
        <v>85</v>
      </c>
      <c r="N38" s="314" t="str">
        <f t="shared" ref="N38" si="36">IF(M38 &lt;&gt; "","/","")</f>
        <v>/</v>
      </c>
      <c r="O38" s="314">
        <f>IF(VLOOKUP($B38,PERIODIZACION!$A$3:$AN$528,10,FALSE)=0,"",VLOOKUP($B38,PERIODIZACION!$A$3:$AN$528,10,FALSE))</f>
        <v>2</v>
      </c>
      <c r="P38" s="314">
        <f>IF(VLOOKUP($B38,PERIODIZACION!$A$3:$AN$528,11,FALSE)=0,"",VLOOKUP($B38,PERIODIZACION!$A$3:$AN$528,11,FALSE))</f>
        <v>85</v>
      </c>
      <c r="Q38" s="314" t="str">
        <f t="shared" ref="Q38" si="37">IF(P38 &lt;&gt; "","/","")</f>
        <v>/</v>
      </c>
      <c r="R38" s="314">
        <f>IF(VLOOKUP($B38,PERIODIZACION!$A$3:$AN$528,12,FALSE)=0,"",VLOOKUP($B38,PERIODIZACION!$A$3:$AN$528,12,FALSE))</f>
        <v>2</v>
      </c>
      <c r="S38" s="314">
        <f>IF(VLOOKUP($B38,PERIODIZACION!$A$3:$AN$528,13,FALSE)=0,"",VLOOKUP($B38,PERIODIZACION!$A$3:$AN$528,13,FALSE))</f>
        <v>85</v>
      </c>
      <c r="T38" s="314" t="str">
        <f t="shared" ref="T38" si="38">IF(S38 &lt;&gt; "","/","")</f>
        <v>/</v>
      </c>
      <c r="U38" s="314">
        <f>IF(VLOOKUP($B38,PERIODIZACION!$A$3:$AN$528,14,FALSE)=0,"",VLOOKUP($B38,PERIODIZACION!$A$3:$AN$528,14,FALSE))</f>
        <v>2</v>
      </c>
      <c r="V38" s="314">
        <f>IF(VLOOKUP($B38,PERIODIZACION!$A$3:$AN$528,15,FALSE)=0,"",VLOOKUP($B38,PERIODIZACION!$A$3:$AN$528,15,FALSE))</f>
        <v>85</v>
      </c>
      <c r="W38" s="314" t="str">
        <f t="shared" ref="W38" si="39">IF(V38 &lt;&gt; "","/","")</f>
        <v>/</v>
      </c>
      <c r="X38" s="314">
        <f>IF(VLOOKUP($B38,PERIODIZACION!$A$3:$AN$528,16,FALSE)=0,"",VLOOKUP($B38,PERIODIZACION!$A$3:$AN$528,16,FALSE))</f>
        <v>2</v>
      </c>
      <c r="Y38" s="314">
        <f>IF(VLOOKUP($B38,PERIODIZACION!$A$3:$AN$528,17,FALSE)=0,"",VLOOKUP($B38,PERIODIZACION!$A$3:$AN$528,17,FALSE))</f>
        <v>85</v>
      </c>
      <c r="Z38" s="314" t="str">
        <f t="shared" ref="Z38" si="40">IF(Y38 &lt;&gt; "","/","")</f>
        <v>/</v>
      </c>
      <c r="AA38" s="314">
        <f>IF(VLOOKUP($B38,PERIODIZACION!$A$3:$AN$528,18,FALSE)=0,"",VLOOKUP($B38,PERIODIZACION!$A$3:$AN$528,18,FALSE))</f>
        <v>2</v>
      </c>
      <c r="AB38" s="314" t="str">
        <f>IF(VLOOKUP($B38,PERIODIZACION!$A$3:$AN$528,19,FALSE)=0,"",VLOOKUP($B38,PERIODIZACION!$A$3:$AN$528,19,FALSE))</f>
        <v/>
      </c>
      <c r="AC38" s="324" t="str">
        <f t="shared" ref="AC38" si="41">IF(AB38 &lt;&gt; "","/","")</f>
        <v/>
      </c>
      <c r="AD38" s="314" t="str">
        <f>IF(VLOOKUP($B38,PERIODIZACION!$A$3:$AN$528,20,FALSE)=0,"",VLOOKUP($B38,PERIODIZACION!$A$3:$AN$528,20,FALSE))</f>
        <v/>
      </c>
      <c r="AE38" s="314" t="str">
        <f>IF(VLOOKUP($B38,PERIODIZACION!$A$3:$AN$528,21,FALSE)=0,"",VLOOKUP($B38,PERIODIZACION!$A$3:$AN$528,21,FALSE))</f>
        <v/>
      </c>
      <c r="AF38" s="314" t="str">
        <f t="shared" ref="AF38" si="42">IF(AE38 &lt;&gt; "","/","")</f>
        <v/>
      </c>
      <c r="AG38" s="315" t="str">
        <f>IF(VLOOKUP($B38,PERIODIZACION!$A$3:$AN$528,22,FALSE)=0,"",VLOOKUP($B38,PERIODIZACION!$A$3:$AN$528,22,FALSE))</f>
        <v/>
      </c>
      <c r="AI38" s="87" t="s">
        <v>738</v>
      </c>
      <c r="AJ38" s="19" t="e">
        <f>VLOOKUP(C38,EJE!C$1:D1365,2,FALSE)</f>
        <v>#N/A</v>
      </c>
    </row>
    <row r="39" spans="1:36" ht="12.75" thickBot="1">
      <c r="A39" s="155">
        <v>10</v>
      </c>
      <c r="B39" s="381"/>
      <c r="C39" s="381"/>
      <c r="D39" s="381"/>
      <c r="E39" s="381" t="s">
        <v>688</v>
      </c>
      <c r="F39" s="381"/>
      <c r="G39" s="381"/>
      <c r="H39" s="381" t="s">
        <v>38</v>
      </c>
      <c r="I39" s="381"/>
      <c r="J39" s="381"/>
      <c r="K39" s="381" t="s">
        <v>687</v>
      </c>
      <c r="L39" s="381"/>
      <c r="M39" s="381"/>
      <c r="N39" s="381" t="s">
        <v>686</v>
      </c>
      <c r="O39" s="381"/>
      <c r="P39" s="381"/>
      <c r="AG39" s="309"/>
      <c r="AI39" s="87" t="s">
        <v>738</v>
      </c>
      <c r="AJ39" s="19" t="e">
        <f>VLOOKUP(C39,EJE!C$1:D1366,2,FALSE)</f>
        <v>#N/A</v>
      </c>
    </row>
    <row r="40" spans="1:36" ht="12.75" customHeight="1">
      <c r="A40" s="155">
        <v>11</v>
      </c>
      <c r="B40" s="80" t="s">
        <v>41</v>
      </c>
      <c r="C40" s="316" t="s">
        <v>85</v>
      </c>
      <c r="D40" s="131" t="str">
        <f t="shared" ref="D40:D43" si="43">HYPERLINK(AJ40,AI40)</f>
        <v>video</v>
      </c>
      <c r="E40" s="389">
        <v>6</v>
      </c>
      <c r="F40" s="389"/>
      <c r="G40" s="389"/>
      <c r="H40" s="389"/>
      <c r="I40" s="389"/>
      <c r="J40" s="389"/>
      <c r="K40" s="389">
        <v>3</v>
      </c>
      <c r="L40" s="389"/>
      <c r="M40" s="389"/>
      <c r="N40" s="389"/>
      <c r="O40" s="389"/>
      <c r="P40" s="397"/>
      <c r="Q40" s="319"/>
      <c r="R40" s="319"/>
      <c r="S40" s="319"/>
      <c r="T40" s="319"/>
      <c r="U40" s="319"/>
      <c r="V40" s="319"/>
      <c r="W40" s="319"/>
      <c r="X40" s="319"/>
      <c r="Y40" s="319"/>
      <c r="Z40" s="319"/>
      <c r="AA40" s="319"/>
      <c r="AB40" s="319"/>
      <c r="AG40" s="309"/>
      <c r="AI40" s="87" t="s">
        <v>738</v>
      </c>
      <c r="AJ40" s="19">
        <f>VLOOKUP(C40,EJE!C$1:D1370,2,FALSE)</f>
        <v>0</v>
      </c>
    </row>
    <row r="41" spans="1:36" ht="12.75" customHeight="1">
      <c r="A41" s="155">
        <v>12</v>
      </c>
      <c r="B41" s="81" t="s">
        <v>687</v>
      </c>
      <c r="C41" s="311" t="s">
        <v>1195</v>
      </c>
      <c r="D41" s="132" t="str">
        <f t="shared" si="43"/>
        <v>video</v>
      </c>
      <c r="E41" s="384">
        <v>4</v>
      </c>
      <c r="F41" s="384"/>
      <c r="G41" s="384"/>
      <c r="H41" s="384"/>
      <c r="I41" s="384"/>
      <c r="J41" s="384"/>
      <c r="K41" s="384">
        <v>3</v>
      </c>
      <c r="L41" s="384"/>
      <c r="M41" s="384"/>
      <c r="N41" s="384"/>
      <c r="O41" s="384"/>
      <c r="P41" s="398"/>
      <c r="Q41" s="319"/>
      <c r="R41" s="319"/>
      <c r="S41" s="319"/>
      <c r="T41" s="319"/>
      <c r="U41" s="319"/>
      <c r="V41" s="319"/>
      <c r="W41" s="319"/>
      <c r="X41" s="319"/>
      <c r="Y41" s="319"/>
      <c r="Z41" s="319"/>
      <c r="AA41" s="319"/>
      <c r="AB41" s="319"/>
      <c r="AG41" s="309"/>
      <c r="AI41" s="87" t="s">
        <v>738</v>
      </c>
      <c r="AJ41" s="19">
        <f>VLOOKUP(C41,EJE!C$1:D1371,2,FALSE)</f>
        <v>0</v>
      </c>
    </row>
    <row r="42" spans="1:36" ht="12.75" customHeight="1">
      <c r="A42" s="155">
        <v>13</v>
      </c>
      <c r="B42" s="81" t="s">
        <v>39</v>
      </c>
      <c r="C42" s="311" t="s">
        <v>28</v>
      </c>
      <c r="D42" s="132" t="str">
        <f t="shared" si="43"/>
        <v>video</v>
      </c>
      <c r="E42" s="384">
        <v>8</v>
      </c>
      <c r="F42" s="384"/>
      <c r="G42" s="384"/>
      <c r="H42" s="384"/>
      <c r="I42" s="384"/>
      <c r="J42" s="384"/>
      <c r="K42" s="384">
        <v>3</v>
      </c>
      <c r="L42" s="384"/>
      <c r="M42" s="384"/>
      <c r="N42" s="384"/>
      <c r="O42" s="384"/>
      <c r="P42" s="398"/>
      <c r="Q42" s="319"/>
      <c r="R42" s="319"/>
      <c r="S42" s="319"/>
      <c r="T42" s="319"/>
      <c r="U42" s="319"/>
      <c r="V42" s="319"/>
      <c r="W42" s="319"/>
      <c r="X42" s="319"/>
      <c r="Y42" s="319"/>
      <c r="Z42" s="319"/>
      <c r="AA42" s="319"/>
      <c r="AB42" s="319"/>
      <c r="AG42" s="309"/>
      <c r="AI42" s="87" t="s">
        <v>738</v>
      </c>
      <c r="AJ42" s="19" t="str">
        <f>VLOOKUP(C42,EJE!C$1:D1372,2,FALSE)</f>
        <v>https://youtu.be/aBNTvrkM9jE?si=xnT61Hb5GjoDOF1X</v>
      </c>
    </row>
    <row r="43" spans="1:36" ht="12.75" customHeight="1" thickBot="1">
      <c r="A43" s="155">
        <v>14</v>
      </c>
      <c r="B43" s="82" t="s">
        <v>687</v>
      </c>
      <c r="C43" s="313" t="s">
        <v>1194</v>
      </c>
      <c r="D43" s="133" t="str">
        <f t="shared" si="43"/>
        <v>video</v>
      </c>
      <c r="E43" s="386">
        <v>6</v>
      </c>
      <c r="F43" s="386"/>
      <c r="G43" s="386"/>
      <c r="H43" s="386"/>
      <c r="I43" s="386"/>
      <c r="J43" s="386"/>
      <c r="K43" s="386">
        <v>3</v>
      </c>
      <c r="L43" s="386"/>
      <c r="M43" s="386"/>
      <c r="N43" s="386"/>
      <c r="O43" s="386"/>
      <c r="P43" s="399"/>
      <c r="Q43" s="319"/>
      <c r="R43" s="319"/>
      <c r="S43" s="319"/>
      <c r="T43" s="319"/>
      <c r="U43" s="319"/>
      <c r="V43" s="319"/>
      <c r="W43" s="319"/>
      <c r="X43" s="319"/>
      <c r="Y43" s="319"/>
      <c r="Z43" s="319"/>
      <c r="AA43" s="319"/>
      <c r="AB43" s="319"/>
      <c r="AG43" s="309"/>
      <c r="AI43" s="87" t="s">
        <v>738</v>
      </c>
      <c r="AJ43" s="19">
        <f>VLOOKUP(C43,EJE!C$1:D1373,2,FALSE)</f>
        <v>0</v>
      </c>
    </row>
    <row r="44" spans="1:36" ht="12.75" customHeight="1">
      <c r="A44" s="155">
        <v>15</v>
      </c>
      <c r="B44" s="80" t="s">
        <v>263</v>
      </c>
      <c r="C44" s="316" t="s">
        <v>233</v>
      </c>
      <c r="D44" s="131" t="str">
        <f>HYPERLINK(AJ44,AI44)</f>
        <v>video</v>
      </c>
      <c r="E44" s="389">
        <v>10</v>
      </c>
      <c r="F44" s="389"/>
      <c r="G44" s="389"/>
      <c r="H44" s="389"/>
      <c r="I44" s="389"/>
      <c r="J44" s="389"/>
      <c r="K44" s="389">
        <v>3</v>
      </c>
      <c r="L44" s="389"/>
      <c r="M44" s="389"/>
      <c r="N44" s="389"/>
      <c r="O44" s="389"/>
      <c r="P44" s="397"/>
      <c r="Q44" s="319"/>
      <c r="R44" s="319"/>
      <c r="S44" s="319"/>
      <c r="T44" s="319"/>
      <c r="U44" s="319"/>
      <c r="V44" s="319"/>
      <c r="W44" s="319"/>
      <c r="X44" s="319"/>
      <c r="Y44" s="319"/>
      <c r="Z44" s="319"/>
      <c r="AA44" s="319"/>
      <c r="AB44" s="319"/>
      <c r="AE44" s="23"/>
      <c r="AI44" s="87" t="s">
        <v>738</v>
      </c>
      <c r="AJ44" s="19">
        <f>VLOOKUP(C44,EJE!C$1:D1374,2,FALSE)</f>
        <v>0</v>
      </c>
    </row>
    <row r="45" spans="1:36" ht="12.75" customHeight="1">
      <c r="A45" s="155">
        <v>16</v>
      </c>
      <c r="B45" s="81" t="s">
        <v>397</v>
      </c>
      <c r="C45" s="311" t="s">
        <v>1196</v>
      </c>
      <c r="D45" s="132" t="str">
        <f>HYPERLINK(AJ45,AI45)</f>
        <v>video</v>
      </c>
      <c r="E45" s="384">
        <v>10</v>
      </c>
      <c r="F45" s="384"/>
      <c r="G45" s="384"/>
      <c r="H45" s="384"/>
      <c r="I45" s="384"/>
      <c r="J45" s="384"/>
      <c r="K45" s="384">
        <v>3</v>
      </c>
      <c r="L45" s="384"/>
      <c r="M45" s="384"/>
      <c r="N45" s="384"/>
      <c r="O45" s="384"/>
      <c r="P45" s="398"/>
      <c r="Q45" s="319"/>
      <c r="R45" s="319"/>
      <c r="S45" s="319"/>
      <c r="T45" s="319"/>
      <c r="U45" s="319"/>
      <c r="V45" s="319"/>
      <c r="W45" s="319"/>
      <c r="X45" s="319"/>
      <c r="Y45" s="319"/>
      <c r="Z45" s="319"/>
      <c r="AA45" s="319"/>
      <c r="AB45" s="319"/>
      <c r="AE45" s="23"/>
      <c r="AI45" s="87" t="s">
        <v>738</v>
      </c>
      <c r="AJ45" s="19">
        <f>VLOOKUP(C45,EJE!C$1:D1375,2,FALSE)</f>
        <v>0</v>
      </c>
    </row>
    <row r="46" spans="1:36" ht="12.75" customHeight="1" thickBot="1">
      <c r="A46" s="155">
        <v>17</v>
      </c>
      <c r="B46" s="82" t="s">
        <v>942</v>
      </c>
      <c r="C46" s="313" t="s">
        <v>177</v>
      </c>
      <c r="D46" s="133" t="str">
        <f>HYPERLINK(AJ46,AI46)</f>
        <v>video</v>
      </c>
      <c r="E46" s="386">
        <v>8</v>
      </c>
      <c r="F46" s="386"/>
      <c r="G46" s="386"/>
      <c r="H46" s="386"/>
      <c r="I46" s="386"/>
      <c r="J46" s="386"/>
      <c r="K46" s="386">
        <v>3</v>
      </c>
      <c r="L46" s="386"/>
      <c r="M46" s="386"/>
      <c r="N46" s="386"/>
      <c r="O46" s="386"/>
      <c r="P46" s="399"/>
      <c r="Q46" s="319"/>
      <c r="R46" s="319"/>
      <c r="S46" s="319"/>
      <c r="T46" s="319"/>
      <c r="U46" s="319"/>
      <c r="V46" s="319"/>
      <c r="W46" s="319"/>
      <c r="X46" s="319"/>
      <c r="Y46" s="319"/>
      <c r="Z46" s="319"/>
      <c r="AA46" s="319"/>
      <c r="AB46" s="319"/>
      <c r="AE46" s="23"/>
      <c r="AI46" s="87" t="s">
        <v>738</v>
      </c>
      <c r="AJ46" s="19" t="str">
        <f>VLOOKUP(C46,EJE!C$1:D1376,2,FALSE)</f>
        <v>https://youtube.com/shorts/F5owFeKgpoc?si=WPHajVCe8n2gHMbW</v>
      </c>
    </row>
    <row r="47" spans="1:36" ht="12.75">
      <c r="A47" s="155">
        <v>16</v>
      </c>
      <c r="B47" s="80" t="s">
        <v>397</v>
      </c>
      <c r="C47" s="316" t="s">
        <v>299</v>
      </c>
      <c r="D47" s="131" t="str">
        <f t="shared" ref="D47:D49" si="44">HYPERLINK(AJ47,AI47)</f>
        <v>video</v>
      </c>
      <c r="E47" s="389">
        <v>10</v>
      </c>
      <c r="F47" s="389"/>
      <c r="G47" s="389"/>
      <c r="H47" s="389"/>
      <c r="I47" s="389"/>
      <c r="J47" s="389"/>
      <c r="K47" s="389">
        <v>3</v>
      </c>
      <c r="L47" s="389"/>
      <c r="M47" s="389"/>
      <c r="N47" s="389"/>
      <c r="O47" s="389"/>
      <c r="P47" s="397"/>
      <c r="S47" s="23"/>
      <c r="U47" s="24"/>
      <c r="V47" s="24"/>
      <c r="W47" s="24"/>
      <c r="X47" s="24"/>
      <c r="Y47" s="24"/>
      <c r="AB47" s="23"/>
      <c r="AE47" s="23"/>
      <c r="AI47" s="87" t="s">
        <v>738</v>
      </c>
    </row>
    <row r="48" spans="1:36" ht="13.5" thickBot="1">
      <c r="A48" s="155">
        <v>19</v>
      </c>
      <c r="B48" s="82" t="s">
        <v>394</v>
      </c>
      <c r="C48" s="313" t="s">
        <v>1198</v>
      </c>
      <c r="D48" s="133" t="str">
        <f t="shared" si="44"/>
        <v>video</v>
      </c>
      <c r="E48" s="386">
        <v>10</v>
      </c>
      <c r="F48" s="386"/>
      <c r="G48" s="386"/>
      <c r="H48" s="386"/>
      <c r="I48" s="386"/>
      <c r="J48" s="386"/>
      <c r="K48" s="386">
        <v>3</v>
      </c>
      <c r="L48" s="386"/>
      <c r="M48" s="386"/>
      <c r="N48" s="386"/>
      <c r="O48" s="386"/>
      <c r="P48" s="399"/>
      <c r="S48" s="23"/>
      <c r="U48" s="24"/>
      <c r="V48" s="24"/>
      <c r="W48" s="24"/>
      <c r="X48" s="24"/>
      <c r="Y48" s="24"/>
      <c r="AB48" s="23"/>
      <c r="AE48" s="23"/>
      <c r="AI48" s="87" t="s">
        <v>738</v>
      </c>
    </row>
    <row r="49" spans="1:36" ht="12.75">
      <c r="A49" s="155">
        <v>20</v>
      </c>
      <c r="B49" s="81" t="s">
        <v>1</v>
      </c>
      <c r="C49" s="321" t="s">
        <v>745</v>
      </c>
      <c r="D49" s="132" t="str">
        <f t="shared" si="44"/>
        <v>video</v>
      </c>
      <c r="E49" s="395"/>
      <c r="F49" s="395"/>
      <c r="G49" s="395"/>
      <c r="H49" s="395" t="s">
        <v>776</v>
      </c>
      <c r="I49" s="395"/>
      <c r="J49" s="395"/>
      <c r="K49" s="395">
        <v>3</v>
      </c>
      <c r="L49" s="395"/>
      <c r="M49" s="395"/>
      <c r="N49" s="395"/>
      <c r="O49" s="395"/>
      <c r="P49" s="395"/>
      <c r="S49" s="23"/>
      <c r="U49" s="24"/>
      <c r="V49" s="24"/>
      <c r="W49" s="24"/>
      <c r="X49" s="24"/>
      <c r="Y49" s="24"/>
      <c r="AB49" s="23"/>
      <c r="AE49" s="23"/>
      <c r="AI49" s="87" t="s">
        <v>738</v>
      </c>
    </row>
    <row r="50" spans="1:36">
      <c r="A50" s="155"/>
      <c r="B50" s="161"/>
      <c r="C50" s="320"/>
      <c r="D50" s="192"/>
      <c r="E50" s="392"/>
      <c r="F50" s="392"/>
      <c r="G50" s="392"/>
      <c r="H50" s="392"/>
      <c r="I50" s="392"/>
      <c r="J50" s="392"/>
      <c r="K50" s="392"/>
      <c r="L50" s="392"/>
      <c r="M50" s="392"/>
      <c r="N50" s="392"/>
      <c r="O50" s="392"/>
      <c r="P50" s="392"/>
      <c r="S50" s="23"/>
      <c r="U50" s="24"/>
      <c r="V50" s="24"/>
      <c r="W50" s="24"/>
      <c r="X50" s="24"/>
      <c r="Y50" s="24"/>
      <c r="AB50" s="23"/>
      <c r="AE50" s="23"/>
    </row>
    <row r="51" spans="1:36">
      <c r="B51" s="85"/>
      <c r="C51" s="77" t="s">
        <v>770</v>
      </c>
      <c r="D51" s="59"/>
      <c r="E51" s="309"/>
      <c r="F51" s="309"/>
      <c r="G51" s="309"/>
      <c r="H51" s="309"/>
      <c r="I51" s="309"/>
      <c r="J51" s="309"/>
      <c r="K51" s="309"/>
      <c r="L51" s="309"/>
      <c r="M51" s="309"/>
      <c r="N51" s="309"/>
      <c r="O51" s="309"/>
      <c r="P51" s="309"/>
      <c r="AG51" s="309"/>
      <c r="AJ51" s="75"/>
    </row>
    <row r="52" spans="1:36" s="113" customFormat="1" ht="21" thickBot="1">
      <c r="A52" s="160">
        <v>3</v>
      </c>
      <c r="B52" s="160"/>
      <c r="C52" s="160" t="s">
        <v>925</v>
      </c>
      <c r="D52" s="190"/>
      <c r="E52" s="393" t="s">
        <v>688</v>
      </c>
      <c r="F52" s="393"/>
      <c r="G52" s="393"/>
      <c r="H52" s="393" t="s">
        <v>38</v>
      </c>
      <c r="I52" s="393"/>
      <c r="J52" s="393"/>
      <c r="K52" s="393" t="s">
        <v>687</v>
      </c>
      <c r="L52" s="393"/>
      <c r="M52" s="393"/>
      <c r="N52" s="393" t="s">
        <v>686</v>
      </c>
      <c r="O52" s="393"/>
      <c r="P52" s="393"/>
      <c r="Q52" s="77"/>
      <c r="R52" s="77"/>
      <c r="S52" s="77"/>
      <c r="T52" s="77"/>
      <c r="U52" s="77"/>
      <c r="V52" s="77"/>
      <c r="W52" s="77"/>
      <c r="X52" s="77"/>
      <c r="Y52" s="77"/>
      <c r="Z52" s="77"/>
      <c r="AA52" s="77"/>
      <c r="AB52" s="77"/>
      <c r="AC52" s="77"/>
      <c r="AD52" s="77"/>
      <c r="AE52" s="77"/>
      <c r="AF52" s="77"/>
      <c r="AG52" s="78"/>
      <c r="AH52" s="320"/>
      <c r="AI52" s="87"/>
      <c r="AJ52" s="76"/>
    </row>
    <row r="53" spans="1:36" ht="25.5">
      <c r="A53" s="155">
        <v>1</v>
      </c>
      <c r="B53" s="80" t="s">
        <v>942</v>
      </c>
      <c r="C53" s="316" t="s">
        <v>723</v>
      </c>
      <c r="D53" s="131" t="str">
        <f t="shared" ref="D53:D58" si="45">HYPERLINK(AJ53,AI53)</f>
        <v>video</v>
      </c>
      <c r="E53" s="389"/>
      <c r="F53" s="389"/>
      <c r="G53" s="389"/>
      <c r="H53" s="389" t="s">
        <v>776</v>
      </c>
      <c r="I53" s="389"/>
      <c r="J53" s="389"/>
      <c r="K53" s="389">
        <v>3</v>
      </c>
      <c r="L53" s="389"/>
      <c r="M53" s="389"/>
      <c r="N53" s="389"/>
      <c r="O53" s="389"/>
      <c r="P53" s="397"/>
      <c r="Q53" s="159"/>
      <c r="R53" s="159"/>
      <c r="S53" s="159"/>
      <c r="T53" s="159"/>
      <c r="U53" s="159"/>
      <c r="V53" s="159"/>
      <c r="W53" s="159"/>
      <c r="X53" s="159"/>
      <c r="Y53" s="159"/>
      <c r="Z53" s="159"/>
      <c r="AA53" s="159"/>
      <c r="AB53" s="159"/>
      <c r="AC53" s="159"/>
      <c r="AD53" s="159"/>
      <c r="AE53" s="159"/>
      <c r="AF53" s="159"/>
      <c r="AG53" s="308"/>
      <c r="AI53" s="87" t="s">
        <v>738</v>
      </c>
      <c r="AJ53" s="19" t="str">
        <f>VLOOKUP(C53,EJE!C$1:D1388,2,FALSE)</f>
        <v>https://drive.google.com/file/d/1Obj2B0pgphywe8p9A6MvgDIw5gB_Nl53/view?usp=sharing</v>
      </c>
    </row>
    <row r="54" spans="1:36" ht="12.75" customHeight="1">
      <c r="A54" s="155">
        <v>2</v>
      </c>
      <c r="B54" s="81" t="s">
        <v>264</v>
      </c>
      <c r="C54" s="321" t="s">
        <v>219</v>
      </c>
      <c r="D54" s="132" t="str">
        <f t="shared" si="45"/>
        <v>video</v>
      </c>
      <c r="E54" s="395"/>
      <c r="F54" s="395"/>
      <c r="G54" s="395"/>
      <c r="H54" s="395" t="s">
        <v>776</v>
      </c>
      <c r="I54" s="395"/>
      <c r="J54" s="395"/>
      <c r="K54" s="395">
        <v>3</v>
      </c>
      <c r="L54" s="395"/>
      <c r="M54" s="395"/>
      <c r="N54" s="395"/>
      <c r="O54" s="395"/>
      <c r="P54" s="398"/>
      <c r="Q54" s="159"/>
      <c r="R54" s="159"/>
      <c r="S54" s="159"/>
      <c r="T54" s="159"/>
      <c r="U54" s="159"/>
      <c r="V54" s="159"/>
      <c r="W54" s="159"/>
      <c r="X54" s="159"/>
      <c r="Y54" s="159"/>
      <c r="Z54" s="159"/>
      <c r="AA54" s="159"/>
      <c r="AB54" s="159"/>
      <c r="AC54" s="159"/>
      <c r="AD54" s="159"/>
      <c r="AE54" s="159"/>
      <c r="AF54" s="159"/>
      <c r="AG54" s="308"/>
      <c r="AI54" s="87" t="s">
        <v>738</v>
      </c>
      <c r="AJ54" s="19">
        <f>VLOOKUP(C54,EJE!C$1:D1389,2,FALSE)</f>
        <v>0</v>
      </c>
    </row>
    <row r="55" spans="1:36" ht="17.25" customHeight="1" thickBot="1">
      <c r="A55" s="155">
        <v>3</v>
      </c>
      <c r="B55" s="82" t="s">
        <v>942</v>
      </c>
      <c r="C55" s="313" t="s">
        <v>389</v>
      </c>
      <c r="D55" s="133" t="str">
        <f t="shared" si="45"/>
        <v>video</v>
      </c>
      <c r="E55" s="386"/>
      <c r="F55" s="386"/>
      <c r="G55" s="386"/>
      <c r="H55" s="386" t="s">
        <v>776</v>
      </c>
      <c r="I55" s="386"/>
      <c r="J55" s="386"/>
      <c r="K55" s="386">
        <v>3</v>
      </c>
      <c r="L55" s="386"/>
      <c r="M55" s="386"/>
      <c r="N55" s="386"/>
      <c r="O55" s="386"/>
      <c r="P55" s="399"/>
      <c r="Q55" s="159"/>
      <c r="R55" s="159"/>
      <c r="S55" s="159"/>
      <c r="T55" s="159"/>
      <c r="U55" s="159"/>
      <c r="V55" s="159"/>
      <c r="W55" s="159"/>
      <c r="X55" s="159"/>
      <c r="Y55" s="159"/>
      <c r="Z55" s="159"/>
      <c r="AA55" s="159"/>
      <c r="AB55" s="159"/>
      <c r="AC55" s="159"/>
      <c r="AD55" s="159"/>
      <c r="AE55" s="159"/>
      <c r="AF55" s="159"/>
      <c r="AG55" s="308"/>
      <c r="AI55" s="87" t="s">
        <v>738</v>
      </c>
      <c r="AJ55" s="19" t="str">
        <f>VLOOKUP(C55,EJE!C$1:D1390,2,FALSE)</f>
        <v>https://youtu.be/B4AxYIlorgw?si=E6uIHQ3akwy8aj-m</v>
      </c>
    </row>
    <row r="56" spans="1:36" ht="16.5" customHeight="1">
      <c r="A56" s="155">
        <v>4</v>
      </c>
      <c r="B56" s="81" t="s">
        <v>739</v>
      </c>
      <c r="C56" s="321" t="s">
        <v>66</v>
      </c>
      <c r="D56" s="132" t="str">
        <f t="shared" si="45"/>
        <v>video</v>
      </c>
      <c r="E56" s="395"/>
      <c r="F56" s="395"/>
      <c r="G56" s="395"/>
      <c r="H56" s="395" t="s">
        <v>776</v>
      </c>
      <c r="I56" s="395"/>
      <c r="J56" s="395"/>
      <c r="K56" s="395">
        <v>3</v>
      </c>
      <c r="L56" s="395"/>
      <c r="M56" s="395"/>
      <c r="N56" s="395"/>
      <c r="O56" s="395"/>
      <c r="P56" s="398"/>
      <c r="Q56" s="159"/>
      <c r="R56" s="159"/>
      <c r="S56" s="159"/>
      <c r="T56" s="159"/>
      <c r="U56" s="159"/>
      <c r="V56" s="159"/>
      <c r="W56" s="159"/>
      <c r="X56" s="159"/>
      <c r="Y56" s="159"/>
      <c r="Z56" s="159"/>
      <c r="AA56" s="159"/>
      <c r="AB56" s="159"/>
      <c r="AC56" s="159"/>
      <c r="AD56" s="159"/>
      <c r="AE56" s="159"/>
      <c r="AF56" s="159"/>
      <c r="AG56" s="308"/>
      <c r="AI56" s="87" t="s">
        <v>738</v>
      </c>
      <c r="AJ56" s="19" t="str">
        <f>VLOOKUP(C56,EJE!C$1:D1391,2,FALSE)</f>
        <v>https://youtu.be/YNAwRWgPwNk?si=tRGZb459mOPBCCZB</v>
      </c>
    </row>
    <row r="57" spans="1:36" ht="12.75" customHeight="1">
      <c r="A57" s="155">
        <v>5</v>
      </c>
      <c r="B57" s="81" t="s">
        <v>739</v>
      </c>
      <c r="C57" s="321" t="s">
        <v>316</v>
      </c>
      <c r="D57" s="132" t="str">
        <f t="shared" si="45"/>
        <v>video</v>
      </c>
      <c r="E57" s="395"/>
      <c r="F57" s="395"/>
      <c r="G57" s="395"/>
      <c r="H57" s="395" t="s">
        <v>776</v>
      </c>
      <c r="I57" s="395"/>
      <c r="J57" s="395"/>
      <c r="K57" s="395">
        <v>3</v>
      </c>
      <c r="L57" s="395"/>
      <c r="M57" s="395"/>
      <c r="N57" s="395"/>
      <c r="O57" s="395"/>
      <c r="P57" s="398"/>
      <c r="Q57" s="159"/>
      <c r="R57" s="159"/>
      <c r="S57" s="159"/>
      <c r="T57" s="159"/>
      <c r="U57" s="159"/>
      <c r="V57" s="159"/>
      <c r="W57" s="159"/>
      <c r="X57" s="159"/>
      <c r="Y57" s="159"/>
      <c r="Z57" s="159"/>
      <c r="AA57" s="159"/>
      <c r="AB57" s="159"/>
      <c r="AC57" s="159"/>
      <c r="AD57" s="159"/>
      <c r="AE57" s="159"/>
      <c r="AF57" s="159"/>
      <c r="AG57" s="308"/>
      <c r="AI57" s="87" t="s">
        <v>738</v>
      </c>
      <c r="AJ57" s="19" t="str">
        <f>VLOOKUP(C57,EJE!C$1:D1392,2,FALSE)</f>
        <v>https://youtu.be/mHF9oAkfJ6Q?si=PpywtjmHtAge-zOQ</v>
      </c>
    </row>
    <row r="58" spans="1:36" ht="13.5" customHeight="1" thickBot="1">
      <c r="A58" s="155">
        <v>6</v>
      </c>
      <c r="B58" s="81" t="s">
        <v>0</v>
      </c>
      <c r="C58" s="321" t="s">
        <v>622</v>
      </c>
      <c r="D58" s="132" t="e">
        <f t="shared" si="45"/>
        <v>#N/A</v>
      </c>
      <c r="E58" s="395"/>
      <c r="F58" s="395"/>
      <c r="G58" s="395"/>
      <c r="H58" s="395" t="s">
        <v>776</v>
      </c>
      <c r="I58" s="395"/>
      <c r="J58" s="395"/>
      <c r="K58" s="395">
        <v>3</v>
      </c>
      <c r="L58" s="395"/>
      <c r="M58" s="395"/>
      <c r="N58" s="395"/>
      <c r="O58" s="395"/>
      <c r="P58" s="398"/>
      <c r="Q58" s="159"/>
      <c r="R58" s="159"/>
      <c r="S58" s="159"/>
      <c r="T58" s="159"/>
      <c r="U58" s="159"/>
      <c r="V58" s="159"/>
      <c r="W58" s="159"/>
      <c r="X58" s="159"/>
      <c r="Y58" s="159"/>
      <c r="Z58" s="159"/>
      <c r="AA58" s="159"/>
      <c r="AB58" s="159"/>
      <c r="AC58" s="159"/>
      <c r="AD58" s="159"/>
      <c r="AE58" s="159"/>
      <c r="AF58" s="159"/>
      <c r="AG58" s="308"/>
      <c r="AI58" s="87" t="s">
        <v>738</v>
      </c>
      <c r="AJ58" s="19" t="e">
        <f>VLOOKUP(C58,EJE!C$1:D1393,2,FALSE)</f>
        <v>#N/A</v>
      </c>
    </row>
    <row r="59" spans="1:36" ht="12.75">
      <c r="A59" s="155">
        <v>7</v>
      </c>
      <c r="B59" s="129" t="s">
        <v>758</v>
      </c>
      <c r="C59" s="317" t="str">
        <f>+VLOOKUP($B59,PERIODIZACION!$A$3:$AN$528,2,FALSE)</f>
        <v>SENTADILLA</v>
      </c>
      <c r="D59" s="317">
        <f>IF(VLOOKUP($B59,PERIODIZACION!$A$3:$AN$528,3,FALSE)=0,"",VLOOKUP($B59,PERIODIZACION!$A$3:$AN$528,3,FALSE))</f>
        <v>40</v>
      </c>
      <c r="E59" s="317" t="str">
        <f t="shared" ref="E59" si="46">IF(D59 &lt;&gt; "","/","")</f>
        <v>/</v>
      </c>
      <c r="F59" s="317">
        <f>IF(VLOOKUP($B59,PERIODIZACION!$A$3:$AN$528,4,FALSE)=0,"",VLOOKUP($B59,PERIODIZACION!$A$3:$AN$528,4,FALSE))</f>
        <v>4</v>
      </c>
      <c r="G59" s="317">
        <f>IF(VLOOKUP($B59,PERIODIZACION!$A$3:$AN$528,5,FALSE)=0,"",VLOOKUP($B59,PERIODIZACION!$A$3:$AN$528,5,FALSE))</f>
        <v>60</v>
      </c>
      <c r="H59" s="317" t="str">
        <f t="shared" ref="H59" si="47">IF(G59 &lt;&gt; "","/","")</f>
        <v>/</v>
      </c>
      <c r="I59" s="317">
        <f>IF(VLOOKUP($B59,PERIODIZACION!$A$3:$AN$528,6,FALSE)=0,"",VLOOKUP($B59,PERIODIZACION!$A$3:$AN$528,6,FALSE))</f>
        <v>4</v>
      </c>
      <c r="J59" s="317">
        <f>IF(VLOOKUP($B59,PERIODIZACION!$A$3:$AN$528,7,FALSE)=0,"",VLOOKUP($B59,PERIODIZACION!$A$3:$AN$528,7,FALSE))</f>
        <v>70</v>
      </c>
      <c r="K59" s="317" t="str">
        <f t="shared" ref="K59" si="48">IF(J59 &lt;&gt; "","/","")</f>
        <v>/</v>
      </c>
      <c r="L59" s="317">
        <f>IF(VLOOKUP($B59,PERIODIZACION!$A$3:$AN$528,8,FALSE)=0,"",VLOOKUP($B59,PERIODIZACION!$A$3:$AN$528,8,FALSE))</f>
        <v>4</v>
      </c>
      <c r="M59" s="317">
        <f>IF(VLOOKUP($B59,PERIODIZACION!$A$3:$AN$528,9,FALSE)=0,"",VLOOKUP($B59,PERIODIZACION!$A$3:$AN$528,9,FALSE))</f>
        <v>80</v>
      </c>
      <c r="N59" s="317" t="str">
        <f t="shared" ref="N59" si="49">IF(M59 &lt;&gt; "","/","")</f>
        <v>/</v>
      </c>
      <c r="O59" s="317">
        <f>IF(VLOOKUP($B59,PERIODIZACION!$A$3:$AN$528,10,FALSE)=0,"",VLOOKUP($B59,PERIODIZACION!$A$3:$AN$528,10,FALSE))</f>
        <v>2</v>
      </c>
      <c r="P59" s="317">
        <f>IF(VLOOKUP($B59,PERIODIZACION!$A$3:$AN$528,11,FALSE)=0,"",VLOOKUP($B59,PERIODIZACION!$A$3:$AN$528,11,FALSE))</f>
        <v>80</v>
      </c>
      <c r="Q59" s="317" t="str">
        <f t="shared" ref="Q59" si="50">IF(P59 &lt;&gt; "","/","")</f>
        <v>/</v>
      </c>
      <c r="R59" s="317">
        <f>IF(VLOOKUP($B59,PERIODIZACION!$A$3:$AN$528,12,FALSE)=0,"",VLOOKUP($B59,PERIODIZACION!$A$3:$AN$528,12,FALSE))</f>
        <v>2</v>
      </c>
      <c r="S59" s="317">
        <f>IF(VLOOKUP($B59,PERIODIZACION!$A$3:$AN$528,13,FALSE)=0,"",VLOOKUP($B59,PERIODIZACION!$A$3:$AN$528,13,FALSE))</f>
        <v>80</v>
      </c>
      <c r="T59" s="317" t="str">
        <f t="shared" ref="T59" si="51">IF(S59 &lt;&gt; "","/","")</f>
        <v>/</v>
      </c>
      <c r="U59" s="317">
        <f>IF(VLOOKUP($B59,PERIODIZACION!$A$3:$AN$528,14,FALSE)=0,"",VLOOKUP($B59,PERIODIZACION!$A$3:$AN$528,14,FALSE))</f>
        <v>2</v>
      </c>
      <c r="V59" s="317">
        <f>IF(VLOOKUP($B59,PERIODIZACION!$A$3:$AN$528,15,FALSE)=0,"",VLOOKUP($B59,PERIODIZACION!$A$3:$AN$528,15,FALSE))</f>
        <v>80</v>
      </c>
      <c r="W59" s="317" t="str">
        <f t="shared" ref="W59" si="52">IF(V59 &lt;&gt; "","/","")</f>
        <v>/</v>
      </c>
      <c r="X59" s="317">
        <f>IF(VLOOKUP($B59,PERIODIZACION!$A$3:$AN$528,16,FALSE)=0,"",VLOOKUP($B59,PERIODIZACION!$A$3:$AN$528,16,FALSE))</f>
        <v>2</v>
      </c>
      <c r="Y59" s="317">
        <f>IF(VLOOKUP($B59,PERIODIZACION!$A$3:$AN$528,17,FALSE)=0,"",VLOOKUP($B59,PERIODIZACION!$A$3:$AN$528,17,FALSE))</f>
        <v>80</v>
      </c>
      <c r="Z59" s="317" t="str">
        <f t="shared" ref="Z59" si="53">IF(Y59 &lt;&gt; "","/","")</f>
        <v>/</v>
      </c>
      <c r="AA59" s="317">
        <f>IF(VLOOKUP($B59,PERIODIZACION!$A$3:$AN$528,18,FALSE)=0,"",VLOOKUP($B59,PERIODIZACION!$A$3:$AN$528,18,FALSE))</f>
        <v>2</v>
      </c>
      <c r="AB59" s="317">
        <f>IF(VLOOKUP($B59,PERIODIZACION!$A$3:$AN$528,19,FALSE)=0,"",VLOOKUP($B59,PERIODIZACION!$A$3:$AN$528,19,FALSE))</f>
        <v>80</v>
      </c>
      <c r="AC59" s="317" t="str">
        <f t="shared" ref="AC59" si="54">IF(AB59 &lt;&gt; "","/","")</f>
        <v>/</v>
      </c>
      <c r="AD59" s="317">
        <f>IF(VLOOKUP($B59,PERIODIZACION!$A$3:$AN$528,20,FALSE)=0,"",VLOOKUP($B59,PERIODIZACION!$A$3:$AN$528,20,FALSE))</f>
        <v>2</v>
      </c>
      <c r="AE59" s="317" t="str">
        <f>IF(VLOOKUP($B59,PERIODIZACION!$A$3:$AN$528,21,FALSE)=0,"",VLOOKUP($B59,PERIODIZACION!$A$3:$AN$528,21,FALSE))</f>
        <v/>
      </c>
      <c r="AF59" s="317" t="str">
        <f t="shared" ref="AF59" si="55">IF(AE59 &lt;&gt; "","/","")</f>
        <v/>
      </c>
      <c r="AG59" s="318" t="str">
        <f>IF(VLOOKUP($B59,PERIODIZACION!$A$3:$AN$528,22,FALSE)=0,"",VLOOKUP($B59,PERIODIZACION!$A$3:$AN$528,22,FALSE))</f>
        <v/>
      </c>
      <c r="AI59" s="87" t="s">
        <v>738</v>
      </c>
      <c r="AJ59" s="19" t="e">
        <f>VLOOKUP(C59,EJE!C$1:D1395,2,FALSE)</f>
        <v>#N/A</v>
      </c>
    </row>
    <row r="60" spans="1:36" ht="16.5" customHeight="1">
      <c r="A60" s="155">
        <v>8</v>
      </c>
      <c r="B60" s="81"/>
      <c r="C60" s="308"/>
      <c r="D60" s="132"/>
      <c r="E60" s="380"/>
      <c r="F60" s="380"/>
      <c r="G60" s="380"/>
      <c r="H60" s="380"/>
      <c r="I60" s="380"/>
      <c r="J60" s="380"/>
      <c r="K60" s="380"/>
      <c r="L60" s="380"/>
      <c r="M60" s="380"/>
      <c r="N60" s="380"/>
      <c r="O60" s="380"/>
      <c r="P60" s="380"/>
      <c r="Q60" s="308"/>
      <c r="R60" s="308"/>
      <c r="S60" s="308"/>
      <c r="T60" s="308"/>
      <c r="U60" s="308"/>
      <c r="V60" s="308"/>
      <c r="W60" s="308"/>
      <c r="X60" s="308"/>
      <c r="Y60" s="308"/>
      <c r="Z60" s="308"/>
      <c r="AA60" s="308"/>
      <c r="AB60" s="308"/>
      <c r="AC60" s="308"/>
      <c r="AD60" s="308"/>
      <c r="AE60" s="308"/>
      <c r="AF60" s="308"/>
      <c r="AG60" s="312"/>
      <c r="AI60" s="87" t="s">
        <v>738</v>
      </c>
      <c r="AJ60" s="19" t="e">
        <f>VLOOKUP(C60,EJE!C$1:D1396,2,FALSE)</f>
        <v>#N/A</v>
      </c>
    </row>
    <row r="61" spans="1:36" ht="13.5" customHeight="1" thickBot="1">
      <c r="A61" s="155">
        <v>9</v>
      </c>
      <c r="B61" s="82" t="s">
        <v>264</v>
      </c>
      <c r="C61" s="314" t="s">
        <v>651</v>
      </c>
      <c r="D61" s="133" t="str">
        <f>HYPERLINK(AJ61,AI61)</f>
        <v>video</v>
      </c>
      <c r="E61" s="387"/>
      <c r="F61" s="387"/>
      <c r="G61" s="387"/>
      <c r="H61" s="387" t="s">
        <v>776</v>
      </c>
      <c r="I61" s="387"/>
      <c r="J61" s="387"/>
      <c r="K61" s="387"/>
      <c r="L61" s="387"/>
      <c r="M61" s="387"/>
      <c r="N61" s="387"/>
      <c r="O61" s="387"/>
      <c r="P61" s="387"/>
      <c r="Q61" s="314"/>
      <c r="R61" s="314"/>
      <c r="S61" s="314"/>
      <c r="T61" s="314"/>
      <c r="U61" s="314"/>
      <c r="V61" s="314"/>
      <c r="W61" s="314"/>
      <c r="X61" s="314"/>
      <c r="Y61" s="314"/>
      <c r="Z61" s="314"/>
      <c r="AA61" s="314"/>
      <c r="AB61" s="314"/>
      <c r="AC61" s="314"/>
      <c r="AD61" s="314"/>
      <c r="AE61" s="314"/>
      <c r="AF61" s="314"/>
      <c r="AG61" s="315"/>
      <c r="AI61" s="87" t="s">
        <v>738</v>
      </c>
      <c r="AJ61" s="19" t="str">
        <f>VLOOKUP(C61,EJE!C$1:D1397,2,FALSE)</f>
        <v>https://youtu.be/NDnUK9fSDe8?si=3nBkyPS7AyNNNd0x</v>
      </c>
    </row>
    <row r="62" spans="1:36" ht="12.75">
      <c r="A62" s="155">
        <v>10</v>
      </c>
      <c r="B62" s="129" t="s">
        <v>1170</v>
      </c>
      <c r="C62" s="317" t="str">
        <f>+VLOOKUP($B62,PERIODIZACION!$A$3:$AN$528,2,FALSE)</f>
        <v>SEAL ROW</v>
      </c>
      <c r="D62" s="317">
        <f>IF(VLOOKUP($B62,PERIODIZACION!$A$3:$AN$528,3,FALSE)=0,"",VLOOKUP($B62,PERIODIZACION!$A$3:$AN$528,3,FALSE))</f>
        <v>40</v>
      </c>
      <c r="E62" s="317" t="str">
        <f t="shared" ref="E62" si="56">IF(D62 &lt;&gt; "","/","")</f>
        <v>/</v>
      </c>
      <c r="F62" s="317">
        <f>IF(VLOOKUP($B62,PERIODIZACION!$A$3:$AN$528,4,FALSE)=0,"",VLOOKUP($B62,PERIODIZACION!$A$3:$AN$528,4,FALSE))</f>
        <v>4</v>
      </c>
      <c r="G62" s="317">
        <f>IF(VLOOKUP($B62,PERIODIZACION!$A$3:$AN$528,5,FALSE)=0,"",VLOOKUP($B62,PERIODIZACION!$A$3:$AN$528,5,FALSE))</f>
        <v>60</v>
      </c>
      <c r="H62" s="317" t="str">
        <f t="shared" ref="H62" si="57">IF(G62 &lt;&gt; "","/","")</f>
        <v>/</v>
      </c>
      <c r="I62" s="317">
        <f>IF(VLOOKUP($B62,PERIODIZACION!$A$3:$AN$528,6,FALSE)=0,"",VLOOKUP($B62,PERIODIZACION!$A$3:$AN$528,6,FALSE))</f>
        <v>4</v>
      </c>
      <c r="J62" s="317">
        <f>IF(VLOOKUP($B62,PERIODIZACION!$A$3:$AN$528,7,FALSE)=0,"",VLOOKUP($B62,PERIODIZACION!$A$3:$AN$528,7,FALSE))</f>
        <v>70</v>
      </c>
      <c r="K62" s="317" t="str">
        <f t="shared" ref="K62" si="58">IF(J62 &lt;&gt; "","/","")</f>
        <v>/</v>
      </c>
      <c r="L62" s="317">
        <f>IF(VLOOKUP($B62,PERIODIZACION!$A$3:$AN$528,8,FALSE)=0,"",VLOOKUP($B62,PERIODIZACION!$A$3:$AN$528,8,FALSE))</f>
        <v>4</v>
      </c>
      <c r="M62" s="317">
        <f>IF(VLOOKUP($B62,PERIODIZACION!$A$3:$AN$528,9,FALSE)=0,"",VLOOKUP($B62,PERIODIZACION!$A$3:$AN$528,9,FALSE))</f>
        <v>80</v>
      </c>
      <c r="N62" s="317" t="str">
        <f t="shared" ref="N62" si="59">IF(M62 &lt;&gt; "","/","")</f>
        <v>/</v>
      </c>
      <c r="O62" s="317">
        <f>IF(VLOOKUP($B62,PERIODIZACION!$A$3:$AN$528,10,FALSE)=0,"",VLOOKUP($B62,PERIODIZACION!$A$3:$AN$528,10,FALSE))</f>
        <v>2</v>
      </c>
      <c r="P62" s="317">
        <f>IF(VLOOKUP($B62,PERIODIZACION!$A$3:$AN$528,11,FALSE)=0,"",VLOOKUP($B62,PERIODIZACION!$A$3:$AN$528,11,FALSE))</f>
        <v>80</v>
      </c>
      <c r="Q62" s="317" t="str">
        <f t="shared" ref="Q62" si="60">IF(P62 &lt;&gt; "","/","")</f>
        <v>/</v>
      </c>
      <c r="R62" s="317">
        <f>IF(VLOOKUP($B62,PERIODIZACION!$A$3:$AN$528,12,FALSE)=0,"",VLOOKUP($B62,PERIODIZACION!$A$3:$AN$528,12,FALSE))</f>
        <v>2</v>
      </c>
      <c r="S62" s="317">
        <f>IF(VLOOKUP($B62,PERIODIZACION!$A$3:$AN$528,13,FALSE)=0,"",VLOOKUP($B62,PERIODIZACION!$A$3:$AN$528,13,FALSE))</f>
        <v>80</v>
      </c>
      <c r="T62" s="317" t="str">
        <f t="shared" ref="T62" si="61">IF(S62 &lt;&gt; "","/","")</f>
        <v>/</v>
      </c>
      <c r="U62" s="317">
        <f>IF(VLOOKUP($B62,PERIODIZACION!$A$3:$AN$528,14,FALSE)=0,"",VLOOKUP($B62,PERIODIZACION!$A$3:$AN$528,14,FALSE))</f>
        <v>2</v>
      </c>
      <c r="V62" s="317">
        <f>IF(VLOOKUP($B62,PERIODIZACION!$A$3:$AN$528,15,FALSE)=0,"",VLOOKUP($B62,PERIODIZACION!$A$3:$AN$528,15,FALSE))</f>
        <v>80</v>
      </c>
      <c r="W62" s="317" t="str">
        <f t="shared" ref="W62" si="62">IF(V62 &lt;&gt; "","/","")</f>
        <v>/</v>
      </c>
      <c r="X62" s="317">
        <f>IF(VLOOKUP($B62,PERIODIZACION!$A$3:$AN$528,16,FALSE)=0,"",VLOOKUP($B62,PERIODIZACION!$A$3:$AN$528,16,FALSE))</f>
        <v>2</v>
      </c>
      <c r="Y62" s="317">
        <f>IF(VLOOKUP($B62,PERIODIZACION!$A$3:$AN$528,17,FALSE)=0,"",VLOOKUP($B62,PERIODIZACION!$A$3:$AN$528,17,FALSE))</f>
        <v>80</v>
      </c>
      <c r="Z62" s="317" t="str">
        <f t="shared" ref="Z62" si="63">IF(Y62 &lt;&gt; "","/","")</f>
        <v>/</v>
      </c>
      <c r="AA62" s="317">
        <f>IF(VLOOKUP($B62,PERIODIZACION!$A$3:$AN$528,18,FALSE)=0,"",VLOOKUP($B62,PERIODIZACION!$A$3:$AN$528,18,FALSE))</f>
        <v>2</v>
      </c>
      <c r="AB62" s="317">
        <f>IF(VLOOKUP($B62,PERIODIZACION!$A$3:$AN$528,19,FALSE)=0,"",VLOOKUP($B62,PERIODIZACION!$A$3:$AN$528,19,FALSE))</f>
        <v>80</v>
      </c>
      <c r="AC62" s="317" t="str">
        <f t="shared" ref="AC62" si="64">IF(AB62 &lt;&gt; "","/","")</f>
        <v>/</v>
      </c>
      <c r="AD62" s="317">
        <f>IF(VLOOKUP($B62,PERIODIZACION!$A$3:$AN$528,20,FALSE)=0,"",VLOOKUP($B62,PERIODIZACION!$A$3:$AN$528,20,FALSE))</f>
        <v>2</v>
      </c>
      <c r="AE62" s="317" t="str">
        <f>IF(VLOOKUP($B62,PERIODIZACION!$A$3:$AN$528,21,FALSE)=0,"",VLOOKUP($B62,PERIODIZACION!$A$3:$AN$528,21,FALSE))</f>
        <v/>
      </c>
      <c r="AF62" s="317" t="str">
        <f t="shared" ref="AF62" si="65">IF(AE62 &lt;&gt; "","/","")</f>
        <v/>
      </c>
      <c r="AG62" s="318" t="str">
        <f>IF(VLOOKUP($B62,PERIODIZACION!$A$3:$AN$528,22,FALSE)=0,"",VLOOKUP($B62,PERIODIZACION!$A$3:$AN$528,22,FALSE))</f>
        <v/>
      </c>
      <c r="AI62" s="87" t="s">
        <v>738</v>
      </c>
      <c r="AJ62" s="19" t="e">
        <f>VLOOKUP(C62,EJE!C$1:D1398,2,FALSE)</f>
        <v>#N/A</v>
      </c>
    </row>
    <row r="63" spans="1:36" ht="16.5" customHeight="1">
      <c r="A63" s="155">
        <v>11</v>
      </c>
      <c r="B63" s="81" t="s">
        <v>687</v>
      </c>
      <c r="C63" s="308"/>
      <c r="D63" s="132"/>
      <c r="E63" s="380"/>
      <c r="F63" s="380"/>
      <c r="G63" s="380"/>
      <c r="H63" s="380"/>
      <c r="I63" s="380"/>
      <c r="J63" s="380"/>
      <c r="K63" s="380"/>
      <c r="L63" s="380"/>
      <c r="M63" s="380"/>
      <c r="N63" s="380"/>
      <c r="O63" s="380"/>
      <c r="P63" s="380"/>
      <c r="Q63" s="308"/>
      <c r="R63" s="308"/>
      <c r="S63" s="308"/>
      <c r="T63" s="308"/>
      <c r="U63" s="308"/>
      <c r="V63" s="308"/>
      <c r="W63" s="308"/>
      <c r="X63" s="308"/>
      <c r="Y63" s="308"/>
      <c r="Z63" s="308"/>
      <c r="AA63" s="308"/>
      <c r="AB63" s="308"/>
      <c r="AC63" s="308"/>
      <c r="AD63" s="308"/>
      <c r="AE63" s="308"/>
      <c r="AF63" s="308"/>
      <c r="AG63" s="312"/>
      <c r="AI63" s="87" t="s">
        <v>738</v>
      </c>
      <c r="AJ63" s="19" t="e">
        <f>VLOOKUP(C63,EJE!C$1:D1399,2,FALSE)</f>
        <v>#N/A</v>
      </c>
    </row>
    <row r="64" spans="1:36" ht="17.25" customHeight="1" thickBot="1">
      <c r="A64" s="155">
        <v>12</v>
      </c>
      <c r="B64" s="82" t="s">
        <v>942</v>
      </c>
      <c r="C64" s="313" t="s">
        <v>667</v>
      </c>
      <c r="D64" s="133" t="str">
        <f>HYPERLINK(AJ64,AI64)</f>
        <v>video</v>
      </c>
      <c r="E64" s="387"/>
      <c r="F64" s="387"/>
      <c r="G64" s="387"/>
      <c r="H64" s="387" t="s">
        <v>776</v>
      </c>
      <c r="I64" s="387"/>
      <c r="J64" s="387"/>
      <c r="K64" s="387"/>
      <c r="L64" s="387"/>
      <c r="M64" s="387"/>
      <c r="N64" s="387"/>
      <c r="O64" s="387"/>
      <c r="P64" s="387"/>
      <c r="Q64" s="314"/>
      <c r="R64" s="314"/>
      <c r="S64" s="314"/>
      <c r="T64" s="314"/>
      <c r="U64" s="314"/>
      <c r="V64" s="314"/>
      <c r="W64" s="314"/>
      <c r="X64" s="314"/>
      <c r="Y64" s="314"/>
      <c r="Z64" s="314"/>
      <c r="AA64" s="314"/>
      <c r="AB64" s="314"/>
      <c r="AC64" s="314"/>
      <c r="AD64" s="314"/>
      <c r="AE64" s="314"/>
      <c r="AF64" s="314"/>
      <c r="AG64" s="315"/>
      <c r="AI64" s="87" t="s">
        <v>738</v>
      </c>
      <c r="AJ64" s="19" t="str">
        <f>VLOOKUP(C64,EJE!C$1:D1400,2,FALSE)</f>
        <v>https://youtu.be/6h97GImoFN8?si=9xA6dYWvzzOHIsIz</v>
      </c>
    </row>
    <row r="65" spans="1:36" ht="12.75" thickBot="1">
      <c r="A65" s="155">
        <v>13</v>
      </c>
      <c r="B65" s="379"/>
      <c r="C65" s="379"/>
      <c r="D65" s="379"/>
      <c r="E65" s="379" t="s">
        <v>688</v>
      </c>
      <c r="F65" s="379"/>
      <c r="G65" s="379"/>
      <c r="H65" s="379" t="s">
        <v>38</v>
      </c>
      <c r="I65" s="379"/>
      <c r="J65" s="379"/>
      <c r="K65" s="379" t="s">
        <v>687</v>
      </c>
      <c r="L65" s="379"/>
      <c r="M65" s="379"/>
      <c r="N65" s="379" t="s">
        <v>686</v>
      </c>
      <c r="O65" s="379"/>
      <c r="P65" s="379"/>
      <c r="Q65" s="319"/>
      <c r="R65" s="319"/>
      <c r="S65" s="319"/>
      <c r="T65" s="319"/>
      <c r="U65" s="319"/>
      <c r="V65" s="319"/>
      <c r="W65" s="319"/>
      <c r="X65" s="319"/>
      <c r="Y65" s="319"/>
      <c r="Z65" s="319"/>
      <c r="AA65" s="319"/>
      <c r="AB65" s="319"/>
      <c r="AC65" s="319"/>
      <c r="AD65" s="319"/>
      <c r="AE65" s="319"/>
      <c r="AF65" s="319"/>
      <c r="AG65" s="319"/>
      <c r="AI65" s="87" t="s">
        <v>738</v>
      </c>
      <c r="AJ65" s="19"/>
    </row>
    <row r="66" spans="1:36" ht="25.5">
      <c r="A66" s="155">
        <v>14</v>
      </c>
      <c r="B66" s="83" t="s">
        <v>42</v>
      </c>
      <c r="C66" s="316" t="s">
        <v>311</v>
      </c>
      <c r="D66" s="131" t="str">
        <f>HYPERLINK(AJ66,AI66)</f>
        <v>video</v>
      </c>
      <c r="E66" s="389">
        <v>6</v>
      </c>
      <c r="F66" s="389"/>
      <c r="G66" s="389"/>
      <c r="H66" s="389"/>
      <c r="I66" s="389"/>
      <c r="J66" s="389"/>
      <c r="K66" s="389">
        <v>3</v>
      </c>
      <c r="L66" s="389"/>
      <c r="M66" s="389"/>
      <c r="N66" s="389"/>
      <c r="O66" s="389"/>
      <c r="P66" s="397"/>
      <c r="Q66" s="319"/>
      <c r="R66" s="319"/>
      <c r="S66" s="319"/>
      <c r="T66" s="319"/>
      <c r="U66" s="319"/>
      <c r="V66" s="319"/>
      <c r="W66" s="319"/>
      <c r="X66" s="319"/>
      <c r="Y66" s="319"/>
      <c r="Z66" s="319"/>
      <c r="AA66" s="319"/>
      <c r="AB66" s="319"/>
      <c r="AC66" s="319"/>
      <c r="AD66" s="319"/>
      <c r="AE66" s="319"/>
      <c r="AF66" s="319"/>
      <c r="AG66" s="319"/>
      <c r="AI66" s="87" t="s">
        <v>738</v>
      </c>
      <c r="AJ66" s="19" t="str">
        <f>VLOOKUP(C66,EJE!C$1:D1402,2,FALSE)</f>
        <v>https://www.youtube.com/watch?v=K-6DG1hcHzU</v>
      </c>
    </row>
    <row r="67" spans="1:36" ht="25.5" customHeight="1">
      <c r="A67" s="155">
        <v>15</v>
      </c>
      <c r="B67" s="83" t="s">
        <v>687</v>
      </c>
      <c r="C67" s="321" t="s">
        <v>1190</v>
      </c>
      <c r="D67" s="132" t="str">
        <f>HYPERLINK(AJ67,AI67)</f>
        <v>video</v>
      </c>
      <c r="E67" s="395">
        <v>6</v>
      </c>
      <c r="F67" s="395"/>
      <c r="G67" s="395"/>
      <c r="H67" s="395"/>
      <c r="I67" s="395"/>
      <c r="J67" s="395"/>
      <c r="K67" s="395">
        <v>3</v>
      </c>
      <c r="L67" s="395"/>
      <c r="M67" s="395"/>
      <c r="N67" s="395"/>
      <c r="O67" s="395"/>
      <c r="P67" s="398"/>
      <c r="Q67" s="319"/>
      <c r="R67" s="319"/>
      <c r="S67" s="319"/>
      <c r="T67" s="319"/>
      <c r="U67" s="319"/>
      <c r="V67" s="319"/>
      <c r="W67" s="319"/>
      <c r="X67" s="319"/>
      <c r="Y67" s="319"/>
      <c r="Z67" s="319"/>
      <c r="AA67" s="319"/>
      <c r="AB67" s="319"/>
      <c r="AC67" s="319"/>
      <c r="AD67" s="319"/>
      <c r="AE67" s="319"/>
      <c r="AF67" s="319"/>
      <c r="AG67" s="319"/>
      <c r="AI67" s="87" t="s">
        <v>738</v>
      </c>
      <c r="AJ67" s="19">
        <f>VLOOKUP(C67,EJE!C$1:D1403,2,FALSE)</f>
        <v>0</v>
      </c>
    </row>
    <row r="68" spans="1:36" ht="12.75" customHeight="1">
      <c r="A68" s="155">
        <v>16</v>
      </c>
      <c r="B68" s="83" t="s">
        <v>38</v>
      </c>
      <c r="C68" s="321" t="s">
        <v>589</v>
      </c>
      <c r="D68" s="132" t="str">
        <f>HYPERLINK(AJ68,AI68)</f>
        <v>video</v>
      </c>
      <c r="E68" s="395">
        <v>6</v>
      </c>
      <c r="F68" s="395"/>
      <c r="G68" s="395"/>
      <c r="H68" s="395"/>
      <c r="I68" s="395"/>
      <c r="J68" s="395"/>
      <c r="K68" s="395">
        <v>3</v>
      </c>
      <c r="L68" s="395"/>
      <c r="M68" s="395"/>
      <c r="N68" s="395"/>
      <c r="O68" s="395"/>
      <c r="P68" s="398"/>
      <c r="Q68" s="319"/>
      <c r="R68" s="319"/>
      <c r="S68" s="319"/>
      <c r="T68" s="319"/>
      <c r="U68" s="319"/>
      <c r="V68" s="319"/>
      <c r="W68" s="319"/>
      <c r="X68" s="319"/>
      <c r="Y68" s="319"/>
      <c r="Z68" s="319"/>
      <c r="AA68" s="319"/>
      <c r="AB68" s="319"/>
      <c r="AC68" s="319"/>
      <c r="AD68" s="319"/>
      <c r="AE68" s="319"/>
      <c r="AF68" s="319"/>
      <c r="AG68" s="319"/>
      <c r="AI68" s="87" t="s">
        <v>738</v>
      </c>
      <c r="AJ68" s="19" t="str">
        <f>VLOOKUP(C68,EJE!C$1:D1404,2,FALSE)</f>
        <v>https://youtube.com/shorts/9GsG4qS72PI</v>
      </c>
    </row>
    <row r="69" spans="1:36" ht="13.5" thickBot="1">
      <c r="A69" s="155">
        <v>17</v>
      </c>
      <c r="B69" s="83" t="s">
        <v>687</v>
      </c>
      <c r="C69" s="313" t="s">
        <v>1193</v>
      </c>
      <c r="D69" s="133" t="str">
        <f>HYPERLINK(AJ69,AI69)</f>
        <v>video</v>
      </c>
      <c r="E69" s="386">
        <v>6</v>
      </c>
      <c r="F69" s="386"/>
      <c r="G69" s="386"/>
      <c r="H69" s="386"/>
      <c r="I69" s="386"/>
      <c r="J69" s="386"/>
      <c r="K69" s="386">
        <v>3</v>
      </c>
      <c r="L69" s="386"/>
      <c r="M69" s="386"/>
      <c r="N69" s="386"/>
      <c r="O69" s="386"/>
      <c r="P69" s="399"/>
      <c r="Q69" s="319"/>
      <c r="R69" s="319"/>
      <c r="S69" s="319"/>
      <c r="T69" s="319"/>
      <c r="U69" s="319"/>
      <c r="V69" s="319"/>
      <c r="W69" s="319"/>
      <c r="X69" s="319"/>
      <c r="Y69" s="319"/>
      <c r="Z69" s="319"/>
      <c r="AA69" s="319"/>
      <c r="AB69" s="319"/>
      <c r="AC69" s="319"/>
      <c r="AD69" s="319"/>
      <c r="AE69" s="319"/>
      <c r="AF69" s="319"/>
      <c r="AG69" s="319"/>
      <c r="AI69" s="87" t="s">
        <v>738</v>
      </c>
      <c r="AJ69" s="19">
        <f>VLOOKUP(C69,EJE!C$1:D1405,2,FALSE)</f>
        <v>0</v>
      </c>
    </row>
    <row r="70" spans="1:36" ht="12.75">
      <c r="A70" s="155">
        <v>18</v>
      </c>
      <c r="B70" s="83" t="s">
        <v>262</v>
      </c>
      <c r="C70" s="316" t="s">
        <v>265</v>
      </c>
      <c r="D70" s="131" t="str">
        <f t="shared" ref="D70:D73" si="66">HYPERLINK(AJ70,AI70)</f>
        <v>video</v>
      </c>
      <c r="E70" s="389">
        <v>10</v>
      </c>
      <c r="F70" s="389"/>
      <c r="G70" s="389"/>
      <c r="H70" s="389"/>
      <c r="I70" s="389"/>
      <c r="J70" s="389"/>
      <c r="K70" s="389">
        <v>3</v>
      </c>
      <c r="L70" s="389"/>
      <c r="M70" s="389"/>
      <c r="N70" s="389"/>
      <c r="O70" s="389"/>
      <c r="P70" s="397"/>
      <c r="Q70" s="319"/>
      <c r="R70" s="319"/>
      <c r="S70" s="319"/>
      <c r="T70" s="319"/>
      <c r="U70" s="319"/>
      <c r="V70" s="319"/>
      <c r="W70" s="319"/>
      <c r="X70" s="319"/>
      <c r="Y70" s="319"/>
      <c r="Z70" s="319"/>
      <c r="AA70" s="319"/>
      <c r="AB70" s="319"/>
      <c r="AC70" s="319"/>
      <c r="AD70" s="319"/>
      <c r="AE70" s="319"/>
      <c r="AF70" s="319"/>
      <c r="AG70" s="319"/>
      <c r="AI70" s="87" t="s">
        <v>738</v>
      </c>
      <c r="AJ70" s="19" t="str">
        <f>VLOOKUP(C70,EJE!C$1:D1406,2,FALSE)</f>
        <v>https://www.youtube.com/watch?v=bqQVpCVi7Js</v>
      </c>
    </row>
    <row r="71" spans="1:36" ht="12.75">
      <c r="A71" s="155">
        <v>19</v>
      </c>
      <c r="B71" s="83" t="s">
        <v>262</v>
      </c>
      <c r="C71" s="321" t="s">
        <v>271</v>
      </c>
      <c r="D71" s="132" t="str">
        <f t="shared" si="66"/>
        <v>video</v>
      </c>
      <c r="E71" s="395">
        <v>10</v>
      </c>
      <c r="F71" s="395"/>
      <c r="G71" s="395"/>
      <c r="H71" s="395"/>
      <c r="I71" s="395"/>
      <c r="J71" s="395"/>
      <c r="K71" s="395">
        <v>3</v>
      </c>
      <c r="L71" s="395"/>
      <c r="M71" s="395"/>
      <c r="N71" s="395"/>
      <c r="O71" s="395"/>
      <c r="P71" s="398"/>
      <c r="Q71" s="319"/>
      <c r="R71" s="319"/>
      <c r="S71" s="319"/>
      <c r="T71" s="319"/>
      <c r="U71" s="319"/>
      <c r="V71" s="319"/>
      <c r="W71" s="319"/>
      <c r="X71" s="319"/>
      <c r="Y71" s="319"/>
      <c r="Z71" s="319"/>
      <c r="AA71" s="319"/>
      <c r="AB71" s="319"/>
      <c r="AC71" s="319"/>
      <c r="AD71" s="319"/>
      <c r="AE71" s="319"/>
      <c r="AF71" s="319"/>
      <c r="AG71" s="319"/>
      <c r="AI71" s="87" t="s">
        <v>738</v>
      </c>
      <c r="AJ71" s="19">
        <f>VLOOKUP(C71,EJE!C$1:D1407,2,FALSE)</f>
        <v>0</v>
      </c>
    </row>
    <row r="72" spans="1:36" ht="13.5" thickBot="1">
      <c r="A72" s="155">
        <v>20</v>
      </c>
      <c r="B72" s="83" t="s">
        <v>263</v>
      </c>
      <c r="C72" s="313" t="s">
        <v>250</v>
      </c>
      <c r="D72" s="133" t="str">
        <f t="shared" si="66"/>
        <v>video</v>
      </c>
      <c r="E72" s="386"/>
      <c r="F72" s="386"/>
      <c r="G72" s="386"/>
      <c r="H72" s="386" t="s">
        <v>776</v>
      </c>
      <c r="I72" s="386"/>
      <c r="J72" s="386"/>
      <c r="K72" s="386">
        <v>3</v>
      </c>
      <c r="L72" s="386"/>
      <c r="M72" s="386"/>
      <c r="N72" s="386"/>
      <c r="O72" s="386"/>
      <c r="P72" s="399"/>
      <c r="Q72" s="319"/>
      <c r="R72" s="319"/>
      <c r="S72" s="319"/>
      <c r="T72" s="319"/>
      <c r="U72" s="319"/>
      <c r="V72" s="319"/>
      <c r="W72" s="319"/>
      <c r="X72" s="319"/>
      <c r="Y72" s="319"/>
      <c r="Z72" s="319"/>
      <c r="AA72" s="319"/>
      <c r="AB72" s="319"/>
      <c r="AC72" s="319"/>
      <c r="AD72" s="319"/>
      <c r="AE72" s="319"/>
      <c r="AF72" s="319"/>
      <c r="AG72" s="319"/>
      <c r="AI72" s="87" t="s">
        <v>738</v>
      </c>
      <c r="AJ72" s="19">
        <f>VLOOKUP(C72,EJE!C$1:D1408,2,FALSE)</f>
        <v>0</v>
      </c>
    </row>
    <row r="73" spans="1:36" ht="12.75">
      <c r="A73" s="155"/>
      <c r="B73" s="83" t="s">
        <v>1</v>
      </c>
      <c r="C73" s="321" t="s">
        <v>745</v>
      </c>
      <c r="D73" s="132" t="str">
        <f t="shared" si="66"/>
        <v>video</v>
      </c>
      <c r="E73" s="394"/>
      <c r="F73" s="394"/>
      <c r="G73" s="394"/>
      <c r="H73" s="394"/>
      <c r="I73" s="394"/>
      <c r="J73" s="394"/>
      <c r="K73" s="394"/>
      <c r="L73" s="394"/>
      <c r="M73" s="394"/>
      <c r="N73" s="394"/>
      <c r="O73" s="394"/>
      <c r="P73" s="394"/>
      <c r="Q73" s="319"/>
      <c r="R73" s="319"/>
      <c r="S73" s="319"/>
      <c r="T73" s="319"/>
      <c r="U73" s="319"/>
      <c r="V73" s="319"/>
      <c r="W73" s="319"/>
      <c r="X73" s="319"/>
      <c r="Y73" s="319"/>
      <c r="Z73" s="319"/>
      <c r="AA73" s="319"/>
      <c r="AB73" s="319"/>
      <c r="AC73" s="319"/>
      <c r="AD73" s="319"/>
      <c r="AE73" s="319"/>
      <c r="AF73" s="130"/>
      <c r="AG73" s="319"/>
      <c r="AI73" s="87" t="s">
        <v>738</v>
      </c>
    </row>
    <row r="74" spans="1:36">
      <c r="A74" s="155"/>
      <c r="B74" s="320"/>
      <c r="C74" s="320"/>
      <c r="F74" s="320"/>
      <c r="I74" s="320"/>
      <c r="L74" s="320"/>
      <c r="O74" s="320"/>
    </row>
    <row r="75" spans="1:36">
      <c r="A75" s="155"/>
      <c r="B75" s="320"/>
      <c r="C75" s="320"/>
      <c r="F75" s="320"/>
      <c r="I75" s="320"/>
      <c r="L75" s="320"/>
      <c r="O75" s="320"/>
    </row>
    <row r="76" spans="1:36">
      <c r="A76" s="155"/>
      <c r="B76" s="320"/>
      <c r="C76" s="320"/>
      <c r="F76" s="320"/>
      <c r="I76" s="320"/>
      <c r="L76" s="320"/>
      <c r="O76" s="320"/>
    </row>
    <row r="77" spans="1:36">
      <c r="C77" s="77" t="s">
        <v>770</v>
      </c>
      <c r="D77" s="192"/>
      <c r="F77" s="320"/>
      <c r="G77" s="23"/>
      <c r="I77" s="320"/>
      <c r="J77" s="23"/>
      <c r="L77" s="320"/>
      <c r="M77" s="23"/>
      <c r="O77" s="320"/>
      <c r="P77" s="23"/>
      <c r="S77" s="23"/>
      <c r="V77" s="23"/>
      <c r="Y77" s="23"/>
      <c r="AB77" s="23"/>
      <c r="AE77" s="23"/>
    </row>
    <row r="78" spans="1:36" customFormat="1" ht="21" thickBot="1">
      <c r="A78" s="162">
        <v>4</v>
      </c>
      <c r="B78" s="162"/>
      <c r="C78" s="162" t="s">
        <v>926</v>
      </c>
      <c r="D78" s="191"/>
      <c r="E78" s="381" t="s">
        <v>688</v>
      </c>
      <c r="F78" s="381"/>
      <c r="G78" s="381"/>
      <c r="H78" s="381" t="s">
        <v>38</v>
      </c>
      <c r="I78" s="381"/>
      <c r="J78" s="381"/>
      <c r="K78" s="381" t="s">
        <v>687</v>
      </c>
      <c r="L78" s="381"/>
      <c r="M78" s="381"/>
      <c r="N78" s="381" t="s">
        <v>686</v>
      </c>
      <c r="O78" s="381"/>
      <c r="P78" s="381"/>
      <c r="AH78" s="320"/>
      <c r="AI78" s="87"/>
    </row>
    <row r="79" spans="1:36" ht="12.75">
      <c r="A79" s="155">
        <v>1</v>
      </c>
      <c r="B79" s="80" t="s">
        <v>175</v>
      </c>
      <c r="C79" s="321" t="s">
        <v>199</v>
      </c>
      <c r="D79" s="59" t="e">
        <f t="shared" ref="D79:D84" si="67">HYPERLINK(AJ79,AI79)</f>
        <v>#N/A</v>
      </c>
      <c r="E79" s="395"/>
      <c r="F79" s="395"/>
      <c r="G79" s="395"/>
      <c r="H79" s="395" t="s">
        <v>776</v>
      </c>
      <c r="I79" s="395"/>
      <c r="J79" s="395"/>
      <c r="K79" s="395">
        <v>3</v>
      </c>
      <c r="L79" s="395"/>
      <c r="M79" s="395"/>
      <c r="N79" s="395"/>
      <c r="O79" s="395"/>
      <c r="P79" s="398"/>
      <c r="AG79" s="309"/>
      <c r="AI79" s="87" t="s">
        <v>738</v>
      </c>
      <c r="AJ79" s="19" t="e">
        <f>VLOOKUP(C79,EJE!C$1:D1421,2,FALSE)</f>
        <v>#N/A</v>
      </c>
    </row>
    <row r="80" spans="1:36" ht="12.75">
      <c r="A80" s="155">
        <v>2</v>
      </c>
      <c r="B80" s="81" t="s">
        <v>395</v>
      </c>
      <c r="C80" s="321" t="s">
        <v>551</v>
      </c>
      <c r="D80" s="59" t="str">
        <f t="shared" si="67"/>
        <v>video</v>
      </c>
      <c r="E80" s="395"/>
      <c r="F80" s="395"/>
      <c r="G80" s="395"/>
      <c r="H80" s="395" t="s">
        <v>776</v>
      </c>
      <c r="I80" s="395"/>
      <c r="J80" s="395"/>
      <c r="K80" s="395">
        <v>3</v>
      </c>
      <c r="L80" s="395"/>
      <c r="M80" s="395"/>
      <c r="N80" s="395"/>
      <c r="O80" s="395"/>
      <c r="P80" s="398"/>
      <c r="AG80" s="309"/>
      <c r="AI80" s="87" t="s">
        <v>738</v>
      </c>
      <c r="AJ80" s="19" t="str">
        <f>VLOOKUP(C80,EJE!C$1:D1422,2,FALSE)</f>
        <v>https://youtu.be/7bal58zN4KI?si=qyNB_5OKfw2Act10</v>
      </c>
    </row>
    <row r="81" spans="1:43" ht="17.25" thickBot="1">
      <c r="A81" s="155">
        <v>3</v>
      </c>
      <c r="B81" s="82" t="s">
        <v>1259</v>
      </c>
      <c r="C81" s="313" t="s">
        <v>177</v>
      </c>
      <c r="D81" s="61" t="str">
        <f t="shared" si="67"/>
        <v>video</v>
      </c>
      <c r="E81" s="386"/>
      <c r="F81" s="386"/>
      <c r="G81" s="386"/>
      <c r="H81" s="386" t="s">
        <v>776</v>
      </c>
      <c r="I81" s="386"/>
      <c r="J81" s="386"/>
      <c r="K81" s="386">
        <v>3</v>
      </c>
      <c r="L81" s="386"/>
      <c r="M81" s="386"/>
      <c r="N81" s="386"/>
      <c r="O81" s="386"/>
      <c r="P81" s="399"/>
      <c r="AG81" s="309"/>
      <c r="AI81" s="87" t="s">
        <v>738</v>
      </c>
      <c r="AJ81" s="19" t="str">
        <f>VLOOKUP(C81,EJE!C$1:D1423,2,FALSE)</f>
        <v>https://youtube.com/shorts/F5owFeKgpoc?si=WPHajVCe8n2gHMbW</v>
      </c>
    </row>
    <row r="82" spans="1:43" ht="16.5" customHeight="1">
      <c r="A82" s="155">
        <v>4</v>
      </c>
      <c r="B82" s="80" t="s">
        <v>739</v>
      </c>
      <c r="C82" s="316" t="s">
        <v>46</v>
      </c>
      <c r="D82" s="74" t="str">
        <f t="shared" si="67"/>
        <v>video</v>
      </c>
      <c r="E82" s="389"/>
      <c r="F82" s="389"/>
      <c r="G82" s="389"/>
      <c r="H82" s="389" t="s">
        <v>776</v>
      </c>
      <c r="I82" s="389"/>
      <c r="J82" s="389"/>
      <c r="K82" s="389">
        <v>3</v>
      </c>
      <c r="L82" s="389"/>
      <c r="M82" s="389"/>
      <c r="N82" s="389"/>
      <c r="O82" s="389"/>
      <c r="P82" s="397"/>
      <c r="AG82" s="309"/>
      <c r="AI82" s="87" t="s">
        <v>738</v>
      </c>
      <c r="AJ82" s="19">
        <f>VLOOKUP(C82,EJE!C$1:D1424,2,FALSE)</f>
        <v>0</v>
      </c>
    </row>
    <row r="83" spans="1:43" ht="12.75" customHeight="1">
      <c r="A83" s="155">
        <v>5</v>
      </c>
      <c r="B83" s="81" t="s">
        <v>739</v>
      </c>
      <c r="C83" s="321" t="s">
        <v>601</v>
      </c>
      <c r="D83" s="59" t="str">
        <f t="shared" si="67"/>
        <v>video</v>
      </c>
      <c r="E83" s="395"/>
      <c r="F83" s="395"/>
      <c r="G83" s="395"/>
      <c r="H83" s="395" t="s">
        <v>776</v>
      </c>
      <c r="I83" s="395"/>
      <c r="J83" s="395"/>
      <c r="K83" s="395">
        <v>3</v>
      </c>
      <c r="L83" s="395"/>
      <c r="M83" s="395"/>
      <c r="N83" s="395"/>
      <c r="O83" s="395"/>
      <c r="P83" s="398"/>
      <c r="AG83" s="309"/>
      <c r="AI83" s="87" t="s">
        <v>738</v>
      </c>
      <c r="AJ83" s="19" t="str">
        <f>VLOOKUP(C83,EJE!C$1:D1425,2,FALSE)</f>
        <v>https://youtu.be/QaY_pyLsIeQ?si=0N-lNLT6FpxvVleq</v>
      </c>
    </row>
    <row r="84" spans="1:43" ht="13.5" customHeight="1" thickBot="1">
      <c r="A84" s="155">
        <v>6</v>
      </c>
      <c r="B84" s="81" t="s">
        <v>0</v>
      </c>
      <c r="C84" s="321" t="s">
        <v>621</v>
      </c>
      <c r="D84" s="59" t="str">
        <f t="shared" si="67"/>
        <v>video</v>
      </c>
      <c r="E84" s="395"/>
      <c r="F84" s="395"/>
      <c r="G84" s="395"/>
      <c r="H84" s="395" t="s">
        <v>776</v>
      </c>
      <c r="I84" s="395"/>
      <c r="J84" s="395"/>
      <c r="K84" s="395">
        <v>3</v>
      </c>
      <c r="L84" s="395"/>
      <c r="M84" s="395"/>
      <c r="N84" s="395"/>
      <c r="O84" s="395"/>
      <c r="P84" s="398"/>
      <c r="AG84" s="309"/>
      <c r="AI84" s="87" t="s">
        <v>738</v>
      </c>
      <c r="AJ84" s="19">
        <f>VLOOKUP(C84,EJE!C$1:D1426,2,FALSE)</f>
        <v>0</v>
      </c>
    </row>
    <row r="85" spans="1:43" ht="12.75">
      <c r="A85" s="155">
        <v>7</v>
      </c>
      <c r="B85" s="129" t="s">
        <v>842</v>
      </c>
      <c r="C85" s="317" t="str">
        <f>+VLOOKUP($B85,PERIODIZACION!$A$3:$AN$528,2,FALSE)</f>
        <v>HIP TRUST</v>
      </c>
      <c r="D85" s="203">
        <f>IF(VLOOKUP($B85,PERIODIZACION!$A$3:$AN$528,3,FALSE)=0,"",VLOOKUP($B85,PERIODIZACION!$A$3:$AN$528,3,FALSE))</f>
        <v>40</v>
      </c>
      <c r="E85" s="317" t="str">
        <f t="shared" ref="E85" si="68">IF(D85 &lt;&gt; "","/","")</f>
        <v>/</v>
      </c>
      <c r="F85" s="317">
        <f>IF(VLOOKUP($B85,PERIODIZACION!$A$3:$AN$528,4,FALSE)=0,"",VLOOKUP($B85,PERIODIZACION!$A$3:$AN$528,4,FALSE))</f>
        <v>4</v>
      </c>
      <c r="G85" s="317">
        <f>IF(VLOOKUP($B85,PERIODIZACION!$A$3:$AN$528,5,FALSE)=0,"",VLOOKUP($B85,PERIODIZACION!$A$3:$AN$528,5,FALSE))</f>
        <v>60</v>
      </c>
      <c r="H85" s="317" t="str">
        <f t="shared" ref="H85" si="69">IF(G85 &lt;&gt; "","/","")</f>
        <v>/</v>
      </c>
      <c r="I85" s="317">
        <f>IF(VLOOKUP($B85,PERIODIZACION!$A$3:$AN$528,6,FALSE)=0,"",VLOOKUP($B85,PERIODIZACION!$A$3:$AN$528,6,FALSE))</f>
        <v>4</v>
      </c>
      <c r="J85" s="317">
        <f>IF(VLOOKUP($B85,PERIODIZACION!$A$3:$AN$528,7,FALSE)=0,"",VLOOKUP($B85,PERIODIZACION!$A$3:$AN$528,7,FALSE))</f>
        <v>70</v>
      </c>
      <c r="K85" s="317" t="str">
        <f t="shared" ref="K85" si="70">IF(J85 &lt;&gt; "","/","")</f>
        <v>/</v>
      </c>
      <c r="L85" s="317">
        <f>IF(VLOOKUP($B85,PERIODIZACION!$A$3:$AN$528,8,FALSE)=0,"",VLOOKUP($B85,PERIODIZACION!$A$3:$AN$528,8,FALSE))</f>
        <v>4</v>
      </c>
      <c r="M85" s="317">
        <f>IF(VLOOKUP($B85,PERIODIZACION!$A$3:$AN$528,9,FALSE)=0,"",VLOOKUP($B85,PERIODIZACION!$A$3:$AN$528,9,FALSE))</f>
        <v>80</v>
      </c>
      <c r="N85" s="317" t="str">
        <f t="shared" ref="N85" si="71">IF(M85 &lt;&gt; "","/","")</f>
        <v>/</v>
      </c>
      <c r="O85" s="317">
        <f>IF(VLOOKUP($B85,PERIODIZACION!$A$3:$AN$528,10,FALSE)=0,"",VLOOKUP($B85,PERIODIZACION!$A$3:$AN$528,10,FALSE))</f>
        <v>2</v>
      </c>
      <c r="P85" s="317">
        <f>IF(VLOOKUP($B85,PERIODIZACION!$A$3:$AN$528,11,FALSE)=0,"",VLOOKUP($B85,PERIODIZACION!$A$3:$AN$528,11,FALSE))</f>
        <v>80</v>
      </c>
      <c r="Q85" s="317" t="str">
        <f t="shared" ref="Q85" si="72">IF(P85 &lt;&gt; "","/","")</f>
        <v>/</v>
      </c>
      <c r="R85" s="317">
        <f>IF(VLOOKUP($B85,PERIODIZACION!$A$3:$AN$528,12,FALSE)=0,"",VLOOKUP($B85,PERIODIZACION!$A$3:$AN$528,12,FALSE))</f>
        <v>2</v>
      </c>
      <c r="S85" s="317">
        <f>IF(VLOOKUP($B85,PERIODIZACION!$A$3:$AN$528,13,FALSE)=0,"",VLOOKUP($B85,PERIODIZACION!$A$3:$AN$528,13,FALSE))</f>
        <v>80</v>
      </c>
      <c r="T85" s="317" t="str">
        <f t="shared" ref="T85" si="73">IF(S85 &lt;&gt; "","/","")</f>
        <v>/</v>
      </c>
      <c r="U85" s="317">
        <f>IF(VLOOKUP($B85,PERIODIZACION!$A$3:$AN$528,14,FALSE)=0,"",VLOOKUP($B85,PERIODIZACION!$A$3:$AN$528,14,FALSE))</f>
        <v>2</v>
      </c>
      <c r="V85" s="317">
        <f>IF(VLOOKUP($B85,PERIODIZACION!$A$3:$AN$528,15,FALSE)=0,"",VLOOKUP($B85,PERIODIZACION!$A$3:$AN$528,15,FALSE))</f>
        <v>80</v>
      </c>
      <c r="W85" s="317" t="str">
        <f t="shared" ref="W85" si="74">IF(V85 &lt;&gt; "","/","")</f>
        <v>/</v>
      </c>
      <c r="X85" s="317">
        <f>IF(VLOOKUP($B85,PERIODIZACION!$A$3:$AN$528,16,FALSE)=0,"",VLOOKUP($B85,PERIODIZACION!$A$3:$AN$528,16,FALSE))</f>
        <v>2</v>
      </c>
      <c r="Y85" s="317">
        <f>IF(VLOOKUP($B85,PERIODIZACION!$A$3:$AN$528,17,FALSE)=0,"",VLOOKUP($B85,PERIODIZACION!$A$3:$AN$528,17,FALSE))</f>
        <v>80</v>
      </c>
      <c r="Z85" s="317" t="str">
        <f t="shared" ref="Z85" si="75">IF(Y85 &lt;&gt; "","/","")</f>
        <v>/</v>
      </c>
      <c r="AA85" s="317">
        <f>IF(VLOOKUP($B85,PERIODIZACION!$A$3:$AN$528,18,FALSE)=0,"",VLOOKUP($B85,PERIODIZACION!$A$3:$AN$528,18,FALSE))</f>
        <v>2</v>
      </c>
      <c r="AB85" s="317">
        <f>IF(VLOOKUP($B85,PERIODIZACION!$A$3:$AN$528,19,FALSE)=0,"",VLOOKUP($B85,PERIODIZACION!$A$3:$AN$528,19,FALSE))</f>
        <v>80</v>
      </c>
      <c r="AC85" s="317" t="str">
        <f t="shared" ref="AC85" si="76">IF(AB85 &lt;&gt; "","/","")</f>
        <v>/</v>
      </c>
      <c r="AD85" s="317">
        <f>IF(VLOOKUP($B85,PERIODIZACION!$A$3:$AN$528,20,FALSE)=0,"",VLOOKUP($B85,PERIODIZACION!$A$3:$AN$528,20,FALSE))</f>
        <v>2</v>
      </c>
      <c r="AE85" s="317" t="str">
        <f>IF(VLOOKUP($B85,PERIODIZACION!$A$3:$AN$528,21,FALSE)=0,"",VLOOKUP($B85,PERIODIZACION!$A$3:$AN$528,21,FALSE))</f>
        <v/>
      </c>
      <c r="AF85" s="317" t="str">
        <f t="shared" ref="AF85" si="77">IF(AE85 &lt;&gt; "","/","")</f>
        <v/>
      </c>
      <c r="AG85" s="318" t="str">
        <f>IF(VLOOKUP($B85,PERIODIZACION!$A$3:$AN$528,22,FALSE)=0,"",VLOOKUP($B85,PERIODIZACION!$A$3:$AN$528,22,FALSE))</f>
        <v/>
      </c>
      <c r="AI85" s="87" t="s">
        <v>738</v>
      </c>
      <c r="AJ85" s="19" t="e">
        <f>VLOOKUP(C85,EJE!C$1:D1427,2,FALSE)</f>
        <v>#N/A</v>
      </c>
    </row>
    <row r="86" spans="1:43" ht="12.75">
      <c r="A86" s="155">
        <v>8</v>
      </c>
      <c r="B86" s="81"/>
      <c r="C86" s="308"/>
      <c r="D86" s="59"/>
      <c r="E86" s="382"/>
      <c r="F86" s="382"/>
      <c r="G86" s="382"/>
      <c r="H86" s="382"/>
      <c r="I86" s="382"/>
      <c r="J86" s="382"/>
      <c r="K86" s="382"/>
      <c r="L86" s="382"/>
      <c r="M86" s="382"/>
      <c r="N86" s="382"/>
      <c r="O86" s="382"/>
      <c r="P86" s="382"/>
      <c r="Q86" s="309"/>
      <c r="R86" s="309"/>
      <c r="S86" s="309"/>
      <c r="T86" s="309"/>
      <c r="U86" s="309"/>
      <c r="V86" s="309"/>
      <c r="W86" s="309"/>
      <c r="X86" s="309"/>
      <c r="Y86" s="309"/>
      <c r="Z86" s="309"/>
      <c r="AA86" s="309"/>
      <c r="AB86" s="309"/>
      <c r="AC86" s="309"/>
      <c r="AD86" s="309"/>
      <c r="AE86" s="309"/>
      <c r="AF86" s="309"/>
      <c r="AG86" s="312"/>
      <c r="AI86" s="87" t="s">
        <v>738</v>
      </c>
      <c r="AJ86" s="19" t="e">
        <f>VLOOKUP(C86,EJE!C$1:D1428,2,FALSE)</f>
        <v>#N/A</v>
      </c>
    </row>
    <row r="87" spans="1:43" ht="13.5" customHeight="1" thickBot="1">
      <c r="A87" s="155">
        <v>9</v>
      </c>
      <c r="B87" s="258" t="s">
        <v>1238</v>
      </c>
      <c r="C87" s="314" t="str">
        <f>+VLOOKUP($B87,PERIODIZACION!$A$3:$AN$528,2,FALSE)</f>
        <v>PECHO</v>
      </c>
      <c r="D87" s="324">
        <f>IF(VLOOKUP($B87,PERIODIZACION!$A$3:$AN$528,3,FALSE)=0,"",VLOOKUP($B87,PERIODIZACION!$A$3:$AN$528,3,FALSE))</f>
        <v>40</v>
      </c>
      <c r="E87" s="314" t="str">
        <f t="shared" ref="E87" si="78">IF(D87 &lt;&gt; "","/","")</f>
        <v>/</v>
      </c>
      <c r="F87" s="314">
        <f>IF(VLOOKUP($B87,PERIODIZACION!$A$3:$AN$528,4,FALSE)=0,"",VLOOKUP($B87,PERIODIZACION!$A$3:$AN$528,4,FALSE))</f>
        <v>4</v>
      </c>
      <c r="G87" s="314">
        <f>IF(VLOOKUP($B87,PERIODIZACION!$A$3:$AN$528,5,FALSE)=0,"",VLOOKUP($B87,PERIODIZACION!$A$3:$AN$528,5,FALSE))</f>
        <v>60</v>
      </c>
      <c r="H87" s="314" t="str">
        <f t="shared" ref="H87" si="79">IF(G87 &lt;&gt; "","/","")</f>
        <v>/</v>
      </c>
      <c r="I87" s="314">
        <f>IF(VLOOKUP($B87,PERIODIZACION!$A$3:$AN$528,6,FALSE)=0,"",VLOOKUP($B87,PERIODIZACION!$A$3:$AN$528,6,FALSE))</f>
        <v>4</v>
      </c>
      <c r="J87" s="314">
        <f>IF(VLOOKUP($B87,PERIODIZACION!$A$3:$AN$528,7,FALSE)=0,"",VLOOKUP($B87,PERIODIZACION!$A$3:$AN$528,7,FALSE))</f>
        <v>70</v>
      </c>
      <c r="K87" s="314" t="str">
        <f t="shared" ref="K87" si="80">IF(J87 &lt;&gt; "","/","")</f>
        <v>/</v>
      </c>
      <c r="L87" s="314">
        <f>IF(VLOOKUP($B87,PERIODIZACION!$A$3:$AN$528,8,FALSE)=0,"",VLOOKUP($B87,PERIODIZACION!$A$3:$AN$528,8,FALSE))</f>
        <v>4</v>
      </c>
      <c r="M87" s="314">
        <f>IF(VLOOKUP($B87,PERIODIZACION!$A$3:$AN$528,9,FALSE)=0,"",VLOOKUP($B87,PERIODIZACION!$A$3:$AN$528,9,FALSE))</f>
        <v>80</v>
      </c>
      <c r="N87" s="314" t="str">
        <f t="shared" ref="N87" si="81">IF(M87 &lt;&gt; "","/","")</f>
        <v>/</v>
      </c>
      <c r="O87" s="314">
        <f>IF(VLOOKUP($B87,PERIODIZACION!$A$3:$AN$528,10,FALSE)=0,"",VLOOKUP($B87,PERIODIZACION!$A$3:$AN$528,10,FALSE))</f>
        <v>2</v>
      </c>
      <c r="P87" s="314">
        <f>IF(VLOOKUP($B87,PERIODIZACION!$A$3:$AN$528,11,FALSE)=0,"",VLOOKUP($B87,PERIODIZACION!$A$3:$AN$528,11,FALSE))</f>
        <v>80</v>
      </c>
      <c r="Q87" s="314" t="str">
        <f t="shared" ref="Q87" si="82">IF(P87 &lt;&gt; "","/","")</f>
        <v>/</v>
      </c>
      <c r="R87" s="314">
        <f>IF(VLOOKUP($B87,PERIODIZACION!$A$3:$AN$528,12,FALSE)=0,"",VLOOKUP($B87,PERIODIZACION!$A$3:$AN$528,12,FALSE))</f>
        <v>2</v>
      </c>
      <c r="S87" s="314">
        <f>IF(VLOOKUP($B87,PERIODIZACION!$A$3:$AN$528,13,FALSE)=0,"",VLOOKUP($B87,PERIODIZACION!$A$3:$AN$528,13,FALSE))</f>
        <v>80</v>
      </c>
      <c r="T87" s="314" t="str">
        <f t="shared" ref="T87" si="83">IF(S87 &lt;&gt; "","/","")</f>
        <v>/</v>
      </c>
      <c r="U87" s="314">
        <f>IF(VLOOKUP($B87,PERIODIZACION!$A$3:$AN$528,14,FALSE)=0,"",VLOOKUP($B87,PERIODIZACION!$A$3:$AN$528,14,FALSE))</f>
        <v>2</v>
      </c>
      <c r="V87" s="314">
        <f>IF(VLOOKUP($B87,PERIODIZACION!$A$3:$AN$528,15,FALSE)=0,"",VLOOKUP($B87,PERIODIZACION!$A$3:$AN$528,15,FALSE))</f>
        <v>80</v>
      </c>
      <c r="W87" s="314" t="str">
        <f t="shared" ref="W87" si="84">IF(V87 &lt;&gt; "","/","")</f>
        <v>/</v>
      </c>
      <c r="X87" s="314">
        <f>IF(VLOOKUP($B87,PERIODIZACION!$A$3:$AN$528,16,FALSE)=0,"",VLOOKUP($B87,PERIODIZACION!$A$3:$AN$528,16,FALSE))</f>
        <v>2</v>
      </c>
      <c r="Y87" s="314">
        <f>IF(VLOOKUP($B87,PERIODIZACION!$A$3:$AN$528,17,FALSE)=0,"",VLOOKUP($B87,PERIODIZACION!$A$3:$AN$528,17,FALSE))</f>
        <v>80</v>
      </c>
      <c r="Z87" s="314" t="str">
        <f t="shared" ref="Z87" si="85">IF(Y87 &lt;&gt; "","/","")</f>
        <v>/</v>
      </c>
      <c r="AA87" s="314">
        <f>IF(VLOOKUP($B87,PERIODIZACION!$A$3:$AN$528,18,FALSE)=0,"",VLOOKUP($B87,PERIODIZACION!$A$3:$AN$528,18,FALSE))</f>
        <v>2</v>
      </c>
      <c r="AB87" s="314">
        <f>IF(VLOOKUP($B87,PERIODIZACION!$A$3:$AN$528,19,FALSE)=0,"",VLOOKUP($B87,PERIODIZACION!$A$3:$AN$528,19,FALSE))</f>
        <v>80</v>
      </c>
      <c r="AC87" s="314" t="str">
        <f t="shared" ref="AC87" si="86">IF(AB87 &lt;&gt; "","/","")</f>
        <v>/</v>
      </c>
      <c r="AD87" s="314">
        <f>IF(VLOOKUP($B87,PERIODIZACION!$A$3:$AN$528,20,FALSE)=0,"",VLOOKUP($B87,PERIODIZACION!$A$3:$AN$528,20,FALSE))</f>
        <v>2</v>
      </c>
      <c r="AE87" s="314" t="str">
        <f>IF(VLOOKUP($B87,PERIODIZACION!$A$3:$AN$528,21,FALSE)=0,"",VLOOKUP($B87,PERIODIZACION!$A$3:$AN$528,21,FALSE))</f>
        <v/>
      </c>
      <c r="AF87" s="310"/>
      <c r="AG87" s="315" t="str">
        <f>IF(VLOOKUP($B87,PERIODIZACION!$A$3:$AN$528,22,FALSE)=0,"",VLOOKUP($B87,PERIODIZACION!$A$3:$AN$528,22,FALSE))</f>
        <v/>
      </c>
      <c r="AI87" s="87" t="s">
        <v>738</v>
      </c>
      <c r="AJ87" s="19" t="e">
        <f>VLOOKUP(#REF!,EJE!C$1:D1429,2,FALSE)</f>
        <v>#REF!</v>
      </c>
    </row>
    <row r="88" spans="1:43" ht="12.75" customHeight="1" thickBot="1">
      <c r="A88" s="155">
        <v>10</v>
      </c>
      <c r="B88" s="261"/>
      <c r="C88" s="261"/>
      <c r="D88" s="325"/>
      <c r="E88" s="396" t="s">
        <v>688</v>
      </c>
      <c r="F88" s="396"/>
      <c r="G88" s="396"/>
      <c r="H88" s="396" t="s">
        <v>38</v>
      </c>
      <c r="I88" s="396"/>
      <c r="J88" s="396"/>
      <c r="K88" s="396" t="s">
        <v>687</v>
      </c>
      <c r="L88" s="396"/>
      <c r="M88" s="396"/>
      <c r="N88" s="396" t="s">
        <v>686</v>
      </c>
      <c r="O88" s="396"/>
      <c r="P88" s="396"/>
      <c r="Q88" s="309"/>
      <c r="R88" s="309"/>
      <c r="S88" s="309"/>
      <c r="T88" s="309"/>
      <c r="U88" s="309"/>
      <c r="V88" s="309"/>
      <c r="W88" s="309"/>
      <c r="X88" s="309"/>
      <c r="Y88" s="309"/>
      <c r="Z88" s="309"/>
      <c r="AA88" s="309"/>
      <c r="AB88" s="309"/>
      <c r="AC88" s="309"/>
      <c r="AD88" s="309"/>
      <c r="AE88" s="309"/>
      <c r="AF88" s="308" t="str">
        <f>IF(AE87 &lt;&gt; "","/","")</f>
        <v/>
      </c>
      <c r="AG88" s="308" t="str">
        <f>IF(VLOOKUP($B87,PERIODIZACION!$A$3:$AN$528,22,FALSE)=0,"",VLOOKUP($B87,PERIODIZACION!$A$3:$AN$528,22,FALSE))</f>
        <v/>
      </c>
      <c r="AI88" s="87" t="s">
        <v>738</v>
      </c>
      <c r="AJ88" s="19" t="e">
        <f>VLOOKUP(C87,EJE!C$1:D1430,2,FALSE)</f>
        <v>#N/A</v>
      </c>
    </row>
    <row r="89" spans="1:43" ht="16.5" customHeight="1">
      <c r="A89" s="155">
        <v>11</v>
      </c>
      <c r="B89" s="83" t="s">
        <v>41</v>
      </c>
      <c r="C89" s="255" t="s">
        <v>85</v>
      </c>
      <c r="D89" s="131" t="str">
        <f t="shared" ref="D89:D92" si="87">HYPERLINK(AJ89,AI89)</f>
        <v>video</v>
      </c>
      <c r="E89" s="389">
        <v>6</v>
      </c>
      <c r="F89" s="389"/>
      <c r="G89" s="389"/>
      <c r="H89" s="389"/>
      <c r="I89" s="389"/>
      <c r="J89" s="389"/>
      <c r="K89" s="389">
        <v>3</v>
      </c>
      <c r="L89" s="389"/>
      <c r="M89" s="389"/>
      <c r="N89" s="389"/>
      <c r="O89" s="389"/>
      <c r="P89" s="397"/>
      <c r="Q89" s="311"/>
      <c r="R89" s="311"/>
      <c r="S89" s="311"/>
      <c r="T89" s="311"/>
      <c r="U89" s="311"/>
      <c r="V89" s="311"/>
      <c r="W89" s="311"/>
      <c r="X89" s="311"/>
      <c r="Y89" s="311"/>
      <c r="Z89" s="311"/>
      <c r="AA89" s="311"/>
      <c r="AB89" s="311"/>
      <c r="AC89" s="311"/>
      <c r="AD89" s="311"/>
      <c r="AE89" s="311"/>
      <c r="AF89" s="311"/>
      <c r="AG89" s="311"/>
      <c r="AI89" s="87" t="s">
        <v>738</v>
      </c>
      <c r="AJ89" s="19">
        <f>VLOOKUP(C89,EJE!C$1:D1431,2,FALSE)</f>
        <v>0</v>
      </c>
    </row>
    <row r="90" spans="1:43" ht="17.25" customHeight="1">
      <c r="A90" s="155">
        <v>12</v>
      </c>
      <c r="B90" s="83" t="s">
        <v>687</v>
      </c>
      <c r="C90" s="256" t="s">
        <v>1195</v>
      </c>
      <c r="D90" s="132" t="str">
        <f t="shared" si="87"/>
        <v>video</v>
      </c>
      <c r="E90" s="384">
        <v>4</v>
      </c>
      <c r="F90" s="384"/>
      <c r="G90" s="384"/>
      <c r="H90" s="384"/>
      <c r="I90" s="384"/>
      <c r="J90" s="384"/>
      <c r="K90" s="384">
        <v>3</v>
      </c>
      <c r="L90" s="384"/>
      <c r="M90" s="384"/>
      <c r="N90" s="384"/>
      <c r="O90" s="384"/>
      <c r="P90" s="398"/>
      <c r="Q90" s="311"/>
      <c r="R90" s="311"/>
      <c r="S90" s="311"/>
      <c r="T90" s="311"/>
      <c r="U90" s="311"/>
      <c r="V90" s="311"/>
      <c r="W90" s="311"/>
      <c r="X90" s="311"/>
      <c r="Y90" s="311"/>
      <c r="Z90" s="311"/>
      <c r="AA90" s="311"/>
      <c r="AB90" s="311"/>
      <c r="AC90" s="311"/>
      <c r="AD90" s="311"/>
      <c r="AE90" s="311"/>
      <c r="AF90" s="311"/>
      <c r="AG90" s="311"/>
      <c r="AI90" s="87" t="s">
        <v>738</v>
      </c>
      <c r="AJ90" s="19">
        <f>VLOOKUP(C90,EJE!C$1:D1432,2,FALSE)</f>
        <v>0</v>
      </c>
    </row>
    <row r="91" spans="1:43" ht="12" customHeight="1">
      <c r="A91" s="155">
        <v>13</v>
      </c>
      <c r="B91" s="83" t="s">
        <v>39</v>
      </c>
      <c r="C91" s="256" t="s">
        <v>28</v>
      </c>
      <c r="D91" s="132" t="str">
        <f t="shared" si="87"/>
        <v>video</v>
      </c>
      <c r="E91" s="384">
        <v>8</v>
      </c>
      <c r="F91" s="384"/>
      <c r="G91" s="384"/>
      <c r="H91" s="384"/>
      <c r="I91" s="384"/>
      <c r="J91" s="384"/>
      <c r="K91" s="384">
        <v>3</v>
      </c>
      <c r="L91" s="384"/>
      <c r="M91" s="384"/>
      <c r="N91" s="384"/>
      <c r="O91" s="384"/>
      <c r="P91" s="398"/>
      <c r="Q91" s="309"/>
      <c r="R91" s="309"/>
      <c r="S91" s="309"/>
      <c r="T91" s="309"/>
      <c r="U91" s="309"/>
      <c r="V91" s="309"/>
      <c r="W91" s="309"/>
      <c r="X91" s="309"/>
      <c r="Y91" s="309"/>
      <c r="Z91" s="309"/>
      <c r="AA91" s="309"/>
      <c r="AB91" s="309"/>
      <c r="AC91" s="309"/>
      <c r="AD91" s="309"/>
      <c r="AE91" s="309"/>
      <c r="AF91" s="309"/>
      <c r="AG91" s="309"/>
      <c r="AI91" s="87" t="s">
        <v>738</v>
      </c>
      <c r="AJ91" s="19" t="str">
        <f>VLOOKUP(C91,EJE!C$1:D1433,2,FALSE)</f>
        <v>https://youtu.be/aBNTvrkM9jE?si=xnT61Hb5GjoDOF1X</v>
      </c>
    </row>
    <row r="92" spans="1:43" ht="12.75" customHeight="1" thickBot="1">
      <c r="A92" s="155">
        <v>14</v>
      </c>
      <c r="B92" s="83" t="s">
        <v>687</v>
      </c>
      <c r="C92" s="257" t="s">
        <v>1194</v>
      </c>
      <c r="D92" s="133" t="str">
        <f t="shared" si="87"/>
        <v>video</v>
      </c>
      <c r="E92" s="386">
        <v>6</v>
      </c>
      <c r="F92" s="386"/>
      <c r="G92" s="386"/>
      <c r="H92" s="386"/>
      <c r="I92" s="386"/>
      <c r="J92" s="386"/>
      <c r="K92" s="386">
        <v>3</v>
      </c>
      <c r="L92" s="386"/>
      <c r="M92" s="386"/>
      <c r="N92" s="386"/>
      <c r="O92" s="386"/>
      <c r="P92" s="399"/>
      <c r="Q92" s="319"/>
      <c r="R92" s="319"/>
      <c r="S92" s="319"/>
      <c r="T92" s="319"/>
      <c r="U92" s="319"/>
      <c r="V92" s="319"/>
      <c r="W92" s="319"/>
      <c r="X92" s="319"/>
      <c r="Y92" s="319"/>
      <c r="Z92" s="319"/>
      <c r="AA92" s="319"/>
      <c r="AB92" s="319"/>
      <c r="AG92" s="309"/>
      <c r="AI92" s="87" t="s">
        <v>738</v>
      </c>
      <c r="AJ92" s="19">
        <f>VLOOKUP(C92,EJE!C$1:D1434,2,FALSE)</f>
        <v>0</v>
      </c>
    </row>
    <row r="93" spans="1:43" ht="12.75" customHeight="1">
      <c r="A93" s="155">
        <v>15</v>
      </c>
      <c r="B93" s="83" t="s">
        <v>263</v>
      </c>
      <c r="C93" s="255" t="s">
        <v>238</v>
      </c>
      <c r="D93" s="131" t="str">
        <f>HYPERLINK(AJ93,AI93)</f>
        <v>video</v>
      </c>
      <c r="E93" s="389">
        <v>10</v>
      </c>
      <c r="F93" s="389"/>
      <c r="G93" s="389"/>
      <c r="H93" s="389"/>
      <c r="I93" s="389"/>
      <c r="J93" s="389"/>
      <c r="K93" s="389">
        <v>3</v>
      </c>
      <c r="L93" s="389"/>
      <c r="M93" s="389"/>
      <c r="N93" s="389"/>
      <c r="O93" s="389"/>
      <c r="P93" s="397"/>
      <c r="Q93" s="319"/>
      <c r="R93" s="319"/>
      <c r="S93" s="319"/>
      <c r="T93" s="319"/>
      <c r="U93" s="319"/>
      <c r="V93" s="319"/>
      <c r="W93" s="319"/>
      <c r="X93" s="319"/>
      <c r="Y93" s="319"/>
      <c r="Z93" s="319"/>
      <c r="AA93" s="319"/>
      <c r="AB93" s="319"/>
      <c r="AG93" s="309"/>
      <c r="AI93" s="87" t="s">
        <v>738</v>
      </c>
      <c r="AJ93" s="19">
        <f>VLOOKUP(C93,EJE!C$1:D1435,2,FALSE)</f>
        <v>0</v>
      </c>
    </row>
    <row r="94" spans="1:43" ht="12.75" customHeight="1">
      <c r="A94" s="155">
        <v>16</v>
      </c>
      <c r="B94" s="83" t="s">
        <v>397</v>
      </c>
      <c r="C94" s="256" t="s">
        <v>1196</v>
      </c>
      <c r="D94" s="132" t="str">
        <f>HYPERLINK(AJ94,AI94)</f>
        <v>video</v>
      </c>
      <c r="E94" s="384">
        <v>10</v>
      </c>
      <c r="F94" s="384"/>
      <c r="G94" s="384"/>
      <c r="H94" s="384"/>
      <c r="I94" s="384"/>
      <c r="J94" s="384"/>
      <c r="K94" s="384">
        <v>3</v>
      </c>
      <c r="L94" s="384"/>
      <c r="M94" s="384"/>
      <c r="N94" s="384"/>
      <c r="O94" s="384"/>
      <c r="P94" s="398"/>
      <c r="Q94" s="319"/>
      <c r="R94" s="319"/>
      <c r="S94" s="319"/>
      <c r="T94" s="319"/>
      <c r="U94" s="319"/>
      <c r="V94" s="319"/>
      <c r="W94" s="319"/>
      <c r="X94" s="319"/>
      <c r="Y94" s="319"/>
      <c r="Z94" s="319"/>
      <c r="AA94" s="319"/>
      <c r="AB94" s="319"/>
      <c r="AG94" s="309"/>
      <c r="AI94" s="87" t="s">
        <v>738</v>
      </c>
      <c r="AJ94" s="19">
        <f>VLOOKUP(C94,EJE!C$1:D1436,2,FALSE)</f>
        <v>0</v>
      </c>
    </row>
    <row r="95" spans="1:43" ht="12.75" customHeight="1" thickBot="1">
      <c r="A95" s="155">
        <v>17</v>
      </c>
      <c r="B95" s="83" t="s">
        <v>942</v>
      </c>
      <c r="C95" s="257" t="s">
        <v>177</v>
      </c>
      <c r="D95" s="133" t="str">
        <f>HYPERLINK(AJ95,AI95)</f>
        <v>video</v>
      </c>
      <c r="E95" s="386">
        <v>8</v>
      </c>
      <c r="F95" s="386"/>
      <c r="G95" s="386"/>
      <c r="H95" s="386"/>
      <c r="I95" s="386"/>
      <c r="J95" s="386"/>
      <c r="K95" s="386">
        <v>3</v>
      </c>
      <c r="L95" s="386"/>
      <c r="M95" s="386"/>
      <c r="N95" s="386"/>
      <c r="O95" s="386"/>
      <c r="P95" s="399"/>
      <c r="Q95" s="319"/>
      <c r="R95" s="319"/>
      <c r="S95" s="319"/>
      <c r="T95" s="319"/>
      <c r="U95" s="319"/>
      <c r="V95" s="319"/>
      <c r="W95" s="319"/>
      <c r="X95" s="319"/>
      <c r="Y95" s="319"/>
      <c r="Z95" s="319"/>
      <c r="AA95" s="319"/>
      <c r="AB95" s="319"/>
      <c r="AG95" s="309"/>
      <c r="AI95" s="87" t="s">
        <v>738</v>
      </c>
      <c r="AJ95" s="19" t="str">
        <f>VLOOKUP(C95,EJE!C$1:D1437,2,FALSE)</f>
        <v>https://youtube.com/shorts/F5owFeKgpoc?si=WPHajVCe8n2gHMbW</v>
      </c>
      <c r="AQ95" s="20"/>
    </row>
    <row r="96" spans="1:43" ht="12.75" customHeight="1">
      <c r="A96" s="155">
        <v>18</v>
      </c>
      <c r="B96" s="83" t="s">
        <v>397</v>
      </c>
      <c r="C96" s="255" t="s">
        <v>296</v>
      </c>
      <c r="D96" s="131" t="str">
        <f t="shared" ref="D96:D98" si="88">HYPERLINK(AJ96,AI96)</f>
        <v>video</v>
      </c>
      <c r="E96" s="389">
        <v>10</v>
      </c>
      <c r="F96" s="389"/>
      <c r="G96" s="389"/>
      <c r="H96" s="389"/>
      <c r="I96" s="389"/>
      <c r="J96" s="389"/>
      <c r="K96" s="389">
        <v>3</v>
      </c>
      <c r="L96" s="389"/>
      <c r="M96" s="389"/>
      <c r="N96" s="389"/>
      <c r="O96" s="389"/>
      <c r="P96" s="397"/>
      <c r="Q96" s="319"/>
      <c r="R96" s="319"/>
      <c r="S96" s="319"/>
      <c r="T96" s="319"/>
      <c r="U96" s="319"/>
      <c r="V96" s="319"/>
      <c r="W96" s="319"/>
      <c r="X96" s="319"/>
      <c r="Y96" s="319"/>
      <c r="Z96" s="319"/>
      <c r="AA96" s="319"/>
      <c r="AB96" s="319"/>
      <c r="AE96" s="23"/>
      <c r="AI96" s="87" t="s">
        <v>738</v>
      </c>
      <c r="AJ96" s="19">
        <f>VLOOKUP(C96,EJE!C$1:D1438,2,FALSE)</f>
        <v>0</v>
      </c>
    </row>
    <row r="97" spans="1:43" ht="12.75" customHeight="1" thickBot="1">
      <c r="A97" s="155">
        <v>19</v>
      </c>
      <c r="B97" s="83" t="s">
        <v>394</v>
      </c>
      <c r="C97" s="257" t="s">
        <v>1198</v>
      </c>
      <c r="D97" s="133" t="str">
        <f t="shared" si="88"/>
        <v>video</v>
      </c>
      <c r="E97" s="386">
        <v>10</v>
      </c>
      <c r="F97" s="386"/>
      <c r="G97" s="386"/>
      <c r="H97" s="386"/>
      <c r="I97" s="386"/>
      <c r="J97" s="386"/>
      <c r="K97" s="386">
        <v>3</v>
      </c>
      <c r="L97" s="386"/>
      <c r="M97" s="386"/>
      <c r="N97" s="386"/>
      <c r="O97" s="386"/>
      <c r="P97" s="399"/>
      <c r="Q97" s="319"/>
      <c r="R97" s="319"/>
      <c r="S97" s="319"/>
      <c r="T97" s="319"/>
      <c r="U97" s="319"/>
      <c r="V97" s="319"/>
      <c r="W97" s="319"/>
      <c r="X97" s="319"/>
      <c r="Y97" s="319"/>
      <c r="Z97" s="319"/>
      <c r="AA97" s="319"/>
      <c r="AB97" s="319"/>
      <c r="AE97" s="23"/>
      <c r="AI97" s="87" t="s">
        <v>738</v>
      </c>
      <c r="AJ97" s="19" t="str">
        <f>VLOOKUP(C97,EJE!C$1:D1439,2,FALSE)</f>
        <v>https://www.youtube.com/watch?v=O3DX8v_pLi8</v>
      </c>
    </row>
    <row r="98" spans="1:43" ht="12.75" customHeight="1">
      <c r="A98" s="155">
        <v>20</v>
      </c>
      <c r="B98" s="83" t="s">
        <v>1</v>
      </c>
      <c r="C98" s="321" t="s">
        <v>745</v>
      </c>
      <c r="D98" s="132" t="str">
        <f t="shared" si="88"/>
        <v>video</v>
      </c>
      <c r="E98" s="395"/>
      <c r="F98" s="395"/>
      <c r="G98" s="395"/>
      <c r="H98" s="395" t="s">
        <v>779</v>
      </c>
      <c r="I98" s="395"/>
      <c r="J98" s="395"/>
      <c r="K98" s="395">
        <v>3</v>
      </c>
      <c r="L98" s="395"/>
      <c r="M98" s="395"/>
      <c r="N98" s="395"/>
      <c r="O98" s="395"/>
      <c r="P98" s="395"/>
      <c r="Q98" s="319"/>
      <c r="R98" s="319"/>
      <c r="S98" s="319"/>
      <c r="T98" s="319"/>
      <c r="U98" s="319"/>
      <c r="V98" s="319"/>
      <c r="W98" s="319"/>
      <c r="X98" s="319"/>
      <c r="Y98" s="319"/>
      <c r="Z98" s="319"/>
      <c r="AA98" s="319"/>
      <c r="AB98" s="319"/>
      <c r="AE98" s="23"/>
      <c r="AI98" s="87" t="s">
        <v>738</v>
      </c>
      <c r="AJ98" s="19" t="str">
        <f>VLOOKUP(C98,EJE!C$1:D1440,2,FALSE)</f>
        <v>https://drive.google.com/file/d/1d10kKB4X2rApjiYtDlKjBbuy7zvRY_rz/view?usp=sharing</v>
      </c>
    </row>
    <row r="99" spans="1:43">
      <c r="A99" s="155"/>
      <c r="B99" s="161"/>
      <c r="C99" s="320"/>
      <c r="D99" s="192"/>
      <c r="E99" s="392"/>
      <c r="F99" s="392"/>
      <c r="G99" s="392"/>
      <c r="H99" s="392"/>
      <c r="I99" s="392"/>
      <c r="J99" s="392"/>
      <c r="K99" s="392"/>
      <c r="L99" s="392"/>
      <c r="M99" s="392"/>
      <c r="N99" s="392"/>
      <c r="O99" s="392"/>
      <c r="P99" s="392"/>
      <c r="S99" s="23"/>
      <c r="U99" s="24"/>
      <c r="V99" s="24"/>
      <c r="W99" s="24"/>
      <c r="X99" s="24"/>
      <c r="Y99" s="24"/>
      <c r="AB99" s="23"/>
      <c r="AE99" s="23"/>
      <c r="AJ99" s="75"/>
    </row>
    <row r="100" spans="1:43">
      <c r="A100" s="155"/>
      <c r="B100" s="161"/>
      <c r="C100" s="320"/>
      <c r="D100" s="192"/>
      <c r="E100" s="392"/>
      <c r="F100" s="392"/>
      <c r="G100" s="392"/>
      <c r="H100" s="392"/>
      <c r="I100" s="392"/>
      <c r="J100" s="392"/>
      <c r="K100" s="392"/>
      <c r="L100" s="392"/>
      <c r="M100" s="392"/>
      <c r="N100" s="392"/>
      <c r="O100" s="392"/>
      <c r="P100" s="392"/>
      <c r="S100" s="23"/>
      <c r="U100" s="24"/>
      <c r="V100" s="24"/>
      <c r="W100" s="24"/>
      <c r="X100" s="24"/>
      <c r="Y100" s="24"/>
      <c r="AB100" s="23"/>
      <c r="AE100" s="23"/>
      <c r="AJ100" s="75"/>
    </row>
    <row r="101" spans="1:43">
      <c r="A101" s="155"/>
      <c r="B101" s="161"/>
      <c r="C101" s="319"/>
      <c r="D101" s="132"/>
      <c r="E101" s="392"/>
      <c r="F101" s="392"/>
      <c r="G101" s="392"/>
      <c r="H101" s="392"/>
      <c r="I101" s="392"/>
      <c r="J101" s="392"/>
      <c r="K101" s="392"/>
      <c r="L101" s="392"/>
      <c r="M101" s="392"/>
      <c r="N101" s="392"/>
      <c r="O101" s="392"/>
      <c r="P101" s="392"/>
      <c r="Q101" s="319"/>
      <c r="R101" s="319"/>
      <c r="S101" s="319"/>
      <c r="T101" s="319"/>
      <c r="U101" s="319"/>
      <c r="V101" s="319"/>
      <c r="W101" s="319"/>
      <c r="X101" s="319"/>
      <c r="Y101" s="319"/>
      <c r="Z101" s="309"/>
      <c r="AA101" s="309"/>
      <c r="AB101" s="309"/>
      <c r="AC101" s="309"/>
      <c r="AD101" s="309"/>
      <c r="AE101" s="309"/>
      <c r="AG101" s="309"/>
      <c r="AJ101" s="75"/>
    </row>
    <row r="102" spans="1:43">
      <c r="A102" s="155"/>
      <c r="B102" s="161"/>
      <c r="C102" s="319"/>
      <c r="D102" s="132"/>
      <c r="E102" s="392"/>
      <c r="F102" s="392"/>
      <c r="G102" s="392"/>
      <c r="H102" s="392"/>
      <c r="I102" s="392"/>
      <c r="J102" s="392"/>
      <c r="K102" s="392"/>
      <c r="L102" s="392"/>
      <c r="M102" s="392"/>
      <c r="N102" s="392"/>
      <c r="O102" s="392"/>
      <c r="P102" s="392"/>
      <c r="Q102" s="319"/>
      <c r="R102" s="319"/>
      <c r="S102" s="319"/>
      <c r="T102" s="319"/>
      <c r="U102" s="319"/>
      <c r="V102" s="319"/>
      <c r="W102" s="319"/>
      <c r="X102" s="319"/>
      <c r="Y102" s="319"/>
      <c r="Z102" s="309"/>
      <c r="AA102" s="309"/>
      <c r="AB102" s="309"/>
      <c r="AC102" s="309"/>
      <c r="AD102" s="309"/>
      <c r="AE102" s="309"/>
      <c r="AG102" s="309"/>
      <c r="AJ102" s="75"/>
      <c r="AQ102" s="83"/>
    </row>
    <row r="103" spans="1:43">
      <c r="B103" s="85"/>
      <c r="C103" s="77" t="s">
        <v>927</v>
      </c>
      <c r="D103" s="59"/>
      <c r="E103" s="392"/>
      <c r="F103" s="392"/>
      <c r="G103" s="392"/>
      <c r="H103" s="392"/>
      <c r="I103" s="392"/>
      <c r="J103" s="392"/>
      <c r="K103" s="392"/>
      <c r="L103" s="392"/>
      <c r="M103" s="392"/>
      <c r="N103" s="392"/>
      <c r="O103" s="392"/>
      <c r="P103" s="392"/>
      <c r="AG103" s="309"/>
      <c r="AJ103" s="75"/>
      <c r="AQ103" s="83"/>
    </row>
    <row r="104" spans="1:43" ht="21" thickBot="1">
      <c r="A104" s="160">
        <v>5</v>
      </c>
      <c r="B104" s="160"/>
      <c r="C104" s="160" t="s">
        <v>928</v>
      </c>
      <c r="D104" s="190"/>
      <c r="E104" s="379" t="s">
        <v>688</v>
      </c>
      <c r="F104" s="379"/>
      <c r="G104" s="379"/>
      <c r="H104" s="379" t="s">
        <v>38</v>
      </c>
      <c r="I104" s="379"/>
      <c r="J104" s="379"/>
      <c r="K104" s="379" t="s">
        <v>687</v>
      </c>
      <c r="L104" s="379"/>
      <c r="M104" s="379"/>
      <c r="N104" s="379" t="s">
        <v>686</v>
      </c>
      <c r="O104" s="379"/>
      <c r="P104" s="379"/>
      <c r="Q104" s="77"/>
      <c r="R104" s="77"/>
      <c r="S104" s="77"/>
      <c r="T104" s="77"/>
      <c r="U104" s="77"/>
      <c r="V104" s="77"/>
      <c r="W104" s="77"/>
      <c r="X104" s="77"/>
      <c r="Y104" s="77"/>
      <c r="Z104" s="77"/>
      <c r="AA104" s="77"/>
      <c r="AB104" s="77"/>
      <c r="AC104" s="77"/>
      <c r="AD104" s="77"/>
      <c r="AE104" s="77"/>
      <c r="AF104" s="77"/>
      <c r="AG104" s="78"/>
      <c r="AJ104" s="76"/>
      <c r="AQ104" s="83"/>
    </row>
    <row r="105" spans="1:43" ht="25.5">
      <c r="A105" s="155">
        <v>1</v>
      </c>
      <c r="B105" s="80" t="s">
        <v>942</v>
      </c>
      <c r="C105" s="316" t="s">
        <v>965</v>
      </c>
      <c r="D105" s="131" t="str">
        <f t="shared" ref="D105:D110" si="89">HYPERLINK(AJ105,AI105)</f>
        <v>video</v>
      </c>
      <c r="E105" s="389"/>
      <c r="F105" s="389"/>
      <c r="G105" s="389"/>
      <c r="H105" s="389" t="s">
        <v>776</v>
      </c>
      <c r="I105" s="389"/>
      <c r="J105" s="389"/>
      <c r="K105" s="389">
        <v>3</v>
      </c>
      <c r="L105" s="389"/>
      <c r="M105" s="389"/>
      <c r="N105" s="389"/>
      <c r="O105" s="389"/>
      <c r="P105" s="397"/>
      <c r="Q105" s="159"/>
      <c r="R105" s="159"/>
      <c r="S105" s="159"/>
      <c r="T105" s="159"/>
      <c r="U105" s="159"/>
      <c r="V105" s="159"/>
      <c r="W105" s="159"/>
      <c r="X105" s="159"/>
      <c r="Y105" s="159"/>
      <c r="Z105" s="159"/>
      <c r="AA105" s="159"/>
      <c r="AB105" s="159"/>
      <c r="AC105" s="159"/>
      <c r="AD105" s="159"/>
      <c r="AE105" s="159"/>
      <c r="AF105" s="159"/>
      <c r="AG105" s="308"/>
      <c r="AI105" s="87" t="s">
        <v>738</v>
      </c>
      <c r="AJ105" s="19" t="str">
        <f>VLOOKUP(C105,EJE!C$1:D1388,2,FALSE)</f>
        <v>https://drive.google.com/file/d/1P9mjeonU9omSq32Nk2Tcxb66-G_JeohX/view?usp=sharing</v>
      </c>
      <c r="AQ105" s="83"/>
    </row>
    <row r="106" spans="1:43" ht="12.75" customHeight="1">
      <c r="A106" s="155">
        <v>2</v>
      </c>
      <c r="B106" s="81" t="s">
        <v>264</v>
      </c>
      <c r="C106" s="321" t="s">
        <v>219</v>
      </c>
      <c r="D106" s="132" t="str">
        <f t="shared" si="89"/>
        <v>video</v>
      </c>
      <c r="E106" s="395"/>
      <c r="F106" s="395"/>
      <c r="G106" s="395"/>
      <c r="H106" s="395" t="s">
        <v>776</v>
      </c>
      <c r="I106" s="395"/>
      <c r="J106" s="395"/>
      <c r="K106" s="395">
        <v>3</v>
      </c>
      <c r="L106" s="395"/>
      <c r="M106" s="395"/>
      <c r="N106" s="395"/>
      <c r="O106" s="395"/>
      <c r="P106" s="398"/>
      <c r="Q106" s="159"/>
      <c r="R106" s="159"/>
      <c r="S106" s="159"/>
      <c r="T106" s="159"/>
      <c r="U106" s="159"/>
      <c r="V106" s="159"/>
      <c r="W106" s="159"/>
      <c r="X106" s="159"/>
      <c r="Y106" s="159"/>
      <c r="Z106" s="159"/>
      <c r="AA106" s="159"/>
      <c r="AB106" s="159"/>
      <c r="AC106" s="159"/>
      <c r="AD106" s="159"/>
      <c r="AE106" s="159"/>
      <c r="AF106" s="159"/>
      <c r="AG106" s="308"/>
      <c r="AI106" s="87" t="s">
        <v>738</v>
      </c>
      <c r="AJ106" s="19">
        <f>VLOOKUP(C106,EJE!C$1:D1389,2,FALSE)</f>
        <v>0</v>
      </c>
      <c r="AQ106" s="83"/>
    </row>
    <row r="107" spans="1:43" ht="17.25" customHeight="1" thickBot="1">
      <c r="A107" s="155">
        <v>3</v>
      </c>
      <c r="B107" s="82" t="s">
        <v>949</v>
      </c>
      <c r="C107" s="313" t="s">
        <v>436</v>
      </c>
      <c r="D107" s="133" t="str">
        <f t="shared" si="89"/>
        <v>video</v>
      </c>
      <c r="E107" s="386"/>
      <c r="F107" s="386"/>
      <c r="G107" s="386"/>
      <c r="H107" s="386" t="s">
        <v>776</v>
      </c>
      <c r="I107" s="386"/>
      <c r="J107" s="386"/>
      <c r="K107" s="386">
        <v>3</v>
      </c>
      <c r="L107" s="386"/>
      <c r="M107" s="386"/>
      <c r="N107" s="386"/>
      <c r="O107" s="386"/>
      <c r="P107" s="399"/>
      <c r="Q107" s="159"/>
      <c r="R107" s="159"/>
      <c r="S107" s="159"/>
      <c r="T107" s="159"/>
      <c r="U107" s="159"/>
      <c r="V107" s="159"/>
      <c r="W107" s="159"/>
      <c r="X107" s="159"/>
      <c r="Y107" s="159"/>
      <c r="Z107" s="159"/>
      <c r="AA107" s="159"/>
      <c r="AB107" s="159"/>
      <c r="AC107" s="159"/>
      <c r="AD107" s="159"/>
      <c r="AE107" s="159"/>
      <c r="AF107" s="159"/>
      <c r="AG107" s="308"/>
      <c r="AI107" s="87" t="s">
        <v>738</v>
      </c>
      <c r="AJ107" s="19" t="str">
        <f>VLOOKUP(C107,EJE!C$1:D1390,2,FALSE)</f>
        <v>https://youtu.be/YQEdBZb7_zc?si=gdQvvScIhE24BGWB</v>
      </c>
      <c r="AQ107" s="83"/>
    </row>
    <row r="108" spans="1:43" ht="16.5" customHeight="1">
      <c r="A108" s="155">
        <v>4</v>
      </c>
      <c r="B108" s="81" t="s">
        <v>739</v>
      </c>
      <c r="C108" s="321" t="s">
        <v>66</v>
      </c>
      <c r="D108" s="132" t="str">
        <f t="shared" si="89"/>
        <v>video</v>
      </c>
      <c r="E108" s="395"/>
      <c r="F108" s="395"/>
      <c r="G108" s="395"/>
      <c r="H108" s="395" t="s">
        <v>776</v>
      </c>
      <c r="I108" s="395"/>
      <c r="J108" s="395"/>
      <c r="K108" s="395">
        <v>3</v>
      </c>
      <c r="L108" s="395"/>
      <c r="M108" s="395"/>
      <c r="N108" s="395"/>
      <c r="O108" s="395"/>
      <c r="P108" s="398"/>
      <c r="Q108" s="159"/>
      <c r="R108" s="159"/>
      <c r="S108" s="159"/>
      <c r="T108" s="159"/>
      <c r="U108" s="159"/>
      <c r="V108" s="159"/>
      <c r="W108" s="159"/>
      <c r="X108" s="159"/>
      <c r="Y108" s="159"/>
      <c r="Z108" s="159"/>
      <c r="AA108" s="159"/>
      <c r="AB108" s="159"/>
      <c r="AC108" s="159"/>
      <c r="AD108" s="159"/>
      <c r="AE108" s="159"/>
      <c r="AF108" s="159"/>
      <c r="AG108" s="308"/>
      <c r="AI108" s="87" t="s">
        <v>738</v>
      </c>
      <c r="AJ108" s="19" t="str">
        <f>VLOOKUP(C108,EJE!C$1:D1391,2,FALSE)</f>
        <v>https://youtu.be/YNAwRWgPwNk?si=tRGZb459mOPBCCZB</v>
      </c>
      <c r="AQ108" s="83"/>
    </row>
    <row r="109" spans="1:43" ht="12.75" customHeight="1">
      <c r="A109" s="155">
        <v>5</v>
      </c>
      <c r="B109" s="81" t="s">
        <v>739</v>
      </c>
      <c r="C109" s="321" t="s">
        <v>316</v>
      </c>
      <c r="D109" s="132" t="str">
        <f t="shared" si="89"/>
        <v>video</v>
      </c>
      <c r="E109" s="395"/>
      <c r="F109" s="395"/>
      <c r="G109" s="395"/>
      <c r="H109" s="395" t="s">
        <v>776</v>
      </c>
      <c r="I109" s="395"/>
      <c r="J109" s="395"/>
      <c r="K109" s="395">
        <v>3</v>
      </c>
      <c r="L109" s="395"/>
      <c r="M109" s="395"/>
      <c r="N109" s="395"/>
      <c r="O109" s="395"/>
      <c r="P109" s="398"/>
      <c r="Q109" s="159"/>
      <c r="R109" s="159"/>
      <c r="S109" s="159"/>
      <c r="T109" s="159"/>
      <c r="U109" s="159"/>
      <c r="V109" s="159"/>
      <c r="W109" s="159"/>
      <c r="X109" s="159"/>
      <c r="Y109" s="159"/>
      <c r="Z109" s="159"/>
      <c r="AA109" s="159"/>
      <c r="AB109" s="159"/>
      <c r="AC109" s="159"/>
      <c r="AD109" s="159"/>
      <c r="AE109" s="159"/>
      <c r="AF109" s="159"/>
      <c r="AG109" s="308"/>
      <c r="AI109" s="87" t="s">
        <v>738</v>
      </c>
      <c r="AJ109" s="19" t="str">
        <f>VLOOKUP(C109,EJE!C$1:D1392,2,FALSE)</f>
        <v>https://youtu.be/mHF9oAkfJ6Q?si=PpywtjmHtAge-zOQ</v>
      </c>
      <c r="AQ109" s="83"/>
    </row>
    <row r="110" spans="1:43" ht="13.5" customHeight="1" thickBot="1">
      <c r="A110" s="155">
        <v>6</v>
      </c>
      <c r="B110" s="81" t="s">
        <v>0</v>
      </c>
      <c r="C110" s="321" t="s">
        <v>600</v>
      </c>
      <c r="D110" s="132" t="str">
        <f t="shared" si="89"/>
        <v>video</v>
      </c>
      <c r="E110" s="395"/>
      <c r="F110" s="395"/>
      <c r="G110" s="395"/>
      <c r="H110" s="395" t="s">
        <v>776</v>
      </c>
      <c r="I110" s="395"/>
      <c r="J110" s="395"/>
      <c r="K110" s="395">
        <v>3</v>
      </c>
      <c r="L110" s="395"/>
      <c r="M110" s="395"/>
      <c r="N110" s="395"/>
      <c r="O110" s="395"/>
      <c r="P110" s="398"/>
      <c r="Q110" s="159"/>
      <c r="R110" s="159"/>
      <c r="S110" s="159"/>
      <c r="T110" s="159"/>
      <c r="U110" s="159"/>
      <c r="V110" s="159"/>
      <c r="W110" s="159"/>
      <c r="X110" s="159"/>
      <c r="Y110" s="159"/>
      <c r="Z110" s="159"/>
      <c r="AA110" s="159"/>
      <c r="AB110" s="159"/>
      <c r="AC110" s="159"/>
      <c r="AD110" s="159"/>
      <c r="AE110" s="159"/>
      <c r="AF110" s="159"/>
      <c r="AG110" s="308"/>
      <c r="AI110" s="87" t="s">
        <v>738</v>
      </c>
      <c r="AJ110" s="19" t="str">
        <f>VLOOKUP(C110,EJE!C$1:D1393,2,FALSE)</f>
        <v>https://youtu.be/zel6lAzSugU?si=SNUMhGNLGMJ-BYxm</v>
      </c>
      <c r="AQ110" s="83"/>
    </row>
    <row r="111" spans="1:43" ht="12.75">
      <c r="A111" s="155">
        <v>7</v>
      </c>
      <c r="B111" s="129" t="s">
        <v>1239</v>
      </c>
      <c r="C111" s="317" t="str">
        <f>+VLOOKUP($B111,PERIODIZACION!$A$3:$AN$528,2,FALSE)</f>
        <v>SENTADILLA</v>
      </c>
      <c r="D111" s="317">
        <f>IF(VLOOKUP($B111,PERIODIZACION!$A$3:$AN$528,3,FALSE)=0,"",VLOOKUP($B111,PERIODIZACION!$A$3:$AN$528,3,FALSE))</f>
        <v>40</v>
      </c>
      <c r="E111" s="317" t="str">
        <f t="shared" ref="E111" si="90">IF(D111 &lt;&gt; "","/","")</f>
        <v>/</v>
      </c>
      <c r="F111" s="317">
        <f>IF(VLOOKUP($B111,PERIODIZACION!$A$3:$AN$528,4,FALSE)=0,"",VLOOKUP($B111,PERIODIZACION!$A$3:$AN$528,4,FALSE))</f>
        <v>4</v>
      </c>
      <c r="G111" s="317">
        <f>IF(VLOOKUP($B111,PERIODIZACION!$A$3:$AN$528,5,FALSE)=0,"",VLOOKUP($B111,PERIODIZACION!$A$3:$AN$528,5,FALSE))</f>
        <v>60</v>
      </c>
      <c r="H111" s="317" t="str">
        <f t="shared" ref="H111" si="91">IF(G111 &lt;&gt; "","/","")</f>
        <v>/</v>
      </c>
      <c r="I111" s="317">
        <f>IF(VLOOKUP($B111,PERIODIZACION!$A$3:$AN$528,6,FALSE)=0,"",VLOOKUP($B111,PERIODIZACION!$A$3:$AN$528,6,FALSE))</f>
        <v>4</v>
      </c>
      <c r="J111" s="317">
        <f>IF(VLOOKUP($B111,PERIODIZACION!$A$3:$AN$528,7,FALSE)=0,"",VLOOKUP($B111,PERIODIZACION!$A$3:$AN$528,7,FALSE))</f>
        <v>70</v>
      </c>
      <c r="K111" s="317" t="str">
        <f t="shared" ref="K111" si="92">IF(J111 &lt;&gt; "","/","")</f>
        <v>/</v>
      </c>
      <c r="L111" s="317">
        <f>IF(VLOOKUP($B111,PERIODIZACION!$A$3:$AN$528,8,FALSE)=0,"",VLOOKUP($B111,PERIODIZACION!$A$3:$AN$528,8,FALSE))</f>
        <v>4</v>
      </c>
      <c r="M111" s="317">
        <f>IF(VLOOKUP($B111,PERIODIZACION!$A$3:$AN$528,9,FALSE)=0,"",VLOOKUP($B111,PERIODIZACION!$A$3:$AN$528,9,FALSE))</f>
        <v>85</v>
      </c>
      <c r="N111" s="317" t="str">
        <f t="shared" ref="N111" si="93">IF(M111 &lt;&gt; "","/","")</f>
        <v>/</v>
      </c>
      <c r="O111" s="317">
        <f>IF(VLOOKUP($B111,PERIODIZACION!$A$3:$AN$528,10,FALSE)=0,"",VLOOKUP($B111,PERIODIZACION!$A$3:$AN$528,10,FALSE))</f>
        <v>3</v>
      </c>
      <c r="P111" s="317">
        <f>IF(VLOOKUP($B111,PERIODIZACION!$A$3:$AN$528,11,FALSE)=0,"",VLOOKUP($B111,PERIODIZACION!$A$3:$AN$528,11,FALSE))</f>
        <v>85</v>
      </c>
      <c r="Q111" s="317" t="str">
        <f t="shared" ref="Q111" si="94">IF(P111 &lt;&gt; "","/","")</f>
        <v>/</v>
      </c>
      <c r="R111" s="317">
        <f>IF(VLOOKUP($B111,PERIODIZACION!$A$3:$AN$528,12,FALSE)=0,"",VLOOKUP($B111,PERIODIZACION!$A$3:$AN$528,12,FALSE))</f>
        <v>3</v>
      </c>
      <c r="S111" s="317">
        <f>IF(VLOOKUP($B111,PERIODIZACION!$A$3:$AN$528,13,FALSE)=0,"",VLOOKUP($B111,PERIODIZACION!$A$3:$AN$528,13,FALSE))</f>
        <v>85</v>
      </c>
      <c r="T111" s="317" t="str">
        <f t="shared" ref="T111" si="95">IF(S111 &lt;&gt; "","/","")</f>
        <v>/</v>
      </c>
      <c r="U111" s="317">
        <f>IF(VLOOKUP($B111,PERIODIZACION!$A$3:$AN$528,14,FALSE)=0,"",VLOOKUP($B111,PERIODIZACION!$A$3:$AN$528,14,FALSE))</f>
        <v>3</v>
      </c>
      <c r="V111" s="317">
        <f>IF(VLOOKUP($B111,PERIODIZACION!$A$3:$AN$528,15,FALSE)=0,"",VLOOKUP($B111,PERIODIZACION!$A$3:$AN$528,15,FALSE))</f>
        <v>85</v>
      </c>
      <c r="W111" s="317" t="str">
        <f t="shared" ref="W111" si="96">IF(V111 &lt;&gt; "","/","")</f>
        <v>/</v>
      </c>
      <c r="X111" s="317">
        <f>IF(VLOOKUP($B111,PERIODIZACION!$A$3:$AN$528,16,FALSE)=0,"",VLOOKUP($B111,PERIODIZACION!$A$3:$AN$528,16,FALSE))</f>
        <v>3</v>
      </c>
      <c r="Y111" s="317">
        <f>IF(VLOOKUP($B111,PERIODIZACION!$A$3:$AN$528,17,FALSE)=0,"",VLOOKUP($B111,PERIODIZACION!$A$3:$AN$528,17,FALSE))</f>
        <v>85</v>
      </c>
      <c r="Z111" s="317" t="str">
        <f t="shared" ref="Z111" si="97">IF(Y111 &lt;&gt; "","/","")</f>
        <v>/</v>
      </c>
      <c r="AA111" s="317">
        <f>IF(VLOOKUP($B111,PERIODIZACION!$A$3:$AN$528,18,FALSE)=0,"",VLOOKUP($B111,PERIODIZACION!$A$3:$AN$528,18,FALSE))</f>
        <v>3</v>
      </c>
      <c r="AB111" s="317" t="str">
        <f>IF(VLOOKUP($B111,PERIODIZACION!$A$3:$AN$528,19,FALSE)=0,"",VLOOKUP($B111,PERIODIZACION!$A$3:$AN$528,19,FALSE))</f>
        <v/>
      </c>
      <c r="AC111" s="317" t="str">
        <f t="shared" ref="AC111" si="98">IF(AB111 &lt;&gt; "","/","")</f>
        <v/>
      </c>
      <c r="AD111" s="317" t="str">
        <f>IF(VLOOKUP($B111,PERIODIZACION!$A$3:$AN$528,20,FALSE)=0,"",VLOOKUP($B111,PERIODIZACION!$A$3:$AN$528,20,FALSE))</f>
        <v/>
      </c>
      <c r="AE111" s="317" t="str">
        <f>IF(VLOOKUP($B111,PERIODIZACION!$A$3:$AN$528,21,FALSE)=0,"",VLOOKUP($B111,PERIODIZACION!$A$3:$AN$528,21,FALSE))</f>
        <v/>
      </c>
      <c r="AF111" s="317" t="str">
        <f t="shared" ref="AF111" si="99">IF(AE111 &lt;&gt; "","/","")</f>
        <v/>
      </c>
      <c r="AG111" s="318" t="str">
        <f>IF(VLOOKUP($B111,PERIODIZACION!$A$3:$AN$528,22,FALSE)=0,"",VLOOKUP($B111,PERIODIZACION!$A$3:$AN$528,22,FALSE))</f>
        <v/>
      </c>
      <c r="AI111" s="87" t="s">
        <v>738</v>
      </c>
      <c r="AJ111" s="19" t="e">
        <f>VLOOKUP(C111,EJE!C$1:D1395,2,FALSE)</f>
        <v>#N/A</v>
      </c>
      <c r="AQ111" s="83"/>
    </row>
    <row r="112" spans="1:43" ht="16.5" customHeight="1">
      <c r="A112" s="155">
        <v>8</v>
      </c>
      <c r="B112" s="81"/>
      <c r="C112" s="308"/>
      <c r="D112" s="132"/>
      <c r="E112" s="380"/>
      <c r="F112" s="380"/>
      <c r="G112" s="380"/>
      <c r="H112" s="380"/>
      <c r="I112" s="380"/>
      <c r="J112" s="380"/>
      <c r="K112" s="380"/>
      <c r="L112" s="380"/>
      <c r="M112" s="380"/>
      <c r="N112" s="380"/>
      <c r="O112" s="380"/>
      <c r="P112" s="380"/>
      <c r="Q112" s="308"/>
      <c r="R112" s="308"/>
      <c r="S112" s="308"/>
      <c r="T112" s="308"/>
      <c r="U112" s="308"/>
      <c r="V112" s="308"/>
      <c r="W112" s="308"/>
      <c r="X112" s="308"/>
      <c r="Y112" s="308"/>
      <c r="Z112" s="308"/>
      <c r="AA112" s="308"/>
      <c r="AB112" s="308"/>
      <c r="AC112" s="308"/>
      <c r="AD112" s="308"/>
      <c r="AE112" s="308"/>
      <c r="AF112" s="308"/>
      <c r="AG112" s="312"/>
      <c r="AI112" s="87" t="s">
        <v>738</v>
      </c>
      <c r="AJ112" s="19" t="e">
        <f>VLOOKUP(C112,EJE!C$1:D1396,2,FALSE)</f>
        <v>#N/A</v>
      </c>
      <c r="AQ112" s="83"/>
    </row>
    <row r="113" spans="1:43" ht="13.5" customHeight="1" thickBot="1">
      <c r="A113" s="155">
        <v>9</v>
      </c>
      <c r="B113" s="82" t="s">
        <v>264</v>
      </c>
      <c r="C113" s="314" t="s">
        <v>651</v>
      </c>
      <c r="D113" s="133" t="str">
        <f>HYPERLINK(AJ113,AI113)</f>
        <v>video</v>
      </c>
      <c r="E113" s="387"/>
      <c r="F113" s="387"/>
      <c r="G113" s="387"/>
      <c r="H113" s="387" t="s">
        <v>776</v>
      </c>
      <c r="I113" s="387"/>
      <c r="J113" s="387"/>
      <c r="K113" s="387"/>
      <c r="L113" s="387"/>
      <c r="M113" s="387"/>
      <c r="N113" s="387"/>
      <c r="O113" s="387"/>
      <c r="P113" s="387"/>
      <c r="Q113" s="314"/>
      <c r="R113" s="314"/>
      <c r="S113" s="314"/>
      <c r="T113" s="314"/>
      <c r="U113" s="314"/>
      <c r="V113" s="314"/>
      <c r="W113" s="314"/>
      <c r="X113" s="314"/>
      <c r="Y113" s="314"/>
      <c r="Z113" s="314"/>
      <c r="AA113" s="314"/>
      <c r="AB113" s="314"/>
      <c r="AC113" s="314"/>
      <c r="AD113" s="314"/>
      <c r="AE113" s="314"/>
      <c r="AF113" s="314"/>
      <c r="AG113" s="315"/>
      <c r="AI113" s="87" t="s">
        <v>738</v>
      </c>
      <c r="AJ113" s="19" t="str">
        <f>VLOOKUP(C113,EJE!C$1:D1397,2,FALSE)</f>
        <v>https://youtu.be/NDnUK9fSDe8?si=3nBkyPS7AyNNNd0x</v>
      </c>
      <c r="AQ113" s="83"/>
    </row>
    <row r="114" spans="1:43" ht="12.75">
      <c r="A114" s="155">
        <v>10</v>
      </c>
      <c r="B114" s="129" t="s">
        <v>1240</v>
      </c>
      <c r="C114" s="317" t="str">
        <f>+VLOOKUP($B114,PERIODIZACION!$A$3:$AN$528,2,FALSE)</f>
        <v>SEAL ROW</v>
      </c>
      <c r="D114" s="317">
        <f>IF(VLOOKUP($B114,PERIODIZACION!$A$3:$AN$528,3,FALSE)=0,"",VLOOKUP($B114,PERIODIZACION!$A$3:$AN$528,3,FALSE))</f>
        <v>40</v>
      </c>
      <c r="E114" s="317" t="str">
        <f t="shared" ref="E114" si="100">IF(D114 &lt;&gt; "","/","")</f>
        <v>/</v>
      </c>
      <c r="F114" s="317">
        <f>IF(VLOOKUP($B114,PERIODIZACION!$A$3:$AN$528,4,FALSE)=0,"",VLOOKUP($B114,PERIODIZACION!$A$3:$AN$528,4,FALSE))</f>
        <v>4</v>
      </c>
      <c r="G114" s="317">
        <f>IF(VLOOKUP($B114,PERIODIZACION!$A$3:$AN$528,5,FALSE)=0,"",VLOOKUP($B114,PERIODIZACION!$A$3:$AN$528,5,FALSE))</f>
        <v>60</v>
      </c>
      <c r="H114" s="317" t="str">
        <f t="shared" ref="H114" si="101">IF(G114 &lt;&gt; "","/","")</f>
        <v>/</v>
      </c>
      <c r="I114" s="317">
        <f>IF(VLOOKUP($B114,PERIODIZACION!$A$3:$AN$528,6,FALSE)=0,"",VLOOKUP($B114,PERIODIZACION!$A$3:$AN$528,6,FALSE))</f>
        <v>4</v>
      </c>
      <c r="J114" s="317">
        <f>IF(VLOOKUP($B114,PERIODIZACION!$A$3:$AN$528,7,FALSE)=0,"",VLOOKUP($B114,PERIODIZACION!$A$3:$AN$528,7,FALSE))</f>
        <v>70</v>
      </c>
      <c r="K114" s="317" t="str">
        <f t="shared" ref="K114" si="102">IF(J114 &lt;&gt; "","/","")</f>
        <v>/</v>
      </c>
      <c r="L114" s="317">
        <f>IF(VLOOKUP($B114,PERIODIZACION!$A$3:$AN$528,8,FALSE)=0,"",VLOOKUP($B114,PERIODIZACION!$A$3:$AN$528,8,FALSE))</f>
        <v>4</v>
      </c>
      <c r="M114" s="317">
        <f>IF(VLOOKUP($B114,PERIODIZACION!$A$3:$AN$528,9,FALSE)=0,"",VLOOKUP($B114,PERIODIZACION!$A$3:$AN$528,9,FALSE))</f>
        <v>85</v>
      </c>
      <c r="N114" s="317" t="str">
        <f t="shared" ref="N114" si="103">IF(M114 &lt;&gt; "","/","")</f>
        <v>/</v>
      </c>
      <c r="O114" s="317">
        <f>IF(VLOOKUP($B114,PERIODIZACION!$A$3:$AN$528,10,FALSE)=0,"",VLOOKUP($B114,PERIODIZACION!$A$3:$AN$528,10,FALSE))</f>
        <v>3</v>
      </c>
      <c r="P114" s="317">
        <f>IF(VLOOKUP($B114,PERIODIZACION!$A$3:$AN$528,11,FALSE)=0,"",VLOOKUP($B114,PERIODIZACION!$A$3:$AN$528,11,FALSE))</f>
        <v>85</v>
      </c>
      <c r="Q114" s="317" t="str">
        <f t="shared" ref="Q114" si="104">IF(P114 &lt;&gt; "","/","")</f>
        <v>/</v>
      </c>
      <c r="R114" s="317">
        <f>IF(VLOOKUP($B114,PERIODIZACION!$A$3:$AN$528,12,FALSE)=0,"",VLOOKUP($B114,PERIODIZACION!$A$3:$AN$528,12,FALSE))</f>
        <v>3</v>
      </c>
      <c r="S114" s="317">
        <f>IF(VLOOKUP($B114,PERIODIZACION!$A$3:$AN$528,13,FALSE)=0,"",VLOOKUP($B114,PERIODIZACION!$A$3:$AN$528,13,FALSE))</f>
        <v>85</v>
      </c>
      <c r="T114" s="317" t="str">
        <f t="shared" ref="T114" si="105">IF(S114 &lt;&gt; "","/","")</f>
        <v>/</v>
      </c>
      <c r="U114" s="317">
        <f>IF(VLOOKUP($B114,PERIODIZACION!$A$3:$AN$528,14,FALSE)=0,"",VLOOKUP($B114,PERIODIZACION!$A$3:$AN$528,14,FALSE))</f>
        <v>3</v>
      </c>
      <c r="V114" s="317">
        <f>IF(VLOOKUP($B114,PERIODIZACION!$A$3:$AN$528,15,FALSE)=0,"",VLOOKUP($B114,PERIODIZACION!$A$3:$AN$528,15,FALSE))</f>
        <v>85</v>
      </c>
      <c r="W114" s="317" t="str">
        <f t="shared" ref="W114" si="106">IF(V114 &lt;&gt; "","/","")</f>
        <v>/</v>
      </c>
      <c r="X114" s="317">
        <f>IF(VLOOKUP($B114,PERIODIZACION!$A$3:$AN$528,16,FALSE)=0,"",VLOOKUP($B114,PERIODIZACION!$A$3:$AN$528,16,FALSE))</f>
        <v>3</v>
      </c>
      <c r="Y114" s="317">
        <f>IF(VLOOKUP($B114,PERIODIZACION!$A$3:$AN$528,17,FALSE)=0,"",VLOOKUP($B114,PERIODIZACION!$A$3:$AN$528,17,FALSE))</f>
        <v>85</v>
      </c>
      <c r="Z114" s="317" t="str">
        <f t="shared" ref="Z114" si="107">IF(Y114 &lt;&gt; "","/","")</f>
        <v>/</v>
      </c>
      <c r="AA114" s="317">
        <f>IF(VLOOKUP($B114,PERIODIZACION!$A$3:$AN$528,18,FALSE)=0,"",VLOOKUP($B114,PERIODIZACION!$A$3:$AN$528,18,FALSE))</f>
        <v>3</v>
      </c>
      <c r="AB114" s="317" t="str">
        <f>IF(VLOOKUP($B114,PERIODIZACION!$A$3:$AN$528,19,FALSE)=0,"",VLOOKUP($B114,PERIODIZACION!$A$3:$AN$528,19,FALSE))</f>
        <v/>
      </c>
      <c r="AC114" s="317" t="str">
        <f t="shared" ref="AC114" si="108">IF(AB114 &lt;&gt; "","/","")</f>
        <v/>
      </c>
      <c r="AD114" s="317" t="str">
        <f>IF(VLOOKUP($B114,PERIODIZACION!$A$3:$AN$528,20,FALSE)=0,"",VLOOKUP($B114,PERIODIZACION!$A$3:$AN$528,20,FALSE))</f>
        <v/>
      </c>
      <c r="AE114" s="317" t="str">
        <f>IF(VLOOKUP($B114,PERIODIZACION!$A$3:$AN$528,21,FALSE)=0,"",VLOOKUP($B114,PERIODIZACION!$A$3:$AN$528,21,FALSE))</f>
        <v/>
      </c>
      <c r="AF114" s="317" t="str">
        <f t="shared" ref="AF114" si="109">IF(AE114 &lt;&gt; "","/","")</f>
        <v/>
      </c>
      <c r="AG114" s="318" t="str">
        <f>IF(VLOOKUP($B114,PERIODIZACION!$A$3:$AN$528,22,FALSE)=0,"",VLOOKUP($B114,PERIODIZACION!$A$3:$AN$528,22,FALSE))</f>
        <v/>
      </c>
      <c r="AI114" s="87" t="s">
        <v>738</v>
      </c>
      <c r="AJ114" s="19" t="e">
        <f>VLOOKUP(C114,EJE!C$1:D1398,2,FALSE)</f>
        <v>#N/A</v>
      </c>
      <c r="AQ114" s="83"/>
    </row>
    <row r="115" spans="1:43" ht="16.5" customHeight="1">
      <c r="A115" s="155">
        <v>11</v>
      </c>
      <c r="B115" s="81" t="s">
        <v>687</v>
      </c>
      <c r="C115" s="308"/>
      <c r="D115" s="132"/>
      <c r="E115" s="380"/>
      <c r="F115" s="380"/>
      <c r="G115" s="380"/>
      <c r="H115" s="380"/>
      <c r="I115" s="380"/>
      <c r="J115" s="380"/>
      <c r="K115" s="380"/>
      <c r="L115" s="380"/>
      <c r="M115" s="380"/>
      <c r="N115" s="380"/>
      <c r="O115" s="380"/>
      <c r="P115" s="380"/>
      <c r="Q115" s="308"/>
      <c r="R115" s="308"/>
      <c r="S115" s="308"/>
      <c r="T115" s="308"/>
      <c r="U115" s="308"/>
      <c r="V115" s="308"/>
      <c r="W115" s="308"/>
      <c r="X115" s="308"/>
      <c r="Y115" s="308"/>
      <c r="Z115" s="308"/>
      <c r="AA115" s="308"/>
      <c r="AB115" s="308"/>
      <c r="AC115" s="308"/>
      <c r="AD115" s="308"/>
      <c r="AE115" s="308"/>
      <c r="AF115" s="308"/>
      <c r="AG115" s="312"/>
      <c r="AI115" s="87" t="s">
        <v>738</v>
      </c>
      <c r="AJ115" s="19" t="e">
        <f>VLOOKUP(C115,EJE!C$1:D1399,2,FALSE)</f>
        <v>#N/A</v>
      </c>
      <c r="AQ115" s="83"/>
    </row>
    <row r="116" spans="1:43" ht="17.25" customHeight="1" thickBot="1">
      <c r="A116" s="155">
        <v>12</v>
      </c>
      <c r="B116" s="82" t="s">
        <v>942</v>
      </c>
      <c r="C116" s="313" t="s">
        <v>667</v>
      </c>
      <c r="D116" s="133" t="str">
        <f>HYPERLINK(AJ116,AI116)</f>
        <v>video</v>
      </c>
      <c r="E116" s="387"/>
      <c r="F116" s="387"/>
      <c r="G116" s="387"/>
      <c r="H116" s="387" t="s">
        <v>776</v>
      </c>
      <c r="I116" s="387"/>
      <c r="J116" s="387"/>
      <c r="K116" s="387"/>
      <c r="L116" s="387"/>
      <c r="M116" s="387"/>
      <c r="N116" s="387"/>
      <c r="O116" s="387"/>
      <c r="P116" s="387"/>
      <c r="Q116" s="314"/>
      <c r="R116" s="314"/>
      <c r="S116" s="314"/>
      <c r="T116" s="314"/>
      <c r="U116" s="314"/>
      <c r="V116" s="314"/>
      <c r="W116" s="314"/>
      <c r="X116" s="314"/>
      <c r="Y116" s="314"/>
      <c r="Z116" s="314"/>
      <c r="AA116" s="314"/>
      <c r="AB116" s="314"/>
      <c r="AC116" s="314"/>
      <c r="AD116" s="314"/>
      <c r="AE116" s="314"/>
      <c r="AF116" s="314"/>
      <c r="AG116" s="315"/>
      <c r="AI116" s="87" t="s">
        <v>738</v>
      </c>
      <c r="AJ116" s="19" t="str">
        <f>VLOOKUP(C116,EJE!C$1:D1400,2,FALSE)</f>
        <v>https://youtu.be/6h97GImoFN8?si=9xA6dYWvzzOHIsIz</v>
      </c>
      <c r="AQ116" s="83"/>
    </row>
    <row r="117" spans="1:43" ht="12" customHeight="1" thickBot="1">
      <c r="A117" s="155">
        <v>13</v>
      </c>
      <c r="B117" s="379"/>
      <c r="C117" s="379"/>
      <c r="D117" s="379"/>
      <c r="E117" s="379" t="s">
        <v>688</v>
      </c>
      <c r="F117" s="379"/>
      <c r="G117" s="379"/>
      <c r="H117" s="379" t="s">
        <v>38</v>
      </c>
      <c r="I117" s="379"/>
      <c r="J117" s="379"/>
      <c r="K117" s="379" t="s">
        <v>687</v>
      </c>
      <c r="L117" s="379"/>
      <c r="M117" s="379"/>
      <c r="N117" s="379" t="s">
        <v>686</v>
      </c>
      <c r="O117" s="379"/>
      <c r="P117" s="379"/>
      <c r="Q117" s="319"/>
      <c r="R117" s="319"/>
      <c r="S117" s="319"/>
      <c r="T117" s="319"/>
      <c r="U117" s="319"/>
      <c r="V117" s="319"/>
      <c r="W117" s="319"/>
      <c r="X117" s="319"/>
      <c r="Y117" s="319"/>
      <c r="Z117" s="319"/>
      <c r="AA117" s="319"/>
      <c r="AB117" s="319"/>
      <c r="AC117" s="319"/>
      <c r="AD117" s="319"/>
      <c r="AE117" s="319"/>
      <c r="AF117" s="319"/>
      <c r="AG117" s="319"/>
      <c r="AI117" s="87" t="s">
        <v>738</v>
      </c>
      <c r="AJ117" s="19"/>
      <c r="AQ117" s="83"/>
    </row>
    <row r="118" spans="1:43" ht="12.75" customHeight="1">
      <c r="A118" s="155">
        <v>14</v>
      </c>
      <c r="B118" s="83" t="s">
        <v>42</v>
      </c>
      <c r="C118" s="316" t="s">
        <v>22</v>
      </c>
      <c r="D118" s="131" t="str">
        <f>HYPERLINK(AJ118,AI118)</f>
        <v>video</v>
      </c>
      <c r="E118" s="389"/>
      <c r="F118" s="389"/>
      <c r="G118" s="389"/>
      <c r="H118" s="389" t="s">
        <v>776</v>
      </c>
      <c r="I118" s="389"/>
      <c r="J118" s="389"/>
      <c r="K118" s="389">
        <v>3</v>
      </c>
      <c r="L118" s="389"/>
      <c r="M118" s="389"/>
      <c r="N118" s="389"/>
      <c r="O118" s="389"/>
      <c r="P118" s="397"/>
      <c r="Q118" s="319"/>
      <c r="R118" s="319"/>
      <c r="S118" s="319"/>
      <c r="T118" s="319"/>
      <c r="U118" s="319"/>
      <c r="V118" s="319"/>
      <c r="W118" s="319"/>
      <c r="X118" s="319"/>
      <c r="Y118" s="319"/>
      <c r="Z118" s="319"/>
      <c r="AA118" s="319"/>
      <c r="AB118" s="319"/>
      <c r="AC118" s="319"/>
      <c r="AD118" s="319"/>
      <c r="AE118" s="319"/>
      <c r="AF118" s="319"/>
      <c r="AG118" s="319"/>
      <c r="AI118" s="87" t="s">
        <v>738</v>
      </c>
      <c r="AJ118" s="19" t="str">
        <f>VLOOKUP(C118,EJE!C$1:D1402,2,FALSE)</f>
        <v>https://youtu.be/NPIEX-SdqO0?si=7TMYFsorJy7i8Oon</v>
      </c>
      <c r="AQ118" s="83"/>
    </row>
    <row r="119" spans="1:43" ht="25.5" customHeight="1">
      <c r="A119" s="155">
        <v>15</v>
      </c>
      <c r="B119" s="83" t="s">
        <v>687</v>
      </c>
      <c r="C119" s="321" t="s">
        <v>1190</v>
      </c>
      <c r="D119" s="132" t="str">
        <f>HYPERLINK(AJ119,AI119)</f>
        <v>video</v>
      </c>
      <c r="E119" s="395">
        <v>6</v>
      </c>
      <c r="F119" s="395"/>
      <c r="G119" s="395"/>
      <c r="H119" s="395"/>
      <c r="I119" s="395"/>
      <c r="J119" s="395"/>
      <c r="K119" s="395">
        <v>3</v>
      </c>
      <c r="L119" s="395"/>
      <c r="M119" s="395"/>
      <c r="N119" s="395"/>
      <c r="O119" s="395"/>
      <c r="P119" s="398"/>
      <c r="Q119" s="319"/>
      <c r="R119" s="319"/>
      <c r="S119" s="319"/>
      <c r="T119" s="319"/>
      <c r="U119" s="319"/>
      <c r="V119" s="319"/>
      <c r="W119" s="319"/>
      <c r="X119" s="319"/>
      <c r="Y119" s="319"/>
      <c r="Z119" s="319"/>
      <c r="AA119" s="319"/>
      <c r="AB119" s="319"/>
      <c r="AC119" s="319"/>
      <c r="AD119" s="319"/>
      <c r="AE119" s="319"/>
      <c r="AF119" s="319"/>
      <c r="AG119" s="319"/>
      <c r="AI119" s="87" t="s">
        <v>738</v>
      </c>
      <c r="AJ119" s="19">
        <f>VLOOKUP(C119,EJE!C$1:D1403,2,FALSE)</f>
        <v>0</v>
      </c>
      <c r="AQ119" s="83"/>
    </row>
    <row r="120" spans="1:43" ht="12.75" customHeight="1">
      <c r="A120" s="155">
        <v>16</v>
      </c>
      <c r="B120" s="83" t="s">
        <v>38</v>
      </c>
      <c r="C120" s="321" t="s">
        <v>126</v>
      </c>
      <c r="D120" s="132" t="str">
        <f>HYPERLINK(AJ120,AI120)</f>
        <v>video</v>
      </c>
      <c r="E120" s="395">
        <v>6</v>
      </c>
      <c r="F120" s="395"/>
      <c r="G120" s="395"/>
      <c r="H120" s="395"/>
      <c r="I120" s="395"/>
      <c r="J120" s="395"/>
      <c r="K120" s="395">
        <v>3</v>
      </c>
      <c r="L120" s="395"/>
      <c r="M120" s="395"/>
      <c r="N120" s="395"/>
      <c r="O120" s="395"/>
      <c r="P120" s="398"/>
      <c r="Q120" s="319"/>
      <c r="R120" s="319"/>
      <c r="S120" s="319"/>
      <c r="T120" s="319"/>
      <c r="U120" s="319"/>
      <c r="V120" s="319"/>
      <c r="W120" s="319"/>
      <c r="X120" s="319"/>
      <c r="Y120" s="319"/>
      <c r="Z120" s="319"/>
      <c r="AA120" s="319"/>
      <c r="AB120" s="319"/>
      <c r="AC120" s="319"/>
      <c r="AD120" s="319"/>
      <c r="AE120" s="319"/>
      <c r="AF120" s="319"/>
      <c r="AG120" s="319"/>
      <c r="AI120" s="87" t="s">
        <v>738</v>
      </c>
      <c r="AJ120" s="19">
        <f>VLOOKUP(C120,EJE!C$1:D1404,2,FALSE)</f>
        <v>0</v>
      </c>
      <c r="AQ120" s="83"/>
    </row>
    <row r="121" spans="1:43" ht="13.5" thickBot="1">
      <c r="A121" s="155">
        <v>17</v>
      </c>
      <c r="B121" s="83" t="s">
        <v>687</v>
      </c>
      <c r="C121" s="313" t="s">
        <v>1193</v>
      </c>
      <c r="D121" s="133" t="str">
        <f>HYPERLINK(AJ121,AI121)</f>
        <v>video</v>
      </c>
      <c r="E121" s="386">
        <v>6</v>
      </c>
      <c r="F121" s="386"/>
      <c r="G121" s="386"/>
      <c r="H121" s="386"/>
      <c r="I121" s="386"/>
      <c r="J121" s="386"/>
      <c r="K121" s="386">
        <v>3</v>
      </c>
      <c r="L121" s="386"/>
      <c r="M121" s="386"/>
      <c r="N121" s="386"/>
      <c r="O121" s="386"/>
      <c r="P121" s="399"/>
      <c r="Q121" s="319"/>
      <c r="R121" s="319"/>
      <c r="S121" s="319"/>
      <c r="T121" s="319"/>
      <c r="U121" s="319"/>
      <c r="V121" s="319"/>
      <c r="W121" s="319"/>
      <c r="X121" s="319"/>
      <c r="Y121" s="319"/>
      <c r="Z121" s="319"/>
      <c r="AA121" s="319"/>
      <c r="AB121" s="319"/>
      <c r="AC121" s="319"/>
      <c r="AD121" s="319"/>
      <c r="AE121" s="319"/>
      <c r="AF121" s="319"/>
      <c r="AG121" s="319"/>
      <c r="AI121" s="87" t="s">
        <v>738</v>
      </c>
      <c r="AJ121" s="19">
        <f>VLOOKUP(C121,EJE!C$1:D1405,2,FALSE)</f>
        <v>0</v>
      </c>
      <c r="AQ121" s="83"/>
    </row>
    <row r="122" spans="1:43" ht="12.75">
      <c r="A122" s="155">
        <v>18</v>
      </c>
      <c r="B122" s="83" t="s">
        <v>262</v>
      </c>
      <c r="C122" s="316" t="s">
        <v>301</v>
      </c>
      <c r="D122" s="131" t="str">
        <f t="shared" ref="D122:D124" si="110">HYPERLINK(AJ122,AI122)</f>
        <v>video</v>
      </c>
      <c r="E122" s="389">
        <v>12</v>
      </c>
      <c r="F122" s="389"/>
      <c r="G122" s="389"/>
      <c r="H122" s="389"/>
      <c r="I122" s="389"/>
      <c r="J122" s="389"/>
      <c r="K122" s="389">
        <v>3</v>
      </c>
      <c r="L122" s="389"/>
      <c r="M122" s="389"/>
      <c r="N122" s="389"/>
      <c r="O122" s="389"/>
      <c r="P122" s="397"/>
      <c r="Q122" s="319"/>
      <c r="R122" s="319"/>
      <c r="S122" s="319"/>
      <c r="T122" s="319"/>
      <c r="U122" s="319"/>
      <c r="V122" s="319"/>
      <c r="W122" s="319"/>
      <c r="X122" s="319"/>
      <c r="Y122" s="319"/>
      <c r="Z122" s="319"/>
      <c r="AA122" s="319"/>
      <c r="AB122" s="319"/>
      <c r="AC122" s="319"/>
      <c r="AD122" s="319"/>
      <c r="AE122" s="319"/>
      <c r="AF122" s="319"/>
      <c r="AG122" s="319"/>
      <c r="AI122" s="87" t="s">
        <v>738</v>
      </c>
      <c r="AJ122" s="19">
        <f>VLOOKUP(C122,EJE!C$1:D1406,2,FALSE)</f>
        <v>0</v>
      </c>
      <c r="AQ122" s="83"/>
    </row>
    <row r="123" spans="1:43" ht="12.75">
      <c r="A123" s="155">
        <v>19</v>
      </c>
      <c r="B123" s="83" t="s">
        <v>262</v>
      </c>
      <c r="C123" s="321" t="s">
        <v>303</v>
      </c>
      <c r="D123" s="132" t="str">
        <f t="shared" si="110"/>
        <v>video</v>
      </c>
      <c r="E123" s="395">
        <v>12</v>
      </c>
      <c r="F123" s="395"/>
      <c r="G123" s="395"/>
      <c r="H123" s="395"/>
      <c r="I123" s="395"/>
      <c r="J123" s="395"/>
      <c r="K123" s="395">
        <v>3</v>
      </c>
      <c r="L123" s="395"/>
      <c r="M123" s="395"/>
      <c r="N123" s="395"/>
      <c r="O123" s="395"/>
      <c r="P123" s="398"/>
      <c r="Q123" s="319"/>
      <c r="R123" s="319"/>
      <c r="S123" s="319"/>
      <c r="T123" s="319"/>
      <c r="U123" s="319"/>
      <c r="V123" s="319"/>
      <c r="W123" s="319"/>
      <c r="X123" s="319"/>
      <c r="Y123" s="319"/>
      <c r="Z123" s="319"/>
      <c r="AA123" s="319"/>
      <c r="AB123" s="319"/>
      <c r="AC123" s="319"/>
      <c r="AD123" s="319"/>
      <c r="AE123" s="319"/>
      <c r="AF123" s="319"/>
      <c r="AG123" s="319"/>
      <c r="AI123" s="87" t="s">
        <v>738</v>
      </c>
      <c r="AJ123" s="19">
        <f>VLOOKUP(C123,EJE!C$1:D1407,2,FALSE)</f>
        <v>0</v>
      </c>
      <c r="AQ123" s="83"/>
    </row>
    <row r="124" spans="1:43" ht="13.5" customHeight="1" thickBot="1">
      <c r="A124" s="155">
        <v>20</v>
      </c>
      <c r="B124" s="83" t="s">
        <v>263</v>
      </c>
      <c r="C124" s="313" t="s">
        <v>250</v>
      </c>
      <c r="D124" s="133" t="str">
        <f t="shared" si="110"/>
        <v>video</v>
      </c>
      <c r="E124" s="386"/>
      <c r="F124" s="386"/>
      <c r="G124" s="386"/>
      <c r="H124" s="386" t="s">
        <v>779</v>
      </c>
      <c r="I124" s="386"/>
      <c r="J124" s="386"/>
      <c r="K124" s="386">
        <v>3</v>
      </c>
      <c r="L124" s="386"/>
      <c r="M124" s="386"/>
      <c r="N124" s="386"/>
      <c r="O124" s="386"/>
      <c r="P124" s="399"/>
      <c r="Q124" s="319"/>
      <c r="R124" s="319"/>
      <c r="S124" s="319"/>
      <c r="T124" s="319"/>
      <c r="U124" s="319"/>
      <c r="V124" s="319"/>
      <c r="W124" s="319"/>
      <c r="X124" s="319"/>
      <c r="Y124" s="319"/>
      <c r="Z124" s="319"/>
      <c r="AA124" s="319"/>
      <c r="AB124" s="319"/>
      <c r="AC124" s="319"/>
      <c r="AD124" s="319"/>
      <c r="AE124" s="319"/>
      <c r="AF124" s="319"/>
      <c r="AG124" s="319"/>
      <c r="AI124" s="87" t="s">
        <v>738</v>
      </c>
      <c r="AJ124" s="19">
        <f>VLOOKUP(C124,EJE!C$1:D1408,2,FALSE)</f>
        <v>0</v>
      </c>
      <c r="AQ124" s="83"/>
    </row>
    <row r="125" spans="1:43" ht="12.75" customHeight="1">
      <c r="A125" s="155">
        <v>21</v>
      </c>
      <c r="B125" s="83" t="s">
        <v>1</v>
      </c>
      <c r="C125" s="321" t="s">
        <v>745</v>
      </c>
      <c r="D125" s="132"/>
      <c r="E125" s="394"/>
      <c r="F125" s="394"/>
      <c r="G125" s="394"/>
      <c r="H125" s="395" t="s">
        <v>779</v>
      </c>
      <c r="I125" s="395"/>
      <c r="J125" s="395"/>
      <c r="K125" s="395"/>
      <c r="L125" s="395"/>
      <c r="M125" s="395"/>
      <c r="N125" s="394"/>
      <c r="O125" s="394"/>
      <c r="P125" s="394"/>
      <c r="Q125" s="319"/>
      <c r="R125" s="319"/>
      <c r="S125" s="319"/>
      <c r="T125" s="319"/>
      <c r="U125" s="319"/>
      <c r="V125" s="319"/>
      <c r="W125" s="319"/>
      <c r="X125" s="319"/>
      <c r="Y125" s="319"/>
      <c r="Z125" s="319"/>
      <c r="AA125" s="319"/>
      <c r="AB125" s="319"/>
      <c r="AC125" s="319"/>
      <c r="AD125" s="319"/>
      <c r="AE125" s="319"/>
      <c r="AF125" s="130"/>
      <c r="AG125" s="319"/>
      <c r="AQ125" s="83"/>
    </row>
    <row r="126" spans="1:43">
      <c r="A126" s="155"/>
      <c r="B126" s="161"/>
      <c r="C126" s="130"/>
      <c r="D126" s="148"/>
      <c r="E126" s="130"/>
      <c r="F126" s="130"/>
      <c r="G126" s="130"/>
      <c r="H126" s="130"/>
      <c r="I126" s="130"/>
      <c r="J126" s="130"/>
      <c r="K126" s="130"/>
      <c r="L126" s="130"/>
      <c r="M126" s="130"/>
      <c r="N126" s="130"/>
      <c r="O126" s="130"/>
      <c r="P126" s="130"/>
      <c r="Q126" s="130"/>
      <c r="R126" s="130"/>
      <c r="S126" s="130"/>
      <c r="T126" s="130"/>
      <c r="U126" s="130"/>
      <c r="V126" s="130"/>
      <c r="AQ126" s="83"/>
    </row>
    <row r="127" spans="1:43">
      <c r="A127" s="155"/>
      <c r="B127" s="161"/>
      <c r="C127" s="320"/>
      <c r="F127" s="320"/>
      <c r="I127" s="320"/>
      <c r="L127" s="320"/>
      <c r="O127" s="320"/>
      <c r="AQ127" s="83"/>
    </row>
    <row r="128" spans="1:43">
      <c r="A128" s="155"/>
      <c r="C128" s="77" t="s">
        <v>927</v>
      </c>
      <c r="D128" s="192"/>
      <c r="F128" s="320"/>
      <c r="G128" s="23"/>
      <c r="I128" s="320"/>
      <c r="J128" s="23"/>
      <c r="L128" s="320"/>
      <c r="M128" s="23"/>
      <c r="O128" s="320"/>
      <c r="P128" s="23"/>
      <c r="S128" s="23"/>
      <c r="V128" s="23"/>
      <c r="Y128" s="23"/>
      <c r="AB128" s="23"/>
      <c r="AE128" s="23"/>
    </row>
    <row r="129" spans="1:36" customFormat="1" ht="21" thickBot="1">
      <c r="A129" s="162">
        <v>6</v>
      </c>
      <c r="B129" s="162"/>
      <c r="C129" s="162" t="s">
        <v>937</v>
      </c>
      <c r="D129" s="191"/>
      <c r="E129" s="381" t="s">
        <v>688</v>
      </c>
      <c r="F129" s="381"/>
      <c r="G129" s="381"/>
      <c r="H129" s="381" t="s">
        <v>38</v>
      </c>
      <c r="I129" s="381"/>
      <c r="J129" s="381"/>
      <c r="K129" s="381" t="s">
        <v>687</v>
      </c>
      <c r="L129" s="381"/>
      <c r="M129" s="381"/>
      <c r="N129" s="381" t="s">
        <v>686</v>
      </c>
      <c r="O129" s="381"/>
      <c r="P129" s="381"/>
      <c r="AH129" s="320"/>
      <c r="AI129" s="87"/>
    </row>
    <row r="130" spans="1:36" ht="12.75" customHeight="1">
      <c r="A130" s="155">
        <v>1</v>
      </c>
      <c r="B130" s="80" t="s">
        <v>394</v>
      </c>
      <c r="C130" s="321" t="s">
        <v>199</v>
      </c>
      <c r="D130" s="59" t="e">
        <f t="shared" ref="D130:D135" si="111">HYPERLINK(AJ130,AI130)</f>
        <v>#N/A</v>
      </c>
      <c r="E130" s="395"/>
      <c r="F130" s="395"/>
      <c r="G130" s="395"/>
      <c r="H130" s="395" t="s">
        <v>776</v>
      </c>
      <c r="I130" s="395"/>
      <c r="J130" s="395"/>
      <c r="K130" s="395">
        <v>3</v>
      </c>
      <c r="L130" s="395"/>
      <c r="M130" s="395"/>
      <c r="N130" s="395"/>
      <c r="O130" s="395"/>
      <c r="P130" s="398"/>
      <c r="AG130" s="309"/>
      <c r="AI130" s="87" t="s">
        <v>738</v>
      </c>
      <c r="AJ130" s="19" t="e">
        <f>VLOOKUP(C130,EJE!C$1:D1472,2,FALSE)</f>
        <v>#N/A</v>
      </c>
    </row>
    <row r="131" spans="1:36" ht="12.75" customHeight="1">
      <c r="A131" s="155">
        <v>2</v>
      </c>
      <c r="B131" s="81" t="s">
        <v>395</v>
      </c>
      <c r="C131" s="321" t="s">
        <v>551</v>
      </c>
      <c r="D131" s="59" t="str">
        <f t="shared" si="111"/>
        <v>video</v>
      </c>
      <c r="E131" s="395"/>
      <c r="F131" s="395"/>
      <c r="G131" s="395"/>
      <c r="H131" s="395" t="s">
        <v>776</v>
      </c>
      <c r="I131" s="395"/>
      <c r="J131" s="395"/>
      <c r="K131" s="395">
        <v>3</v>
      </c>
      <c r="L131" s="395"/>
      <c r="M131" s="395"/>
      <c r="N131" s="395"/>
      <c r="O131" s="395"/>
      <c r="P131" s="398"/>
      <c r="AG131" s="309"/>
      <c r="AI131" s="87" t="s">
        <v>738</v>
      </c>
      <c r="AJ131" s="19" t="str">
        <f>VLOOKUP(C131,EJE!C$1:D1473,2,FALSE)</f>
        <v>https://youtu.be/7bal58zN4KI?si=qyNB_5OKfw2Act10</v>
      </c>
    </row>
    <row r="132" spans="1:36" ht="17.25" thickBot="1">
      <c r="A132" s="155">
        <v>3</v>
      </c>
      <c r="B132" s="82" t="s">
        <v>1259</v>
      </c>
      <c r="C132" s="313" t="s">
        <v>177</v>
      </c>
      <c r="D132" s="61" t="str">
        <f t="shared" si="111"/>
        <v>video</v>
      </c>
      <c r="E132" s="386"/>
      <c r="F132" s="386"/>
      <c r="G132" s="386"/>
      <c r="H132" s="386" t="s">
        <v>776</v>
      </c>
      <c r="I132" s="386"/>
      <c r="J132" s="386"/>
      <c r="K132" s="386">
        <v>3</v>
      </c>
      <c r="L132" s="386"/>
      <c r="M132" s="386"/>
      <c r="N132" s="386"/>
      <c r="O132" s="386"/>
      <c r="P132" s="399"/>
      <c r="AG132" s="309"/>
      <c r="AI132" s="87" t="s">
        <v>738</v>
      </c>
      <c r="AJ132" s="19" t="str">
        <f>VLOOKUP(C132,EJE!C$1:D1474,2,FALSE)</f>
        <v>https://youtube.com/shorts/F5owFeKgpoc?si=WPHajVCe8n2gHMbW</v>
      </c>
    </row>
    <row r="133" spans="1:36" ht="16.5" customHeight="1">
      <c r="A133" s="155">
        <v>4</v>
      </c>
      <c r="B133" s="80" t="s">
        <v>739</v>
      </c>
      <c r="C133" s="316" t="s">
        <v>46</v>
      </c>
      <c r="D133" s="74" t="str">
        <f t="shared" si="111"/>
        <v>video</v>
      </c>
      <c r="E133" s="389"/>
      <c r="F133" s="389"/>
      <c r="G133" s="389"/>
      <c r="H133" s="389" t="s">
        <v>776</v>
      </c>
      <c r="I133" s="389"/>
      <c r="J133" s="389"/>
      <c r="K133" s="389">
        <v>3</v>
      </c>
      <c r="L133" s="389"/>
      <c r="M133" s="389"/>
      <c r="N133" s="389"/>
      <c r="O133" s="389"/>
      <c r="P133" s="397"/>
      <c r="AG133" s="309"/>
      <c r="AI133" s="87" t="s">
        <v>738</v>
      </c>
      <c r="AJ133" s="19">
        <f>VLOOKUP(C133,EJE!C$1:D1475,2,FALSE)</f>
        <v>0</v>
      </c>
    </row>
    <row r="134" spans="1:36" ht="12.75" customHeight="1">
      <c r="A134" s="155">
        <v>5</v>
      </c>
      <c r="B134" s="81" t="s">
        <v>739</v>
      </c>
      <c r="C134" s="321" t="s">
        <v>601</v>
      </c>
      <c r="D134" s="59" t="str">
        <f t="shared" si="111"/>
        <v>video</v>
      </c>
      <c r="E134" s="395"/>
      <c r="F134" s="395"/>
      <c r="G134" s="395"/>
      <c r="H134" s="395" t="s">
        <v>776</v>
      </c>
      <c r="I134" s="395"/>
      <c r="J134" s="395"/>
      <c r="K134" s="395">
        <v>3</v>
      </c>
      <c r="L134" s="395"/>
      <c r="M134" s="395"/>
      <c r="N134" s="395"/>
      <c r="O134" s="395"/>
      <c r="P134" s="398"/>
      <c r="AG134" s="309"/>
      <c r="AI134" s="87" t="s">
        <v>738</v>
      </c>
      <c r="AJ134" s="19" t="str">
        <f>VLOOKUP(C134,EJE!C$1:D1476,2,FALSE)</f>
        <v>https://youtu.be/QaY_pyLsIeQ?si=0N-lNLT6FpxvVleq</v>
      </c>
    </row>
    <row r="135" spans="1:36" ht="13.5" customHeight="1" thickBot="1">
      <c r="A135" s="155">
        <v>6</v>
      </c>
      <c r="B135" s="81" t="s">
        <v>0</v>
      </c>
      <c r="C135" s="321" t="s">
        <v>621</v>
      </c>
      <c r="D135" s="59" t="str">
        <f t="shared" si="111"/>
        <v>video</v>
      </c>
      <c r="E135" s="395"/>
      <c r="F135" s="395"/>
      <c r="G135" s="395"/>
      <c r="H135" s="395" t="s">
        <v>776</v>
      </c>
      <c r="I135" s="395"/>
      <c r="J135" s="395"/>
      <c r="K135" s="395">
        <v>3</v>
      </c>
      <c r="L135" s="395"/>
      <c r="M135" s="395"/>
      <c r="N135" s="395"/>
      <c r="O135" s="395"/>
      <c r="P135" s="398"/>
      <c r="AG135" s="309"/>
      <c r="AI135" s="87" t="s">
        <v>738</v>
      </c>
      <c r="AJ135" s="19">
        <f>VLOOKUP(C135,EJE!C$1:D1477,2,FALSE)</f>
        <v>0</v>
      </c>
    </row>
    <row r="136" spans="1:36" ht="12.75">
      <c r="A136" s="155">
        <v>7</v>
      </c>
      <c r="B136" s="129" t="s">
        <v>843</v>
      </c>
      <c r="C136" s="317" t="str">
        <f>+VLOOKUP($B136,PERIODIZACION!$A$3:$AN$528,2,FALSE)</f>
        <v>HIP TRUST</v>
      </c>
      <c r="D136" s="203">
        <f>IF(VLOOKUP($B136,PERIODIZACION!$A$3:$AN$528,3,FALSE)=0,"",VLOOKUP($B136,PERIODIZACION!$A$3:$AN$528,3,FALSE))</f>
        <v>40</v>
      </c>
      <c r="E136" s="317" t="str">
        <f t="shared" ref="E136" si="112">IF(D136 &lt;&gt; "","/","")</f>
        <v>/</v>
      </c>
      <c r="F136" s="317">
        <f>IF(VLOOKUP($B136,PERIODIZACION!$A$3:$AN$528,4,FALSE)=0,"",VLOOKUP($B136,PERIODIZACION!$A$3:$AN$528,4,FALSE))</f>
        <v>4</v>
      </c>
      <c r="G136" s="317">
        <f>IF(VLOOKUP($B136,PERIODIZACION!$A$3:$AN$528,5,FALSE)=0,"",VLOOKUP($B136,PERIODIZACION!$A$3:$AN$528,5,FALSE))</f>
        <v>60</v>
      </c>
      <c r="H136" s="317" t="str">
        <f t="shared" ref="H136" si="113">IF(G136 &lt;&gt; "","/","")</f>
        <v>/</v>
      </c>
      <c r="I136" s="317">
        <f>IF(VLOOKUP($B136,PERIODIZACION!$A$3:$AN$528,6,FALSE)=0,"",VLOOKUP($B136,PERIODIZACION!$A$3:$AN$528,6,FALSE))</f>
        <v>4</v>
      </c>
      <c r="J136" s="317">
        <f>IF(VLOOKUP($B136,PERIODIZACION!$A$3:$AN$528,7,FALSE)=0,"",VLOOKUP($B136,PERIODIZACION!$A$3:$AN$528,7,FALSE))</f>
        <v>70</v>
      </c>
      <c r="K136" s="317" t="str">
        <f t="shared" ref="K136" si="114">IF(J136 &lt;&gt; "","/","")</f>
        <v>/</v>
      </c>
      <c r="L136" s="317">
        <f>IF(VLOOKUP($B136,PERIODIZACION!$A$3:$AN$528,8,FALSE)=0,"",VLOOKUP($B136,PERIODIZACION!$A$3:$AN$528,8,FALSE))</f>
        <v>4</v>
      </c>
      <c r="M136" s="317">
        <f>IF(VLOOKUP($B136,PERIODIZACION!$A$3:$AN$528,9,FALSE)=0,"",VLOOKUP($B136,PERIODIZACION!$A$3:$AN$528,9,FALSE))</f>
        <v>85</v>
      </c>
      <c r="N136" s="317" t="str">
        <f t="shared" ref="N136" si="115">IF(M136 &lt;&gt; "","/","")</f>
        <v>/</v>
      </c>
      <c r="O136" s="317">
        <f>IF(VLOOKUP($B136,PERIODIZACION!$A$3:$AN$528,10,FALSE)=0,"",VLOOKUP($B136,PERIODIZACION!$A$3:$AN$528,10,FALSE))</f>
        <v>3</v>
      </c>
      <c r="P136" s="317">
        <f>IF(VLOOKUP($B136,PERIODIZACION!$A$3:$AN$528,11,FALSE)=0,"",VLOOKUP($B136,PERIODIZACION!$A$3:$AN$528,11,FALSE))</f>
        <v>85</v>
      </c>
      <c r="Q136" s="317" t="str">
        <f t="shared" ref="Q136" si="116">IF(P136 &lt;&gt; "","/","")</f>
        <v>/</v>
      </c>
      <c r="R136" s="317">
        <f>IF(VLOOKUP($B136,PERIODIZACION!$A$3:$AN$528,12,FALSE)=0,"",VLOOKUP($B136,PERIODIZACION!$A$3:$AN$528,12,FALSE))</f>
        <v>3</v>
      </c>
      <c r="S136" s="317">
        <f>IF(VLOOKUP($B136,PERIODIZACION!$A$3:$AN$528,13,FALSE)=0,"",VLOOKUP($B136,PERIODIZACION!$A$3:$AN$528,13,FALSE))</f>
        <v>85</v>
      </c>
      <c r="T136" s="317" t="str">
        <f t="shared" ref="T136" si="117">IF(S136 &lt;&gt; "","/","")</f>
        <v>/</v>
      </c>
      <c r="U136" s="317">
        <f>IF(VLOOKUP($B136,PERIODIZACION!$A$3:$AN$528,14,FALSE)=0,"",VLOOKUP($B136,PERIODIZACION!$A$3:$AN$528,14,FALSE))</f>
        <v>3</v>
      </c>
      <c r="V136" s="317">
        <f>IF(VLOOKUP($B136,PERIODIZACION!$A$3:$AN$528,15,FALSE)=0,"",VLOOKUP($B136,PERIODIZACION!$A$3:$AN$528,15,FALSE))</f>
        <v>85</v>
      </c>
      <c r="W136" s="317" t="str">
        <f t="shared" ref="W136" si="118">IF(V136 &lt;&gt; "","/","")</f>
        <v>/</v>
      </c>
      <c r="X136" s="317">
        <f>IF(VLOOKUP($B136,PERIODIZACION!$A$3:$AN$528,16,FALSE)=0,"",VLOOKUP($B136,PERIODIZACION!$A$3:$AN$528,16,FALSE))</f>
        <v>3</v>
      </c>
      <c r="Y136" s="317">
        <f>IF(VLOOKUP($B136,PERIODIZACION!$A$3:$AN$528,17,FALSE)=0,"",VLOOKUP($B136,PERIODIZACION!$A$3:$AN$528,17,FALSE))</f>
        <v>85</v>
      </c>
      <c r="Z136" s="317" t="str">
        <f t="shared" ref="Z136" si="119">IF(Y136 &lt;&gt; "","/","")</f>
        <v>/</v>
      </c>
      <c r="AA136" s="317">
        <f>IF(VLOOKUP($B136,PERIODIZACION!$A$3:$AN$528,18,FALSE)=0,"",VLOOKUP($B136,PERIODIZACION!$A$3:$AN$528,18,FALSE))</f>
        <v>3</v>
      </c>
      <c r="AB136" s="317" t="str">
        <f>IF(VLOOKUP($B136,PERIODIZACION!$A$3:$AN$528,19,FALSE)=0,"",VLOOKUP($B136,PERIODIZACION!$A$3:$AN$528,19,FALSE))</f>
        <v/>
      </c>
      <c r="AC136" s="317" t="str">
        <f t="shared" ref="AC136" si="120">IF(AB136 &lt;&gt; "","/","")</f>
        <v/>
      </c>
      <c r="AD136" s="317" t="str">
        <f>IF(VLOOKUP($B136,PERIODIZACION!$A$3:$AN$528,20,FALSE)=0,"",VLOOKUP($B136,PERIODIZACION!$A$3:$AN$528,20,FALSE))</f>
        <v/>
      </c>
      <c r="AE136" s="317" t="str">
        <f>IF(VLOOKUP($B136,PERIODIZACION!$A$3:$AN$528,21,FALSE)=0,"",VLOOKUP($B136,PERIODIZACION!$A$3:$AN$528,21,FALSE))</f>
        <v/>
      </c>
      <c r="AF136" s="317" t="str">
        <f t="shared" ref="AF136" si="121">IF(AE136 &lt;&gt; "","/","")</f>
        <v/>
      </c>
      <c r="AG136" s="318" t="str">
        <f>IF(VLOOKUP($B136,PERIODIZACION!$A$3:$AN$528,22,FALSE)=0,"",VLOOKUP($B136,PERIODIZACION!$A$3:$AN$528,22,FALSE))</f>
        <v/>
      </c>
      <c r="AI136" s="87" t="s">
        <v>738</v>
      </c>
      <c r="AJ136" s="19" t="e">
        <f>VLOOKUP(C136,EJE!C$1:D1478,2,FALSE)</f>
        <v>#N/A</v>
      </c>
    </row>
    <row r="137" spans="1:36" ht="12.75" customHeight="1">
      <c r="A137" s="155">
        <v>8</v>
      </c>
      <c r="B137" s="81"/>
      <c r="C137" s="308"/>
      <c r="D137" s="59"/>
      <c r="E137" s="382"/>
      <c r="F137" s="382"/>
      <c r="G137" s="382"/>
      <c r="H137" s="382"/>
      <c r="I137" s="382"/>
      <c r="J137" s="382"/>
      <c r="K137" s="382"/>
      <c r="L137" s="382"/>
      <c r="M137" s="382"/>
      <c r="N137" s="382"/>
      <c r="O137" s="382"/>
      <c r="P137" s="382"/>
      <c r="Q137" s="309"/>
      <c r="R137" s="309"/>
      <c r="S137" s="309"/>
      <c r="T137" s="309"/>
      <c r="U137" s="309"/>
      <c r="V137" s="309"/>
      <c r="W137" s="309"/>
      <c r="X137" s="309"/>
      <c r="Y137" s="309"/>
      <c r="Z137" s="309"/>
      <c r="AA137" s="309"/>
      <c r="AB137" s="309"/>
      <c r="AC137" s="309"/>
      <c r="AD137" s="309"/>
      <c r="AE137" s="309"/>
      <c r="AF137" s="309"/>
      <c r="AG137" s="312"/>
      <c r="AI137" s="87" t="s">
        <v>738</v>
      </c>
      <c r="AJ137" s="19" t="e">
        <f>VLOOKUP(C137,EJE!C$1:D1479,2,FALSE)</f>
        <v>#N/A</v>
      </c>
    </row>
    <row r="138" spans="1:36" ht="13.5" customHeight="1" thickBot="1">
      <c r="A138" s="155">
        <v>9</v>
      </c>
      <c r="B138" s="258" t="s">
        <v>1241</v>
      </c>
      <c r="C138" s="314" t="str">
        <f>+VLOOKUP($B138,PERIODIZACION!$A$3:$AN$528,2,FALSE)</f>
        <v>PECHO</v>
      </c>
      <c r="D138" s="324">
        <f>IF(VLOOKUP($B138,PERIODIZACION!$A$3:$AN$528,3,FALSE)=0,"",VLOOKUP($B138,PERIODIZACION!$A$3:$AN$528,3,FALSE))</f>
        <v>40</v>
      </c>
      <c r="E138" s="314" t="str">
        <f t="shared" ref="E138" si="122">IF(D138 &lt;&gt; "","/","")</f>
        <v>/</v>
      </c>
      <c r="F138" s="314">
        <f>IF(VLOOKUP($B138,PERIODIZACION!$A$3:$AN$528,4,FALSE)=0,"",VLOOKUP($B138,PERIODIZACION!$A$3:$AN$528,4,FALSE))</f>
        <v>4</v>
      </c>
      <c r="G138" s="314">
        <f>IF(VLOOKUP($B138,PERIODIZACION!$A$3:$AN$528,5,FALSE)=0,"",VLOOKUP($B138,PERIODIZACION!$A$3:$AN$528,5,FALSE))</f>
        <v>60</v>
      </c>
      <c r="H138" s="314" t="str">
        <f t="shared" ref="H138" si="123">IF(G138 &lt;&gt; "","/","")</f>
        <v>/</v>
      </c>
      <c r="I138" s="314">
        <f>IF(VLOOKUP($B138,PERIODIZACION!$A$3:$AN$528,6,FALSE)=0,"",VLOOKUP($B138,PERIODIZACION!$A$3:$AN$528,6,FALSE))</f>
        <v>4</v>
      </c>
      <c r="J138" s="314">
        <f>IF(VLOOKUP($B138,PERIODIZACION!$A$3:$AN$528,7,FALSE)=0,"",VLOOKUP($B138,PERIODIZACION!$A$3:$AN$528,7,FALSE))</f>
        <v>70</v>
      </c>
      <c r="K138" s="314" t="str">
        <f t="shared" ref="K138" si="124">IF(J138 &lt;&gt; "","/","")</f>
        <v>/</v>
      </c>
      <c r="L138" s="314">
        <f>IF(VLOOKUP($B138,PERIODIZACION!$A$3:$AN$528,8,FALSE)=0,"",VLOOKUP($B138,PERIODIZACION!$A$3:$AN$528,8,FALSE))</f>
        <v>4</v>
      </c>
      <c r="M138" s="314">
        <f>IF(VLOOKUP($B138,PERIODIZACION!$A$3:$AN$528,9,FALSE)=0,"",VLOOKUP($B138,PERIODIZACION!$A$3:$AN$528,9,FALSE))</f>
        <v>85</v>
      </c>
      <c r="N138" s="314" t="str">
        <f t="shared" ref="N138" si="125">IF(M138 &lt;&gt; "","/","")</f>
        <v>/</v>
      </c>
      <c r="O138" s="314">
        <f>IF(VLOOKUP($B138,PERIODIZACION!$A$3:$AN$528,10,FALSE)=0,"",VLOOKUP($B138,PERIODIZACION!$A$3:$AN$528,10,FALSE))</f>
        <v>3</v>
      </c>
      <c r="P138" s="314">
        <f>IF(VLOOKUP($B138,PERIODIZACION!$A$3:$AN$528,11,FALSE)=0,"",VLOOKUP($B138,PERIODIZACION!$A$3:$AN$528,11,FALSE))</f>
        <v>85</v>
      </c>
      <c r="Q138" s="314" t="str">
        <f t="shared" ref="Q138" si="126">IF(P138 &lt;&gt; "","/","")</f>
        <v>/</v>
      </c>
      <c r="R138" s="314">
        <f>IF(VLOOKUP($B138,PERIODIZACION!$A$3:$AN$528,12,FALSE)=0,"",VLOOKUP($B138,PERIODIZACION!$A$3:$AN$528,12,FALSE))</f>
        <v>3</v>
      </c>
      <c r="S138" s="314">
        <f>IF(VLOOKUP($B138,PERIODIZACION!$A$3:$AN$528,13,FALSE)=0,"",VLOOKUP($B138,PERIODIZACION!$A$3:$AN$528,13,FALSE))</f>
        <v>85</v>
      </c>
      <c r="T138" s="314" t="str">
        <f t="shared" ref="T138" si="127">IF(S138 &lt;&gt; "","/","")</f>
        <v>/</v>
      </c>
      <c r="U138" s="314">
        <f>IF(VLOOKUP($B138,PERIODIZACION!$A$3:$AN$528,14,FALSE)=0,"",VLOOKUP($B138,PERIODIZACION!$A$3:$AN$528,14,FALSE))</f>
        <v>3</v>
      </c>
      <c r="V138" s="314">
        <f>IF(VLOOKUP($B138,PERIODIZACION!$A$3:$AN$528,15,FALSE)=0,"",VLOOKUP($B138,PERIODIZACION!$A$3:$AN$528,15,FALSE))</f>
        <v>85</v>
      </c>
      <c r="W138" s="314" t="str">
        <f t="shared" ref="W138" si="128">IF(V138 &lt;&gt; "","/","")</f>
        <v>/</v>
      </c>
      <c r="X138" s="314">
        <f>IF(VLOOKUP($B138,PERIODIZACION!$A$3:$AN$528,16,FALSE)=0,"",VLOOKUP($B138,PERIODIZACION!$A$3:$AN$528,16,FALSE))</f>
        <v>3</v>
      </c>
      <c r="Y138" s="314">
        <f>IF(VLOOKUP($B138,PERIODIZACION!$A$3:$AN$528,17,FALSE)=0,"",VLOOKUP($B138,PERIODIZACION!$A$3:$AN$528,17,FALSE))</f>
        <v>85</v>
      </c>
      <c r="Z138" s="314" t="str">
        <f t="shared" ref="Z138" si="129">IF(Y138 &lt;&gt; "","/","")</f>
        <v>/</v>
      </c>
      <c r="AA138" s="314">
        <f>IF(VLOOKUP($B138,PERIODIZACION!$A$3:$AN$528,18,FALSE)=0,"",VLOOKUP($B138,PERIODIZACION!$A$3:$AN$528,18,FALSE))</f>
        <v>3</v>
      </c>
      <c r="AB138" s="314" t="str">
        <f>IF(VLOOKUP($B138,PERIODIZACION!$A$3:$AN$528,19,FALSE)=0,"",VLOOKUP($B138,PERIODIZACION!$A$3:$AN$528,19,FALSE))</f>
        <v/>
      </c>
      <c r="AC138" s="314" t="str">
        <f t="shared" ref="AC138" si="130">IF(AB138 &lt;&gt; "","/","")</f>
        <v/>
      </c>
      <c r="AD138" s="314" t="str">
        <f>IF(VLOOKUP($B138,PERIODIZACION!$A$3:$AN$528,20,FALSE)=0,"",VLOOKUP($B138,PERIODIZACION!$A$3:$AN$528,20,FALSE))</f>
        <v/>
      </c>
      <c r="AE138" s="314" t="str">
        <f>IF(VLOOKUP($B138,PERIODIZACION!$A$3:$AN$528,21,FALSE)=0,"",VLOOKUP($B138,PERIODIZACION!$A$3:$AN$528,21,FALSE))</f>
        <v/>
      </c>
      <c r="AF138" s="310"/>
      <c r="AG138" s="315" t="str">
        <f>IF(VLOOKUP($B138,PERIODIZACION!$A$3:$AN$528,22,FALSE)=0,"",VLOOKUP($B138,PERIODIZACION!$A$3:$AN$528,22,FALSE))</f>
        <v/>
      </c>
      <c r="AI138" s="87" t="s">
        <v>738</v>
      </c>
      <c r="AJ138" s="19" t="e">
        <f>VLOOKUP(C138,EJE!C$1:D1480,2,FALSE)</f>
        <v>#N/A</v>
      </c>
    </row>
    <row r="139" spans="1:36" ht="13.5" customHeight="1" thickBot="1">
      <c r="A139" s="155">
        <v>10</v>
      </c>
      <c r="B139" s="261"/>
      <c r="C139" s="261"/>
      <c r="D139" s="325"/>
      <c r="E139" s="396" t="s">
        <v>688</v>
      </c>
      <c r="F139" s="396"/>
      <c r="G139" s="396"/>
      <c r="H139" s="396" t="s">
        <v>38</v>
      </c>
      <c r="I139" s="396"/>
      <c r="J139" s="396"/>
      <c r="K139" s="396" t="s">
        <v>687</v>
      </c>
      <c r="L139" s="396"/>
      <c r="M139" s="396"/>
      <c r="N139" s="396" t="s">
        <v>686</v>
      </c>
      <c r="O139" s="396"/>
      <c r="P139" s="396"/>
      <c r="Q139" s="309"/>
      <c r="R139" s="309"/>
      <c r="S139" s="309"/>
      <c r="T139" s="309"/>
      <c r="U139" s="309"/>
      <c r="V139" s="309"/>
      <c r="W139" s="309"/>
      <c r="X139" s="309"/>
      <c r="Y139" s="309"/>
      <c r="Z139" s="309"/>
      <c r="AA139" s="309"/>
      <c r="AB139" s="309"/>
      <c r="AC139" s="309"/>
      <c r="AD139" s="309"/>
      <c r="AE139" s="309"/>
      <c r="AF139" s="308" t="str">
        <f>IF(AE138 &lt;&gt; "","/","")</f>
        <v/>
      </c>
      <c r="AG139" s="308" t="str">
        <f>IF(VLOOKUP($B138,PERIODIZACION!$A$3:$AN$528,22,FALSE)=0,"",VLOOKUP($B138,PERIODIZACION!$A$3:$AN$528,22,FALSE))</f>
        <v/>
      </c>
      <c r="AI139" s="87" t="s">
        <v>738</v>
      </c>
      <c r="AJ139" s="19" t="e">
        <f>VLOOKUP(C139,EJE!C$1:D1481,2,FALSE)</f>
        <v>#N/A</v>
      </c>
    </row>
    <row r="140" spans="1:36" ht="16.5" customHeight="1">
      <c r="A140" s="155">
        <v>11</v>
      </c>
      <c r="B140" s="83" t="s">
        <v>41</v>
      </c>
      <c r="C140" s="316" t="s">
        <v>85</v>
      </c>
      <c r="D140" s="131" t="str">
        <f t="shared" ref="D140:D143" si="131">HYPERLINK(AJ140,AI140)</f>
        <v>video</v>
      </c>
      <c r="E140" s="389">
        <v>8</v>
      </c>
      <c r="F140" s="389"/>
      <c r="G140" s="389"/>
      <c r="H140" s="389"/>
      <c r="I140" s="389"/>
      <c r="J140" s="389"/>
      <c r="K140" s="389">
        <v>4</v>
      </c>
      <c r="L140" s="389"/>
      <c r="M140" s="389"/>
      <c r="N140" s="389"/>
      <c r="O140" s="389"/>
      <c r="P140" s="397"/>
      <c r="Q140" s="311"/>
      <c r="R140" s="311"/>
      <c r="S140" s="311"/>
      <c r="T140" s="311"/>
      <c r="U140" s="311"/>
      <c r="V140" s="311"/>
      <c r="W140" s="311"/>
      <c r="X140" s="311"/>
      <c r="Y140" s="311"/>
      <c r="Z140" s="311"/>
      <c r="AA140" s="311"/>
      <c r="AB140" s="311"/>
      <c r="AC140" s="311"/>
      <c r="AD140" s="311"/>
      <c r="AE140" s="311"/>
      <c r="AF140" s="311"/>
      <c r="AG140" s="311"/>
      <c r="AI140" s="87" t="s">
        <v>738</v>
      </c>
      <c r="AJ140" s="19">
        <f>VLOOKUP(C140,EJE!C$1:D1482,2,FALSE)</f>
        <v>0</v>
      </c>
    </row>
    <row r="141" spans="1:36" ht="17.25" customHeight="1">
      <c r="A141" s="155">
        <v>12</v>
      </c>
      <c r="B141" s="83" t="s">
        <v>687</v>
      </c>
      <c r="C141" s="321" t="s">
        <v>1195</v>
      </c>
      <c r="D141" s="132" t="str">
        <f t="shared" si="131"/>
        <v>video</v>
      </c>
      <c r="E141" s="395">
        <v>4</v>
      </c>
      <c r="F141" s="395"/>
      <c r="G141" s="395"/>
      <c r="H141" s="395"/>
      <c r="I141" s="395"/>
      <c r="J141" s="395"/>
      <c r="K141" s="395">
        <v>4</v>
      </c>
      <c r="L141" s="395"/>
      <c r="M141" s="395"/>
      <c r="N141" s="395"/>
      <c r="O141" s="395"/>
      <c r="P141" s="398"/>
      <c r="Q141" s="311"/>
      <c r="R141" s="311"/>
      <c r="S141" s="311"/>
      <c r="T141" s="311"/>
      <c r="U141" s="311"/>
      <c r="V141" s="311"/>
      <c r="W141" s="311"/>
      <c r="X141" s="311"/>
      <c r="Y141" s="311"/>
      <c r="Z141" s="311"/>
      <c r="AA141" s="311"/>
      <c r="AB141" s="311"/>
      <c r="AC141" s="311"/>
      <c r="AD141" s="311"/>
      <c r="AE141" s="311"/>
      <c r="AF141" s="311"/>
      <c r="AG141" s="311"/>
      <c r="AI141" s="87" t="s">
        <v>738</v>
      </c>
      <c r="AJ141" s="19">
        <f>VLOOKUP(C141,EJE!C$1:D1483,2,FALSE)</f>
        <v>0</v>
      </c>
    </row>
    <row r="142" spans="1:36" ht="12" customHeight="1">
      <c r="A142" s="155">
        <v>13</v>
      </c>
      <c r="B142" s="83" t="s">
        <v>39</v>
      </c>
      <c r="C142" s="321" t="s">
        <v>28</v>
      </c>
      <c r="D142" s="132" t="str">
        <f t="shared" si="131"/>
        <v>video</v>
      </c>
      <c r="E142" s="395">
        <v>8</v>
      </c>
      <c r="F142" s="395"/>
      <c r="G142" s="395"/>
      <c r="H142" s="395"/>
      <c r="I142" s="395"/>
      <c r="J142" s="395"/>
      <c r="K142" s="395">
        <v>4</v>
      </c>
      <c r="L142" s="395"/>
      <c r="M142" s="395"/>
      <c r="N142" s="395"/>
      <c r="O142" s="395"/>
      <c r="P142" s="398"/>
      <c r="Q142" s="309"/>
      <c r="R142" s="309"/>
      <c r="S142" s="309"/>
      <c r="T142" s="309"/>
      <c r="U142" s="309"/>
      <c r="V142" s="309"/>
      <c r="W142" s="309"/>
      <c r="X142" s="309"/>
      <c r="Y142" s="309"/>
      <c r="Z142" s="309"/>
      <c r="AA142" s="309"/>
      <c r="AB142" s="309"/>
      <c r="AC142" s="309"/>
      <c r="AD142" s="309"/>
      <c r="AE142" s="309"/>
      <c r="AF142" s="309"/>
      <c r="AG142" s="309"/>
      <c r="AI142" s="87" t="s">
        <v>738</v>
      </c>
      <c r="AJ142" s="19" t="str">
        <f>VLOOKUP(C142,EJE!C$1:D1484,2,FALSE)</f>
        <v>https://youtu.be/aBNTvrkM9jE?si=xnT61Hb5GjoDOF1X</v>
      </c>
    </row>
    <row r="143" spans="1:36" ht="12.75" customHeight="1" thickBot="1">
      <c r="A143" s="155">
        <v>14</v>
      </c>
      <c r="B143" s="83" t="s">
        <v>687</v>
      </c>
      <c r="C143" s="313" t="s">
        <v>1194</v>
      </c>
      <c r="D143" s="133" t="str">
        <f t="shared" si="131"/>
        <v>video</v>
      </c>
      <c r="E143" s="386">
        <v>6</v>
      </c>
      <c r="F143" s="386"/>
      <c r="G143" s="386"/>
      <c r="H143" s="386"/>
      <c r="I143" s="386"/>
      <c r="J143" s="386"/>
      <c r="K143" s="386">
        <v>4</v>
      </c>
      <c r="L143" s="386"/>
      <c r="M143" s="386"/>
      <c r="N143" s="386"/>
      <c r="O143" s="386"/>
      <c r="P143" s="399"/>
      <c r="Q143" s="319"/>
      <c r="R143" s="319"/>
      <c r="S143" s="319"/>
      <c r="T143" s="319"/>
      <c r="U143" s="319"/>
      <c r="V143" s="319"/>
      <c r="W143" s="319"/>
      <c r="X143" s="319"/>
      <c r="Y143" s="319"/>
      <c r="Z143" s="319"/>
      <c r="AA143" s="319"/>
      <c r="AB143" s="319"/>
      <c r="AG143" s="309"/>
      <c r="AI143" s="87" t="s">
        <v>738</v>
      </c>
      <c r="AJ143" s="19">
        <f>VLOOKUP(C143,EJE!C$1:D1485,2,FALSE)</f>
        <v>0</v>
      </c>
    </row>
    <row r="144" spans="1:36" ht="12.75" customHeight="1">
      <c r="A144" s="155">
        <v>15</v>
      </c>
      <c r="B144" s="83" t="s">
        <v>263</v>
      </c>
      <c r="C144" s="316" t="s">
        <v>233</v>
      </c>
      <c r="D144" s="131" t="str">
        <f>HYPERLINK(AJ144,AI144)</f>
        <v>video</v>
      </c>
      <c r="E144" s="389">
        <v>12</v>
      </c>
      <c r="F144" s="389"/>
      <c r="G144" s="389"/>
      <c r="H144" s="389"/>
      <c r="I144" s="389"/>
      <c r="J144" s="389"/>
      <c r="K144" s="389">
        <v>3</v>
      </c>
      <c r="L144" s="389"/>
      <c r="M144" s="389"/>
      <c r="N144" s="389"/>
      <c r="O144" s="389"/>
      <c r="P144" s="397"/>
      <c r="Q144" s="319"/>
      <c r="R144" s="319"/>
      <c r="S144" s="319"/>
      <c r="T144" s="319"/>
      <c r="U144" s="319"/>
      <c r="V144" s="319"/>
      <c r="W144" s="319"/>
      <c r="X144" s="319"/>
      <c r="Y144" s="319"/>
      <c r="Z144" s="319"/>
      <c r="AA144" s="319"/>
      <c r="AB144" s="319"/>
      <c r="AG144" s="309"/>
      <c r="AI144" s="87" t="s">
        <v>738</v>
      </c>
      <c r="AJ144" s="19">
        <f>VLOOKUP(C144,EJE!C$1:D1486,2,FALSE)</f>
        <v>0</v>
      </c>
    </row>
    <row r="145" spans="1:36" ht="12.75" customHeight="1">
      <c r="A145" s="155">
        <v>16</v>
      </c>
      <c r="B145" s="83" t="s">
        <v>397</v>
      </c>
      <c r="C145" s="321" t="s">
        <v>282</v>
      </c>
      <c r="D145" s="132" t="str">
        <f>HYPERLINK(AJ145,AI145)</f>
        <v>video</v>
      </c>
      <c r="E145" s="395">
        <v>10</v>
      </c>
      <c r="F145" s="395"/>
      <c r="G145" s="395"/>
      <c r="H145" s="395"/>
      <c r="I145" s="395"/>
      <c r="J145" s="395"/>
      <c r="K145" s="395">
        <v>3</v>
      </c>
      <c r="L145" s="395"/>
      <c r="M145" s="395"/>
      <c r="N145" s="395"/>
      <c r="O145" s="395"/>
      <c r="P145" s="398"/>
      <c r="Q145" s="319"/>
      <c r="R145" s="319"/>
      <c r="S145" s="319"/>
      <c r="T145" s="319"/>
      <c r="U145" s="319"/>
      <c r="V145" s="319"/>
      <c r="W145" s="319"/>
      <c r="X145" s="319"/>
      <c r="Y145" s="319"/>
      <c r="Z145" s="319"/>
      <c r="AA145" s="319"/>
      <c r="AB145" s="319"/>
      <c r="AG145" s="309"/>
      <c r="AI145" s="87" t="s">
        <v>738</v>
      </c>
      <c r="AJ145" s="19">
        <f>VLOOKUP(C145,EJE!C$1:D1487,2,FALSE)</f>
        <v>0</v>
      </c>
    </row>
    <row r="146" spans="1:36" ht="12.75" customHeight="1" thickBot="1">
      <c r="A146" s="155">
        <v>17</v>
      </c>
      <c r="B146" s="83" t="s">
        <v>942</v>
      </c>
      <c r="C146" s="313" t="s">
        <v>177</v>
      </c>
      <c r="D146" s="133" t="str">
        <f>HYPERLINK(AJ146,AI146)</f>
        <v>video</v>
      </c>
      <c r="E146" s="386">
        <v>8</v>
      </c>
      <c r="F146" s="386"/>
      <c r="G146" s="386"/>
      <c r="H146" s="386"/>
      <c r="I146" s="386"/>
      <c r="J146" s="386"/>
      <c r="K146" s="386">
        <v>3</v>
      </c>
      <c r="L146" s="386"/>
      <c r="M146" s="386"/>
      <c r="N146" s="386"/>
      <c r="O146" s="386"/>
      <c r="P146" s="399"/>
      <c r="Q146" s="319"/>
      <c r="R146" s="319"/>
      <c r="S146" s="319"/>
      <c r="T146" s="319"/>
      <c r="U146" s="319"/>
      <c r="V146" s="319"/>
      <c r="W146" s="319"/>
      <c r="X146" s="319"/>
      <c r="Y146" s="319"/>
      <c r="Z146" s="319"/>
      <c r="AA146" s="319"/>
      <c r="AB146" s="319"/>
      <c r="AG146" s="309"/>
      <c r="AI146" s="87" t="s">
        <v>738</v>
      </c>
      <c r="AJ146" s="19" t="str">
        <f>VLOOKUP(C146,EJE!C$1:D1488,2,FALSE)</f>
        <v>https://youtube.com/shorts/F5owFeKgpoc?si=WPHajVCe8n2gHMbW</v>
      </c>
    </row>
    <row r="147" spans="1:36" ht="12.75" customHeight="1">
      <c r="A147" s="155">
        <v>18</v>
      </c>
      <c r="B147" s="83" t="s">
        <v>397</v>
      </c>
      <c r="C147" s="316" t="s">
        <v>292</v>
      </c>
      <c r="D147" s="131" t="str">
        <f t="shared" ref="D147:D149" si="132">HYPERLINK(AJ147,AI147)</f>
        <v>video</v>
      </c>
      <c r="E147" s="389">
        <v>10</v>
      </c>
      <c r="F147" s="389"/>
      <c r="G147" s="389"/>
      <c r="H147" s="389"/>
      <c r="I147" s="389"/>
      <c r="J147" s="389"/>
      <c r="K147" s="389">
        <v>3</v>
      </c>
      <c r="L147" s="389"/>
      <c r="M147" s="389"/>
      <c r="N147" s="389"/>
      <c r="O147" s="389"/>
      <c r="P147" s="397"/>
      <c r="Q147" s="319"/>
      <c r="R147" s="319"/>
      <c r="S147" s="319"/>
      <c r="T147" s="319"/>
      <c r="U147" s="319"/>
      <c r="V147" s="319"/>
      <c r="W147" s="319"/>
      <c r="X147" s="319"/>
      <c r="Y147" s="319"/>
      <c r="Z147" s="319"/>
      <c r="AA147" s="319"/>
      <c r="AB147" s="319"/>
      <c r="AE147" s="23"/>
      <c r="AI147" s="87" t="s">
        <v>738</v>
      </c>
      <c r="AJ147" s="19">
        <f>VLOOKUP(C147,EJE!C$1:D1489,2,FALSE)</f>
        <v>0</v>
      </c>
    </row>
    <row r="148" spans="1:36" ht="12.75" customHeight="1" thickBot="1">
      <c r="A148" s="155">
        <v>19</v>
      </c>
      <c r="B148" s="83" t="s">
        <v>394</v>
      </c>
      <c r="C148" s="313" t="s">
        <v>1198</v>
      </c>
      <c r="D148" s="133" t="str">
        <f t="shared" si="132"/>
        <v>video</v>
      </c>
      <c r="E148" s="386">
        <v>10</v>
      </c>
      <c r="F148" s="386"/>
      <c r="G148" s="386"/>
      <c r="H148" s="386"/>
      <c r="I148" s="386"/>
      <c r="J148" s="386"/>
      <c r="K148" s="386">
        <v>3</v>
      </c>
      <c r="L148" s="386"/>
      <c r="M148" s="386"/>
      <c r="N148" s="386"/>
      <c r="O148" s="386"/>
      <c r="P148" s="399"/>
      <c r="Q148" s="319"/>
      <c r="R148" s="319"/>
      <c r="S148" s="319"/>
      <c r="T148" s="319"/>
      <c r="U148" s="319"/>
      <c r="V148" s="319"/>
      <c r="W148" s="319"/>
      <c r="X148" s="319"/>
      <c r="Y148" s="319"/>
      <c r="Z148" s="319"/>
      <c r="AA148" s="319"/>
      <c r="AB148" s="319"/>
      <c r="AE148" s="23"/>
      <c r="AI148" s="87" t="s">
        <v>738</v>
      </c>
      <c r="AJ148" s="19" t="str">
        <f>VLOOKUP(C148,EJE!C$1:D1490,2,FALSE)</f>
        <v>https://www.youtube.com/watch?v=O3DX8v_pLi8</v>
      </c>
    </row>
    <row r="149" spans="1:36" ht="12.75" customHeight="1">
      <c r="A149" s="155">
        <v>20</v>
      </c>
      <c r="B149" s="83" t="s">
        <v>1</v>
      </c>
      <c r="C149" s="321" t="s">
        <v>745</v>
      </c>
      <c r="D149" s="132" t="str">
        <f t="shared" si="132"/>
        <v>video</v>
      </c>
      <c r="E149" s="395"/>
      <c r="F149" s="395"/>
      <c r="G149" s="395"/>
      <c r="H149" s="395" t="s">
        <v>779</v>
      </c>
      <c r="I149" s="395"/>
      <c r="J149" s="395"/>
      <c r="K149" s="395">
        <v>3</v>
      </c>
      <c r="L149" s="395"/>
      <c r="M149" s="395"/>
      <c r="N149" s="395"/>
      <c r="O149" s="395"/>
      <c r="P149" s="395"/>
      <c r="Q149" s="319"/>
      <c r="R149" s="319"/>
      <c r="S149" s="319"/>
      <c r="T149" s="319"/>
      <c r="U149" s="319"/>
      <c r="V149" s="319"/>
      <c r="W149" s="319"/>
      <c r="X149" s="319"/>
      <c r="Y149" s="319"/>
      <c r="Z149" s="319"/>
      <c r="AA149" s="319"/>
      <c r="AB149" s="319"/>
      <c r="AE149" s="23"/>
      <c r="AI149" s="87" t="s">
        <v>738</v>
      </c>
      <c r="AJ149" s="19" t="str">
        <f>VLOOKUP(C149,EJE!C$1:D1491,2,FALSE)</f>
        <v>https://drive.google.com/file/d/1d10kKB4X2rApjiYtDlKjBbuy7zvRY_rz/view?usp=sharing</v>
      </c>
    </row>
    <row r="150" spans="1:36">
      <c r="A150" s="155"/>
      <c r="B150" s="77"/>
      <c r="C150" s="320"/>
      <c r="D150" s="192"/>
      <c r="E150" s="22"/>
      <c r="F150" s="22"/>
      <c r="G150" s="22"/>
      <c r="I150" s="320"/>
      <c r="J150" s="23"/>
      <c r="L150" s="320"/>
      <c r="M150" s="23"/>
      <c r="O150" s="320"/>
      <c r="P150" s="23"/>
      <c r="S150" s="23"/>
      <c r="U150" s="24"/>
      <c r="V150" s="24"/>
      <c r="W150" s="24"/>
      <c r="X150" s="24"/>
      <c r="Y150" s="24"/>
      <c r="AB150" s="23"/>
      <c r="AE150" s="23"/>
    </row>
    <row r="151" spans="1:36">
      <c r="A151" s="155"/>
      <c r="B151" s="77"/>
      <c r="C151" s="320"/>
      <c r="D151" s="192"/>
      <c r="E151" s="22"/>
      <c r="F151" s="22"/>
      <c r="G151" s="22"/>
      <c r="I151" s="320"/>
      <c r="J151" s="23"/>
      <c r="L151" s="320"/>
      <c r="M151" s="23"/>
      <c r="O151" s="320"/>
      <c r="P151" s="23"/>
      <c r="S151" s="23"/>
      <c r="U151" s="24"/>
      <c r="V151" s="24"/>
      <c r="W151" s="24"/>
      <c r="X151" s="24"/>
      <c r="Y151" s="24"/>
      <c r="AB151" s="23"/>
      <c r="AE151" s="23"/>
    </row>
    <row r="152" spans="1:36">
      <c r="A152" s="155"/>
      <c r="B152" s="77"/>
      <c r="C152" s="77"/>
      <c r="D152" s="192"/>
      <c r="F152" s="320"/>
      <c r="G152" s="23"/>
      <c r="I152" s="320"/>
      <c r="J152" s="23"/>
      <c r="L152" s="320"/>
      <c r="M152" s="23"/>
      <c r="O152" s="320"/>
      <c r="P152" s="23"/>
      <c r="S152" s="23"/>
      <c r="V152" s="23"/>
      <c r="Y152" s="23"/>
      <c r="AB152" s="23"/>
      <c r="AE152" s="23"/>
    </row>
    <row r="153" spans="1:36">
      <c r="A153" s="155"/>
      <c r="B153" s="77"/>
      <c r="C153" s="77"/>
      <c r="D153" s="192"/>
      <c r="F153" s="320"/>
      <c r="G153" s="23"/>
      <c r="I153" s="320"/>
      <c r="J153" s="23"/>
      <c r="L153" s="320"/>
      <c r="M153" s="23"/>
      <c r="O153" s="320"/>
      <c r="P153" s="23"/>
      <c r="S153" s="23"/>
      <c r="V153" s="23"/>
      <c r="Y153" s="23"/>
      <c r="AB153" s="23"/>
      <c r="AE153" s="23"/>
    </row>
    <row r="154" spans="1:36">
      <c r="B154" s="161"/>
      <c r="C154" s="77" t="s">
        <v>927</v>
      </c>
      <c r="D154" s="59"/>
      <c r="E154" s="309"/>
      <c r="F154" s="309"/>
      <c r="G154" s="309"/>
      <c r="H154" s="309"/>
      <c r="I154" s="309"/>
      <c r="J154" s="309"/>
      <c r="K154" s="309"/>
      <c r="L154" s="309"/>
      <c r="M154" s="309"/>
      <c r="N154" s="319"/>
      <c r="O154" s="319"/>
      <c r="P154" s="319"/>
      <c r="Q154" s="309"/>
      <c r="R154" s="309"/>
      <c r="S154" s="309"/>
      <c r="T154" s="309"/>
      <c r="U154" s="309"/>
      <c r="V154" s="309"/>
      <c r="W154" s="309"/>
      <c r="X154" s="309"/>
      <c r="Y154" s="309"/>
      <c r="Z154" s="309"/>
      <c r="AA154" s="309"/>
      <c r="AB154" s="309"/>
      <c r="AC154" s="309"/>
      <c r="AD154" s="309"/>
      <c r="AE154" s="309"/>
      <c r="AG154" s="309"/>
      <c r="AJ154" s="75"/>
    </row>
    <row r="155" spans="1:36" customFormat="1" ht="21" thickBot="1">
      <c r="A155" s="160">
        <v>7</v>
      </c>
      <c r="B155" s="160"/>
      <c r="C155" s="160" t="s">
        <v>938</v>
      </c>
      <c r="D155" s="190"/>
      <c r="E155" s="379" t="s">
        <v>688</v>
      </c>
      <c r="F155" s="379"/>
      <c r="G155" s="379"/>
      <c r="H155" s="379" t="s">
        <v>38</v>
      </c>
      <c r="I155" s="379"/>
      <c r="J155" s="379"/>
      <c r="K155" s="379" t="s">
        <v>687</v>
      </c>
      <c r="L155" s="379"/>
      <c r="M155" s="379"/>
      <c r="N155" s="379" t="s">
        <v>686</v>
      </c>
      <c r="O155" s="379"/>
      <c r="P155" s="379"/>
      <c r="Q155" s="77"/>
      <c r="R155" s="77"/>
      <c r="S155" s="77"/>
      <c r="T155" s="77"/>
      <c r="U155" s="77"/>
      <c r="V155" s="77"/>
      <c r="W155" s="77"/>
      <c r="X155" s="77"/>
      <c r="Y155" s="77"/>
      <c r="Z155" s="77"/>
      <c r="AA155" s="77"/>
      <c r="AB155" s="77"/>
      <c r="AC155" s="77"/>
      <c r="AD155" s="77"/>
      <c r="AE155" s="77"/>
      <c r="AF155" s="77"/>
      <c r="AG155" s="78"/>
      <c r="AH155" s="320"/>
      <c r="AI155" s="87"/>
      <c r="AJ155" s="76"/>
    </row>
    <row r="156" spans="1:36" ht="25.5">
      <c r="A156" s="155">
        <v>1</v>
      </c>
      <c r="B156" s="80" t="s">
        <v>942</v>
      </c>
      <c r="C156" s="316" t="s">
        <v>723</v>
      </c>
      <c r="D156" s="131" t="str">
        <f t="shared" ref="D156:D161" si="133">HYPERLINK(AJ156,AI156)</f>
        <v>video</v>
      </c>
      <c r="E156" s="389"/>
      <c r="F156" s="389"/>
      <c r="G156" s="389"/>
      <c r="H156" s="389" t="s">
        <v>776</v>
      </c>
      <c r="I156" s="389"/>
      <c r="J156" s="389"/>
      <c r="K156" s="389">
        <v>3</v>
      </c>
      <c r="L156" s="389"/>
      <c r="M156" s="389"/>
      <c r="N156" s="389"/>
      <c r="O156" s="389"/>
      <c r="P156" s="397"/>
      <c r="Q156" s="159"/>
      <c r="R156" s="159"/>
      <c r="S156" s="159"/>
      <c r="T156" s="159"/>
      <c r="U156" s="159"/>
      <c r="V156" s="159"/>
      <c r="W156" s="159"/>
      <c r="X156" s="159"/>
      <c r="Y156" s="159"/>
      <c r="Z156" s="159"/>
      <c r="AA156" s="159"/>
      <c r="AB156" s="159"/>
      <c r="AC156" s="159"/>
      <c r="AD156" s="159"/>
      <c r="AE156" s="159"/>
      <c r="AF156" s="159"/>
      <c r="AG156" s="308"/>
      <c r="AI156" s="87" t="s">
        <v>738</v>
      </c>
      <c r="AJ156" s="19" t="str">
        <f>VLOOKUP(C156,EJE!C$1:D1491,2,FALSE)</f>
        <v>https://drive.google.com/file/d/1Obj2B0pgphywe8p9A6MvgDIw5gB_Nl53/view?usp=sharing</v>
      </c>
    </row>
    <row r="157" spans="1:36" ht="12.75" customHeight="1">
      <c r="A157" s="155">
        <v>2</v>
      </c>
      <c r="B157" s="81" t="s">
        <v>264</v>
      </c>
      <c r="C157" s="321" t="s">
        <v>219</v>
      </c>
      <c r="D157" s="132" t="str">
        <f t="shared" si="133"/>
        <v>video</v>
      </c>
      <c r="E157" s="395"/>
      <c r="F157" s="395"/>
      <c r="G157" s="395"/>
      <c r="H157" s="395" t="s">
        <v>776</v>
      </c>
      <c r="I157" s="395"/>
      <c r="J157" s="395"/>
      <c r="K157" s="395">
        <v>3</v>
      </c>
      <c r="L157" s="395"/>
      <c r="M157" s="395"/>
      <c r="N157" s="395"/>
      <c r="O157" s="395"/>
      <c r="P157" s="398"/>
      <c r="Q157" s="159"/>
      <c r="R157" s="159"/>
      <c r="S157" s="159"/>
      <c r="T157" s="159"/>
      <c r="U157" s="159"/>
      <c r="V157" s="159"/>
      <c r="W157" s="159"/>
      <c r="X157" s="159"/>
      <c r="Y157" s="159"/>
      <c r="Z157" s="159"/>
      <c r="AA157" s="159"/>
      <c r="AB157" s="159"/>
      <c r="AC157" s="159"/>
      <c r="AD157" s="159"/>
      <c r="AE157" s="159"/>
      <c r="AF157" s="159"/>
      <c r="AG157" s="308"/>
      <c r="AI157" s="87" t="s">
        <v>738</v>
      </c>
      <c r="AJ157" s="19">
        <f>VLOOKUP(C157,EJE!C$1:D1492,2,FALSE)</f>
        <v>0</v>
      </c>
    </row>
    <row r="158" spans="1:36" ht="17.25" customHeight="1" thickBot="1">
      <c r="A158" s="155">
        <v>3</v>
      </c>
      <c r="B158" s="82" t="s">
        <v>942</v>
      </c>
      <c r="C158" s="313" t="s">
        <v>389</v>
      </c>
      <c r="D158" s="133" t="str">
        <f t="shared" si="133"/>
        <v>video</v>
      </c>
      <c r="E158" s="386"/>
      <c r="F158" s="386"/>
      <c r="G158" s="386"/>
      <c r="H158" s="386" t="s">
        <v>776</v>
      </c>
      <c r="I158" s="386"/>
      <c r="J158" s="386"/>
      <c r="K158" s="386">
        <v>3</v>
      </c>
      <c r="L158" s="386"/>
      <c r="M158" s="386"/>
      <c r="N158" s="386"/>
      <c r="O158" s="386"/>
      <c r="P158" s="399"/>
      <c r="Q158" s="159"/>
      <c r="R158" s="159"/>
      <c r="S158" s="159"/>
      <c r="T158" s="159"/>
      <c r="U158" s="159"/>
      <c r="V158" s="159"/>
      <c r="W158" s="159"/>
      <c r="X158" s="159"/>
      <c r="Y158" s="159"/>
      <c r="Z158" s="159"/>
      <c r="AA158" s="159"/>
      <c r="AB158" s="159"/>
      <c r="AC158" s="159"/>
      <c r="AD158" s="159"/>
      <c r="AE158" s="159"/>
      <c r="AF158" s="159"/>
      <c r="AG158" s="308"/>
      <c r="AI158" s="87" t="s">
        <v>738</v>
      </c>
      <c r="AJ158" s="19" t="str">
        <f>VLOOKUP(C158,EJE!C$1:D1493,2,FALSE)</f>
        <v>https://youtu.be/B4AxYIlorgw?si=E6uIHQ3akwy8aj-m</v>
      </c>
    </row>
    <row r="159" spans="1:36" ht="16.5" customHeight="1">
      <c r="A159" s="155">
        <v>4</v>
      </c>
      <c r="B159" s="81" t="s">
        <v>739</v>
      </c>
      <c r="C159" s="321" t="s">
        <v>66</v>
      </c>
      <c r="D159" s="132" t="str">
        <f t="shared" si="133"/>
        <v>video</v>
      </c>
      <c r="E159" s="395"/>
      <c r="F159" s="395"/>
      <c r="G159" s="395"/>
      <c r="H159" s="395" t="s">
        <v>776</v>
      </c>
      <c r="I159" s="395"/>
      <c r="J159" s="395"/>
      <c r="K159" s="395">
        <v>3</v>
      </c>
      <c r="L159" s="395"/>
      <c r="M159" s="395"/>
      <c r="N159" s="395"/>
      <c r="O159" s="395"/>
      <c r="P159" s="398"/>
      <c r="Q159" s="159"/>
      <c r="R159" s="159"/>
      <c r="S159" s="159"/>
      <c r="T159" s="159"/>
      <c r="U159" s="159"/>
      <c r="V159" s="159"/>
      <c r="W159" s="159"/>
      <c r="X159" s="159"/>
      <c r="Y159" s="159"/>
      <c r="Z159" s="159"/>
      <c r="AA159" s="159"/>
      <c r="AB159" s="159"/>
      <c r="AC159" s="159"/>
      <c r="AD159" s="159"/>
      <c r="AE159" s="159"/>
      <c r="AF159" s="159"/>
      <c r="AG159" s="308"/>
      <c r="AI159" s="87" t="s">
        <v>738</v>
      </c>
      <c r="AJ159" s="19" t="str">
        <f>VLOOKUP(C159,EJE!C$1:D1494,2,FALSE)</f>
        <v>https://youtu.be/YNAwRWgPwNk?si=tRGZb459mOPBCCZB</v>
      </c>
    </row>
    <row r="160" spans="1:36" ht="12.75" customHeight="1">
      <c r="A160" s="155">
        <v>5</v>
      </c>
      <c r="B160" s="81" t="s">
        <v>739</v>
      </c>
      <c r="C160" s="321" t="s">
        <v>316</v>
      </c>
      <c r="D160" s="132" t="str">
        <f t="shared" si="133"/>
        <v>video</v>
      </c>
      <c r="E160" s="395"/>
      <c r="F160" s="395"/>
      <c r="G160" s="395"/>
      <c r="H160" s="395" t="s">
        <v>776</v>
      </c>
      <c r="I160" s="395"/>
      <c r="J160" s="395"/>
      <c r="K160" s="395">
        <v>3</v>
      </c>
      <c r="L160" s="395"/>
      <c r="M160" s="395"/>
      <c r="N160" s="395"/>
      <c r="O160" s="395"/>
      <c r="P160" s="398"/>
      <c r="Q160" s="159"/>
      <c r="R160" s="159"/>
      <c r="S160" s="159"/>
      <c r="T160" s="159"/>
      <c r="U160" s="159"/>
      <c r="V160" s="159"/>
      <c r="W160" s="159"/>
      <c r="X160" s="159"/>
      <c r="Y160" s="159"/>
      <c r="Z160" s="159"/>
      <c r="AA160" s="159"/>
      <c r="AB160" s="159"/>
      <c r="AC160" s="159"/>
      <c r="AD160" s="159"/>
      <c r="AE160" s="159"/>
      <c r="AF160" s="159"/>
      <c r="AG160" s="308"/>
      <c r="AI160" s="87" t="s">
        <v>738</v>
      </c>
      <c r="AJ160" s="19" t="str">
        <f>VLOOKUP(C160,EJE!C$1:D1495,2,FALSE)</f>
        <v>https://youtu.be/mHF9oAkfJ6Q?si=PpywtjmHtAge-zOQ</v>
      </c>
    </row>
    <row r="161" spans="1:36" ht="13.5" customHeight="1" thickBot="1">
      <c r="A161" s="155">
        <v>6</v>
      </c>
      <c r="B161" s="81" t="s">
        <v>0</v>
      </c>
      <c r="C161" s="321" t="s">
        <v>622</v>
      </c>
      <c r="D161" s="132" t="e">
        <f t="shared" si="133"/>
        <v>#N/A</v>
      </c>
      <c r="E161" s="395"/>
      <c r="F161" s="395"/>
      <c r="G161" s="395"/>
      <c r="H161" s="395" t="s">
        <v>776</v>
      </c>
      <c r="I161" s="395"/>
      <c r="J161" s="395"/>
      <c r="K161" s="395">
        <v>3</v>
      </c>
      <c r="L161" s="395"/>
      <c r="M161" s="395"/>
      <c r="N161" s="395"/>
      <c r="O161" s="395"/>
      <c r="P161" s="398"/>
      <c r="Q161" s="159"/>
      <c r="R161" s="159"/>
      <c r="S161" s="159"/>
      <c r="T161" s="159"/>
      <c r="U161" s="159"/>
      <c r="V161" s="159"/>
      <c r="W161" s="159"/>
      <c r="X161" s="159"/>
      <c r="Y161" s="159"/>
      <c r="Z161" s="159"/>
      <c r="AA161" s="159"/>
      <c r="AB161" s="159"/>
      <c r="AC161" s="159"/>
      <c r="AD161" s="159"/>
      <c r="AE161" s="159"/>
      <c r="AF161" s="159"/>
      <c r="AG161" s="308"/>
      <c r="AI161" s="87" t="s">
        <v>738</v>
      </c>
      <c r="AJ161" s="19" t="e">
        <f>VLOOKUP(C161,EJE!C$1:D1496,2,FALSE)</f>
        <v>#N/A</v>
      </c>
    </row>
    <row r="162" spans="1:36" ht="12.75">
      <c r="A162" s="155">
        <v>7</v>
      </c>
      <c r="B162" s="129" t="s">
        <v>1242</v>
      </c>
      <c r="C162" s="317" t="str">
        <f>+VLOOKUP($B162,PERIODIZACION!$A$3:$AN$528,2,FALSE)</f>
        <v>SENTADILLA</v>
      </c>
      <c r="D162" s="317">
        <f>IF(VLOOKUP($B162,PERIODIZACION!$A$3:$AN$528,3,FALSE)=0,"",VLOOKUP($B162,PERIODIZACION!$A$3:$AN$528,3,FALSE))</f>
        <v>40</v>
      </c>
      <c r="E162" s="317" t="str">
        <f t="shared" ref="E162" si="134">IF(D162 &lt;&gt; "","/","")</f>
        <v>/</v>
      </c>
      <c r="F162" s="317">
        <f>IF(VLOOKUP($B162,PERIODIZACION!$A$3:$AN$528,4,FALSE)=0,"",VLOOKUP($B162,PERIODIZACION!$A$3:$AN$528,4,FALSE))</f>
        <v>4</v>
      </c>
      <c r="G162" s="317">
        <f>IF(VLOOKUP($B162,PERIODIZACION!$A$3:$AN$528,5,FALSE)=0,"",VLOOKUP($B162,PERIODIZACION!$A$3:$AN$528,5,FALSE))</f>
        <v>60</v>
      </c>
      <c r="H162" s="317" t="str">
        <f t="shared" ref="H162" si="135">IF(G162 &lt;&gt; "","/","")</f>
        <v>/</v>
      </c>
      <c r="I162" s="317">
        <f>IF(VLOOKUP($B162,PERIODIZACION!$A$3:$AN$528,6,FALSE)=0,"",VLOOKUP($B162,PERIODIZACION!$A$3:$AN$528,6,FALSE))</f>
        <v>4</v>
      </c>
      <c r="J162" s="317">
        <f>IF(VLOOKUP($B162,PERIODIZACION!$A$3:$AN$528,7,FALSE)=0,"",VLOOKUP($B162,PERIODIZACION!$A$3:$AN$528,7,FALSE))</f>
        <v>70</v>
      </c>
      <c r="K162" s="317" t="str">
        <f t="shared" ref="K162" si="136">IF(J162 &lt;&gt; "","/","")</f>
        <v>/</v>
      </c>
      <c r="L162" s="317">
        <f>IF(VLOOKUP($B162,PERIODIZACION!$A$3:$AN$528,8,FALSE)=0,"",VLOOKUP($B162,PERIODIZACION!$A$3:$AN$528,8,FALSE))</f>
        <v>4</v>
      </c>
      <c r="M162" s="317">
        <f>IF(VLOOKUP($B162,PERIODIZACION!$A$3:$AN$528,9,FALSE)=0,"",VLOOKUP($B162,PERIODIZACION!$A$3:$AN$528,9,FALSE))</f>
        <v>80</v>
      </c>
      <c r="N162" s="317" t="str">
        <f t="shared" ref="N162" si="137">IF(M162 &lt;&gt; "","/","")</f>
        <v>/</v>
      </c>
      <c r="O162" s="317">
        <f>IF(VLOOKUP($B162,PERIODIZACION!$A$3:$AN$528,10,FALSE)=0,"",VLOOKUP($B162,PERIODIZACION!$A$3:$AN$528,10,FALSE))</f>
        <v>2</v>
      </c>
      <c r="P162" s="317">
        <f>IF(VLOOKUP($B162,PERIODIZACION!$A$3:$AN$528,11,FALSE)=0,"",VLOOKUP($B162,PERIODIZACION!$A$3:$AN$528,11,FALSE))</f>
        <v>80</v>
      </c>
      <c r="Q162" s="317" t="str">
        <f t="shared" ref="Q162" si="138">IF(P162 &lt;&gt; "","/","")</f>
        <v>/</v>
      </c>
      <c r="R162" s="317">
        <f>IF(VLOOKUP($B162,PERIODIZACION!$A$3:$AN$528,12,FALSE)=0,"",VLOOKUP($B162,PERIODIZACION!$A$3:$AN$528,12,FALSE))</f>
        <v>2</v>
      </c>
      <c r="S162" s="317">
        <f>IF(VLOOKUP($B162,PERIODIZACION!$A$3:$AN$528,13,FALSE)=0,"",VLOOKUP($B162,PERIODIZACION!$A$3:$AN$528,13,FALSE))</f>
        <v>80</v>
      </c>
      <c r="T162" s="317" t="str">
        <f t="shared" ref="T162" si="139">IF(S162 &lt;&gt; "","/","")</f>
        <v>/</v>
      </c>
      <c r="U162" s="317">
        <f>IF(VLOOKUP($B162,PERIODIZACION!$A$3:$AN$528,14,FALSE)=0,"",VLOOKUP($B162,PERIODIZACION!$A$3:$AN$528,14,FALSE))</f>
        <v>2</v>
      </c>
      <c r="V162" s="317">
        <f>IF(VLOOKUP($B162,PERIODIZACION!$A$3:$AN$528,15,FALSE)=0,"",VLOOKUP($B162,PERIODIZACION!$A$3:$AN$528,15,FALSE))</f>
        <v>80</v>
      </c>
      <c r="W162" s="317" t="str">
        <f t="shared" ref="W162" si="140">IF(V162 &lt;&gt; "","/","")</f>
        <v>/</v>
      </c>
      <c r="X162" s="317">
        <f>IF(VLOOKUP($B162,PERIODIZACION!$A$3:$AN$528,16,FALSE)=0,"",VLOOKUP($B162,PERIODIZACION!$A$3:$AN$528,16,FALSE))</f>
        <v>2</v>
      </c>
      <c r="Y162" s="317">
        <f>IF(VLOOKUP($B162,PERIODIZACION!$A$3:$AN$528,17,FALSE)=0,"",VLOOKUP($B162,PERIODIZACION!$A$3:$AN$528,17,FALSE))</f>
        <v>80</v>
      </c>
      <c r="Z162" s="317" t="str">
        <f t="shared" ref="Z162" si="141">IF(Y162 &lt;&gt; "","/","")</f>
        <v>/</v>
      </c>
      <c r="AA162" s="317">
        <f>IF(VLOOKUP($B162,PERIODIZACION!$A$3:$AN$528,18,FALSE)=0,"",VLOOKUP($B162,PERIODIZACION!$A$3:$AN$528,18,FALSE))</f>
        <v>2</v>
      </c>
      <c r="AB162" s="317">
        <f>IF(VLOOKUP($B162,PERIODIZACION!$A$3:$AN$528,19,FALSE)=0,"",VLOOKUP($B162,PERIODIZACION!$A$3:$AN$528,19,FALSE))</f>
        <v>80</v>
      </c>
      <c r="AC162" s="317" t="str">
        <f t="shared" ref="AC162" si="142">IF(AB162 &lt;&gt; "","/","")</f>
        <v>/</v>
      </c>
      <c r="AD162" s="317">
        <f>IF(VLOOKUP($B162,PERIODIZACION!$A$3:$AN$528,20,FALSE)=0,"",VLOOKUP($B162,PERIODIZACION!$A$3:$AN$528,20,FALSE))</f>
        <v>2</v>
      </c>
      <c r="AE162" s="317" t="str">
        <f>IF(VLOOKUP($B162,PERIODIZACION!$A$3:$AN$528,21,FALSE)=0,"",VLOOKUP($B162,PERIODIZACION!$A$3:$AN$528,21,FALSE))</f>
        <v/>
      </c>
      <c r="AF162" s="317" t="str">
        <f t="shared" ref="AF162" si="143">IF(AE162 &lt;&gt; "","/","")</f>
        <v/>
      </c>
      <c r="AG162" s="318" t="str">
        <f>IF(VLOOKUP($B162,PERIODIZACION!$A$3:$AN$528,22,FALSE)=0,"",VLOOKUP($B162,PERIODIZACION!$A$3:$AN$528,22,FALSE))</f>
        <v/>
      </c>
      <c r="AI162" s="87" t="s">
        <v>738</v>
      </c>
      <c r="AJ162" s="19" t="e">
        <f>VLOOKUP(C162,EJE!C$1:D1498,2,FALSE)</f>
        <v>#N/A</v>
      </c>
    </row>
    <row r="163" spans="1:36" ht="16.5" customHeight="1">
      <c r="A163" s="155">
        <v>8</v>
      </c>
      <c r="B163" s="81"/>
      <c r="C163" s="308"/>
      <c r="D163" s="132"/>
      <c r="E163" s="380"/>
      <c r="F163" s="380"/>
      <c r="G163" s="380"/>
      <c r="H163" s="380"/>
      <c r="I163" s="380"/>
      <c r="J163" s="380"/>
      <c r="K163" s="380"/>
      <c r="L163" s="380"/>
      <c r="M163" s="380"/>
      <c r="N163" s="380"/>
      <c r="O163" s="380"/>
      <c r="P163" s="380"/>
      <c r="Q163" s="308"/>
      <c r="R163" s="308"/>
      <c r="S163" s="308"/>
      <c r="T163" s="308"/>
      <c r="U163" s="308"/>
      <c r="V163" s="308"/>
      <c r="W163" s="308"/>
      <c r="X163" s="308"/>
      <c r="Y163" s="308"/>
      <c r="Z163" s="308"/>
      <c r="AA163" s="308"/>
      <c r="AB163" s="308"/>
      <c r="AC163" s="308"/>
      <c r="AD163" s="308"/>
      <c r="AE163" s="308"/>
      <c r="AF163" s="308"/>
      <c r="AG163" s="312"/>
      <c r="AI163" s="87" t="s">
        <v>738</v>
      </c>
      <c r="AJ163" s="19" t="e">
        <f>VLOOKUP(C163,EJE!C$1:D1499,2,FALSE)</f>
        <v>#N/A</v>
      </c>
    </row>
    <row r="164" spans="1:36" ht="13.5" customHeight="1" thickBot="1">
      <c r="A164" s="155">
        <v>9</v>
      </c>
      <c r="B164" s="82" t="s">
        <v>264</v>
      </c>
      <c r="C164" s="314" t="s">
        <v>651</v>
      </c>
      <c r="D164" s="133" t="str">
        <f>HYPERLINK(AJ164,AI164)</f>
        <v>video</v>
      </c>
      <c r="E164" s="387"/>
      <c r="F164" s="387"/>
      <c r="G164" s="387"/>
      <c r="H164" s="387" t="s">
        <v>776</v>
      </c>
      <c r="I164" s="387"/>
      <c r="J164" s="387"/>
      <c r="K164" s="387"/>
      <c r="L164" s="387"/>
      <c r="M164" s="387"/>
      <c r="N164" s="387"/>
      <c r="O164" s="387"/>
      <c r="P164" s="387"/>
      <c r="Q164" s="314"/>
      <c r="R164" s="314"/>
      <c r="S164" s="314"/>
      <c r="T164" s="314"/>
      <c r="U164" s="314"/>
      <c r="V164" s="314"/>
      <c r="W164" s="314"/>
      <c r="X164" s="314"/>
      <c r="Y164" s="314"/>
      <c r="Z164" s="314"/>
      <c r="AA164" s="314"/>
      <c r="AB164" s="314"/>
      <c r="AC164" s="314"/>
      <c r="AD164" s="314"/>
      <c r="AE164" s="314"/>
      <c r="AF164" s="314"/>
      <c r="AG164" s="315"/>
      <c r="AI164" s="87" t="s">
        <v>738</v>
      </c>
      <c r="AJ164" s="19" t="str">
        <f>VLOOKUP(C164,EJE!C$1:D1500,2,FALSE)</f>
        <v>https://youtu.be/NDnUK9fSDe8?si=3nBkyPS7AyNNNd0x</v>
      </c>
    </row>
    <row r="165" spans="1:36" ht="12.75">
      <c r="A165" s="155">
        <v>10</v>
      </c>
      <c r="B165" s="129" t="s">
        <v>1243</v>
      </c>
      <c r="C165" s="317" t="str">
        <f>+VLOOKUP($B165,PERIODIZACION!$A$3:$AN$528,2,FALSE)</f>
        <v>SEAL ROW</v>
      </c>
      <c r="D165" s="317">
        <f>IF(VLOOKUP($B165,PERIODIZACION!$A$3:$AN$528,3,FALSE)=0,"",VLOOKUP($B165,PERIODIZACION!$A$3:$AN$528,3,FALSE))</f>
        <v>40</v>
      </c>
      <c r="E165" s="317" t="str">
        <f t="shared" ref="E165" si="144">IF(D165 &lt;&gt; "","/","")</f>
        <v>/</v>
      </c>
      <c r="F165" s="317">
        <f>IF(VLOOKUP($B165,PERIODIZACION!$A$3:$AN$528,4,FALSE)=0,"",VLOOKUP($B165,PERIODIZACION!$A$3:$AN$528,4,FALSE))</f>
        <v>4</v>
      </c>
      <c r="G165" s="317">
        <f>IF(VLOOKUP($B165,PERIODIZACION!$A$3:$AN$528,5,FALSE)=0,"",VLOOKUP($B165,PERIODIZACION!$A$3:$AN$528,5,FALSE))</f>
        <v>60</v>
      </c>
      <c r="H165" s="317" t="str">
        <f t="shared" ref="H165" si="145">IF(G165 &lt;&gt; "","/","")</f>
        <v>/</v>
      </c>
      <c r="I165" s="317">
        <f>IF(VLOOKUP($B165,PERIODIZACION!$A$3:$AN$528,6,FALSE)=0,"",VLOOKUP($B165,PERIODIZACION!$A$3:$AN$528,6,FALSE))</f>
        <v>4</v>
      </c>
      <c r="J165" s="317">
        <f>IF(VLOOKUP($B165,PERIODIZACION!$A$3:$AN$528,7,FALSE)=0,"",VLOOKUP($B165,PERIODIZACION!$A$3:$AN$528,7,FALSE))</f>
        <v>70</v>
      </c>
      <c r="K165" s="317" t="str">
        <f t="shared" ref="K165" si="146">IF(J165 &lt;&gt; "","/","")</f>
        <v>/</v>
      </c>
      <c r="L165" s="317">
        <f>IF(VLOOKUP($B165,PERIODIZACION!$A$3:$AN$528,8,FALSE)=0,"",VLOOKUP($B165,PERIODIZACION!$A$3:$AN$528,8,FALSE))</f>
        <v>4</v>
      </c>
      <c r="M165" s="317">
        <f>IF(VLOOKUP($B165,PERIODIZACION!$A$3:$AN$528,9,FALSE)=0,"",VLOOKUP($B165,PERIODIZACION!$A$3:$AN$528,9,FALSE))</f>
        <v>80</v>
      </c>
      <c r="N165" s="317" t="str">
        <f t="shared" ref="N165" si="147">IF(M165 &lt;&gt; "","/","")</f>
        <v>/</v>
      </c>
      <c r="O165" s="317">
        <f>IF(VLOOKUP($B165,PERIODIZACION!$A$3:$AN$528,10,FALSE)=0,"",VLOOKUP($B165,PERIODIZACION!$A$3:$AN$528,10,FALSE))</f>
        <v>2</v>
      </c>
      <c r="P165" s="317">
        <f>IF(VLOOKUP($B165,PERIODIZACION!$A$3:$AN$528,11,FALSE)=0,"",VLOOKUP($B165,PERIODIZACION!$A$3:$AN$528,11,FALSE))</f>
        <v>80</v>
      </c>
      <c r="Q165" s="317" t="str">
        <f t="shared" ref="Q165" si="148">IF(P165 &lt;&gt; "","/","")</f>
        <v>/</v>
      </c>
      <c r="R165" s="317">
        <f>IF(VLOOKUP($B165,PERIODIZACION!$A$3:$AN$528,12,FALSE)=0,"",VLOOKUP($B165,PERIODIZACION!$A$3:$AN$528,12,FALSE))</f>
        <v>2</v>
      </c>
      <c r="S165" s="317">
        <f>IF(VLOOKUP($B165,PERIODIZACION!$A$3:$AN$528,13,FALSE)=0,"",VLOOKUP($B165,PERIODIZACION!$A$3:$AN$528,13,FALSE))</f>
        <v>80</v>
      </c>
      <c r="T165" s="317" t="str">
        <f t="shared" ref="T165" si="149">IF(S165 &lt;&gt; "","/","")</f>
        <v>/</v>
      </c>
      <c r="U165" s="317">
        <f>IF(VLOOKUP($B165,PERIODIZACION!$A$3:$AN$528,14,FALSE)=0,"",VLOOKUP($B165,PERIODIZACION!$A$3:$AN$528,14,FALSE))</f>
        <v>2</v>
      </c>
      <c r="V165" s="317">
        <f>IF(VLOOKUP($B165,PERIODIZACION!$A$3:$AN$528,15,FALSE)=0,"",VLOOKUP($B165,PERIODIZACION!$A$3:$AN$528,15,FALSE))</f>
        <v>80</v>
      </c>
      <c r="W165" s="317" t="str">
        <f t="shared" ref="W165" si="150">IF(V165 &lt;&gt; "","/","")</f>
        <v>/</v>
      </c>
      <c r="X165" s="317">
        <f>IF(VLOOKUP($B165,PERIODIZACION!$A$3:$AN$528,16,FALSE)=0,"",VLOOKUP($B165,PERIODIZACION!$A$3:$AN$528,16,FALSE))</f>
        <v>2</v>
      </c>
      <c r="Y165" s="317">
        <f>IF(VLOOKUP($B165,PERIODIZACION!$A$3:$AN$528,17,FALSE)=0,"",VLOOKUP($B165,PERIODIZACION!$A$3:$AN$528,17,FALSE))</f>
        <v>80</v>
      </c>
      <c r="Z165" s="317" t="str">
        <f t="shared" ref="Z165" si="151">IF(Y165 &lt;&gt; "","/","")</f>
        <v>/</v>
      </c>
      <c r="AA165" s="317">
        <f>IF(VLOOKUP($B165,PERIODIZACION!$A$3:$AN$528,18,FALSE)=0,"",VLOOKUP($B165,PERIODIZACION!$A$3:$AN$528,18,FALSE))</f>
        <v>2</v>
      </c>
      <c r="AB165" s="317">
        <f>IF(VLOOKUP($B165,PERIODIZACION!$A$3:$AN$528,19,FALSE)=0,"",VLOOKUP($B165,PERIODIZACION!$A$3:$AN$528,19,FALSE))</f>
        <v>80</v>
      </c>
      <c r="AC165" s="317" t="str">
        <f t="shared" ref="AC165" si="152">IF(AB165 &lt;&gt; "","/","")</f>
        <v>/</v>
      </c>
      <c r="AD165" s="317">
        <f>IF(VLOOKUP($B165,PERIODIZACION!$A$3:$AN$528,20,FALSE)=0,"",VLOOKUP($B165,PERIODIZACION!$A$3:$AN$528,20,FALSE))</f>
        <v>2</v>
      </c>
      <c r="AE165" s="317" t="str">
        <f>IF(VLOOKUP($B165,PERIODIZACION!$A$3:$AN$528,21,FALSE)=0,"",VLOOKUP($B165,PERIODIZACION!$A$3:$AN$528,21,FALSE))</f>
        <v/>
      </c>
      <c r="AF165" s="317" t="str">
        <f t="shared" ref="AF165" si="153">IF(AE165 &lt;&gt; "","/","")</f>
        <v/>
      </c>
      <c r="AG165" s="318" t="str">
        <f>IF(VLOOKUP($B165,PERIODIZACION!$A$3:$AN$528,22,FALSE)=0,"",VLOOKUP($B165,PERIODIZACION!$A$3:$AN$528,22,FALSE))</f>
        <v/>
      </c>
      <c r="AI165" s="87" t="s">
        <v>738</v>
      </c>
      <c r="AJ165" s="19" t="e">
        <f>VLOOKUP(C165,EJE!C$1:D1501,2,FALSE)</f>
        <v>#N/A</v>
      </c>
    </row>
    <row r="166" spans="1:36" ht="16.5" customHeight="1">
      <c r="A166" s="155">
        <v>11</v>
      </c>
      <c r="B166" s="81" t="s">
        <v>687</v>
      </c>
      <c r="C166" s="308"/>
      <c r="D166" s="132"/>
      <c r="E166" s="380"/>
      <c r="F166" s="380"/>
      <c r="G166" s="380"/>
      <c r="H166" s="380"/>
      <c r="I166" s="380"/>
      <c r="J166" s="380"/>
      <c r="K166" s="380"/>
      <c r="L166" s="380"/>
      <c r="M166" s="380"/>
      <c r="N166" s="380"/>
      <c r="O166" s="380"/>
      <c r="P166" s="380"/>
      <c r="Q166" s="308"/>
      <c r="R166" s="308"/>
      <c r="S166" s="308"/>
      <c r="T166" s="308"/>
      <c r="U166" s="308"/>
      <c r="V166" s="308"/>
      <c r="W166" s="308"/>
      <c r="X166" s="308"/>
      <c r="Y166" s="308"/>
      <c r="Z166" s="308"/>
      <c r="AA166" s="308"/>
      <c r="AB166" s="308"/>
      <c r="AC166" s="308"/>
      <c r="AD166" s="308"/>
      <c r="AE166" s="308"/>
      <c r="AF166" s="308"/>
      <c r="AG166" s="312"/>
      <c r="AI166" s="87" t="s">
        <v>738</v>
      </c>
      <c r="AJ166" s="19" t="e">
        <f>VLOOKUP(C166,EJE!C$1:D1502,2,FALSE)</f>
        <v>#N/A</v>
      </c>
    </row>
    <row r="167" spans="1:36" ht="17.25" customHeight="1" thickBot="1">
      <c r="A167" s="155">
        <v>12</v>
      </c>
      <c r="B167" s="82" t="s">
        <v>942</v>
      </c>
      <c r="C167" s="313" t="s">
        <v>667</v>
      </c>
      <c r="D167" s="133" t="str">
        <f>HYPERLINK(AJ167,AI167)</f>
        <v>video</v>
      </c>
      <c r="E167" s="387"/>
      <c r="F167" s="387"/>
      <c r="G167" s="387"/>
      <c r="H167" s="387" t="s">
        <v>776</v>
      </c>
      <c r="I167" s="387"/>
      <c r="J167" s="387"/>
      <c r="K167" s="387"/>
      <c r="L167" s="387"/>
      <c r="M167" s="387"/>
      <c r="N167" s="387"/>
      <c r="O167" s="387"/>
      <c r="P167" s="387"/>
      <c r="Q167" s="314"/>
      <c r="R167" s="314"/>
      <c r="S167" s="314"/>
      <c r="T167" s="314"/>
      <c r="U167" s="314"/>
      <c r="V167" s="314"/>
      <c r="W167" s="314"/>
      <c r="X167" s="314"/>
      <c r="Y167" s="314"/>
      <c r="Z167" s="314"/>
      <c r="AA167" s="314"/>
      <c r="AB167" s="314"/>
      <c r="AC167" s="314"/>
      <c r="AD167" s="314"/>
      <c r="AE167" s="314"/>
      <c r="AF167" s="314"/>
      <c r="AG167" s="315"/>
      <c r="AI167" s="87" t="s">
        <v>738</v>
      </c>
      <c r="AJ167" s="19" t="str">
        <f>VLOOKUP(C167,EJE!C$1:D1503,2,FALSE)</f>
        <v>https://youtu.be/6h97GImoFN8?si=9xA6dYWvzzOHIsIz</v>
      </c>
    </row>
    <row r="168" spans="1:36" ht="12" customHeight="1" thickBot="1">
      <c r="A168" s="155">
        <v>13</v>
      </c>
      <c r="B168" s="379"/>
      <c r="C168" s="379"/>
      <c r="D168" s="379"/>
      <c r="E168" s="379" t="s">
        <v>688</v>
      </c>
      <c r="F168" s="379"/>
      <c r="G168" s="379"/>
      <c r="H168" s="379" t="s">
        <v>38</v>
      </c>
      <c r="I168" s="379"/>
      <c r="J168" s="379"/>
      <c r="K168" s="379" t="s">
        <v>687</v>
      </c>
      <c r="L168" s="379"/>
      <c r="M168" s="379"/>
      <c r="N168" s="379" t="s">
        <v>686</v>
      </c>
      <c r="O168" s="379"/>
      <c r="P168" s="379"/>
      <c r="Q168" s="319"/>
      <c r="R168" s="319"/>
      <c r="S168" s="319"/>
      <c r="T168" s="319"/>
      <c r="U168" s="319"/>
      <c r="V168" s="319"/>
      <c r="W168" s="319"/>
      <c r="X168" s="319"/>
      <c r="Y168" s="319"/>
      <c r="Z168" s="319"/>
      <c r="AA168" s="319"/>
      <c r="AB168" s="319"/>
      <c r="AC168" s="319"/>
      <c r="AD168" s="319"/>
      <c r="AE168" s="319"/>
      <c r="AF168" s="319"/>
      <c r="AG168" s="319"/>
      <c r="AI168" s="87" t="s">
        <v>738</v>
      </c>
      <c r="AJ168" s="19"/>
    </row>
    <row r="169" spans="1:36" ht="12.75" customHeight="1">
      <c r="A169" s="155">
        <v>14</v>
      </c>
      <c r="B169" s="83" t="s">
        <v>42</v>
      </c>
      <c r="C169" s="316" t="s">
        <v>23</v>
      </c>
      <c r="D169" s="131" t="str">
        <f>HYPERLINK(AJ169,AI169)</f>
        <v>video</v>
      </c>
      <c r="E169" s="389"/>
      <c r="F169" s="389"/>
      <c r="G169" s="389"/>
      <c r="H169" s="389" t="s">
        <v>779</v>
      </c>
      <c r="I169" s="389"/>
      <c r="J169" s="389"/>
      <c r="K169" s="389">
        <v>3</v>
      </c>
      <c r="L169" s="389"/>
      <c r="M169" s="389"/>
      <c r="N169" s="389"/>
      <c r="O169" s="389"/>
      <c r="P169" s="397"/>
      <c r="Q169" s="319"/>
      <c r="R169" s="319"/>
      <c r="S169" s="319"/>
      <c r="T169" s="319"/>
      <c r="U169" s="319"/>
      <c r="V169" s="319"/>
      <c r="W169" s="319"/>
      <c r="X169" s="319"/>
      <c r="Y169" s="319"/>
      <c r="Z169" s="319"/>
      <c r="AA169" s="319"/>
      <c r="AB169" s="319"/>
      <c r="AC169" s="319"/>
      <c r="AD169" s="319"/>
      <c r="AE169" s="319"/>
      <c r="AF169" s="319"/>
      <c r="AG169" s="319"/>
      <c r="AI169" s="87" t="s">
        <v>738</v>
      </c>
      <c r="AJ169" s="19">
        <f>VLOOKUP(C169,EJE!C$1:D1505,2,FALSE)</f>
        <v>0</v>
      </c>
    </row>
    <row r="170" spans="1:36" ht="25.5" customHeight="1">
      <c r="A170" s="155">
        <v>15</v>
      </c>
      <c r="B170" s="83" t="s">
        <v>687</v>
      </c>
      <c r="C170" s="321" t="s">
        <v>1190</v>
      </c>
      <c r="D170" s="132" t="str">
        <f>HYPERLINK(AJ170,AI170)</f>
        <v>video</v>
      </c>
      <c r="E170" s="395">
        <v>6</v>
      </c>
      <c r="F170" s="395"/>
      <c r="G170" s="395"/>
      <c r="H170" s="395"/>
      <c r="I170" s="395"/>
      <c r="J170" s="395"/>
      <c r="K170" s="395">
        <v>3</v>
      </c>
      <c r="L170" s="395"/>
      <c r="M170" s="395"/>
      <c r="N170" s="395"/>
      <c r="O170" s="395"/>
      <c r="P170" s="398"/>
      <c r="Q170" s="319"/>
      <c r="R170" s="319"/>
      <c r="S170" s="319"/>
      <c r="T170" s="319"/>
      <c r="U170" s="319"/>
      <c r="V170" s="319"/>
      <c r="W170" s="319"/>
      <c r="X170" s="319"/>
      <c r="Y170" s="319"/>
      <c r="Z170" s="319"/>
      <c r="AA170" s="319"/>
      <c r="AB170" s="319"/>
      <c r="AC170" s="319"/>
      <c r="AD170" s="319"/>
      <c r="AE170" s="319"/>
      <c r="AF170" s="319"/>
      <c r="AG170" s="319"/>
      <c r="AI170" s="87" t="s">
        <v>738</v>
      </c>
      <c r="AJ170" s="19">
        <f>VLOOKUP(C170,EJE!C$1:D1506,2,FALSE)</f>
        <v>0</v>
      </c>
    </row>
    <row r="171" spans="1:36" ht="12.75" customHeight="1">
      <c r="A171" s="155">
        <v>16</v>
      </c>
      <c r="B171" s="83" t="s">
        <v>38</v>
      </c>
      <c r="C171" s="321" t="s">
        <v>126</v>
      </c>
      <c r="D171" s="132" t="str">
        <f>HYPERLINK(AJ171,AI171)</f>
        <v>video</v>
      </c>
      <c r="E171" s="395">
        <v>6</v>
      </c>
      <c r="F171" s="395"/>
      <c r="G171" s="395"/>
      <c r="H171" s="395"/>
      <c r="I171" s="395"/>
      <c r="J171" s="395"/>
      <c r="K171" s="395">
        <v>3</v>
      </c>
      <c r="L171" s="395"/>
      <c r="M171" s="395"/>
      <c r="N171" s="395"/>
      <c r="O171" s="395"/>
      <c r="P171" s="398"/>
      <c r="Q171" s="319"/>
      <c r="R171" s="319"/>
      <c r="S171" s="319"/>
      <c r="T171" s="319"/>
      <c r="U171" s="319"/>
      <c r="V171" s="319"/>
      <c r="W171" s="319"/>
      <c r="X171" s="319"/>
      <c r="Y171" s="319"/>
      <c r="Z171" s="319"/>
      <c r="AA171" s="319"/>
      <c r="AB171" s="319"/>
      <c r="AC171" s="319"/>
      <c r="AD171" s="319"/>
      <c r="AE171" s="319"/>
      <c r="AF171" s="319"/>
      <c r="AG171" s="319"/>
      <c r="AI171" s="87" t="s">
        <v>738</v>
      </c>
      <c r="AJ171" s="19">
        <f>VLOOKUP(C171,EJE!C$1:D1507,2,FALSE)</f>
        <v>0</v>
      </c>
    </row>
    <row r="172" spans="1:36" ht="13.5" thickBot="1">
      <c r="A172" s="155">
        <v>17</v>
      </c>
      <c r="B172" s="83" t="s">
        <v>687</v>
      </c>
      <c r="C172" s="313" t="s">
        <v>1193</v>
      </c>
      <c r="D172" s="133" t="str">
        <f>HYPERLINK(AJ172,AI172)</f>
        <v>video</v>
      </c>
      <c r="E172" s="386">
        <v>6</v>
      </c>
      <c r="F172" s="386"/>
      <c r="G172" s="386"/>
      <c r="H172" s="386"/>
      <c r="I172" s="386"/>
      <c r="J172" s="386"/>
      <c r="K172" s="386">
        <v>3</v>
      </c>
      <c r="L172" s="386"/>
      <c r="M172" s="386"/>
      <c r="N172" s="386"/>
      <c r="O172" s="386"/>
      <c r="P172" s="399"/>
      <c r="Q172" s="319"/>
      <c r="R172" s="319"/>
      <c r="S172" s="319"/>
      <c r="T172" s="319"/>
      <c r="U172" s="319"/>
      <c r="V172" s="319"/>
      <c r="W172" s="319"/>
      <c r="X172" s="319"/>
      <c r="Y172" s="319"/>
      <c r="Z172" s="319"/>
      <c r="AA172" s="319"/>
      <c r="AB172" s="319"/>
      <c r="AC172" s="319"/>
      <c r="AD172" s="319"/>
      <c r="AE172" s="319"/>
      <c r="AF172" s="319"/>
      <c r="AG172" s="319"/>
      <c r="AI172" s="87" t="s">
        <v>738</v>
      </c>
      <c r="AJ172" s="19">
        <f>VLOOKUP(C172,EJE!C$1:D1508,2,FALSE)</f>
        <v>0</v>
      </c>
    </row>
    <row r="173" spans="1:36" ht="12.75">
      <c r="A173" s="155">
        <v>18</v>
      </c>
      <c r="B173" s="83" t="s">
        <v>262</v>
      </c>
      <c r="C173" s="316" t="s">
        <v>272</v>
      </c>
      <c r="D173" s="131" t="str">
        <f t="shared" ref="D173:D175" si="154">HYPERLINK(AJ173,AI173)</f>
        <v>video</v>
      </c>
      <c r="E173" s="389">
        <v>10</v>
      </c>
      <c r="F173" s="389"/>
      <c r="G173" s="389"/>
      <c r="H173" s="389"/>
      <c r="I173" s="389"/>
      <c r="J173" s="389"/>
      <c r="K173" s="389">
        <v>3</v>
      </c>
      <c r="L173" s="389"/>
      <c r="M173" s="389"/>
      <c r="N173" s="389"/>
      <c r="O173" s="389"/>
      <c r="P173" s="397"/>
      <c r="Q173" s="319"/>
      <c r="R173" s="319"/>
      <c r="S173" s="319"/>
      <c r="T173" s="319"/>
      <c r="U173" s="319"/>
      <c r="V173" s="319"/>
      <c r="W173" s="319"/>
      <c r="X173" s="319"/>
      <c r="Y173" s="319"/>
      <c r="Z173" s="319"/>
      <c r="AA173" s="319"/>
      <c r="AB173" s="319"/>
      <c r="AC173" s="319"/>
      <c r="AD173" s="319"/>
      <c r="AE173" s="319"/>
      <c r="AF173" s="319"/>
      <c r="AG173" s="319"/>
      <c r="AI173" s="87" t="s">
        <v>738</v>
      </c>
      <c r="AJ173" s="19">
        <f>VLOOKUP(C173,EJE!C$1:D1509,2,FALSE)</f>
        <v>0</v>
      </c>
    </row>
    <row r="174" spans="1:36" ht="12.75">
      <c r="A174" s="155">
        <v>19</v>
      </c>
      <c r="B174" s="83" t="s">
        <v>262</v>
      </c>
      <c r="C174" s="321" t="s">
        <v>295</v>
      </c>
      <c r="D174" s="132" t="str">
        <f t="shared" si="154"/>
        <v>video</v>
      </c>
      <c r="E174" s="395">
        <v>10</v>
      </c>
      <c r="F174" s="395"/>
      <c r="G174" s="395"/>
      <c r="H174" s="395"/>
      <c r="I174" s="395"/>
      <c r="J174" s="395"/>
      <c r="K174" s="395">
        <v>3</v>
      </c>
      <c r="L174" s="395"/>
      <c r="M174" s="395"/>
      <c r="N174" s="395"/>
      <c r="O174" s="395"/>
      <c r="P174" s="398"/>
      <c r="Q174" s="319"/>
      <c r="R174" s="319"/>
      <c r="S174" s="319"/>
      <c r="T174" s="319"/>
      <c r="U174" s="319"/>
      <c r="V174" s="319"/>
      <c r="W174" s="319"/>
      <c r="X174" s="319"/>
      <c r="Y174" s="319"/>
      <c r="Z174" s="319"/>
      <c r="AA174" s="319"/>
      <c r="AB174" s="319"/>
      <c r="AC174" s="319"/>
      <c r="AD174" s="319"/>
      <c r="AE174" s="319"/>
      <c r="AF174" s="319"/>
      <c r="AG174" s="319"/>
      <c r="AI174" s="87" t="s">
        <v>738</v>
      </c>
      <c r="AJ174" s="19">
        <f>VLOOKUP(C174,EJE!C$1:D1510,2,FALSE)</f>
        <v>0</v>
      </c>
    </row>
    <row r="175" spans="1:36" ht="13.5" thickBot="1">
      <c r="A175" s="155">
        <v>20</v>
      </c>
      <c r="B175" s="83" t="s">
        <v>263</v>
      </c>
      <c r="C175" s="313" t="s">
        <v>250</v>
      </c>
      <c r="D175" s="133" t="str">
        <f t="shared" si="154"/>
        <v>video</v>
      </c>
      <c r="E175" s="386"/>
      <c r="F175" s="386"/>
      <c r="G175" s="386"/>
      <c r="H175" s="386" t="s">
        <v>782</v>
      </c>
      <c r="I175" s="386"/>
      <c r="J175" s="386"/>
      <c r="K175" s="386">
        <v>3</v>
      </c>
      <c r="L175" s="386"/>
      <c r="M175" s="386"/>
      <c r="N175" s="386"/>
      <c r="O175" s="386"/>
      <c r="P175" s="399"/>
      <c r="Q175" s="319"/>
      <c r="R175" s="319"/>
      <c r="S175" s="319"/>
      <c r="T175" s="319"/>
      <c r="U175" s="319"/>
      <c r="V175" s="319"/>
      <c r="W175" s="319"/>
      <c r="X175" s="319"/>
      <c r="Y175" s="319"/>
      <c r="Z175" s="319"/>
      <c r="AA175" s="319"/>
      <c r="AB175" s="319"/>
      <c r="AC175" s="319"/>
      <c r="AD175" s="319"/>
      <c r="AE175" s="319"/>
      <c r="AF175" s="319"/>
      <c r="AG175" s="319"/>
      <c r="AI175" s="87" t="s">
        <v>738</v>
      </c>
      <c r="AJ175" s="19">
        <f>VLOOKUP(C175,EJE!C$1:D1511,2,FALSE)</f>
        <v>0</v>
      </c>
    </row>
    <row r="176" spans="1:36" ht="12.75">
      <c r="A176" s="155">
        <v>21</v>
      </c>
      <c r="B176" s="83" t="s">
        <v>1</v>
      </c>
      <c r="C176" s="321" t="s">
        <v>745</v>
      </c>
      <c r="D176" s="132"/>
      <c r="E176" s="394"/>
      <c r="F176" s="394"/>
      <c r="G176" s="394"/>
      <c r="H176" s="395" t="s">
        <v>779</v>
      </c>
      <c r="I176" s="395"/>
      <c r="J176" s="395"/>
      <c r="K176" s="395"/>
      <c r="L176" s="395"/>
      <c r="M176" s="395"/>
      <c r="N176" s="394"/>
      <c r="O176" s="394"/>
      <c r="P176" s="394"/>
      <c r="Q176" s="319"/>
      <c r="R176" s="319"/>
      <c r="S176" s="319"/>
      <c r="T176" s="319"/>
      <c r="U176" s="319"/>
      <c r="V176" s="319"/>
      <c r="W176" s="319"/>
      <c r="X176" s="319"/>
      <c r="Y176" s="319"/>
      <c r="Z176" s="319"/>
      <c r="AA176" s="319"/>
      <c r="AB176" s="319"/>
      <c r="AC176" s="319"/>
      <c r="AD176" s="319"/>
      <c r="AE176" s="319"/>
      <c r="AF176" s="130"/>
      <c r="AG176" s="319"/>
    </row>
    <row r="177" spans="1:36">
      <c r="A177" s="155">
        <v>22</v>
      </c>
      <c r="B177" s="83"/>
      <c r="C177" s="320"/>
      <c r="D177" s="192"/>
      <c r="E177" s="22"/>
      <c r="F177" s="22"/>
      <c r="G177" s="22"/>
      <c r="I177" s="320"/>
      <c r="J177" s="23"/>
      <c r="L177" s="320"/>
      <c r="M177" s="23"/>
      <c r="O177" s="320"/>
      <c r="P177" s="23"/>
      <c r="S177" s="23"/>
      <c r="U177" s="24"/>
      <c r="V177" s="24"/>
      <c r="W177" s="24"/>
      <c r="X177" s="24"/>
      <c r="Y177" s="24"/>
      <c r="AB177" s="23"/>
      <c r="AE177" s="23"/>
    </row>
    <row r="178" spans="1:36">
      <c r="A178" s="155">
        <v>23</v>
      </c>
      <c r="B178" s="83"/>
      <c r="C178" s="320"/>
      <c r="D178" s="192"/>
      <c r="E178" s="22"/>
      <c r="F178" s="22"/>
      <c r="G178" s="22"/>
      <c r="I178" s="320"/>
      <c r="J178" s="23"/>
      <c r="L178" s="320"/>
      <c r="M178" s="23"/>
      <c r="O178" s="320"/>
      <c r="P178" s="23"/>
      <c r="S178" s="23"/>
      <c r="U178" s="24"/>
      <c r="V178" s="24"/>
      <c r="W178" s="24"/>
      <c r="X178" s="24"/>
      <c r="Y178" s="24"/>
      <c r="AB178" s="23"/>
      <c r="AE178" s="23"/>
    </row>
    <row r="179" spans="1:36">
      <c r="A179" s="155">
        <v>24</v>
      </c>
      <c r="B179" s="83"/>
      <c r="C179" s="320"/>
      <c r="D179" s="192"/>
      <c r="E179" s="22"/>
      <c r="F179" s="22"/>
      <c r="G179" s="22"/>
      <c r="I179" s="320"/>
      <c r="J179" s="23"/>
      <c r="L179" s="320"/>
      <c r="M179" s="23"/>
      <c r="O179" s="320"/>
      <c r="P179" s="23"/>
      <c r="S179" s="23"/>
      <c r="U179" s="24"/>
      <c r="V179" s="24"/>
      <c r="W179" s="24"/>
      <c r="X179" s="24"/>
      <c r="Y179" s="24"/>
      <c r="AB179" s="23"/>
      <c r="AE179" s="23"/>
    </row>
    <row r="180" spans="1:36">
      <c r="C180" s="77" t="s">
        <v>927</v>
      </c>
      <c r="D180" s="192"/>
      <c r="E180" s="22"/>
      <c r="F180" s="22"/>
      <c r="G180" s="22"/>
      <c r="I180" s="320"/>
      <c r="J180" s="23"/>
      <c r="L180" s="320"/>
      <c r="M180" s="23"/>
      <c r="O180" s="320"/>
      <c r="P180" s="23"/>
      <c r="S180" s="23"/>
      <c r="U180" s="24"/>
      <c r="V180" s="24"/>
      <c r="W180" s="24"/>
      <c r="X180" s="24"/>
      <c r="Y180" s="24"/>
      <c r="AB180" s="23"/>
      <c r="AE180" s="23"/>
    </row>
    <row r="181" spans="1:36" customFormat="1" ht="21" thickBot="1">
      <c r="A181" s="162">
        <v>8</v>
      </c>
      <c r="B181" s="162"/>
      <c r="C181" s="162" t="s">
        <v>929</v>
      </c>
      <c r="D181" s="191"/>
      <c r="E181" s="381" t="s">
        <v>688</v>
      </c>
      <c r="F181" s="381"/>
      <c r="G181" s="381"/>
      <c r="H181" s="381" t="s">
        <v>38</v>
      </c>
      <c r="I181" s="381"/>
      <c r="J181" s="381"/>
      <c r="K181" s="381" t="s">
        <v>687</v>
      </c>
      <c r="L181" s="381"/>
      <c r="M181" s="381"/>
      <c r="N181" s="381" t="s">
        <v>686</v>
      </c>
      <c r="O181" s="381"/>
      <c r="P181" s="381"/>
      <c r="AH181" s="320"/>
      <c r="AI181" s="87"/>
    </row>
    <row r="182" spans="1:36" ht="12.75">
      <c r="A182" s="155">
        <v>1</v>
      </c>
      <c r="B182" s="80" t="s">
        <v>175</v>
      </c>
      <c r="C182" s="321" t="s">
        <v>199</v>
      </c>
      <c r="D182" s="59" t="e">
        <f t="shared" ref="D182:D187" si="155">HYPERLINK(AJ182,AI182)</f>
        <v>#N/A</v>
      </c>
      <c r="E182" s="395"/>
      <c r="F182" s="395"/>
      <c r="G182" s="395"/>
      <c r="H182" s="395" t="s">
        <v>776</v>
      </c>
      <c r="I182" s="395"/>
      <c r="J182" s="395"/>
      <c r="K182" s="395">
        <v>3</v>
      </c>
      <c r="L182" s="395"/>
      <c r="M182" s="395"/>
      <c r="N182" s="395"/>
      <c r="O182" s="395"/>
      <c r="P182" s="398"/>
      <c r="AG182" s="309"/>
      <c r="AI182" s="87" t="s">
        <v>738</v>
      </c>
      <c r="AJ182" s="19" t="e">
        <f>VLOOKUP(C182,EJE!C$1:D1524,2,FALSE)</f>
        <v>#N/A</v>
      </c>
    </row>
    <row r="183" spans="1:36" ht="12.75">
      <c r="A183" s="155">
        <v>2</v>
      </c>
      <c r="B183" s="81" t="s">
        <v>395</v>
      </c>
      <c r="C183" s="321" t="s">
        <v>390</v>
      </c>
      <c r="D183" s="59" t="str">
        <f t="shared" si="155"/>
        <v>video</v>
      </c>
      <c r="E183" s="395"/>
      <c r="F183" s="395"/>
      <c r="G183" s="395"/>
      <c r="H183" s="395" t="s">
        <v>776</v>
      </c>
      <c r="I183" s="395"/>
      <c r="J183" s="395"/>
      <c r="K183" s="395">
        <v>3</v>
      </c>
      <c r="L183" s="395"/>
      <c r="M183" s="395"/>
      <c r="N183" s="395"/>
      <c r="O183" s="395"/>
      <c r="P183" s="398"/>
      <c r="AG183" s="309"/>
      <c r="AI183" s="87" t="s">
        <v>738</v>
      </c>
      <c r="AJ183" s="19" t="str">
        <f>VLOOKUP(C183,EJE!C$1:D1525,2,FALSE)</f>
        <v>https://youtu.be/yTsJrkZp0PA?si=dIaQaUll8m2BnPuF</v>
      </c>
    </row>
    <row r="184" spans="1:36" ht="26.25" thickBot="1">
      <c r="A184" s="155">
        <v>3</v>
      </c>
      <c r="B184" s="82" t="s">
        <v>392</v>
      </c>
      <c r="C184" s="313" t="s">
        <v>723</v>
      </c>
      <c r="D184" s="61" t="str">
        <f t="shared" si="155"/>
        <v>video</v>
      </c>
      <c r="E184" s="386"/>
      <c r="F184" s="386"/>
      <c r="G184" s="386"/>
      <c r="H184" s="386" t="s">
        <v>776</v>
      </c>
      <c r="I184" s="386"/>
      <c r="J184" s="386"/>
      <c r="K184" s="386">
        <v>3</v>
      </c>
      <c r="L184" s="386"/>
      <c r="M184" s="386"/>
      <c r="N184" s="386"/>
      <c r="O184" s="386"/>
      <c r="P184" s="399"/>
      <c r="AG184" s="309"/>
      <c r="AI184" s="87" t="s">
        <v>738</v>
      </c>
      <c r="AJ184" s="19" t="str">
        <f>VLOOKUP(C184,EJE!C$1:D1526,2,FALSE)</f>
        <v>https://drive.google.com/file/d/1Obj2B0pgphywe8p9A6MvgDIw5gB_Nl53/view?usp=sharing</v>
      </c>
    </row>
    <row r="185" spans="1:36" ht="16.5" customHeight="1">
      <c r="A185" s="155">
        <v>4</v>
      </c>
      <c r="B185" s="80" t="s">
        <v>739</v>
      </c>
      <c r="C185" s="316" t="s">
        <v>46</v>
      </c>
      <c r="D185" s="74" t="str">
        <f t="shared" si="155"/>
        <v>video</v>
      </c>
      <c r="E185" s="389"/>
      <c r="F185" s="389"/>
      <c r="G185" s="389"/>
      <c r="H185" s="389" t="s">
        <v>776</v>
      </c>
      <c r="I185" s="389"/>
      <c r="J185" s="389"/>
      <c r="K185" s="389">
        <v>3</v>
      </c>
      <c r="L185" s="389"/>
      <c r="M185" s="389"/>
      <c r="N185" s="389"/>
      <c r="O185" s="389"/>
      <c r="P185" s="397"/>
      <c r="AG185" s="309"/>
      <c r="AI185" s="87" t="s">
        <v>738</v>
      </c>
      <c r="AJ185" s="19">
        <f>VLOOKUP(C185,EJE!C$1:D1527,2,FALSE)</f>
        <v>0</v>
      </c>
    </row>
    <row r="186" spans="1:36" ht="12.75" customHeight="1">
      <c r="A186" s="155">
        <v>5</v>
      </c>
      <c r="B186" s="81" t="s">
        <v>739</v>
      </c>
      <c r="C186" s="321" t="s">
        <v>601</v>
      </c>
      <c r="D186" s="59" t="str">
        <f t="shared" si="155"/>
        <v>video</v>
      </c>
      <c r="E186" s="395"/>
      <c r="F186" s="395"/>
      <c r="G186" s="395"/>
      <c r="H186" s="395" t="s">
        <v>776</v>
      </c>
      <c r="I186" s="395"/>
      <c r="J186" s="395"/>
      <c r="K186" s="395">
        <v>3</v>
      </c>
      <c r="L186" s="395"/>
      <c r="M186" s="395"/>
      <c r="N186" s="395"/>
      <c r="O186" s="395"/>
      <c r="P186" s="398"/>
      <c r="AG186" s="309"/>
      <c r="AI186" s="87" t="s">
        <v>738</v>
      </c>
      <c r="AJ186" s="19" t="str">
        <f>VLOOKUP(C186,EJE!C$1:D1528,2,FALSE)</f>
        <v>https://youtu.be/QaY_pyLsIeQ?si=0N-lNLT6FpxvVleq</v>
      </c>
    </row>
    <row r="187" spans="1:36" ht="13.5" customHeight="1" thickBot="1">
      <c r="A187" s="155">
        <v>6</v>
      </c>
      <c r="B187" s="81" t="s">
        <v>0</v>
      </c>
      <c r="C187" s="321" t="s">
        <v>621</v>
      </c>
      <c r="D187" s="59" t="str">
        <f t="shared" si="155"/>
        <v>video</v>
      </c>
      <c r="E187" s="395"/>
      <c r="F187" s="395"/>
      <c r="G187" s="395"/>
      <c r="H187" s="395" t="s">
        <v>776</v>
      </c>
      <c r="I187" s="395"/>
      <c r="J187" s="395"/>
      <c r="K187" s="395">
        <v>3</v>
      </c>
      <c r="L187" s="395"/>
      <c r="M187" s="395"/>
      <c r="N187" s="395"/>
      <c r="O187" s="395"/>
      <c r="P187" s="398"/>
      <c r="AG187" s="309"/>
      <c r="AI187" s="87" t="s">
        <v>738</v>
      </c>
      <c r="AJ187" s="19">
        <f>VLOOKUP(C187,EJE!C$1:D1529,2,FALSE)</f>
        <v>0</v>
      </c>
    </row>
    <row r="188" spans="1:36" ht="12.75">
      <c r="A188" s="155">
        <v>7</v>
      </c>
      <c r="B188" s="129" t="s">
        <v>1244</v>
      </c>
      <c r="C188" s="317" t="str">
        <f>+VLOOKUP($B188,PERIODIZACION!$A$3:$AN$528,2,FALSE)</f>
        <v>HIP TRUST</v>
      </c>
      <c r="D188" s="203">
        <f>IF(VLOOKUP($B188,PERIODIZACION!$A$3:$AN$528,3,FALSE)=0,"",VLOOKUP($B188,PERIODIZACION!$A$3:$AN$528,3,FALSE))</f>
        <v>40</v>
      </c>
      <c r="E188" s="317" t="str">
        <f t="shared" ref="E188" si="156">IF(D188 &lt;&gt; "","/","")</f>
        <v>/</v>
      </c>
      <c r="F188" s="317">
        <f>IF(VLOOKUP($B188,PERIODIZACION!$A$3:$AN$528,4,FALSE)=0,"",VLOOKUP($B188,PERIODIZACION!$A$3:$AN$528,4,FALSE))</f>
        <v>4</v>
      </c>
      <c r="G188" s="317">
        <f>IF(VLOOKUP($B188,PERIODIZACION!$A$3:$AN$528,5,FALSE)=0,"",VLOOKUP($B188,PERIODIZACION!$A$3:$AN$528,5,FALSE))</f>
        <v>60</v>
      </c>
      <c r="H188" s="317" t="str">
        <f t="shared" ref="H188" si="157">IF(G188 &lt;&gt; "","/","")</f>
        <v>/</v>
      </c>
      <c r="I188" s="317">
        <f>IF(VLOOKUP($B188,PERIODIZACION!$A$3:$AN$528,6,FALSE)=0,"",VLOOKUP($B188,PERIODIZACION!$A$3:$AN$528,6,FALSE))</f>
        <v>4</v>
      </c>
      <c r="J188" s="317">
        <f>IF(VLOOKUP($B188,PERIODIZACION!$A$3:$AN$528,7,FALSE)=0,"",VLOOKUP($B188,PERIODIZACION!$A$3:$AN$528,7,FALSE))</f>
        <v>70</v>
      </c>
      <c r="K188" s="317" t="str">
        <f t="shared" ref="K188" si="158">IF(J188 &lt;&gt; "","/","")</f>
        <v>/</v>
      </c>
      <c r="L188" s="317">
        <f>IF(VLOOKUP($B188,PERIODIZACION!$A$3:$AN$528,8,FALSE)=0,"",VLOOKUP($B188,PERIODIZACION!$A$3:$AN$528,8,FALSE))</f>
        <v>4</v>
      </c>
      <c r="M188" s="317">
        <f>IF(VLOOKUP($B188,PERIODIZACION!$A$3:$AN$528,9,FALSE)=0,"",VLOOKUP($B188,PERIODIZACION!$A$3:$AN$528,9,FALSE))</f>
        <v>80</v>
      </c>
      <c r="N188" s="317" t="str">
        <f t="shared" ref="N188" si="159">IF(M188 &lt;&gt; "","/","")</f>
        <v>/</v>
      </c>
      <c r="O188" s="317">
        <f>IF(VLOOKUP($B188,PERIODIZACION!$A$3:$AN$528,10,FALSE)=0,"",VLOOKUP($B188,PERIODIZACION!$A$3:$AN$528,10,FALSE))</f>
        <v>2</v>
      </c>
      <c r="P188" s="317">
        <f>IF(VLOOKUP($B188,PERIODIZACION!$A$3:$AN$528,11,FALSE)=0,"",VLOOKUP($B188,PERIODIZACION!$A$3:$AN$528,11,FALSE))</f>
        <v>80</v>
      </c>
      <c r="Q188" s="317" t="str">
        <f t="shared" ref="Q188" si="160">IF(P188 &lt;&gt; "","/","")</f>
        <v>/</v>
      </c>
      <c r="R188" s="317">
        <f>IF(VLOOKUP($B188,PERIODIZACION!$A$3:$AN$528,12,FALSE)=0,"",VLOOKUP($B188,PERIODIZACION!$A$3:$AN$528,12,FALSE))</f>
        <v>2</v>
      </c>
      <c r="S188" s="317">
        <f>IF(VLOOKUP($B188,PERIODIZACION!$A$3:$AN$528,13,FALSE)=0,"",VLOOKUP($B188,PERIODIZACION!$A$3:$AN$528,13,FALSE))</f>
        <v>80</v>
      </c>
      <c r="T188" s="317" t="str">
        <f t="shared" ref="T188" si="161">IF(S188 &lt;&gt; "","/","")</f>
        <v>/</v>
      </c>
      <c r="U188" s="317">
        <f>IF(VLOOKUP($B188,PERIODIZACION!$A$3:$AN$528,14,FALSE)=0,"",VLOOKUP($B188,PERIODIZACION!$A$3:$AN$528,14,FALSE))</f>
        <v>2</v>
      </c>
      <c r="V188" s="317">
        <f>IF(VLOOKUP($B188,PERIODIZACION!$A$3:$AN$528,15,FALSE)=0,"",VLOOKUP($B188,PERIODIZACION!$A$3:$AN$528,15,FALSE))</f>
        <v>80</v>
      </c>
      <c r="W188" s="317" t="str">
        <f t="shared" ref="W188" si="162">IF(V188 &lt;&gt; "","/","")</f>
        <v>/</v>
      </c>
      <c r="X188" s="317">
        <f>IF(VLOOKUP($B188,PERIODIZACION!$A$3:$AN$528,16,FALSE)=0,"",VLOOKUP($B188,PERIODIZACION!$A$3:$AN$528,16,FALSE))</f>
        <v>2</v>
      </c>
      <c r="Y188" s="317">
        <f>IF(VLOOKUP($B188,PERIODIZACION!$A$3:$AN$528,17,FALSE)=0,"",VLOOKUP($B188,PERIODIZACION!$A$3:$AN$528,17,FALSE))</f>
        <v>80</v>
      </c>
      <c r="Z188" s="317" t="str">
        <f t="shared" ref="Z188" si="163">IF(Y188 &lt;&gt; "","/","")</f>
        <v>/</v>
      </c>
      <c r="AA188" s="317">
        <f>IF(VLOOKUP($B188,PERIODIZACION!$A$3:$AN$528,18,FALSE)=0,"",VLOOKUP($B188,PERIODIZACION!$A$3:$AN$528,18,FALSE))</f>
        <v>2</v>
      </c>
      <c r="AB188" s="317">
        <f>IF(VLOOKUP($B188,PERIODIZACION!$A$3:$AN$528,19,FALSE)=0,"",VLOOKUP($B188,PERIODIZACION!$A$3:$AN$528,19,FALSE))</f>
        <v>80</v>
      </c>
      <c r="AC188" s="317" t="str">
        <f t="shared" ref="AC188" si="164">IF(AB188 &lt;&gt; "","/","")</f>
        <v>/</v>
      </c>
      <c r="AD188" s="317">
        <f>IF(VLOOKUP($B188,PERIODIZACION!$A$3:$AN$528,20,FALSE)=0,"",VLOOKUP($B188,PERIODIZACION!$A$3:$AN$528,20,FALSE))</f>
        <v>2</v>
      </c>
      <c r="AE188" s="317" t="str">
        <f>IF(VLOOKUP($B188,PERIODIZACION!$A$3:$AN$528,21,FALSE)=0,"",VLOOKUP($B188,PERIODIZACION!$A$3:$AN$528,21,FALSE))</f>
        <v/>
      </c>
      <c r="AF188" s="317" t="str">
        <f t="shared" ref="AF188" si="165">IF(AE188 &lt;&gt; "","/","")</f>
        <v/>
      </c>
      <c r="AG188" s="318" t="str">
        <f>IF(VLOOKUP($B188,PERIODIZACION!$A$3:$AN$528,22,FALSE)=0,"",VLOOKUP($B188,PERIODIZACION!$A$3:$AN$528,22,FALSE))</f>
        <v/>
      </c>
      <c r="AI188" s="87" t="s">
        <v>738</v>
      </c>
      <c r="AJ188" s="19" t="e">
        <f>VLOOKUP(C188,EJE!C$1:D1530,2,FALSE)</f>
        <v>#N/A</v>
      </c>
    </row>
    <row r="189" spans="1:36" ht="12.75" customHeight="1">
      <c r="A189" s="155">
        <v>8</v>
      </c>
      <c r="B189" s="81"/>
      <c r="C189" s="308"/>
      <c r="D189" s="59"/>
      <c r="E189" s="382"/>
      <c r="F189" s="382"/>
      <c r="G189" s="382"/>
      <c r="H189" s="382"/>
      <c r="I189" s="382"/>
      <c r="J189" s="382"/>
      <c r="K189" s="382"/>
      <c r="L189" s="382"/>
      <c r="M189" s="382"/>
      <c r="N189" s="382"/>
      <c r="O189" s="382"/>
      <c r="P189" s="382"/>
      <c r="Q189" s="309"/>
      <c r="R189" s="309"/>
      <c r="S189" s="309"/>
      <c r="T189" s="309"/>
      <c r="U189" s="309"/>
      <c r="V189" s="309"/>
      <c r="W189" s="309"/>
      <c r="X189" s="309"/>
      <c r="Y189" s="309"/>
      <c r="Z189" s="309"/>
      <c r="AA189" s="309"/>
      <c r="AB189" s="309"/>
      <c r="AC189" s="309"/>
      <c r="AD189" s="309"/>
      <c r="AE189" s="309"/>
      <c r="AF189" s="309"/>
      <c r="AG189" s="312"/>
      <c r="AI189" s="87" t="s">
        <v>738</v>
      </c>
      <c r="AJ189" s="19" t="e">
        <f>VLOOKUP(C189,EJE!C$1:D1531,2,FALSE)</f>
        <v>#N/A</v>
      </c>
    </row>
    <row r="190" spans="1:36" ht="13.5" customHeight="1" thickBot="1">
      <c r="A190" s="155">
        <v>9</v>
      </c>
      <c r="B190" s="258" t="s">
        <v>1245</v>
      </c>
      <c r="C190" s="314" t="str">
        <f>+VLOOKUP($B190,PERIODIZACION!$A$3:$AN$528,2,FALSE)</f>
        <v>PECHO</v>
      </c>
      <c r="D190" s="324">
        <f>IF(VLOOKUP($B190,PERIODIZACION!$A$3:$AN$528,3,FALSE)=0,"",VLOOKUP($B190,PERIODIZACION!$A$3:$AN$528,3,FALSE))</f>
        <v>40</v>
      </c>
      <c r="E190" s="314" t="str">
        <f t="shared" ref="E190" si="166">IF(D190 &lt;&gt; "","/","")</f>
        <v>/</v>
      </c>
      <c r="F190" s="314">
        <f>IF(VLOOKUP($B190,PERIODIZACION!$A$3:$AN$528,4,FALSE)=0,"",VLOOKUP($B190,PERIODIZACION!$A$3:$AN$528,4,FALSE))</f>
        <v>4</v>
      </c>
      <c r="G190" s="314">
        <f>IF(VLOOKUP($B190,PERIODIZACION!$A$3:$AN$528,5,FALSE)=0,"",VLOOKUP($B190,PERIODIZACION!$A$3:$AN$528,5,FALSE))</f>
        <v>60</v>
      </c>
      <c r="H190" s="314" t="str">
        <f t="shared" ref="H190" si="167">IF(G190 &lt;&gt; "","/","")</f>
        <v>/</v>
      </c>
      <c r="I190" s="314">
        <f>IF(VLOOKUP($B190,PERIODIZACION!$A$3:$AN$528,6,FALSE)=0,"",VLOOKUP($B190,PERIODIZACION!$A$3:$AN$528,6,FALSE))</f>
        <v>4</v>
      </c>
      <c r="J190" s="314">
        <f>IF(VLOOKUP($B190,PERIODIZACION!$A$3:$AN$528,7,FALSE)=0,"",VLOOKUP($B190,PERIODIZACION!$A$3:$AN$528,7,FALSE))</f>
        <v>70</v>
      </c>
      <c r="K190" s="314" t="str">
        <f t="shared" ref="K190" si="168">IF(J190 &lt;&gt; "","/","")</f>
        <v>/</v>
      </c>
      <c r="L190" s="314">
        <f>IF(VLOOKUP($B190,PERIODIZACION!$A$3:$AN$528,8,FALSE)=0,"",VLOOKUP($B190,PERIODIZACION!$A$3:$AN$528,8,FALSE))</f>
        <v>4</v>
      </c>
      <c r="M190" s="314">
        <f>IF(VLOOKUP($B190,PERIODIZACION!$A$3:$AN$528,9,FALSE)=0,"",VLOOKUP($B190,PERIODIZACION!$A$3:$AN$528,9,FALSE))</f>
        <v>80</v>
      </c>
      <c r="N190" s="314" t="str">
        <f t="shared" ref="N190" si="169">IF(M190 &lt;&gt; "","/","")</f>
        <v>/</v>
      </c>
      <c r="O190" s="314">
        <f>IF(VLOOKUP($B190,PERIODIZACION!$A$3:$AN$528,10,FALSE)=0,"",VLOOKUP($B190,PERIODIZACION!$A$3:$AN$528,10,FALSE))</f>
        <v>2</v>
      </c>
      <c r="P190" s="314">
        <f>IF(VLOOKUP($B190,PERIODIZACION!$A$3:$AN$528,11,FALSE)=0,"",VLOOKUP($B190,PERIODIZACION!$A$3:$AN$528,11,FALSE))</f>
        <v>80</v>
      </c>
      <c r="Q190" s="314" t="str">
        <f t="shared" ref="Q190" si="170">IF(P190 &lt;&gt; "","/","")</f>
        <v>/</v>
      </c>
      <c r="R190" s="314">
        <f>IF(VLOOKUP($B190,PERIODIZACION!$A$3:$AN$528,12,FALSE)=0,"",VLOOKUP($B190,PERIODIZACION!$A$3:$AN$528,12,FALSE))</f>
        <v>2</v>
      </c>
      <c r="S190" s="314">
        <f>IF(VLOOKUP($B190,PERIODIZACION!$A$3:$AN$528,13,FALSE)=0,"",VLOOKUP($B190,PERIODIZACION!$A$3:$AN$528,13,FALSE))</f>
        <v>80</v>
      </c>
      <c r="T190" s="314" t="str">
        <f t="shared" ref="T190" si="171">IF(S190 &lt;&gt; "","/","")</f>
        <v>/</v>
      </c>
      <c r="U190" s="314">
        <f>IF(VLOOKUP($B190,PERIODIZACION!$A$3:$AN$528,14,FALSE)=0,"",VLOOKUP($B190,PERIODIZACION!$A$3:$AN$528,14,FALSE))</f>
        <v>2</v>
      </c>
      <c r="V190" s="314">
        <f>IF(VLOOKUP($B190,PERIODIZACION!$A$3:$AN$528,15,FALSE)=0,"",VLOOKUP($B190,PERIODIZACION!$A$3:$AN$528,15,FALSE))</f>
        <v>80</v>
      </c>
      <c r="W190" s="314" t="str">
        <f t="shared" ref="W190" si="172">IF(V190 &lt;&gt; "","/","")</f>
        <v>/</v>
      </c>
      <c r="X190" s="314">
        <f>IF(VLOOKUP($B190,PERIODIZACION!$A$3:$AN$528,16,FALSE)=0,"",VLOOKUP($B190,PERIODIZACION!$A$3:$AN$528,16,FALSE))</f>
        <v>2</v>
      </c>
      <c r="Y190" s="314">
        <f>IF(VLOOKUP($B190,PERIODIZACION!$A$3:$AN$528,17,FALSE)=0,"",VLOOKUP($B190,PERIODIZACION!$A$3:$AN$528,17,FALSE))</f>
        <v>80</v>
      </c>
      <c r="Z190" s="314" t="str">
        <f t="shared" ref="Z190" si="173">IF(Y190 &lt;&gt; "","/","")</f>
        <v>/</v>
      </c>
      <c r="AA190" s="314">
        <f>IF(VLOOKUP($B190,PERIODIZACION!$A$3:$AN$528,18,FALSE)=0,"",VLOOKUP($B190,PERIODIZACION!$A$3:$AN$528,18,FALSE))</f>
        <v>2</v>
      </c>
      <c r="AB190" s="314">
        <f>IF(VLOOKUP($B190,PERIODIZACION!$A$3:$AN$528,19,FALSE)=0,"",VLOOKUP($B190,PERIODIZACION!$A$3:$AN$528,19,FALSE))</f>
        <v>80</v>
      </c>
      <c r="AC190" s="314" t="str">
        <f t="shared" ref="AC190" si="174">IF(AB190 &lt;&gt; "","/","")</f>
        <v>/</v>
      </c>
      <c r="AD190" s="314">
        <f>IF(VLOOKUP($B190,PERIODIZACION!$A$3:$AN$528,20,FALSE)=0,"",VLOOKUP($B190,PERIODIZACION!$A$3:$AN$528,20,FALSE))</f>
        <v>2</v>
      </c>
      <c r="AE190" s="314" t="str">
        <f>IF(VLOOKUP($B190,PERIODIZACION!$A$3:$AN$528,21,FALSE)=0,"",VLOOKUP($B190,PERIODIZACION!$A$3:$AN$528,21,FALSE))</f>
        <v/>
      </c>
      <c r="AF190" s="310"/>
      <c r="AG190" s="315" t="str">
        <f>IF(VLOOKUP($B190,PERIODIZACION!$A$3:$AN$528,22,FALSE)=0,"",VLOOKUP($B190,PERIODIZACION!$A$3:$AN$528,22,FALSE))</f>
        <v/>
      </c>
      <c r="AI190" s="87" t="s">
        <v>738</v>
      </c>
      <c r="AJ190" s="19" t="e">
        <f>VLOOKUP(C190,EJE!C$1:D1532,2,FALSE)</f>
        <v>#N/A</v>
      </c>
    </row>
    <row r="191" spans="1:36" ht="13.5" thickBot="1">
      <c r="A191" s="155">
        <v>10</v>
      </c>
      <c r="B191" s="261"/>
      <c r="C191" s="261"/>
      <c r="D191" s="325"/>
      <c r="E191" s="396" t="s">
        <v>688</v>
      </c>
      <c r="F191" s="396"/>
      <c r="G191" s="396"/>
      <c r="H191" s="396" t="s">
        <v>38</v>
      </c>
      <c r="I191" s="396"/>
      <c r="J191" s="396"/>
      <c r="K191" s="396" t="s">
        <v>687</v>
      </c>
      <c r="L191" s="396"/>
      <c r="M191" s="396"/>
      <c r="N191" s="396" t="s">
        <v>686</v>
      </c>
      <c r="O191" s="396"/>
      <c r="P191" s="396"/>
      <c r="Q191" s="309"/>
      <c r="R191" s="309"/>
      <c r="S191" s="309"/>
      <c r="T191" s="309"/>
      <c r="U191" s="309"/>
      <c r="V191" s="309"/>
      <c r="W191" s="309"/>
      <c r="X191" s="309"/>
      <c r="Y191" s="309"/>
      <c r="Z191" s="309"/>
      <c r="AA191" s="309"/>
      <c r="AB191" s="309"/>
      <c r="AC191" s="309"/>
      <c r="AD191" s="309"/>
      <c r="AE191" s="309"/>
      <c r="AF191" s="308" t="str">
        <f>IF(AE190 &lt;&gt; "","/","")</f>
        <v/>
      </c>
      <c r="AG191" s="308" t="str">
        <f>IF(VLOOKUP($B190,PERIODIZACION!$A$3:$AN$528,22,FALSE)=0,"",VLOOKUP($B190,PERIODIZACION!$A$3:$AN$528,22,FALSE))</f>
        <v/>
      </c>
      <c r="AI191" s="87" t="s">
        <v>738</v>
      </c>
      <c r="AJ191" s="19" t="e">
        <f>VLOOKUP(C191,EJE!C$1:D1533,2,FALSE)</f>
        <v>#N/A</v>
      </c>
    </row>
    <row r="192" spans="1:36" ht="16.5" customHeight="1">
      <c r="A192" s="155">
        <v>11</v>
      </c>
      <c r="B192" s="83" t="s">
        <v>41</v>
      </c>
      <c r="C192" s="316" t="s">
        <v>85</v>
      </c>
      <c r="D192" s="131" t="str">
        <f t="shared" ref="D192:D195" si="175">HYPERLINK(AJ192,AI192)</f>
        <v>video</v>
      </c>
      <c r="E192" s="389">
        <v>8</v>
      </c>
      <c r="F192" s="389"/>
      <c r="G192" s="389"/>
      <c r="H192" s="389"/>
      <c r="I192" s="389"/>
      <c r="J192" s="389"/>
      <c r="K192" s="389">
        <v>3</v>
      </c>
      <c r="L192" s="389"/>
      <c r="M192" s="389"/>
      <c r="N192" s="389"/>
      <c r="O192" s="389"/>
      <c r="P192" s="397"/>
      <c r="Q192" s="311"/>
      <c r="R192" s="311"/>
      <c r="S192" s="311"/>
      <c r="T192" s="311"/>
      <c r="U192" s="311"/>
      <c r="V192" s="311"/>
      <c r="W192" s="311"/>
      <c r="X192" s="311"/>
      <c r="Y192" s="311"/>
      <c r="Z192" s="311"/>
      <c r="AA192" s="311"/>
      <c r="AB192" s="311"/>
      <c r="AC192" s="311"/>
      <c r="AD192" s="311"/>
      <c r="AE192" s="311"/>
      <c r="AF192" s="311"/>
      <c r="AG192" s="311"/>
      <c r="AI192" s="87" t="s">
        <v>738</v>
      </c>
      <c r="AJ192" s="19">
        <f>VLOOKUP(C192,EJE!C$1:D1534,2,FALSE)</f>
        <v>0</v>
      </c>
    </row>
    <row r="193" spans="1:36" ht="17.25" customHeight="1">
      <c r="A193" s="155">
        <v>12</v>
      </c>
      <c r="B193" s="83" t="s">
        <v>687</v>
      </c>
      <c r="C193" s="321" t="s">
        <v>1195</v>
      </c>
      <c r="D193" s="132" t="str">
        <f t="shared" si="175"/>
        <v>video</v>
      </c>
      <c r="E193" s="395">
        <v>4</v>
      </c>
      <c r="F193" s="395"/>
      <c r="G193" s="395"/>
      <c r="H193" s="395"/>
      <c r="I193" s="395"/>
      <c r="J193" s="395"/>
      <c r="K193" s="395">
        <v>3</v>
      </c>
      <c r="L193" s="395"/>
      <c r="M193" s="395"/>
      <c r="N193" s="395"/>
      <c r="O193" s="395"/>
      <c r="P193" s="398"/>
      <c r="Q193" s="311"/>
      <c r="R193" s="311"/>
      <c r="S193" s="311"/>
      <c r="T193" s="311"/>
      <c r="U193" s="311"/>
      <c r="V193" s="311"/>
      <c r="W193" s="311"/>
      <c r="X193" s="311"/>
      <c r="Y193" s="311"/>
      <c r="Z193" s="311"/>
      <c r="AA193" s="311"/>
      <c r="AB193" s="311"/>
      <c r="AC193" s="311"/>
      <c r="AD193" s="311"/>
      <c r="AE193" s="311"/>
      <c r="AF193" s="311"/>
      <c r="AG193" s="311"/>
      <c r="AI193" s="87" t="s">
        <v>738</v>
      </c>
      <c r="AJ193" s="19">
        <f>VLOOKUP(C193,EJE!C$1:D1535,2,FALSE)</f>
        <v>0</v>
      </c>
    </row>
    <row r="194" spans="1:36" ht="12" customHeight="1">
      <c r="A194" s="155">
        <v>13</v>
      </c>
      <c r="B194" s="83" t="s">
        <v>39</v>
      </c>
      <c r="C194" s="321" t="s">
        <v>554</v>
      </c>
      <c r="D194" s="132" t="str">
        <f t="shared" si="175"/>
        <v>video</v>
      </c>
      <c r="E194" s="395">
        <v>8</v>
      </c>
      <c r="F194" s="395"/>
      <c r="G194" s="395"/>
      <c r="H194" s="395"/>
      <c r="I194" s="395"/>
      <c r="J194" s="395"/>
      <c r="K194" s="395">
        <v>3</v>
      </c>
      <c r="L194" s="395"/>
      <c r="M194" s="395"/>
      <c r="N194" s="395"/>
      <c r="O194" s="395"/>
      <c r="P194" s="398"/>
      <c r="Q194" s="309"/>
      <c r="R194" s="309"/>
      <c r="S194" s="309"/>
      <c r="T194" s="309"/>
      <c r="U194" s="309"/>
      <c r="V194" s="309"/>
      <c r="W194" s="309"/>
      <c r="X194" s="309"/>
      <c r="Y194" s="309"/>
      <c r="Z194" s="309"/>
      <c r="AA194" s="309"/>
      <c r="AB194" s="309"/>
      <c r="AC194" s="309"/>
      <c r="AD194" s="309"/>
      <c r="AE194" s="309"/>
      <c r="AF194" s="309"/>
      <c r="AG194" s="309"/>
      <c r="AI194" s="87" t="s">
        <v>738</v>
      </c>
      <c r="AJ194" s="19" t="str">
        <f>VLOOKUP(C194,EJE!C$1:D1536,2,FALSE)</f>
        <v>https://youtu.be/XBFVCszDIfw?si=4ywIrB5Ds601B5Sw</v>
      </c>
    </row>
    <row r="195" spans="1:36" ht="12.75" customHeight="1" thickBot="1">
      <c r="A195" s="155">
        <v>14</v>
      </c>
      <c r="B195" s="83" t="s">
        <v>687</v>
      </c>
      <c r="C195" s="313" t="s">
        <v>1194</v>
      </c>
      <c r="D195" s="133" t="str">
        <f t="shared" si="175"/>
        <v>video</v>
      </c>
      <c r="E195" s="386">
        <v>6</v>
      </c>
      <c r="F195" s="386"/>
      <c r="G195" s="386"/>
      <c r="H195" s="386"/>
      <c r="I195" s="386"/>
      <c r="J195" s="386"/>
      <c r="K195" s="386">
        <v>3</v>
      </c>
      <c r="L195" s="386"/>
      <c r="M195" s="386"/>
      <c r="N195" s="386"/>
      <c r="O195" s="386"/>
      <c r="P195" s="399"/>
      <c r="Q195" s="319"/>
      <c r="R195" s="319"/>
      <c r="S195" s="319"/>
      <c r="T195" s="319"/>
      <c r="U195" s="319"/>
      <c r="V195" s="319"/>
      <c r="W195" s="319"/>
      <c r="X195" s="319"/>
      <c r="Y195" s="319"/>
      <c r="Z195" s="319"/>
      <c r="AA195" s="319"/>
      <c r="AB195" s="319"/>
      <c r="AG195" s="309"/>
      <c r="AI195" s="87" t="s">
        <v>738</v>
      </c>
      <c r="AJ195" s="19">
        <f>VLOOKUP(C195,EJE!C$1:D1537,2,FALSE)</f>
        <v>0</v>
      </c>
    </row>
    <row r="196" spans="1:36" ht="12.75" customHeight="1">
      <c r="A196" s="155">
        <v>15</v>
      </c>
      <c r="B196" s="83" t="s">
        <v>263</v>
      </c>
      <c r="C196" s="316" t="s">
        <v>240</v>
      </c>
      <c r="D196" s="131" t="str">
        <f>HYPERLINK(AJ196,AI196)</f>
        <v>video</v>
      </c>
      <c r="E196" s="389">
        <v>12</v>
      </c>
      <c r="F196" s="389"/>
      <c r="G196" s="389"/>
      <c r="H196" s="389"/>
      <c r="I196" s="389"/>
      <c r="J196" s="389"/>
      <c r="K196" s="389">
        <v>3</v>
      </c>
      <c r="L196" s="389"/>
      <c r="M196" s="389"/>
      <c r="N196" s="389"/>
      <c r="O196" s="389"/>
      <c r="P196" s="397"/>
      <c r="Q196" s="319"/>
      <c r="R196" s="319"/>
      <c r="S196" s="319"/>
      <c r="T196" s="319"/>
      <c r="U196" s="319"/>
      <c r="V196" s="319"/>
      <c r="W196" s="319"/>
      <c r="X196" s="319"/>
      <c r="Y196" s="319"/>
      <c r="Z196" s="319"/>
      <c r="AA196" s="319"/>
      <c r="AB196" s="319"/>
      <c r="AG196" s="309"/>
      <c r="AI196" s="87" t="s">
        <v>738</v>
      </c>
      <c r="AJ196" s="19">
        <f>VLOOKUP(C196,EJE!C$1:D1538,2,FALSE)</f>
        <v>0</v>
      </c>
    </row>
    <row r="197" spans="1:36" ht="12.75" customHeight="1">
      <c r="A197" s="155">
        <v>16</v>
      </c>
      <c r="B197" s="83" t="s">
        <v>397</v>
      </c>
      <c r="C197" s="321" t="s">
        <v>289</v>
      </c>
      <c r="D197" s="132" t="str">
        <f>HYPERLINK(AJ197,AI197)</f>
        <v>video</v>
      </c>
      <c r="E197" s="395">
        <v>10</v>
      </c>
      <c r="F197" s="395"/>
      <c r="G197" s="395"/>
      <c r="H197" s="395"/>
      <c r="I197" s="395"/>
      <c r="J197" s="395"/>
      <c r="K197" s="395">
        <v>3</v>
      </c>
      <c r="L197" s="395"/>
      <c r="M197" s="395"/>
      <c r="N197" s="395"/>
      <c r="O197" s="395"/>
      <c r="P197" s="398"/>
      <c r="Q197" s="319"/>
      <c r="R197" s="319"/>
      <c r="S197" s="319"/>
      <c r="T197" s="319"/>
      <c r="U197" s="319"/>
      <c r="V197" s="319"/>
      <c r="W197" s="319"/>
      <c r="X197" s="319"/>
      <c r="Y197" s="319"/>
      <c r="Z197" s="319"/>
      <c r="AA197" s="319"/>
      <c r="AB197" s="319"/>
      <c r="AG197" s="309"/>
      <c r="AI197" s="87" t="s">
        <v>738</v>
      </c>
      <c r="AJ197" s="19">
        <f>VLOOKUP(C197,EJE!C$1:D1539,2,FALSE)</f>
        <v>0</v>
      </c>
    </row>
    <row r="198" spans="1:36" ht="12.75" customHeight="1" thickBot="1">
      <c r="A198" s="155">
        <v>17</v>
      </c>
      <c r="B198" s="83" t="s">
        <v>942</v>
      </c>
      <c r="C198" s="313" t="s">
        <v>178</v>
      </c>
      <c r="D198" s="133" t="str">
        <f>HYPERLINK(AJ198,AI198)</f>
        <v>video</v>
      </c>
      <c r="E198" s="386">
        <v>8</v>
      </c>
      <c r="F198" s="386"/>
      <c r="G198" s="386"/>
      <c r="H198" s="386"/>
      <c r="I198" s="386"/>
      <c r="J198" s="386"/>
      <c r="K198" s="386">
        <v>3</v>
      </c>
      <c r="L198" s="386"/>
      <c r="M198" s="386"/>
      <c r="N198" s="386"/>
      <c r="O198" s="386"/>
      <c r="P198" s="399"/>
      <c r="Q198" s="319"/>
      <c r="R198" s="319"/>
      <c r="S198" s="319"/>
      <c r="T198" s="319"/>
      <c r="U198" s="319"/>
      <c r="V198" s="319"/>
      <c r="W198" s="319"/>
      <c r="X198" s="319"/>
      <c r="Y198" s="319"/>
      <c r="Z198" s="319"/>
      <c r="AA198" s="319"/>
      <c r="AB198" s="319"/>
      <c r="AG198" s="309"/>
      <c r="AI198" s="87" t="s">
        <v>738</v>
      </c>
      <c r="AJ198" s="19" t="str">
        <f>VLOOKUP(C198,EJE!C$1:D1540,2,FALSE)</f>
        <v>https://youtu.be/dMsXx_Qqpj0?si=VK3hfq7BMsTC3ZqS</v>
      </c>
    </row>
    <row r="199" spans="1:36" ht="12.75" customHeight="1">
      <c r="A199" s="155">
        <v>18</v>
      </c>
      <c r="B199" s="83" t="s">
        <v>397</v>
      </c>
      <c r="C199" s="316" t="s">
        <v>275</v>
      </c>
      <c r="D199" s="131" t="str">
        <f t="shared" ref="D199:D201" si="176">HYPERLINK(AJ199,AI199)</f>
        <v>video</v>
      </c>
      <c r="E199" s="389">
        <v>10</v>
      </c>
      <c r="F199" s="389"/>
      <c r="G199" s="389"/>
      <c r="H199" s="389"/>
      <c r="I199" s="389"/>
      <c r="J199" s="389"/>
      <c r="K199" s="389">
        <v>3</v>
      </c>
      <c r="L199" s="389"/>
      <c r="M199" s="389"/>
      <c r="N199" s="389"/>
      <c r="O199" s="389"/>
      <c r="P199" s="397"/>
      <c r="Q199" s="319"/>
      <c r="R199" s="319"/>
      <c r="S199" s="319"/>
      <c r="T199" s="319"/>
      <c r="U199" s="319"/>
      <c r="V199" s="319"/>
      <c r="W199" s="319"/>
      <c r="X199" s="319"/>
      <c r="Y199" s="319"/>
      <c r="Z199" s="319"/>
      <c r="AA199" s="319"/>
      <c r="AB199" s="319"/>
      <c r="AE199" s="23"/>
      <c r="AI199" s="87" t="s">
        <v>738</v>
      </c>
      <c r="AJ199" s="19">
        <f>VLOOKUP(C199,EJE!C$1:D1541,2,FALSE)</f>
        <v>0</v>
      </c>
    </row>
    <row r="200" spans="1:36" ht="12.75" customHeight="1" thickBot="1">
      <c r="A200" s="155">
        <v>19</v>
      </c>
      <c r="B200" s="83" t="s">
        <v>394</v>
      </c>
      <c r="C200" s="313" t="s">
        <v>1198</v>
      </c>
      <c r="D200" s="133" t="str">
        <f t="shared" si="176"/>
        <v>video</v>
      </c>
      <c r="E200" s="386">
        <v>10</v>
      </c>
      <c r="F200" s="386"/>
      <c r="G200" s="386"/>
      <c r="H200" s="386"/>
      <c r="I200" s="386"/>
      <c r="J200" s="386"/>
      <c r="K200" s="386">
        <v>3</v>
      </c>
      <c r="L200" s="386"/>
      <c r="M200" s="386"/>
      <c r="N200" s="386"/>
      <c r="O200" s="386"/>
      <c r="P200" s="399"/>
      <c r="Q200" s="319"/>
      <c r="R200" s="319"/>
      <c r="S200" s="319"/>
      <c r="T200" s="319"/>
      <c r="U200" s="319"/>
      <c r="V200" s="319"/>
      <c r="W200" s="319"/>
      <c r="X200" s="319"/>
      <c r="Y200" s="319"/>
      <c r="Z200" s="319"/>
      <c r="AA200" s="319"/>
      <c r="AB200" s="319"/>
      <c r="AE200" s="23"/>
      <c r="AI200" s="87" t="s">
        <v>738</v>
      </c>
      <c r="AJ200" s="19" t="str">
        <f>VLOOKUP(C200,EJE!C$1:D1542,2,FALSE)</f>
        <v>https://www.youtube.com/watch?v=O3DX8v_pLi8</v>
      </c>
    </row>
    <row r="201" spans="1:36" ht="12.75" customHeight="1">
      <c r="A201" s="155">
        <v>20</v>
      </c>
      <c r="B201" s="83" t="s">
        <v>1</v>
      </c>
      <c r="C201" s="321" t="s">
        <v>745</v>
      </c>
      <c r="D201" s="132" t="str">
        <f t="shared" si="176"/>
        <v>video</v>
      </c>
      <c r="E201" s="395"/>
      <c r="F201" s="395"/>
      <c r="G201" s="395"/>
      <c r="H201" s="395" t="s">
        <v>779</v>
      </c>
      <c r="I201" s="395"/>
      <c r="J201" s="395"/>
      <c r="K201" s="395">
        <v>3</v>
      </c>
      <c r="L201" s="395"/>
      <c r="M201" s="395"/>
      <c r="N201" s="395"/>
      <c r="O201" s="395"/>
      <c r="P201" s="395"/>
      <c r="Q201" s="319"/>
      <c r="R201" s="319"/>
      <c r="S201" s="319"/>
      <c r="T201" s="319"/>
      <c r="U201" s="319"/>
      <c r="V201" s="319"/>
      <c r="W201" s="319"/>
      <c r="X201" s="319"/>
      <c r="Y201" s="319"/>
      <c r="Z201" s="319"/>
      <c r="AA201" s="319"/>
      <c r="AB201" s="319"/>
      <c r="AE201" s="23"/>
      <c r="AI201" s="87" t="s">
        <v>738</v>
      </c>
      <c r="AJ201" s="19" t="str">
        <f>VLOOKUP(C201,EJE!C$1:D1543,2,FALSE)</f>
        <v>https://drive.google.com/file/d/1d10kKB4X2rApjiYtDlKjBbuy7zvRY_rz/view?usp=sharing</v>
      </c>
    </row>
    <row r="202" spans="1:36">
      <c r="A202" s="320"/>
      <c r="B202" s="320"/>
      <c r="C202" s="320"/>
      <c r="D202" s="192"/>
      <c r="E202" s="22"/>
      <c r="F202" s="22"/>
      <c r="G202" s="22"/>
      <c r="I202" s="320"/>
      <c r="J202" s="23"/>
      <c r="L202" s="320"/>
      <c r="M202" s="23"/>
      <c r="O202" s="320"/>
      <c r="P202" s="23"/>
      <c r="S202" s="23"/>
      <c r="U202" s="24"/>
      <c r="V202" s="24"/>
      <c r="W202" s="24"/>
      <c r="X202" s="24"/>
      <c r="Y202" s="24"/>
      <c r="AB202" s="23"/>
      <c r="AE202" s="23"/>
      <c r="AJ202" s="75"/>
    </row>
    <row r="203" spans="1:36">
      <c r="A203" s="320"/>
      <c r="B203" s="320"/>
      <c r="C203" s="320"/>
      <c r="D203" s="192"/>
      <c r="E203" s="22"/>
      <c r="F203" s="22"/>
      <c r="G203" s="22"/>
      <c r="I203" s="320"/>
      <c r="J203" s="23"/>
      <c r="L203" s="320"/>
      <c r="M203" s="23"/>
      <c r="O203" s="320"/>
      <c r="P203" s="23"/>
      <c r="S203" s="23"/>
      <c r="U203" s="24"/>
      <c r="V203" s="24"/>
      <c r="W203" s="24"/>
      <c r="X203" s="24"/>
      <c r="Y203" s="24"/>
      <c r="AB203" s="23"/>
      <c r="AE203" s="23"/>
      <c r="AJ203" s="75"/>
    </row>
    <row r="204" spans="1:36">
      <c r="A204" s="320"/>
      <c r="B204" s="320"/>
      <c r="C204" s="319"/>
      <c r="D204" s="59"/>
      <c r="E204" s="309"/>
      <c r="F204" s="309"/>
      <c r="G204" s="309"/>
      <c r="H204" s="309"/>
      <c r="I204" s="309"/>
      <c r="J204" s="309"/>
      <c r="K204" s="309"/>
      <c r="L204" s="309"/>
      <c r="M204" s="309"/>
      <c r="N204" s="309"/>
      <c r="O204" s="309"/>
      <c r="P204" s="309"/>
      <c r="AG204" s="309"/>
      <c r="AJ204" s="75"/>
    </row>
    <row r="205" spans="1:36">
      <c r="A205" s="320"/>
      <c r="B205" s="320"/>
      <c r="C205" s="319"/>
      <c r="D205" s="59"/>
      <c r="E205" s="309"/>
      <c r="F205" s="309"/>
      <c r="G205" s="309"/>
      <c r="H205" s="309"/>
      <c r="I205" s="309"/>
      <c r="J205" s="309"/>
      <c r="K205" s="309"/>
      <c r="L205" s="309"/>
      <c r="M205" s="309"/>
      <c r="N205" s="309"/>
      <c r="O205" s="309"/>
      <c r="P205" s="309"/>
      <c r="AG205" s="309"/>
      <c r="AJ205" s="75"/>
    </row>
    <row r="206" spans="1:36">
      <c r="B206" s="309"/>
      <c r="C206" s="77" t="s">
        <v>932</v>
      </c>
      <c r="D206" s="150"/>
      <c r="E206" s="309"/>
      <c r="F206" s="309"/>
      <c r="G206" s="309"/>
      <c r="H206" s="309"/>
      <c r="I206" s="309"/>
      <c r="J206" s="309"/>
      <c r="K206" s="309"/>
      <c r="L206" s="309"/>
      <c r="M206" s="309"/>
      <c r="N206" s="319"/>
      <c r="O206" s="319"/>
      <c r="P206" s="319"/>
      <c r="Q206" s="309"/>
      <c r="R206" s="309"/>
      <c r="S206" s="309"/>
      <c r="T206" s="309"/>
      <c r="U206" s="309"/>
      <c r="V206" s="309"/>
      <c r="W206" s="309"/>
      <c r="X206" s="309"/>
      <c r="Y206" s="309"/>
      <c r="Z206" s="309"/>
      <c r="AA206" s="309"/>
      <c r="AB206" s="309"/>
      <c r="AC206" s="309"/>
      <c r="AD206" s="309"/>
      <c r="AE206" s="309"/>
      <c r="AG206" s="309"/>
      <c r="AJ206" s="75"/>
    </row>
    <row r="207" spans="1:36" customFormat="1" ht="21" thickBot="1">
      <c r="A207" s="160">
        <v>9</v>
      </c>
      <c r="B207" s="160"/>
      <c r="C207" s="160" t="s">
        <v>930</v>
      </c>
      <c r="D207" s="190"/>
      <c r="E207" s="379" t="s">
        <v>688</v>
      </c>
      <c r="F207" s="379"/>
      <c r="G207" s="379"/>
      <c r="H207" s="379" t="s">
        <v>38</v>
      </c>
      <c r="I207" s="379"/>
      <c r="J207" s="379"/>
      <c r="K207" s="379" t="s">
        <v>687</v>
      </c>
      <c r="L207" s="379"/>
      <c r="M207" s="379"/>
      <c r="N207" s="379" t="s">
        <v>686</v>
      </c>
      <c r="O207" s="379"/>
      <c r="P207" s="379"/>
      <c r="Q207" s="77"/>
      <c r="R207" s="77"/>
      <c r="S207" s="77"/>
      <c r="T207" s="77"/>
      <c r="U207" s="77"/>
      <c r="V207" s="77"/>
      <c r="W207" s="77"/>
      <c r="X207" s="77"/>
      <c r="Y207" s="77"/>
      <c r="Z207" s="77"/>
      <c r="AA207" s="77"/>
      <c r="AB207" s="77"/>
      <c r="AC207" s="77"/>
      <c r="AD207" s="77"/>
      <c r="AE207" s="77"/>
      <c r="AF207" s="77"/>
      <c r="AG207" s="78"/>
      <c r="AH207" s="320"/>
      <c r="AI207" s="87"/>
      <c r="AJ207" s="76"/>
    </row>
    <row r="208" spans="1:36" ht="25.5">
      <c r="A208" s="155">
        <v>1</v>
      </c>
      <c r="B208" s="80" t="s">
        <v>942</v>
      </c>
      <c r="C208" s="316" t="s">
        <v>723</v>
      </c>
      <c r="D208" s="131" t="str">
        <f t="shared" ref="D208:D213" si="177">HYPERLINK(AJ208,AI208)</f>
        <v>video</v>
      </c>
      <c r="E208" s="389"/>
      <c r="F208" s="389"/>
      <c r="G208" s="389"/>
      <c r="H208" s="389" t="s">
        <v>776</v>
      </c>
      <c r="I208" s="389"/>
      <c r="J208" s="389"/>
      <c r="K208" s="389">
        <v>3</v>
      </c>
      <c r="L208" s="389"/>
      <c r="M208" s="389"/>
      <c r="N208" s="389"/>
      <c r="O208" s="389"/>
      <c r="P208" s="397"/>
      <c r="Q208" s="159"/>
      <c r="R208" s="159"/>
      <c r="S208" s="159"/>
      <c r="T208" s="159"/>
      <c r="U208" s="159"/>
      <c r="V208" s="159"/>
      <c r="W208" s="159"/>
      <c r="X208" s="159"/>
      <c r="Y208" s="159"/>
      <c r="Z208" s="159"/>
      <c r="AA208" s="159"/>
      <c r="AB208" s="159"/>
      <c r="AC208" s="159"/>
      <c r="AD208" s="159"/>
      <c r="AE208" s="159"/>
      <c r="AF208" s="159"/>
      <c r="AG208" s="308"/>
      <c r="AI208" s="87" t="s">
        <v>738</v>
      </c>
      <c r="AJ208" s="19" t="str">
        <f>VLOOKUP(C208,EJE!C$1:D1543,2,FALSE)</f>
        <v>https://drive.google.com/file/d/1Obj2B0pgphywe8p9A6MvgDIw5gB_Nl53/view?usp=sharing</v>
      </c>
    </row>
    <row r="209" spans="1:36" ht="12.75" customHeight="1">
      <c r="A209" s="155">
        <v>2</v>
      </c>
      <c r="B209" s="81" t="s">
        <v>264</v>
      </c>
      <c r="C209" s="321" t="s">
        <v>219</v>
      </c>
      <c r="D209" s="132" t="str">
        <f t="shared" si="177"/>
        <v>video</v>
      </c>
      <c r="E209" s="395"/>
      <c r="F209" s="395"/>
      <c r="G209" s="395"/>
      <c r="H209" s="395" t="s">
        <v>776</v>
      </c>
      <c r="I209" s="395"/>
      <c r="J209" s="395"/>
      <c r="K209" s="395">
        <v>3</v>
      </c>
      <c r="L209" s="395"/>
      <c r="M209" s="395"/>
      <c r="N209" s="395"/>
      <c r="O209" s="395"/>
      <c r="P209" s="398"/>
      <c r="Q209" s="159"/>
      <c r="R209" s="159"/>
      <c r="S209" s="159"/>
      <c r="T209" s="159"/>
      <c r="U209" s="159"/>
      <c r="V209" s="159"/>
      <c r="W209" s="159"/>
      <c r="X209" s="159"/>
      <c r="Y209" s="159"/>
      <c r="Z209" s="159"/>
      <c r="AA209" s="159"/>
      <c r="AB209" s="159"/>
      <c r="AC209" s="159"/>
      <c r="AD209" s="159"/>
      <c r="AE209" s="159"/>
      <c r="AF209" s="159"/>
      <c r="AG209" s="308"/>
      <c r="AI209" s="87" t="s">
        <v>738</v>
      </c>
      <c r="AJ209" s="19">
        <f>VLOOKUP(C209,EJE!C$1:D1544,2,FALSE)</f>
        <v>0</v>
      </c>
    </row>
    <row r="210" spans="1:36" ht="17.25" customHeight="1" thickBot="1">
      <c r="A210" s="155">
        <v>3</v>
      </c>
      <c r="B210" s="82" t="s">
        <v>395</v>
      </c>
      <c r="C210" s="313" t="s">
        <v>390</v>
      </c>
      <c r="D210" s="133" t="str">
        <f t="shared" si="177"/>
        <v>video</v>
      </c>
      <c r="E210" s="386"/>
      <c r="F210" s="386"/>
      <c r="G210" s="386"/>
      <c r="H210" s="386" t="s">
        <v>776</v>
      </c>
      <c r="I210" s="386"/>
      <c r="J210" s="386"/>
      <c r="K210" s="386">
        <v>3</v>
      </c>
      <c r="L210" s="386"/>
      <c r="M210" s="386"/>
      <c r="N210" s="386"/>
      <c r="O210" s="386"/>
      <c r="P210" s="399"/>
      <c r="Q210" s="159"/>
      <c r="R210" s="159"/>
      <c r="S210" s="159"/>
      <c r="T210" s="159"/>
      <c r="U210" s="159"/>
      <c r="V210" s="159"/>
      <c r="W210" s="159"/>
      <c r="X210" s="159"/>
      <c r="Y210" s="159"/>
      <c r="Z210" s="159"/>
      <c r="AA210" s="159"/>
      <c r="AB210" s="159"/>
      <c r="AC210" s="159"/>
      <c r="AD210" s="159"/>
      <c r="AE210" s="159"/>
      <c r="AF210" s="159"/>
      <c r="AG210" s="308"/>
      <c r="AI210" s="87" t="s">
        <v>738</v>
      </c>
      <c r="AJ210" s="19" t="str">
        <f>VLOOKUP(C210,EJE!C$1:D1545,2,FALSE)</f>
        <v>https://youtu.be/yTsJrkZp0PA?si=dIaQaUll8m2BnPuF</v>
      </c>
    </row>
    <row r="211" spans="1:36" ht="16.5" customHeight="1">
      <c r="A211" s="155">
        <v>4</v>
      </c>
      <c r="B211" s="81" t="s">
        <v>739</v>
      </c>
      <c r="C211" s="321" t="s">
        <v>66</v>
      </c>
      <c r="D211" s="132" t="str">
        <f t="shared" si="177"/>
        <v>video</v>
      </c>
      <c r="E211" s="395"/>
      <c r="F211" s="395"/>
      <c r="G211" s="395"/>
      <c r="H211" s="395" t="s">
        <v>776</v>
      </c>
      <c r="I211" s="395"/>
      <c r="J211" s="395"/>
      <c r="K211" s="395">
        <v>3</v>
      </c>
      <c r="L211" s="395"/>
      <c r="M211" s="395"/>
      <c r="N211" s="395"/>
      <c r="O211" s="395"/>
      <c r="P211" s="398"/>
      <c r="Q211" s="159"/>
      <c r="R211" s="159"/>
      <c r="S211" s="159"/>
      <c r="T211" s="159"/>
      <c r="U211" s="159"/>
      <c r="V211" s="159"/>
      <c r="W211" s="159"/>
      <c r="X211" s="159"/>
      <c r="Y211" s="159"/>
      <c r="Z211" s="159"/>
      <c r="AA211" s="159"/>
      <c r="AB211" s="159"/>
      <c r="AC211" s="159"/>
      <c r="AD211" s="159"/>
      <c r="AE211" s="159"/>
      <c r="AF211" s="159"/>
      <c r="AG211" s="308"/>
      <c r="AI211" s="87" t="s">
        <v>738</v>
      </c>
      <c r="AJ211" s="19" t="str">
        <f>VLOOKUP(C211,EJE!C$1:D1546,2,FALSE)</f>
        <v>https://youtu.be/YNAwRWgPwNk?si=tRGZb459mOPBCCZB</v>
      </c>
    </row>
    <row r="212" spans="1:36" ht="12.75" customHeight="1">
      <c r="A212" s="155">
        <v>5</v>
      </c>
      <c r="B212" s="81" t="s">
        <v>739</v>
      </c>
      <c r="C212" s="321" t="s">
        <v>316</v>
      </c>
      <c r="D212" s="132" t="str">
        <f t="shared" si="177"/>
        <v>video</v>
      </c>
      <c r="E212" s="395"/>
      <c r="F212" s="395"/>
      <c r="G212" s="395"/>
      <c r="H212" s="395" t="s">
        <v>776</v>
      </c>
      <c r="I212" s="395"/>
      <c r="J212" s="395"/>
      <c r="K212" s="395">
        <v>3</v>
      </c>
      <c r="L212" s="395"/>
      <c r="M212" s="395"/>
      <c r="N212" s="395"/>
      <c r="O212" s="395"/>
      <c r="P212" s="398"/>
      <c r="Q212" s="159"/>
      <c r="R212" s="159"/>
      <c r="S212" s="159"/>
      <c r="T212" s="159"/>
      <c r="U212" s="159"/>
      <c r="V212" s="159"/>
      <c r="W212" s="159"/>
      <c r="X212" s="159"/>
      <c r="Y212" s="159"/>
      <c r="Z212" s="159"/>
      <c r="AA212" s="159"/>
      <c r="AB212" s="159"/>
      <c r="AC212" s="159"/>
      <c r="AD212" s="159"/>
      <c r="AE212" s="159"/>
      <c r="AF212" s="159"/>
      <c r="AG212" s="308"/>
      <c r="AI212" s="87" t="s">
        <v>738</v>
      </c>
      <c r="AJ212" s="19" t="str">
        <f>VLOOKUP(C212,EJE!C$1:D1547,2,FALSE)</f>
        <v>https://youtu.be/mHF9oAkfJ6Q?si=PpywtjmHtAge-zOQ</v>
      </c>
    </row>
    <row r="213" spans="1:36" ht="13.5" customHeight="1" thickBot="1">
      <c r="A213" s="155">
        <v>6</v>
      </c>
      <c r="B213" s="81" t="s">
        <v>0</v>
      </c>
      <c r="C213" s="321" t="s">
        <v>622</v>
      </c>
      <c r="D213" s="132" t="e">
        <f t="shared" si="177"/>
        <v>#N/A</v>
      </c>
      <c r="E213" s="395"/>
      <c r="F213" s="395"/>
      <c r="G213" s="395"/>
      <c r="H213" s="395" t="s">
        <v>776</v>
      </c>
      <c r="I213" s="395"/>
      <c r="J213" s="395"/>
      <c r="K213" s="395">
        <v>3</v>
      </c>
      <c r="L213" s="395"/>
      <c r="M213" s="395"/>
      <c r="N213" s="395"/>
      <c r="O213" s="395"/>
      <c r="P213" s="398"/>
      <c r="Q213" s="159"/>
      <c r="R213" s="159"/>
      <c r="S213" s="159"/>
      <c r="T213" s="159"/>
      <c r="U213" s="159"/>
      <c r="V213" s="159"/>
      <c r="W213" s="159"/>
      <c r="X213" s="159"/>
      <c r="Y213" s="159"/>
      <c r="Z213" s="159"/>
      <c r="AA213" s="159"/>
      <c r="AB213" s="159"/>
      <c r="AC213" s="159"/>
      <c r="AD213" s="159"/>
      <c r="AE213" s="159"/>
      <c r="AF213" s="159"/>
      <c r="AG213" s="308"/>
      <c r="AI213" s="87" t="s">
        <v>738</v>
      </c>
      <c r="AJ213" s="19" t="e">
        <f>VLOOKUP(C213,EJE!C$1:D1548,2,FALSE)</f>
        <v>#N/A</v>
      </c>
    </row>
    <row r="214" spans="1:36" ht="12.75">
      <c r="A214" s="155">
        <v>7</v>
      </c>
      <c r="B214" s="129" t="s">
        <v>1246</v>
      </c>
      <c r="C214" s="317" t="str">
        <f>+VLOOKUP($B214,PERIODIZACION!$A$3:$AN$528,2,FALSE)</f>
        <v>SENTADILLA</v>
      </c>
      <c r="D214" s="203">
        <f>IF(VLOOKUP($B214,PERIODIZACION!$A$3:$AN$528,3,FALSE)=0,"",VLOOKUP($B214,PERIODIZACION!$A$3:$AN$528,3,FALSE))</f>
        <v>40</v>
      </c>
      <c r="E214" s="317" t="str">
        <f t="shared" ref="E214" si="178">IF(D214 &lt;&gt; "","/","")</f>
        <v>/</v>
      </c>
      <c r="F214" s="317">
        <f>IF(VLOOKUP($B214,PERIODIZACION!$A$3:$AN$528,4,FALSE)=0,"",VLOOKUP($B214,PERIODIZACION!$A$3:$AN$528,4,FALSE))</f>
        <v>4</v>
      </c>
      <c r="G214" s="317">
        <f>IF(VLOOKUP($B214,PERIODIZACION!$A$3:$AN$528,5,FALSE)=0,"",VLOOKUP($B214,PERIODIZACION!$A$3:$AN$528,5,FALSE))</f>
        <v>60</v>
      </c>
      <c r="H214" s="317" t="str">
        <f t="shared" ref="H214" si="179">IF(G214 &lt;&gt; "","/","")</f>
        <v>/</v>
      </c>
      <c r="I214" s="317">
        <f>IF(VLOOKUP($B214,PERIODIZACION!$A$3:$AN$528,6,FALSE)=0,"",VLOOKUP($B214,PERIODIZACION!$A$3:$AN$528,6,FALSE))</f>
        <v>4</v>
      </c>
      <c r="J214" s="317">
        <f>IF(VLOOKUP($B214,PERIODIZACION!$A$3:$AN$528,7,FALSE)=0,"",VLOOKUP($B214,PERIODIZACION!$A$3:$AN$528,7,FALSE))</f>
        <v>70</v>
      </c>
      <c r="K214" s="317" t="str">
        <f t="shared" ref="K214" si="180">IF(J214 &lt;&gt; "","/","")</f>
        <v>/</v>
      </c>
      <c r="L214" s="317">
        <f>IF(VLOOKUP($B214,PERIODIZACION!$A$3:$AN$528,8,FALSE)=0,"",VLOOKUP($B214,PERIODIZACION!$A$3:$AN$528,8,FALSE))</f>
        <v>4</v>
      </c>
      <c r="M214" s="317">
        <f>IF(VLOOKUP($B214,PERIODIZACION!$A$3:$AN$528,9,FALSE)=0,"",VLOOKUP($B214,PERIODIZACION!$A$3:$AN$528,9,FALSE))</f>
        <v>85</v>
      </c>
      <c r="N214" s="317" t="str">
        <f t="shared" ref="N214" si="181">IF(M214 &lt;&gt; "","/","")</f>
        <v>/</v>
      </c>
      <c r="O214" s="317">
        <f>IF(VLOOKUP($B214,PERIODIZACION!$A$3:$AN$528,10,FALSE)=0,"",VLOOKUP($B214,PERIODIZACION!$A$3:$AN$528,10,FALSE))</f>
        <v>4</v>
      </c>
      <c r="P214" s="317">
        <f>IF(VLOOKUP($B214,PERIODIZACION!$A$3:$AN$528,11,FALSE)=0,"",VLOOKUP($B214,PERIODIZACION!$A$3:$AN$528,11,FALSE))</f>
        <v>85</v>
      </c>
      <c r="Q214" s="317" t="str">
        <f t="shared" ref="Q214" si="182">IF(P214 &lt;&gt; "","/","")</f>
        <v>/</v>
      </c>
      <c r="R214" s="317">
        <f>IF(VLOOKUP($B214,PERIODIZACION!$A$3:$AN$528,12,FALSE)=0,"",VLOOKUP($B214,PERIODIZACION!$A$3:$AN$528,12,FALSE))</f>
        <v>4</v>
      </c>
      <c r="S214" s="317">
        <f>IF(VLOOKUP($B214,PERIODIZACION!$A$3:$AN$528,13,FALSE)=0,"",VLOOKUP($B214,PERIODIZACION!$A$3:$AN$528,13,FALSE))</f>
        <v>85</v>
      </c>
      <c r="T214" s="317" t="str">
        <f t="shared" ref="T214" si="183">IF(S214 &lt;&gt; "","/","")</f>
        <v>/</v>
      </c>
      <c r="U214" s="317">
        <f>IF(VLOOKUP($B214,PERIODIZACION!$A$3:$AN$528,14,FALSE)=0,"",VLOOKUP($B214,PERIODIZACION!$A$3:$AN$528,14,FALSE))</f>
        <v>4</v>
      </c>
      <c r="V214" s="317">
        <f>IF(VLOOKUP($B214,PERIODIZACION!$A$3:$AN$528,15,FALSE)=0,"",VLOOKUP($B214,PERIODIZACION!$A$3:$AN$528,15,FALSE))</f>
        <v>85</v>
      </c>
      <c r="W214" s="317" t="str">
        <f t="shared" ref="W214" si="184">IF(V214 &lt;&gt; "","/","")</f>
        <v>/</v>
      </c>
      <c r="X214" s="317">
        <f>IF(VLOOKUP($B214,PERIODIZACION!$A$3:$AN$528,16,FALSE)=0,"",VLOOKUP($B214,PERIODIZACION!$A$3:$AN$528,16,FALSE))</f>
        <v>4</v>
      </c>
      <c r="Y214" s="317">
        <f>IF(VLOOKUP($B214,PERIODIZACION!$A$3:$AN$528,17,FALSE)=0,"",VLOOKUP($B214,PERIODIZACION!$A$3:$AN$528,17,FALSE))</f>
        <v>85</v>
      </c>
      <c r="Z214" s="317" t="str">
        <f t="shared" ref="Z214" si="185">IF(Y214 &lt;&gt; "","/","")</f>
        <v>/</v>
      </c>
      <c r="AA214" s="317">
        <f>IF(VLOOKUP($B214,PERIODIZACION!$A$3:$AN$528,18,FALSE)=0,"",VLOOKUP($B214,PERIODIZACION!$A$3:$AN$528,18,FALSE))</f>
        <v>4</v>
      </c>
      <c r="AB214" s="317" t="str">
        <f>IF(VLOOKUP($B214,PERIODIZACION!$A$3:$AN$528,19,FALSE)=0,"",VLOOKUP($B214,PERIODIZACION!$A$3:$AN$528,19,FALSE))</f>
        <v/>
      </c>
      <c r="AC214" s="317" t="str">
        <f t="shared" ref="AC214" si="186">IF(AB214 &lt;&gt; "","/","")</f>
        <v/>
      </c>
      <c r="AD214" s="317" t="str">
        <f>IF(VLOOKUP($B214,PERIODIZACION!$A$3:$AN$528,20,FALSE)=0,"",VLOOKUP($B214,PERIODIZACION!$A$3:$AN$528,20,FALSE))</f>
        <v/>
      </c>
      <c r="AE214" s="317" t="str">
        <f>IF(VLOOKUP($B214,PERIODIZACION!$A$3:$AN$528,21,FALSE)=0,"",VLOOKUP($B214,PERIODIZACION!$A$3:$AN$528,21,FALSE))</f>
        <v/>
      </c>
      <c r="AF214" s="317" t="str">
        <f t="shared" ref="AF214" si="187">IF(AE214 &lt;&gt; "","/","")</f>
        <v/>
      </c>
      <c r="AG214" s="318" t="str">
        <f>IF(VLOOKUP($B214,PERIODIZACION!$A$3:$AN$528,22,FALSE)=0,"",VLOOKUP($B214,PERIODIZACION!$A$3:$AN$528,22,FALSE))</f>
        <v/>
      </c>
      <c r="AI214" s="87" t="s">
        <v>738</v>
      </c>
      <c r="AJ214" s="19" t="e">
        <f>VLOOKUP(C214,EJE!C$1:D1550,2,FALSE)</f>
        <v>#N/A</v>
      </c>
    </row>
    <row r="215" spans="1:36" ht="16.5" customHeight="1">
      <c r="A215" s="155">
        <v>8</v>
      </c>
      <c r="B215" s="81"/>
      <c r="C215" s="308"/>
      <c r="D215" s="132"/>
      <c r="E215" s="380"/>
      <c r="F215" s="380"/>
      <c r="G215" s="380"/>
      <c r="H215" s="380"/>
      <c r="I215" s="380"/>
      <c r="J215" s="380"/>
      <c r="K215" s="380"/>
      <c r="L215" s="380"/>
      <c r="M215" s="380"/>
      <c r="N215" s="380"/>
      <c r="O215" s="380"/>
      <c r="P215" s="380"/>
      <c r="Q215" s="308"/>
      <c r="R215" s="308"/>
      <c r="S215" s="308"/>
      <c r="T215" s="308"/>
      <c r="U215" s="308"/>
      <c r="V215" s="308"/>
      <c r="W215" s="308"/>
      <c r="X215" s="308"/>
      <c r="Y215" s="308"/>
      <c r="Z215" s="308"/>
      <c r="AA215" s="308"/>
      <c r="AB215" s="308"/>
      <c r="AC215" s="308"/>
      <c r="AD215" s="308"/>
      <c r="AE215" s="308"/>
      <c r="AF215" s="308"/>
      <c r="AG215" s="312"/>
      <c r="AI215" s="87" t="s">
        <v>738</v>
      </c>
      <c r="AJ215" s="19" t="e">
        <f>VLOOKUP(C215,EJE!C$1:D1551,2,FALSE)</f>
        <v>#N/A</v>
      </c>
    </row>
    <row r="216" spans="1:36" ht="13.5" customHeight="1" thickBot="1">
      <c r="A216" s="155">
        <v>9</v>
      </c>
      <c r="B216" s="82" t="s">
        <v>264</v>
      </c>
      <c r="C216" s="314" t="s">
        <v>651</v>
      </c>
      <c r="D216" s="133" t="str">
        <f>HYPERLINK(AJ216,AI216)</f>
        <v>video</v>
      </c>
      <c r="E216" s="387"/>
      <c r="F216" s="387"/>
      <c r="G216" s="387"/>
      <c r="H216" s="387" t="s">
        <v>776</v>
      </c>
      <c r="I216" s="387"/>
      <c r="J216" s="387"/>
      <c r="K216" s="387"/>
      <c r="L216" s="387"/>
      <c r="M216" s="387"/>
      <c r="N216" s="387"/>
      <c r="O216" s="387"/>
      <c r="P216" s="387"/>
      <c r="Q216" s="314"/>
      <c r="R216" s="314"/>
      <c r="S216" s="314"/>
      <c r="T216" s="314"/>
      <c r="U216" s="314"/>
      <c r="V216" s="314"/>
      <c r="W216" s="314"/>
      <c r="X216" s="314"/>
      <c r="Y216" s="314"/>
      <c r="Z216" s="314"/>
      <c r="AA216" s="314"/>
      <c r="AB216" s="314"/>
      <c r="AC216" s="314"/>
      <c r="AD216" s="314"/>
      <c r="AE216" s="314"/>
      <c r="AF216" s="314"/>
      <c r="AG216" s="315"/>
      <c r="AI216" s="87" t="s">
        <v>738</v>
      </c>
      <c r="AJ216" s="19" t="str">
        <f>VLOOKUP(C216,EJE!C$1:D1552,2,FALSE)</f>
        <v>https://youtu.be/NDnUK9fSDe8?si=3nBkyPS7AyNNNd0x</v>
      </c>
    </row>
    <row r="217" spans="1:36" ht="12.75">
      <c r="A217" s="155">
        <v>10</v>
      </c>
      <c r="B217" s="129" t="s">
        <v>1247</v>
      </c>
      <c r="C217" s="317" t="str">
        <f>+VLOOKUP($B217,PERIODIZACION!$A$3:$AN$528,2,FALSE)</f>
        <v>SEAL ROW</v>
      </c>
      <c r="D217" s="203">
        <f>IF(VLOOKUP($B217,PERIODIZACION!$A$3:$AN$528,3,FALSE)=0,"",VLOOKUP($B217,PERIODIZACION!$A$3:$AN$528,3,FALSE))</f>
        <v>40</v>
      </c>
      <c r="E217" s="317" t="str">
        <f t="shared" ref="E217" si="188">IF(D217 &lt;&gt; "","/","")</f>
        <v>/</v>
      </c>
      <c r="F217" s="317">
        <f>IF(VLOOKUP($B217,PERIODIZACION!$A$3:$AN$528,4,FALSE)=0,"",VLOOKUP($B217,PERIODIZACION!$A$3:$AN$528,4,FALSE))</f>
        <v>4</v>
      </c>
      <c r="G217" s="317">
        <f>IF(VLOOKUP($B217,PERIODIZACION!$A$3:$AN$528,5,FALSE)=0,"",VLOOKUP($B217,PERIODIZACION!$A$3:$AN$528,5,FALSE))</f>
        <v>60</v>
      </c>
      <c r="H217" s="317" t="str">
        <f t="shared" ref="H217" si="189">IF(G217 &lt;&gt; "","/","")</f>
        <v>/</v>
      </c>
      <c r="I217" s="317">
        <f>IF(VLOOKUP($B217,PERIODIZACION!$A$3:$AN$528,6,FALSE)=0,"",VLOOKUP($B217,PERIODIZACION!$A$3:$AN$528,6,FALSE))</f>
        <v>4</v>
      </c>
      <c r="J217" s="317">
        <f>IF(VLOOKUP($B217,PERIODIZACION!$A$3:$AN$528,7,FALSE)=0,"",VLOOKUP($B217,PERIODIZACION!$A$3:$AN$528,7,FALSE))</f>
        <v>70</v>
      </c>
      <c r="K217" s="317" t="str">
        <f t="shared" ref="K217" si="190">IF(J217 &lt;&gt; "","/","")</f>
        <v>/</v>
      </c>
      <c r="L217" s="317">
        <f>IF(VLOOKUP($B217,PERIODIZACION!$A$3:$AN$528,8,FALSE)=0,"",VLOOKUP($B217,PERIODIZACION!$A$3:$AN$528,8,FALSE))</f>
        <v>4</v>
      </c>
      <c r="M217" s="317">
        <f>IF(VLOOKUP($B217,PERIODIZACION!$A$3:$AN$528,9,FALSE)=0,"",VLOOKUP($B217,PERIODIZACION!$A$3:$AN$528,9,FALSE))</f>
        <v>85</v>
      </c>
      <c r="N217" s="317" t="str">
        <f t="shared" ref="N217" si="191">IF(M217 &lt;&gt; "","/","")</f>
        <v>/</v>
      </c>
      <c r="O217" s="317">
        <f>IF(VLOOKUP($B217,PERIODIZACION!$A$3:$AN$528,10,FALSE)=0,"",VLOOKUP($B217,PERIODIZACION!$A$3:$AN$528,10,FALSE))</f>
        <v>4</v>
      </c>
      <c r="P217" s="317">
        <f>IF(VLOOKUP($B217,PERIODIZACION!$A$3:$AN$528,11,FALSE)=0,"",VLOOKUP($B217,PERIODIZACION!$A$3:$AN$528,11,FALSE))</f>
        <v>85</v>
      </c>
      <c r="Q217" s="317" t="str">
        <f t="shared" ref="Q217" si="192">IF(P217 &lt;&gt; "","/","")</f>
        <v>/</v>
      </c>
      <c r="R217" s="317">
        <f>IF(VLOOKUP($B217,PERIODIZACION!$A$3:$AN$528,12,FALSE)=0,"",VLOOKUP($B217,PERIODIZACION!$A$3:$AN$528,12,FALSE))</f>
        <v>4</v>
      </c>
      <c r="S217" s="317">
        <f>IF(VLOOKUP($B217,PERIODIZACION!$A$3:$AN$528,13,FALSE)=0,"",VLOOKUP($B217,PERIODIZACION!$A$3:$AN$528,13,FALSE))</f>
        <v>85</v>
      </c>
      <c r="T217" s="317" t="str">
        <f t="shared" ref="T217" si="193">IF(S217 &lt;&gt; "","/","")</f>
        <v>/</v>
      </c>
      <c r="U217" s="317">
        <f>IF(VLOOKUP($B217,PERIODIZACION!$A$3:$AN$528,14,FALSE)=0,"",VLOOKUP($B217,PERIODIZACION!$A$3:$AN$528,14,FALSE))</f>
        <v>4</v>
      </c>
      <c r="V217" s="317">
        <f>IF(VLOOKUP($B217,PERIODIZACION!$A$3:$AN$528,15,FALSE)=0,"",VLOOKUP($B217,PERIODIZACION!$A$3:$AN$528,15,FALSE))</f>
        <v>85</v>
      </c>
      <c r="W217" s="317" t="str">
        <f t="shared" ref="W217" si="194">IF(V217 &lt;&gt; "","/","")</f>
        <v>/</v>
      </c>
      <c r="X217" s="317">
        <f>IF(VLOOKUP($B217,PERIODIZACION!$A$3:$AN$528,16,FALSE)=0,"",VLOOKUP($B217,PERIODIZACION!$A$3:$AN$528,16,FALSE))</f>
        <v>4</v>
      </c>
      <c r="Y217" s="317">
        <f>IF(VLOOKUP($B217,PERIODIZACION!$A$3:$AN$528,17,FALSE)=0,"",VLOOKUP($B217,PERIODIZACION!$A$3:$AN$528,17,FALSE))</f>
        <v>85</v>
      </c>
      <c r="Z217" s="317" t="str">
        <f t="shared" ref="Z217" si="195">IF(Y217 &lt;&gt; "","/","")</f>
        <v>/</v>
      </c>
      <c r="AA217" s="317">
        <f>IF(VLOOKUP($B217,PERIODIZACION!$A$3:$AN$528,18,FALSE)=0,"",VLOOKUP($B217,PERIODIZACION!$A$3:$AN$528,18,FALSE))</f>
        <v>4</v>
      </c>
      <c r="AB217" s="317" t="str">
        <f>IF(VLOOKUP($B217,PERIODIZACION!$A$3:$AN$528,19,FALSE)=0,"",VLOOKUP($B217,PERIODIZACION!$A$3:$AN$528,19,FALSE))</f>
        <v/>
      </c>
      <c r="AC217" s="317" t="str">
        <f t="shared" ref="AC217" si="196">IF(AB217 &lt;&gt; "","/","")</f>
        <v/>
      </c>
      <c r="AD217" s="317" t="str">
        <f>IF(VLOOKUP($B217,PERIODIZACION!$A$3:$AN$528,20,FALSE)=0,"",VLOOKUP($B217,PERIODIZACION!$A$3:$AN$528,20,FALSE))</f>
        <v/>
      </c>
      <c r="AE217" s="317" t="str">
        <f>IF(VLOOKUP($B217,PERIODIZACION!$A$3:$AN$528,21,FALSE)=0,"",VLOOKUP($B217,PERIODIZACION!$A$3:$AN$528,21,FALSE))</f>
        <v/>
      </c>
      <c r="AF217" s="317" t="str">
        <f t="shared" ref="AF217" si="197">IF(AE217 &lt;&gt; "","/","")</f>
        <v/>
      </c>
      <c r="AG217" s="318" t="str">
        <f>IF(VLOOKUP($B217,PERIODIZACION!$A$3:$AN$528,22,FALSE)=0,"",VLOOKUP($B217,PERIODIZACION!$A$3:$AN$528,22,FALSE))</f>
        <v/>
      </c>
      <c r="AI217" s="87" t="s">
        <v>738</v>
      </c>
      <c r="AJ217" s="19" t="e">
        <f>VLOOKUP(C217,EJE!C$1:D1553,2,FALSE)</f>
        <v>#N/A</v>
      </c>
    </row>
    <row r="218" spans="1:36" ht="16.5" customHeight="1">
      <c r="A218" s="155">
        <v>11</v>
      </c>
      <c r="B218" s="81" t="s">
        <v>687</v>
      </c>
      <c r="C218" s="308"/>
      <c r="D218" s="132"/>
      <c r="E218" s="380"/>
      <c r="F218" s="380"/>
      <c r="G218" s="380"/>
      <c r="H218" s="380"/>
      <c r="I218" s="380"/>
      <c r="J218" s="380"/>
      <c r="K218" s="380"/>
      <c r="L218" s="380"/>
      <c r="M218" s="380"/>
      <c r="N218" s="380"/>
      <c r="O218" s="380"/>
      <c r="P218" s="380"/>
      <c r="Q218" s="308"/>
      <c r="R218" s="308"/>
      <c r="S218" s="308"/>
      <c r="T218" s="308"/>
      <c r="U218" s="308"/>
      <c r="V218" s="308"/>
      <c r="W218" s="308"/>
      <c r="X218" s="308"/>
      <c r="Y218" s="308"/>
      <c r="Z218" s="308"/>
      <c r="AA218" s="308"/>
      <c r="AB218" s="308"/>
      <c r="AC218" s="308"/>
      <c r="AD218" s="308"/>
      <c r="AE218" s="308"/>
      <c r="AF218" s="308"/>
      <c r="AG218" s="312"/>
      <c r="AI218" s="87" t="s">
        <v>738</v>
      </c>
      <c r="AJ218" s="19" t="e">
        <f>VLOOKUP(C218,EJE!C$1:D1554,2,FALSE)</f>
        <v>#N/A</v>
      </c>
    </row>
    <row r="219" spans="1:36" ht="17.25" customHeight="1" thickBot="1">
      <c r="A219" s="155">
        <v>12</v>
      </c>
      <c r="B219" s="82" t="s">
        <v>942</v>
      </c>
      <c r="C219" s="313" t="s">
        <v>667</v>
      </c>
      <c r="D219" s="133" t="str">
        <f>HYPERLINK(AJ219,AI219)</f>
        <v>video</v>
      </c>
      <c r="E219" s="387"/>
      <c r="F219" s="387"/>
      <c r="G219" s="387"/>
      <c r="H219" s="387" t="s">
        <v>776</v>
      </c>
      <c r="I219" s="387"/>
      <c r="J219" s="387"/>
      <c r="K219" s="387"/>
      <c r="L219" s="387"/>
      <c r="M219" s="387"/>
      <c r="N219" s="387"/>
      <c r="O219" s="387"/>
      <c r="P219" s="387"/>
      <c r="Q219" s="314"/>
      <c r="R219" s="314"/>
      <c r="S219" s="314"/>
      <c r="T219" s="314"/>
      <c r="U219" s="314"/>
      <c r="V219" s="314"/>
      <c r="W219" s="314"/>
      <c r="X219" s="314"/>
      <c r="Y219" s="314"/>
      <c r="Z219" s="314"/>
      <c r="AA219" s="314"/>
      <c r="AB219" s="314"/>
      <c r="AC219" s="314"/>
      <c r="AD219" s="314"/>
      <c r="AE219" s="314"/>
      <c r="AF219" s="314"/>
      <c r="AG219" s="315"/>
      <c r="AI219" s="87" t="s">
        <v>738</v>
      </c>
      <c r="AJ219" s="19" t="str">
        <f>VLOOKUP(C219,EJE!C$1:D1555,2,FALSE)</f>
        <v>https://youtu.be/6h97GImoFN8?si=9xA6dYWvzzOHIsIz</v>
      </c>
    </row>
    <row r="220" spans="1:36" ht="12" customHeight="1" thickBot="1">
      <c r="A220" s="155">
        <v>13</v>
      </c>
      <c r="B220" s="379"/>
      <c r="C220" s="379"/>
      <c r="D220" s="379"/>
      <c r="E220" s="379" t="s">
        <v>688</v>
      </c>
      <c r="F220" s="379"/>
      <c r="G220" s="379"/>
      <c r="H220" s="379" t="s">
        <v>38</v>
      </c>
      <c r="I220" s="379"/>
      <c r="J220" s="379"/>
      <c r="K220" s="379" t="s">
        <v>687</v>
      </c>
      <c r="L220" s="379"/>
      <c r="M220" s="379"/>
      <c r="N220" s="379" t="s">
        <v>686</v>
      </c>
      <c r="O220" s="379"/>
      <c r="P220" s="379"/>
      <c r="Q220" s="319"/>
      <c r="R220" s="319"/>
      <c r="S220" s="319"/>
      <c r="T220" s="319"/>
      <c r="U220" s="319"/>
      <c r="V220" s="319"/>
      <c r="W220" s="319"/>
      <c r="X220" s="319"/>
      <c r="Y220" s="319"/>
      <c r="Z220" s="319"/>
      <c r="AA220" s="319"/>
      <c r="AB220" s="319"/>
      <c r="AC220" s="319"/>
      <c r="AD220" s="319"/>
      <c r="AE220" s="319"/>
      <c r="AF220" s="319"/>
      <c r="AG220" s="319"/>
      <c r="AI220" s="87" t="s">
        <v>738</v>
      </c>
      <c r="AJ220" s="19"/>
    </row>
    <row r="221" spans="1:36" ht="12.75" customHeight="1">
      <c r="A221" s="155">
        <v>14</v>
      </c>
      <c r="B221" s="83" t="s">
        <v>42</v>
      </c>
      <c r="C221" s="316" t="s">
        <v>22</v>
      </c>
      <c r="D221" s="131" t="str">
        <f>HYPERLINK(AJ221,AI221)</f>
        <v>video</v>
      </c>
      <c r="E221" s="389">
        <v>6</v>
      </c>
      <c r="F221" s="389"/>
      <c r="G221" s="389"/>
      <c r="H221" s="389"/>
      <c r="I221" s="389"/>
      <c r="J221" s="389"/>
      <c r="K221" s="389">
        <v>3</v>
      </c>
      <c r="L221" s="389"/>
      <c r="M221" s="389"/>
      <c r="N221" s="389"/>
      <c r="O221" s="389"/>
      <c r="P221" s="397"/>
      <c r="Q221" s="319"/>
      <c r="R221" s="319"/>
      <c r="S221" s="319"/>
      <c r="T221" s="319"/>
      <c r="U221" s="319"/>
      <c r="V221" s="319"/>
      <c r="W221" s="319"/>
      <c r="X221" s="319"/>
      <c r="Y221" s="319"/>
      <c r="Z221" s="319"/>
      <c r="AA221" s="319"/>
      <c r="AB221" s="319"/>
      <c r="AC221" s="319"/>
      <c r="AD221" s="319"/>
      <c r="AE221" s="319"/>
      <c r="AF221" s="319"/>
      <c r="AG221" s="319"/>
      <c r="AI221" s="87" t="s">
        <v>738</v>
      </c>
      <c r="AJ221" s="19" t="str">
        <f>VLOOKUP(C221,EJE!C$1:D1557,2,FALSE)</f>
        <v>https://youtu.be/NPIEX-SdqO0?si=7TMYFsorJy7i8Oon</v>
      </c>
    </row>
    <row r="222" spans="1:36" ht="25.5" customHeight="1">
      <c r="A222" s="155">
        <v>15</v>
      </c>
      <c r="B222" s="83" t="s">
        <v>687</v>
      </c>
      <c r="C222" s="321" t="s">
        <v>1190</v>
      </c>
      <c r="D222" s="132" t="str">
        <f>HYPERLINK(AJ222,AI222)</f>
        <v>video</v>
      </c>
      <c r="E222" s="395">
        <v>6</v>
      </c>
      <c r="F222" s="395"/>
      <c r="G222" s="395"/>
      <c r="H222" s="395"/>
      <c r="I222" s="395"/>
      <c r="J222" s="395"/>
      <c r="K222" s="395">
        <v>3</v>
      </c>
      <c r="L222" s="395"/>
      <c r="M222" s="395"/>
      <c r="N222" s="395"/>
      <c r="O222" s="395"/>
      <c r="P222" s="398"/>
      <c r="Q222" s="319"/>
      <c r="R222" s="319"/>
      <c r="S222" s="319"/>
      <c r="T222" s="319"/>
      <c r="U222" s="319"/>
      <c r="V222" s="319"/>
      <c r="W222" s="319"/>
      <c r="X222" s="319"/>
      <c r="Y222" s="319"/>
      <c r="Z222" s="319"/>
      <c r="AA222" s="319"/>
      <c r="AB222" s="319"/>
      <c r="AC222" s="319"/>
      <c r="AD222" s="319"/>
      <c r="AE222" s="319"/>
      <c r="AF222" s="319"/>
      <c r="AG222" s="319"/>
      <c r="AI222" s="87" t="s">
        <v>738</v>
      </c>
      <c r="AJ222" s="19">
        <f>VLOOKUP(C222,EJE!C$1:D1558,2,FALSE)</f>
        <v>0</v>
      </c>
    </row>
    <row r="223" spans="1:36" ht="12.75" customHeight="1">
      <c r="A223" s="155">
        <v>16</v>
      </c>
      <c r="B223" s="83" t="s">
        <v>38</v>
      </c>
      <c r="C223" s="321" t="s">
        <v>126</v>
      </c>
      <c r="D223" s="132" t="str">
        <f>HYPERLINK(AJ223,AI223)</f>
        <v>video</v>
      </c>
      <c r="E223" s="395">
        <v>8</v>
      </c>
      <c r="F223" s="395"/>
      <c r="G223" s="395"/>
      <c r="H223" s="395"/>
      <c r="I223" s="395"/>
      <c r="J223" s="395"/>
      <c r="K223" s="395">
        <v>3</v>
      </c>
      <c r="L223" s="395"/>
      <c r="M223" s="395"/>
      <c r="N223" s="395"/>
      <c r="O223" s="395"/>
      <c r="P223" s="398"/>
      <c r="Q223" s="319"/>
      <c r="R223" s="319"/>
      <c r="S223" s="319"/>
      <c r="T223" s="319"/>
      <c r="U223" s="319"/>
      <c r="V223" s="319"/>
      <c r="W223" s="319"/>
      <c r="X223" s="319"/>
      <c r="Y223" s="319"/>
      <c r="Z223" s="319"/>
      <c r="AA223" s="319"/>
      <c r="AB223" s="319"/>
      <c r="AC223" s="319"/>
      <c r="AD223" s="319"/>
      <c r="AE223" s="319"/>
      <c r="AF223" s="319"/>
      <c r="AG223" s="319"/>
      <c r="AI223" s="87" t="s">
        <v>738</v>
      </c>
      <c r="AJ223" s="19">
        <f>VLOOKUP(C223,EJE!C$1:D1559,2,FALSE)</f>
        <v>0</v>
      </c>
    </row>
    <row r="224" spans="1:36" ht="13.5" thickBot="1">
      <c r="A224" s="155">
        <v>17</v>
      </c>
      <c r="B224" s="83" t="s">
        <v>687</v>
      </c>
      <c r="C224" s="313" t="s">
        <v>1193</v>
      </c>
      <c r="D224" s="133" t="str">
        <f>HYPERLINK(AJ224,AI224)</f>
        <v>video</v>
      </c>
      <c r="E224" s="386">
        <v>6</v>
      </c>
      <c r="F224" s="386"/>
      <c r="G224" s="386"/>
      <c r="H224" s="386"/>
      <c r="I224" s="386"/>
      <c r="J224" s="386"/>
      <c r="K224" s="386">
        <v>3</v>
      </c>
      <c r="L224" s="386"/>
      <c r="M224" s="386"/>
      <c r="N224" s="386"/>
      <c r="O224" s="386"/>
      <c r="P224" s="399"/>
      <c r="Q224" s="319"/>
      <c r="R224" s="319"/>
      <c r="S224" s="319"/>
      <c r="T224" s="319"/>
      <c r="U224" s="319"/>
      <c r="V224" s="319"/>
      <c r="W224" s="319"/>
      <c r="X224" s="319"/>
      <c r="Y224" s="319"/>
      <c r="Z224" s="319"/>
      <c r="AA224" s="319"/>
      <c r="AB224" s="319"/>
      <c r="AC224" s="319"/>
      <c r="AD224" s="319"/>
      <c r="AE224" s="319"/>
      <c r="AF224" s="319"/>
      <c r="AG224" s="319"/>
      <c r="AI224" s="87" t="s">
        <v>738</v>
      </c>
      <c r="AJ224" s="19">
        <f>VLOOKUP(C224,EJE!C$1:D1560,2,FALSE)</f>
        <v>0</v>
      </c>
    </row>
    <row r="225" spans="1:36" ht="12.75">
      <c r="A225" s="155">
        <v>18</v>
      </c>
      <c r="B225" s="83" t="s">
        <v>262</v>
      </c>
      <c r="C225" s="316" t="s">
        <v>266</v>
      </c>
      <c r="D225" s="131" t="str">
        <f t="shared" ref="D225:D227" si="198">HYPERLINK(AJ225,AI225)</f>
        <v>video</v>
      </c>
      <c r="E225" s="389">
        <v>10</v>
      </c>
      <c r="F225" s="389"/>
      <c r="G225" s="389"/>
      <c r="H225" s="389"/>
      <c r="I225" s="389"/>
      <c r="J225" s="389"/>
      <c r="K225" s="389">
        <v>3</v>
      </c>
      <c r="L225" s="389"/>
      <c r="M225" s="389"/>
      <c r="N225" s="389"/>
      <c r="O225" s="389"/>
      <c r="P225" s="397"/>
      <c r="Q225" s="319"/>
      <c r="R225" s="319"/>
      <c r="S225" s="319"/>
      <c r="T225" s="319"/>
      <c r="U225" s="319"/>
      <c r="V225" s="319"/>
      <c r="W225" s="319"/>
      <c r="X225" s="319"/>
      <c r="Y225" s="319"/>
      <c r="Z225" s="319"/>
      <c r="AA225" s="319"/>
      <c r="AB225" s="319"/>
      <c r="AC225" s="319"/>
      <c r="AD225" s="319"/>
      <c r="AE225" s="319"/>
      <c r="AF225" s="319"/>
      <c r="AG225" s="319"/>
      <c r="AI225" s="87" t="s">
        <v>738</v>
      </c>
      <c r="AJ225" s="19">
        <f>VLOOKUP(C225,EJE!C$1:D1561,2,FALSE)</f>
        <v>0</v>
      </c>
    </row>
    <row r="226" spans="1:36" ht="12.75">
      <c r="A226" s="155">
        <v>19</v>
      </c>
      <c r="B226" s="83" t="s">
        <v>262</v>
      </c>
      <c r="C226" s="321" t="s">
        <v>302</v>
      </c>
      <c r="D226" s="132" t="str">
        <f t="shared" si="198"/>
        <v>video</v>
      </c>
      <c r="E226" s="395">
        <v>10</v>
      </c>
      <c r="F226" s="395"/>
      <c r="G226" s="395"/>
      <c r="H226" s="395"/>
      <c r="I226" s="395"/>
      <c r="J226" s="395"/>
      <c r="K226" s="395">
        <v>3</v>
      </c>
      <c r="L226" s="395"/>
      <c r="M226" s="395"/>
      <c r="N226" s="395"/>
      <c r="O226" s="395"/>
      <c r="P226" s="398"/>
      <c r="Q226" s="319"/>
      <c r="R226" s="319"/>
      <c r="S226" s="319"/>
      <c r="T226" s="319"/>
      <c r="U226" s="319"/>
      <c r="V226" s="319"/>
      <c r="W226" s="319"/>
      <c r="X226" s="319"/>
      <c r="Y226" s="319"/>
      <c r="Z226" s="319"/>
      <c r="AA226" s="319"/>
      <c r="AB226" s="319"/>
      <c r="AC226" s="319"/>
      <c r="AD226" s="319"/>
      <c r="AE226" s="319"/>
      <c r="AF226" s="319"/>
      <c r="AG226" s="319"/>
      <c r="AI226" s="87" t="s">
        <v>738</v>
      </c>
      <c r="AJ226" s="19">
        <f>VLOOKUP(C226,EJE!C$1:D1562,2,FALSE)</f>
        <v>0</v>
      </c>
    </row>
    <row r="227" spans="1:36" ht="13.5" thickBot="1">
      <c r="A227" s="155">
        <v>20</v>
      </c>
      <c r="B227" s="83" t="s">
        <v>263</v>
      </c>
      <c r="C227" s="313" t="s">
        <v>250</v>
      </c>
      <c r="D227" s="133" t="str">
        <f t="shared" si="198"/>
        <v>video</v>
      </c>
      <c r="E227" s="386"/>
      <c r="F227" s="386"/>
      <c r="G227" s="386"/>
      <c r="H227" s="386" t="s">
        <v>779</v>
      </c>
      <c r="I227" s="386"/>
      <c r="J227" s="386"/>
      <c r="K227" s="386">
        <v>3</v>
      </c>
      <c r="L227" s="386"/>
      <c r="M227" s="386"/>
      <c r="N227" s="386"/>
      <c r="O227" s="386"/>
      <c r="P227" s="399"/>
      <c r="Q227" s="319"/>
      <c r="R227" s="319"/>
      <c r="S227" s="319"/>
      <c r="T227" s="319"/>
      <c r="U227" s="319"/>
      <c r="V227" s="319"/>
      <c r="W227" s="319"/>
      <c r="X227" s="319"/>
      <c r="Y227" s="319"/>
      <c r="Z227" s="319"/>
      <c r="AA227" s="319"/>
      <c r="AB227" s="319"/>
      <c r="AC227" s="319"/>
      <c r="AD227" s="319"/>
      <c r="AE227" s="319"/>
      <c r="AF227" s="319"/>
      <c r="AG227" s="319"/>
      <c r="AI227" s="87" t="s">
        <v>738</v>
      </c>
      <c r="AJ227" s="19">
        <f>VLOOKUP(C227,EJE!C$1:D1563,2,FALSE)</f>
        <v>0</v>
      </c>
    </row>
    <row r="228" spans="1:36" ht="12.75">
      <c r="A228" s="155">
        <v>21</v>
      </c>
      <c r="B228" s="83" t="s">
        <v>1</v>
      </c>
      <c r="C228" s="321" t="s">
        <v>745</v>
      </c>
      <c r="D228" s="132"/>
      <c r="E228" s="394"/>
      <c r="F228" s="394"/>
      <c r="G228" s="394"/>
      <c r="H228" s="395" t="s">
        <v>779</v>
      </c>
      <c r="I228" s="395"/>
      <c r="J228" s="395"/>
      <c r="K228" s="395"/>
      <c r="L228" s="395"/>
      <c r="M228" s="395"/>
      <c r="N228" s="394"/>
      <c r="O228" s="394"/>
      <c r="P228" s="394"/>
      <c r="Q228" s="319"/>
      <c r="R228" s="319"/>
      <c r="S228" s="319"/>
      <c r="T228" s="319"/>
      <c r="U228" s="319"/>
      <c r="V228" s="319"/>
      <c r="W228" s="319"/>
      <c r="X228" s="319"/>
      <c r="Y228" s="319"/>
      <c r="Z228" s="319"/>
      <c r="AA228" s="319"/>
      <c r="AB228" s="319"/>
      <c r="AC228" s="319"/>
      <c r="AD228" s="319"/>
      <c r="AE228" s="319"/>
      <c r="AF228" s="130"/>
      <c r="AG228" s="319"/>
    </row>
    <row r="229" spans="1:36">
      <c r="A229" s="155">
        <v>22</v>
      </c>
      <c r="B229" s="83"/>
      <c r="C229" s="130"/>
      <c r="D229" s="192"/>
      <c r="E229" s="22"/>
      <c r="F229" s="22"/>
      <c r="G229" s="22"/>
      <c r="I229" s="320"/>
      <c r="J229" s="23"/>
      <c r="L229" s="320"/>
      <c r="M229" s="23"/>
      <c r="O229" s="320"/>
      <c r="P229" s="23"/>
      <c r="S229" s="23"/>
      <c r="U229" s="24"/>
      <c r="V229" s="24"/>
      <c r="W229" s="24"/>
      <c r="X229" s="24"/>
      <c r="Y229" s="24"/>
      <c r="AB229" s="23"/>
      <c r="AE229" s="23"/>
    </row>
    <row r="230" spans="1:36">
      <c r="A230" s="155">
        <v>23</v>
      </c>
      <c r="B230" s="83"/>
      <c r="C230" s="130"/>
      <c r="D230" s="192"/>
      <c r="E230" s="22"/>
      <c r="F230" s="22"/>
      <c r="G230" s="22"/>
      <c r="I230" s="320"/>
      <c r="J230" s="23"/>
      <c r="L230" s="320"/>
      <c r="M230" s="23"/>
      <c r="O230" s="320"/>
      <c r="P230" s="23"/>
      <c r="S230" s="23"/>
      <c r="U230" s="24"/>
      <c r="V230" s="24"/>
      <c r="W230" s="24"/>
      <c r="X230" s="24"/>
      <c r="Y230" s="24"/>
      <c r="AB230" s="23"/>
      <c r="AE230" s="23"/>
    </row>
    <row r="231" spans="1:36">
      <c r="A231" s="155">
        <v>24</v>
      </c>
      <c r="B231" s="83"/>
      <c r="C231" s="320"/>
      <c r="D231" s="192"/>
      <c r="E231" s="22"/>
      <c r="F231" s="22"/>
      <c r="G231" s="22"/>
      <c r="I231" s="320"/>
      <c r="J231" s="23"/>
      <c r="L231" s="320"/>
      <c r="M231" s="23"/>
      <c r="O231" s="320"/>
      <c r="P231" s="23"/>
      <c r="S231" s="23"/>
      <c r="U231" s="24"/>
      <c r="V231" s="24"/>
      <c r="W231" s="24"/>
      <c r="X231" s="24"/>
      <c r="Y231" s="24"/>
      <c r="AB231" s="23"/>
      <c r="AE231" s="23"/>
    </row>
    <row r="232" spans="1:36">
      <c r="C232" s="77" t="s">
        <v>932</v>
      </c>
      <c r="D232" s="192"/>
      <c r="E232" s="22"/>
      <c r="F232" s="22"/>
      <c r="G232" s="22"/>
      <c r="I232" s="320"/>
      <c r="J232" s="23"/>
      <c r="L232" s="320"/>
      <c r="M232" s="23"/>
      <c r="O232" s="320"/>
      <c r="P232" s="23"/>
      <c r="S232" s="23"/>
      <c r="U232" s="24"/>
      <c r="V232" s="24"/>
      <c r="W232" s="24"/>
      <c r="X232" s="24"/>
      <c r="Y232" s="24"/>
      <c r="AB232" s="23"/>
      <c r="AE232" s="23"/>
    </row>
    <row r="233" spans="1:36" customFormat="1" ht="21" thickBot="1">
      <c r="A233" s="243">
        <v>10</v>
      </c>
      <c r="B233" s="162"/>
      <c r="C233" s="162" t="s">
        <v>931</v>
      </c>
      <c r="D233" s="191"/>
      <c r="E233" s="381" t="s">
        <v>688</v>
      </c>
      <c r="F233" s="381"/>
      <c r="G233" s="381"/>
      <c r="H233" s="381" t="s">
        <v>38</v>
      </c>
      <c r="I233" s="381"/>
      <c r="J233" s="381"/>
      <c r="K233" s="381" t="s">
        <v>687</v>
      </c>
      <c r="L233" s="381"/>
      <c r="M233" s="381"/>
      <c r="N233" s="381" t="s">
        <v>686</v>
      </c>
      <c r="O233" s="381"/>
      <c r="P233" s="381"/>
      <c r="AH233" s="320"/>
      <c r="AI233" s="87"/>
    </row>
    <row r="234" spans="1:36" ht="12.75" customHeight="1">
      <c r="A234" s="155">
        <v>1</v>
      </c>
      <c r="B234" s="80" t="s">
        <v>175</v>
      </c>
      <c r="C234" s="321" t="s">
        <v>199</v>
      </c>
      <c r="D234" s="59" t="e">
        <f t="shared" ref="D234:D239" si="199">HYPERLINK(AJ234,AI234)</f>
        <v>#N/A</v>
      </c>
      <c r="E234" s="395"/>
      <c r="F234" s="395"/>
      <c r="G234" s="395"/>
      <c r="H234" s="395" t="s">
        <v>776</v>
      </c>
      <c r="I234" s="395"/>
      <c r="J234" s="395"/>
      <c r="K234" s="395">
        <v>3</v>
      </c>
      <c r="L234" s="395"/>
      <c r="M234" s="395"/>
      <c r="N234" s="395"/>
      <c r="O234" s="395"/>
      <c r="P234" s="398"/>
      <c r="AG234" s="309"/>
      <c r="AI234" s="87" t="s">
        <v>738</v>
      </c>
      <c r="AJ234" s="19" t="e">
        <f>VLOOKUP(C234,EJE!C$1:D1576,2,FALSE)</f>
        <v>#N/A</v>
      </c>
    </row>
    <row r="235" spans="1:36" ht="12.75" customHeight="1">
      <c r="A235" s="155">
        <v>2</v>
      </c>
      <c r="B235" s="81" t="s">
        <v>395</v>
      </c>
      <c r="C235" s="321" t="s">
        <v>218</v>
      </c>
      <c r="D235" s="59" t="str">
        <f t="shared" si="199"/>
        <v>video</v>
      </c>
      <c r="E235" s="395"/>
      <c r="F235" s="395"/>
      <c r="G235" s="395"/>
      <c r="H235" s="395" t="s">
        <v>776</v>
      </c>
      <c r="I235" s="395"/>
      <c r="J235" s="395"/>
      <c r="K235" s="395">
        <v>3</v>
      </c>
      <c r="L235" s="395"/>
      <c r="M235" s="395"/>
      <c r="N235" s="395"/>
      <c r="O235" s="395"/>
      <c r="P235" s="398"/>
      <c r="AG235" s="309"/>
      <c r="AI235" s="87" t="s">
        <v>738</v>
      </c>
      <c r="AJ235" s="19">
        <f>VLOOKUP(C235,EJE!C$1:D1577,2,FALSE)</f>
        <v>0</v>
      </c>
    </row>
    <row r="236" spans="1:36" ht="26.25" customHeight="1" thickBot="1">
      <c r="A236" s="155">
        <v>3</v>
      </c>
      <c r="B236" s="82" t="s">
        <v>392</v>
      </c>
      <c r="C236" s="313" t="s">
        <v>178</v>
      </c>
      <c r="D236" s="61" t="str">
        <f t="shared" si="199"/>
        <v>video</v>
      </c>
      <c r="E236" s="386"/>
      <c r="F236" s="386"/>
      <c r="G236" s="386"/>
      <c r="H236" s="386" t="s">
        <v>776</v>
      </c>
      <c r="I236" s="386"/>
      <c r="J236" s="386"/>
      <c r="K236" s="386">
        <v>3</v>
      </c>
      <c r="L236" s="386"/>
      <c r="M236" s="386"/>
      <c r="N236" s="386"/>
      <c r="O236" s="386"/>
      <c r="P236" s="399"/>
      <c r="AG236" s="309"/>
      <c r="AI236" s="87" t="s">
        <v>738</v>
      </c>
      <c r="AJ236" s="19" t="str">
        <f>VLOOKUP(C236,EJE!C$1:D1578,2,FALSE)</f>
        <v>https://youtu.be/dMsXx_Qqpj0?si=VK3hfq7BMsTC3ZqS</v>
      </c>
    </row>
    <row r="237" spans="1:36" ht="16.5" customHeight="1">
      <c r="A237" s="155">
        <v>4</v>
      </c>
      <c r="B237" s="80" t="s">
        <v>739</v>
      </c>
      <c r="C237" s="316" t="s">
        <v>47</v>
      </c>
      <c r="D237" s="74" t="str">
        <f t="shared" si="199"/>
        <v>video</v>
      </c>
      <c r="E237" s="389"/>
      <c r="F237" s="389"/>
      <c r="G237" s="389"/>
      <c r="H237" s="389" t="s">
        <v>776</v>
      </c>
      <c r="I237" s="389"/>
      <c r="J237" s="389"/>
      <c r="K237" s="389">
        <v>3</v>
      </c>
      <c r="L237" s="389"/>
      <c r="M237" s="389"/>
      <c r="N237" s="389"/>
      <c r="O237" s="389"/>
      <c r="P237" s="397"/>
      <c r="AG237" s="309"/>
      <c r="AI237" s="87" t="s">
        <v>738</v>
      </c>
      <c r="AJ237" s="19">
        <f>VLOOKUP(C237,EJE!C$1:D1579,2,FALSE)</f>
        <v>0</v>
      </c>
    </row>
    <row r="238" spans="1:36" ht="12.75" customHeight="1">
      <c r="A238" s="155">
        <v>5</v>
      </c>
      <c r="B238" s="81" t="s">
        <v>739</v>
      </c>
      <c r="C238" s="321" t="s">
        <v>316</v>
      </c>
      <c r="D238" s="59" t="str">
        <f t="shared" si="199"/>
        <v>video</v>
      </c>
      <c r="E238" s="395"/>
      <c r="F238" s="395"/>
      <c r="G238" s="395"/>
      <c r="H238" s="395" t="s">
        <v>776</v>
      </c>
      <c r="I238" s="395"/>
      <c r="J238" s="395"/>
      <c r="K238" s="395">
        <v>3</v>
      </c>
      <c r="L238" s="395"/>
      <c r="M238" s="395"/>
      <c r="N238" s="395"/>
      <c r="O238" s="395"/>
      <c r="P238" s="398"/>
      <c r="AG238" s="309"/>
      <c r="AI238" s="87" t="s">
        <v>738</v>
      </c>
      <c r="AJ238" s="19" t="str">
        <f>VLOOKUP(C238,EJE!C$1:D1580,2,FALSE)</f>
        <v>https://youtu.be/mHF9oAkfJ6Q?si=PpywtjmHtAge-zOQ</v>
      </c>
    </row>
    <row r="239" spans="1:36" ht="13.5" customHeight="1" thickBot="1">
      <c r="A239" s="155">
        <v>6</v>
      </c>
      <c r="B239" s="81" t="s">
        <v>0</v>
      </c>
      <c r="C239" s="321" t="s">
        <v>328</v>
      </c>
      <c r="D239" s="59" t="str">
        <f t="shared" si="199"/>
        <v>video</v>
      </c>
      <c r="E239" s="395"/>
      <c r="F239" s="395"/>
      <c r="G239" s="395"/>
      <c r="H239" s="395" t="s">
        <v>776</v>
      </c>
      <c r="I239" s="395"/>
      <c r="J239" s="395"/>
      <c r="K239" s="395">
        <v>3</v>
      </c>
      <c r="L239" s="395"/>
      <c r="M239" s="395"/>
      <c r="N239" s="395"/>
      <c r="O239" s="395"/>
      <c r="P239" s="398"/>
      <c r="AG239" s="309"/>
      <c r="AI239" s="87" t="s">
        <v>738</v>
      </c>
      <c r="AJ239" s="19">
        <f>VLOOKUP(C239,EJE!C$1:D1581,2,FALSE)</f>
        <v>0</v>
      </c>
    </row>
    <row r="240" spans="1:36" ht="12.75">
      <c r="A240" s="155">
        <v>7</v>
      </c>
      <c r="B240" s="129" t="s">
        <v>1248</v>
      </c>
      <c r="C240" s="317" t="str">
        <f>+VLOOKUP($B240,PERIODIZACION!$A$3:$AN$528,2,FALSE)</f>
        <v>HIP TRUST</v>
      </c>
      <c r="D240" s="203">
        <f>IF(VLOOKUP($B240,PERIODIZACION!$A$3:$AN$528,3,FALSE)=0,"",VLOOKUP($B240,PERIODIZACION!$A$3:$AN$528,3,FALSE))</f>
        <v>40</v>
      </c>
      <c r="E240" s="317" t="str">
        <f t="shared" ref="E240" si="200">IF(D240 &lt;&gt; "","/","")</f>
        <v>/</v>
      </c>
      <c r="F240" s="317">
        <f>IF(VLOOKUP($B240,PERIODIZACION!$A$3:$AN$528,4,FALSE)=0,"",VLOOKUP($B240,PERIODIZACION!$A$3:$AN$528,4,FALSE))</f>
        <v>4</v>
      </c>
      <c r="G240" s="317">
        <f>IF(VLOOKUP($B240,PERIODIZACION!$A$3:$AN$528,5,FALSE)=0,"",VLOOKUP($B240,PERIODIZACION!$A$3:$AN$528,5,FALSE))</f>
        <v>60</v>
      </c>
      <c r="H240" s="317" t="str">
        <f t="shared" ref="H240" si="201">IF(G240 &lt;&gt; "","/","")</f>
        <v>/</v>
      </c>
      <c r="I240" s="317">
        <f>IF(VLOOKUP($B240,PERIODIZACION!$A$3:$AN$528,6,FALSE)=0,"",VLOOKUP($B240,PERIODIZACION!$A$3:$AN$528,6,FALSE))</f>
        <v>4</v>
      </c>
      <c r="J240" s="317">
        <f>IF(VLOOKUP($B240,PERIODIZACION!$A$3:$AN$528,7,FALSE)=0,"",VLOOKUP($B240,PERIODIZACION!$A$3:$AN$528,7,FALSE))</f>
        <v>70</v>
      </c>
      <c r="K240" s="317" t="str">
        <f t="shared" ref="K240" si="202">IF(J240 &lt;&gt; "","/","")</f>
        <v>/</v>
      </c>
      <c r="L240" s="317">
        <f>IF(VLOOKUP($B240,PERIODIZACION!$A$3:$AN$528,8,FALSE)=0,"",VLOOKUP($B240,PERIODIZACION!$A$3:$AN$528,8,FALSE))</f>
        <v>4</v>
      </c>
      <c r="M240" s="317">
        <f>IF(VLOOKUP($B240,PERIODIZACION!$A$3:$AN$528,9,FALSE)=0,"",VLOOKUP($B240,PERIODIZACION!$A$3:$AN$528,9,FALSE))</f>
        <v>85</v>
      </c>
      <c r="N240" s="317" t="str">
        <f t="shared" ref="N240" si="203">IF(M240 &lt;&gt; "","/","")</f>
        <v>/</v>
      </c>
      <c r="O240" s="317">
        <f>IF(VLOOKUP($B240,PERIODIZACION!$A$3:$AN$528,10,FALSE)=0,"",VLOOKUP($B240,PERIODIZACION!$A$3:$AN$528,10,FALSE))</f>
        <v>4</v>
      </c>
      <c r="P240" s="317">
        <f>IF(VLOOKUP($B240,PERIODIZACION!$A$3:$AN$528,11,FALSE)=0,"",VLOOKUP($B240,PERIODIZACION!$A$3:$AN$528,11,FALSE))</f>
        <v>85</v>
      </c>
      <c r="Q240" s="317" t="str">
        <f t="shared" ref="Q240" si="204">IF(P240 &lt;&gt; "","/","")</f>
        <v>/</v>
      </c>
      <c r="R240" s="317">
        <f>IF(VLOOKUP($B240,PERIODIZACION!$A$3:$AN$528,12,FALSE)=0,"",VLOOKUP($B240,PERIODIZACION!$A$3:$AN$528,12,FALSE))</f>
        <v>4</v>
      </c>
      <c r="S240" s="317">
        <f>IF(VLOOKUP($B240,PERIODIZACION!$A$3:$AN$528,13,FALSE)=0,"",VLOOKUP($B240,PERIODIZACION!$A$3:$AN$528,13,FALSE))</f>
        <v>85</v>
      </c>
      <c r="T240" s="317" t="str">
        <f t="shared" ref="T240" si="205">IF(S240 &lt;&gt; "","/","")</f>
        <v>/</v>
      </c>
      <c r="U240" s="317">
        <f>IF(VLOOKUP($B240,PERIODIZACION!$A$3:$AN$528,14,FALSE)=0,"",VLOOKUP($B240,PERIODIZACION!$A$3:$AN$528,14,FALSE))</f>
        <v>4</v>
      </c>
      <c r="V240" s="317">
        <f>IF(VLOOKUP($B240,PERIODIZACION!$A$3:$AN$528,15,FALSE)=0,"",VLOOKUP($B240,PERIODIZACION!$A$3:$AN$528,15,FALSE))</f>
        <v>85</v>
      </c>
      <c r="W240" s="317" t="str">
        <f t="shared" ref="W240" si="206">IF(V240 &lt;&gt; "","/","")</f>
        <v>/</v>
      </c>
      <c r="X240" s="317">
        <f>IF(VLOOKUP($B240,PERIODIZACION!$A$3:$AN$528,16,FALSE)=0,"",VLOOKUP($B240,PERIODIZACION!$A$3:$AN$528,16,FALSE))</f>
        <v>4</v>
      </c>
      <c r="Y240" s="317">
        <f>IF(VLOOKUP($B240,PERIODIZACION!$A$3:$AN$528,17,FALSE)=0,"",VLOOKUP($B240,PERIODIZACION!$A$3:$AN$528,17,FALSE))</f>
        <v>85</v>
      </c>
      <c r="Z240" s="317" t="str">
        <f t="shared" ref="Z240" si="207">IF(Y240 &lt;&gt; "","/","")</f>
        <v>/</v>
      </c>
      <c r="AA240" s="317">
        <f>IF(VLOOKUP($B240,PERIODIZACION!$A$3:$AN$528,18,FALSE)=0,"",VLOOKUP($B240,PERIODIZACION!$A$3:$AN$528,18,FALSE))</f>
        <v>4</v>
      </c>
      <c r="AB240" s="317" t="str">
        <f>IF(VLOOKUP($B240,PERIODIZACION!$A$3:$AN$528,19,FALSE)=0,"",VLOOKUP($B240,PERIODIZACION!$A$3:$AN$528,19,FALSE))</f>
        <v/>
      </c>
      <c r="AC240" s="317" t="str">
        <f t="shared" ref="AC240" si="208">IF(AB240 &lt;&gt; "","/","")</f>
        <v/>
      </c>
      <c r="AD240" s="317" t="str">
        <f>IF(VLOOKUP($B240,PERIODIZACION!$A$3:$AN$528,20,FALSE)=0,"",VLOOKUP($B240,PERIODIZACION!$A$3:$AN$528,20,FALSE))</f>
        <v/>
      </c>
      <c r="AE240" s="317" t="str">
        <f>IF(VLOOKUP($B240,PERIODIZACION!$A$3:$AN$528,21,FALSE)=0,"",VLOOKUP($B240,PERIODIZACION!$A$3:$AN$528,21,FALSE))</f>
        <v/>
      </c>
      <c r="AF240" s="317" t="str">
        <f t="shared" ref="AF240" si="209">IF(AE240 &lt;&gt; "","/","")</f>
        <v/>
      </c>
      <c r="AG240" s="318" t="str">
        <f>IF(VLOOKUP($B240,PERIODIZACION!$A$3:$AN$528,22,FALSE)=0,"",VLOOKUP($B240,PERIODIZACION!$A$3:$AN$528,22,FALSE))</f>
        <v/>
      </c>
      <c r="AI240" s="87" t="s">
        <v>738</v>
      </c>
      <c r="AJ240" s="19" t="e">
        <f>VLOOKUP(C240,EJE!C$1:D1582,2,FALSE)</f>
        <v>#N/A</v>
      </c>
    </row>
    <row r="241" spans="1:36" ht="12.75" customHeight="1">
      <c r="A241" s="155">
        <v>8</v>
      </c>
      <c r="B241" s="81"/>
      <c r="C241" s="308"/>
      <c r="D241" s="59"/>
      <c r="E241" s="382"/>
      <c r="F241" s="382"/>
      <c r="G241" s="382"/>
      <c r="H241" s="382"/>
      <c r="I241" s="382"/>
      <c r="J241" s="382"/>
      <c r="K241" s="382"/>
      <c r="L241" s="382"/>
      <c r="M241" s="382"/>
      <c r="N241" s="382"/>
      <c r="O241" s="382"/>
      <c r="P241" s="382"/>
      <c r="Q241" s="309"/>
      <c r="R241" s="309"/>
      <c r="S241" s="309"/>
      <c r="T241" s="309"/>
      <c r="U241" s="309"/>
      <c r="V241" s="309"/>
      <c r="W241" s="309"/>
      <c r="X241" s="309"/>
      <c r="Y241" s="309"/>
      <c r="Z241" s="309"/>
      <c r="AA241" s="309"/>
      <c r="AB241" s="309"/>
      <c r="AC241" s="309"/>
      <c r="AD241" s="309"/>
      <c r="AE241" s="309"/>
      <c r="AF241" s="309"/>
      <c r="AG241" s="312"/>
      <c r="AI241" s="87" t="s">
        <v>738</v>
      </c>
      <c r="AJ241" s="19" t="e">
        <f>VLOOKUP(C241,EJE!C$1:D1583,2,FALSE)</f>
        <v>#N/A</v>
      </c>
    </row>
    <row r="242" spans="1:36" ht="13.5" customHeight="1" thickBot="1">
      <c r="A242" s="155">
        <v>9</v>
      </c>
      <c r="B242" s="258" t="s">
        <v>808</v>
      </c>
      <c r="C242" s="314" t="str">
        <f>+VLOOKUP($B242,PERIODIZACION!$A$3:$AN$528,2,FALSE)</f>
        <v>PECHO</v>
      </c>
      <c r="D242" s="324">
        <f>IF(VLOOKUP($B242,PERIODIZACION!$A$3:$AN$528,3,FALSE)=0,"",VLOOKUP($B242,PERIODIZACION!$A$3:$AN$528,3,FALSE))</f>
        <v>40</v>
      </c>
      <c r="E242" s="314" t="str">
        <f t="shared" ref="E242" si="210">IF(D242 &lt;&gt; "","/","")</f>
        <v>/</v>
      </c>
      <c r="F242" s="314">
        <f>IF(VLOOKUP($B242,PERIODIZACION!$A$3:$AN$528,4,FALSE)=0,"",VLOOKUP($B242,PERIODIZACION!$A$3:$AN$528,4,FALSE))</f>
        <v>4</v>
      </c>
      <c r="G242" s="314">
        <f>IF(VLOOKUP($B242,PERIODIZACION!$A$3:$AN$528,5,FALSE)=0,"",VLOOKUP($B242,PERIODIZACION!$A$3:$AN$528,5,FALSE))</f>
        <v>60</v>
      </c>
      <c r="H242" s="314" t="str">
        <f t="shared" ref="H242" si="211">IF(G242 &lt;&gt; "","/","")</f>
        <v>/</v>
      </c>
      <c r="I242" s="314">
        <f>IF(VLOOKUP($B242,PERIODIZACION!$A$3:$AN$528,6,FALSE)=0,"",VLOOKUP($B242,PERIODIZACION!$A$3:$AN$528,6,FALSE))</f>
        <v>4</v>
      </c>
      <c r="J242" s="314">
        <f>IF(VLOOKUP($B242,PERIODIZACION!$A$3:$AN$528,7,FALSE)=0,"",VLOOKUP($B242,PERIODIZACION!$A$3:$AN$528,7,FALSE))</f>
        <v>70</v>
      </c>
      <c r="K242" s="314" t="str">
        <f t="shared" ref="K242" si="212">IF(J242 &lt;&gt; "","/","")</f>
        <v>/</v>
      </c>
      <c r="L242" s="314">
        <f>IF(VLOOKUP($B242,PERIODIZACION!$A$3:$AN$528,8,FALSE)=0,"",VLOOKUP($B242,PERIODIZACION!$A$3:$AN$528,8,FALSE))</f>
        <v>4</v>
      </c>
      <c r="M242" s="314">
        <f>IF(VLOOKUP($B242,PERIODIZACION!$A$3:$AN$528,9,FALSE)=0,"",VLOOKUP($B242,PERIODIZACION!$A$3:$AN$528,9,FALSE))</f>
        <v>85</v>
      </c>
      <c r="N242" s="314" t="str">
        <f t="shared" ref="N242" si="213">IF(M242 &lt;&gt; "","/","")</f>
        <v>/</v>
      </c>
      <c r="O242" s="314">
        <f>IF(VLOOKUP($B242,PERIODIZACION!$A$3:$AN$528,10,FALSE)=0,"",VLOOKUP($B242,PERIODIZACION!$A$3:$AN$528,10,FALSE))</f>
        <v>4</v>
      </c>
      <c r="P242" s="314">
        <f>IF(VLOOKUP($B242,PERIODIZACION!$A$3:$AN$528,11,FALSE)=0,"",VLOOKUP($B242,PERIODIZACION!$A$3:$AN$528,11,FALSE))</f>
        <v>85</v>
      </c>
      <c r="Q242" s="314" t="str">
        <f t="shared" ref="Q242" si="214">IF(P242 &lt;&gt; "","/","")</f>
        <v>/</v>
      </c>
      <c r="R242" s="314">
        <f>IF(VLOOKUP($B242,PERIODIZACION!$A$3:$AN$528,12,FALSE)=0,"",VLOOKUP($B242,PERIODIZACION!$A$3:$AN$528,12,FALSE))</f>
        <v>4</v>
      </c>
      <c r="S242" s="314">
        <f>IF(VLOOKUP($B242,PERIODIZACION!$A$3:$AN$528,13,FALSE)=0,"",VLOOKUP($B242,PERIODIZACION!$A$3:$AN$528,13,FALSE))</f>
        <v>85</v>
      </c>
      <c r="T242" s="314" t="str">
        <f t="shared" ref="T242" si="215">IF(S242 &lt;&gt; "","/","")</f>
        <v>/</v>
      </c>
      <c r="U242" s="314">
        <f>IF(VLOOKUP($B242,PERIODIZACION!$A$3:$AN$528,14,FALSE)=0,"",VLOOKUP($B242,PERIODIZACION!$A$3:$AN$528,14,FALSE))</f>
        <v>4</v>
      </c>
      <c r="V242" s="314">
        <f>IF(VLOOKUP($B242,PERIODIZACION!$A$3:$AN$528,15,FALSE)=0,"",VLOOKUP($B242,PERIODIZACION!$A$3:$AN$528,15,FALSE))</f>
        <v>85</v>
      </c>
      <c r="W242" s="314" t="str">
        <f t="shared" ref="W242" si="216">IF(V242 &lt;&gt; "","/","")</f>
        <v>/</v>
      </c>
      <c r="X242" s="314">
        <f>IF(VLOOKUP($B242,PERIODIZACION!$A$3:$AN$528,16,FALSE)=0,"",VLOOKUP($B242,PERIODIZACION!$A$3:$AN$528,16,FALSE))</f>
        <v>4</v>
      </c>
      <c r="Y242" s="314">
        <f>IF(VLOOKUP($B242,PERIODIZACION!$A$3:$AN$528,17,FALSE)=0,"",VLOOKUP($B242,PERIODIZACION!$A$3:$AN$528,17,FALSE))</f>
        <v>85</v>
      </c>
      <c r="Z242" s="314" t="str">
        <f t="shared" ref="Z242" si="217">IF(Y242 &lt;&gt; "","/","")</f>
        <v>/</v>
      </c>
      <c r="AA242" s="314">
        <f>IF(VLOOKUP($B242,PERIODIZACION!$A$3:$AN$528,18,FALSE)=0,"",VLOOKUP($B242,PERIODIZACION!$A$3:$AN$528,18,FALSE))</f>
        <v>4</v>
      </c>
      <c r="AB242" s="314" t="str">
        <f>IF(VLOOKUP($B242,PERIODIZACION!$A$3:$AN$528,19,FALSE)=0,"",VLOOKUP($B242,PERIODIZACION!$A$3:$AN$528,19,FALSE))</f>
        <v/>
      </c>
      <c r="AC242" s="314" t="str">
        <f t="shared" ref="AC242" si="218">IF(AB242 &lt;&gt; "","/","")</f>
        <v/>
      </c>
      <c r="AD242" s="314" t="str">
        <f>IF(VLOOKUP($B242,PERIODIZACION!$A$3:$AN$528,20,FALSE)=0,"",VLOOKUP($B242,PERIODIZACION!$A$3:$AN$528,20,FALSE))</f>
        <v/>
      </c>
      <c r="AE242" s="314" t="str">
        <f>IF(VLOOKUP($B242,PERIODIZACION!$A$3:$AN$528,21,FALSE)=0,"",VLOOKUP($B242,PERIODIZACION!$A$3:$AN$528,21,FALSE))</f>
        <v/>
      </c>
      <c r="AF242" s="310"/>
      <c r="AG242" s="315" t="str">
        <f>IF(VLOOKUP($B242,PERIODIZACION!$A$3:$AN$528,22,FALSE)=0,"",VLOOKUP($B242,PERIODIZACION!$A$3:$AN$528,22,FALSE))</f>
        <v/>
      </c>
      <c r="AI242" s="87" t="s">
        <v>738</v>
      </c>
      <c r="AJ242" s="19" t="e">
        <f>VLOOKUP(C242,EJE!C$1:D1584,2,FALSE)</f>
        <v>#N/A</v>
      </c>
    </row>
    <row r="243" spans="1:36" ht="13.5" thickBot="1">
      <c r="A243" s="155">
        <v>10</v>
      </c>
      <c r="B243" s="261"/>
      <c r="C243" s="261"/>
      <c r="D243" s="325"/>
      <c r="E243" s="396" t="s">
        <v>688</v>
      </c>
      <c r="F243" s="396"/>
      <c r="G243" s="396"/>
      <c r="H243" s="396" t="s">
        <v>38</v>
      </c>
      <c r="I243" s="396"/>
      <c r="J243" s="396"/>
      <c r="K243" s="396" t="s">
        <v>687</v>
      </c>
      <c r="L243" s="396"/>
      <c r="M243" s="396"/>
      <c r="N243" s="396" t="s">
        <v>686</v>
      </c>
      <c r="O243" s="396"/>
      <c r="P243" s="396"/>
      <c r="Q243" s="309"/>
      <c r="R243" s="309"/>
      <c r="S243" s="309"/>
      <c r="T243" s="309"/>
      <c r="U243" s="309"/>
      <c r="V243" s="309"/>
      <c r="W243" s="309"/>
      <c r="X243" s="309"/>
      <c r="Y243" s="309"/>
      <c r="Z243" s="309"/>
      <c r="AA243" s="309"/>
      <c r="AB243" s="309"/>
      <c r="AC243" s="309"/>
      <c r="AD243" s="309"/>
      <c r="AE243" s="309"/>
      <c r="AF243" s="308" t="str">
        <f>IF(AE242 &lt;&gt; "","/","")</f>
        <v/>
      </c>
      <c r="AG243" s="308" t="str">
        <f>IF(VLOOKUP($B242,PERIODIZACION!$A$3:$AN$528,22,FALSE)=0,"",VLOOKUP($B242,PERIODIZACION!$A$3:$AN$528,22,FALSE))</f>
        <v/>
      </c>
      <c r="AI243" s="87" t="s">
        <v>738</v>
      </c>
      <c r="AJ243" s="19" t="e">
        <f>VLOOKUP(C243,EJE!C$1:D1585,2,FALSE)</f>
        <v>#N/A</v>
      </c>
    </row>
    <row r="244" spans="1:36" ht="16.5" customHeight="1">
      <c r="A244" s="155">
        <v>11</v>
      </c>
      <c r="B244" s="83" t="s">
        <v>41</v>
      </c>
      <c r="C244" s="316" t="s">
        <v>85</v>
      </c>
      <c r="D244" s="131" t="str">
        <f t="shared" ref="D244:D247" si="219">HYPERLINK(AJ244,AI244)</f>
        <v>video</v>
      </c>
      <c r="E244" s="389">
        <v>8</v>
      </c>
      <c r="F244" s="389"/>
      <c r="G244" s="389"/>
      <c r="H244" s="389"/>
      <c r="I244" s="389"/>
      <c r="J244" s="389"/>
      <c r="K244" s="389">
        <v>3</v>
      </c>
      <c r="L244" s="389"/>
      <c r="M244" s="389"/>
      <c r="N244" s="389"/>
      <c r="O244" s="389"/>
      <c r="P244" s="397"/>
      <c r="Q244" s="311"/>
      <c r="R244" s="311"/>
      <c r="S244" s="311"/>
      <c r="T244" s="311"/>
      <c r="U244" s="311"/>
      <c r="V244" s="311"/>
      <c r="W244" s="311"/>
      <c r="X244" s="311"/>
      <c r="Y244" s="311"/>
      <c r="Z244" s="311"/>
      <c r="AA244" s="311"/>
      <c r="AB244" s="311"/>
      <c r="AC244" s="311"/>
      <c r="AD244" s="311"/>
      <c r="AE244" s="311"/>
      <c r="AF244" s="311"/>
      <c r="AG244" s="311"/>
      <c r="AI244" s="87" t="s">
        <v>738</v>
      </c>
      <c r="AJ244" s="19">
        <f>VLOOKUP(C244,EJE!C$1:D1586,2,FALSE)</f>
        <v>0</v>
      </c>
    </row>
    <row r="245" spans="1:36" ht="17.25" customHeight="1">
      <c r="A245" s="155">
        <v>12</v>
      </c>
      <c r="B245" s="83" t="s">
        <v>687</v>
      </c>
      <c r="C245" s="321" t="s">
        <v>1195</v>
      </c>
      <c r="D245" s="132" t="str">
        <f t="shared" si="219"/>
        <v>video</v>
      </c>
      <c r="E245" s="395">
        <v>4</v>
      </c>
      <c r="F245" s="395"/>
      <c r="G245" s="395"/>
      <c r="H245" s="395"/>
      <c r="I245" s="395"/>
      <c r="J245" s="395"/>
      <c r="K245" s="395">
        <v>3</v>
      </c>
      <c r="L245" s="395"/>
      <c r="M245" s="395"/>
      <c r="N245" s="395"/>
      <c r="O245" s="395"/>
      <c r="P245" s="398"/>
      <c r="Q245" s="311"/>
      <c r="R245" s="311"/>
      <c r="S245" s="311"/>
      <c r="T245" s="311"/>
      <c r="U245" s="311"/>
      <c r="V245" s="311"/>
      <c r="W245" s="311"/>
      <c r="X245" s="311"/>
      <c r="Y245" s="311"/>
      <c r="Z245" s="311"/>
      <c r="AA245" s="311"/>
      <c r="AB245" s="311"/>
      <c r="AC245" s="311"/>
      <c r="AD245" s="311"/>
      <c r="AE245" s="311"/>
      <c r="AF245" s="311"/>
      <c r="AG245" s="311"/>
      <c r="AI245" s="87" t="s">
        <v>738</v>
      </c>
      <c r="AJ245" s="19">
        <f>VLOOKUP(C245,EJE!C$1:D1587,2,FALSE)</f>
        <v>0</v>
      </c>
    </row>
    <row r="246" spans="1:36" ht="12" customHeight="1">
      <c r="A246" s="155">
        <v>13</v>
      </c>
      <c r="B246" s="83" t="s">
        <v>39</v>
      </c>
      <c r="C246" s="321" t="s">
        <v>28</v>
      </c>
      <c r="D246" s="132" t="str">
        <f t="shared" si="219"/>
        <v>video</v>
      </c>
      <c r="E246" s="395">
        <v>8</v>
      </c>
      <c r="F246" s="395"/>
      <c r="G246" s="395"/>
      <c r="H246" s="395"/>
      <c r="I246" s="395"/>
      <c r="J246" s="395"/>
      <c r="K246" s="395">
        <v>3</v>
      </c>
      <c r="L246" s="395"/>
      <c r="M246" s="395"/>
      <c r="N246" s="395"/>
      <c r="O246" s="395"/>
      <c r="P246" s="398"/>
      <c r="Q246" s="309"/>
      <c r="R246" s="309"/>
      <c r="S246" s="309"/>
      <c r="T246" s="309"/>
      <c r="U246" s="309"/>
      <c r="V246" s="309"/>
      <c r="W246" s="309"/>
      <c r="X246" s="309"/>
      <c r="Y246" s="309"/>
      <c r="Z246" s="309"/>
      <c r="AA246" s="309"/>
      <c r="AB246" s="309"/>
      <c r="AC246" s="309"/>
      <c r="AD246" s="309"/>
      <c r="AE246" s="309"/>
      <c r="AF246" s="309"/>
      <c r="AG246" s="309"/>
      <c r="AI246" s="87" t="s">
        <v>738</v>
      </c>
      <c r="AJ246" s="19" t="str">
        <f>VLOOKUP(C246,EJE!C$1:D1588,2,FALSE)</f>
        <v>https://youtu.be/aBNTvrkM9jE?si=xnT61Hb5GjoDOF1X</v>
      </c>
    </row>
    <row r="247" spans="1:36" ht="12.75" customHeight="1" thickBot="1">
      <c r="A247" s="155">
        <v>14</v>
      </c>
      <c r="B247" s="83" t="s">
        <v>687</v>
      </c>
      <c r="C247" s="313" t="s">
        <v>1194</v>
      </c>
      <c r="D247" s="133" t="str">
        <f t="shared" si="219"/>
        <v>video</v>
      </c>
      <c r="E247" s="386">
        <v>6</v>
      </c>
      <c r="F247" s="386"/>
      <c r="G247" s="386"/>
      <c r="H247" s="386"/>
      <c r="I247" s="386"/>
      <c r="J247" s="386"/>
      <c r="K247" s="386">
        <v>3</v>
      </c>
      <c r="L247" s="386"/>
      <c r="M247" s="386"/>
      <c r="N247" s="386"/>
      <c r="O247" s="386"/>
      <c r="P247" s="399"/>
      <c r="Q247" s="319"/>
      <c r="R247" s="319"/>
      <c r="S247" s="319"/>
      <c r="T247" s="319"/>
      <c r="U247" s="319"/>
      <c r="V247" s="319"/>
      <c r="W247" s="319"/>
      <c r="X247" s="319"/>
      <c r="Y247" s="319"/>
      <c r="Z247" s="319"/>
      <c r="AA247" s="319"/>
      <c r="AB247" s="319"/>
      <c r="AG247" s="309"/>
      <c r="AI247" s="87" t="s">
        <v>738</v>
      </c>
      <c r="AJ247" s="19">
        <f>VLOOKUP(C247,EJE!C$1:D1589,2,FALSE)</f>
        <v>0</v>
      </c>
    </row>
    <row r="248" spans="1:36" ht="12.75" customHeight="1">
      <c r="A248" s="155">
        <v>15</v>
      </c>
      <c r="B248" s="83" t="s">
        <v>263</v>
      </c>
      <c r="C248" s="316" t="s">
        <v>240</v>
      </c>
      <c r="D248" s="131" t="str">
        <f>HYPERLINK(AJ248,AI248)</f>
        <v>video</v>
      </c>
      <c r="E248" s="389">
        <v>12</v>
      </c>
      <c r="F248" s="389"/>
      <c r="G248" s="389"/>
      <c r="H248" s="389"/>
      <c r="I248" s="389"/>
      <c r="J248" s="389"/>
      <c r="K248" s="389">
        <v>3</v>
      </c>
      <c r="L248" s="389"/>
      <c r="M248" s="389"/>
      <c r="N248" s="389"/>
      <c r="O248" s="389"/>
      <c r="P248" s="397"/>
      <c r="Q248" s="319"/>
      <c r="R248" s="319"/>
      <c r="S248" s="319"/>
      <c r="T248" s="319"/>
      <c r="U248" s="319"/>
      <c r="V248" s="319"/>
      <c r="W248" s="319"/>
      <c r="X248" s="319"/>
      <c r="Y248" s="319"/>
      <c r="Z248" s="319"/>
      <c r="AA248" s="319"/>
      <c r="AB248" s="319"/>
      <c r="AG248" s="309"/>
      <c r="AI248" s="87" t="s">
        <v>738</v>
      </c>
      <c r="AJ248" s="19">
        <f>VLOOKUP(C248,EJE!C$1:D1590,2,FALSE)</f>
        <v>0</v>
      </c>
    </row>
    <row r="249" spans="1:36" ht="12.75" customHeight="1">
      <c r="A249" s="155">
        <v>16</v>
      </c>
      <c r="B249" s="83" t="s">
        <v>397</v>
      </c>
      <c r="C249" s="321" t="s">
        <v>285</v>
      </c>
      <c r="D249" s="132" t="str">
        <f>HYPERLINK(AJ249,AI249)</f>
        <v>video</v>
      </c>
      <c r="E249" s="395">
        <v>10</v>
      </c>
      <c r="F249" s="395"/>
      <c r="G249" s="395"/>
      <c r="H249" s="395"/>
      <c r="I249" s="395"/>
      <c r="J249" s="395"/>
      <c r="K249" s="395">
        <v>3</v>
      </c>
      <c r="L249" s="395"/>
      <c r="M249" s="395"/>
      <c r="N249" s="395"/>
      <c r="O249" s="395"/>
      <c r="P249" s="398"/>
      <c r="Q249" s="319"/>
      <c r="R249" s="319"/>
      <c r="S249" s="319"/>
      <c r="T249" s="319"/>
      <c r="U249" s="319"/>
      <c r="V249" s="319"/>
      <c r="W249" s="319"/>
      <c r="X249" s="319"/>
      <c r="Y249" s="319"/>
      <c r="Z249" s="319"/>
      <c r="AA249" s="319"/>
      <c r="AB249" s="319"/>
      <c r="AG249" s="309"/>
      <c r="AI249" s="87" t="s">
        <v>738</v>
      </c>
      <c r="AJ249" s="19">
        <f>VLOOKUP(C249,EJE!C$1:D1591,2,FALSE)</f>
        <v>0</v>
      </c>
    </row>
    <row r="250" spans="1:36" ht="12.75" customHeight="1" thickBot="1">
      <c r="A250" s="155">
        <v>17</v>
      </c>
      <c r="B250" s="83" t="s">
        <v>942</v>
      </c>
      <c r="C250" s="313" t="s">
        <v>178</v>
      </c>
      <c r="D250" s="133" t="str">
        <f>HYPERLINK(AJ250,AI250)</f>
        <v>video</v>
      </c>
      <c r="E250" s="386">
        <v>10</v>
      </c>
      <c r="F250" s="386"/>
      <c r="G250" s="386"/>
      <c r="H250" s="386"/>
      <c r="I250" s="386"/>
      <c r="J250" s="386"/>
      <c r="K250" s="386">
        <v>3</v>
      </c>
      <c r="L250" s="386"/>
      <c r="M250" s="386"/>
      <c r="N250" s="386"/>
      <c r="O250" s="386"/>
      <c r="P250" s="399"/>
      <c r="Q250" s="319"/>
      <c r="R250" s="319"/>
      <c r="S250" s="319"/>
      <c r="T250" s="319"/>
      <c r="U250" s="319"/>
      <c r="V250" s="319"/>
      <c r="W250" s="319"/>
      <c r="X250" s="319"/>
      <c r="Y250" s="319"/>
      <c r="Z250" s="319"/>
      <c r="AA250" s="319"/>
      <c r="AB250" s="319"/>
      <c r="AG250" s="309"/>
      <c r="AI250" s="87" t="s">
        <v>738</v>
      </c>
      <c r="AJ250" s="19" t="str">
        <f>VLOOKUP(C250,EJE!C$1:D1592,2,FALSE)</f>
        <v>https://youtu.be/dMsXx_Qqpj0?si=VK3hfq7BMsTC3ZqS</v>
      </c>
    </row>
    <row r="251" spans="1:36" ht="12.75" customHeight="1">
      <c r="A251" s="155">
        <v>18</v>
      </c>
      <c r="B251" s="83" t="s">
        <v>397</v>
      </c>
      <c r="C251" s="316" t="s">
        <v>299</v>
      </c>
      <c r="D251" s="131" t="str">
        <f t="shared" ref="D251:D253" si="220">HYPERLINK(AJ251,AI251)</f>
        <v>video</v>
      </c>
      <c r="E251" s="389">
        <v>10</v>
      </c>
      <c r="F251" s="389"/>
      <c r="G251" s="389"/>
      <c r="H251" s="389"/>
      <c r="I251" s="389"/>
      <c r="J251" s="389"/>
      <c r="K251" s="389">
        <v>3</v>
      </c>
      <c r="L251" s="389"/>
      <c r="M251" s="389"/>
      <c r="N251" s="389"/>
      <c r="O251" s="389"/>
      <c r="P251" s="397"/>
      <c r="Q251" s="319"/>
      <c r="R251" s="319"/>
      <c r="S251" s="319"/>
      <c r="T251" s="319"/>
      <c r="U251" s="319"/>
      <c r="V251" s="319"/>
      <c r="W251" s="319"/>
      <c r="X251" s="319"/>
      <c r="Y251" s="319"/>
      <c r="Z251" s="319"/>
      <c r="AA251" s="319"/>
      <c r="AB251" s="319"/>
      <c r="AE251" s="23"/>
      <c r="AI251" s="87" t="s">
        <v>738</v>
      </c>
      <c r="AJ251" s="19">
        <f>VLOOKUP(C251,EJE!C$1:D1593,2,FALSE)</f>
        <v>0</v>
      </c>
    </row>
    <row r="252" spans="1:36" ht="12.75" customHeight="1" thickBot="1">
      <c r="A252" s="155">
        <v>19</v>
      </c>
      <c r="B252" s="83" t="s">
        <v>394</v>
      </c>
      <c r="C252" s="313" t="s">
        <v>1198</v>
      </c>
      <c r="D252" s="133" t="str">
        <f t="shared" si="220"/>
        <v>video</v>
      </c>
      <c r="E252" s="386">
        <v>10</v>
      </c>
      <c r="F252" s="386"/>
      <c r="G252" s="386"/>
      <c r="H252" s="386"/>
      <c r="I252" s="386"/>
      <c r="J252" s="386"/>
      <c r="K252" s="386">
        <v>3</v>
      </c>
      <c r="L252" s="386"/>
      <c r="M252" s="386"/>
      <c r="N252" s="386"/>
      <c r="O252" s="386"/>
      <c r="P252" s="399"/>
      <c r="Q252" s="319"/>
      <c r="R252" s="319"/>
      <c r="S252" s="319"/>
      <c r="T252" s="319"/>
      <c r="U252" s="319"/>
      <c r="V252" s="319"/>
      <c r="W252" s="319"/>
      <c r="X252" s="319"/>
      <c r="Y252" s="319"/>
      <c r="Z252" s="319"/>
      <c r="AA252" s="319"/>
      <c r="AB252" s="319"/>
      <c r="AE252" s="23"/>
      <c r="AI252" s="87" t="s">
        <v>738</v>
      </c>
      <c r="AJ252" s="19" t="str">
        <f>VLOOKUP(C252,EJE!C$1:D1594,2,FALSE)</f>
        <v>https://www.youtube.com/watch?v=O3DX8v_pLi8</v>
      </c>
    </row>
    <row r="253" spans="1:36" ht="12.75" customHeight="1">
      <c r="A253" s="155">
        <v>20</v>
      </c>
      <c r="B253" s="83" t="s">
        <v>1</v>
      </c>
      <c r="C253" s="321" t="s">
        <v>745</v>
      </c>
      <c r="D253" s="132" t="str">
        <f t="shared" si="220"/>
        <v>video</v>
      </c>
      <c r="E253" s="395"/>
      <c r="F253" s="395"/>
      <c r="G253" s="395"/>
      <c r="H253" s="395" t="s">
        <v>779</v>
      </c>
      <c r="I253" s="395"/>
      <c r="J253" s="395"/>
      <c r="K253" s="395">
        <v>3</v>
      </c>
      <c r="L253" s="395"/>
      <c r="M253" s="395"/>
      <c r="N253" s="395"/>
      <c r="O253" s="395"/>
      <c r="P253" s="395"/>
      <c r="Q253" s="319"/>
      <c r="R253" s="319"/>
      <c r="S253" s="319"/>
      <c r="T253" s="319"/>
      <c r="U253" s="319"/>
      <c r="V253" s="319"/>
      <c r="W253" s="319"/>
      <c r="X253" s="319"/>
      <c r="Y253" s="319"/>
      <c r="Z253" s="319"/>
      <c r="AA253" s="319"/>
      <c r="AB253" s="319"/>
      <c r="AE253" s="23"/>
      <c r="AI253" s="87" t="s">
        <v>738</v>
      </c>
      <c r="AJ253" s="19" t="str">
        <f>VLOOKUP(C253,EJE!C$1:D1595,2,FALSE)</f>
        <v>https://drive.google.com/file/d/1d10kKB4X2rApjiYtDlKjBbuy7zvRY_rz/view?usp=sharing</v>
      </c>
    </row>
    <row r="254" spans="1:36">
      <c r="A254" s="155">
        <v>21</v>
      </c>
      <c r="B254" s="83"/>
      <c r="C254" s="320"/>
      <c r="D254" s="192"/>
      <c r="E254" s="22"/>
      <c r="F254" s="22"/>
      <c r="G254" s="22"/>
      <c r="I254" s="320"/>
      <c r="J254" s="23"/>
      <c r="L254" s="320"/>
      <c r="M254" s="23"/>
      <c r="O254" s="320"/>
      <c r="P254" s="23"/>
      <c r="S254" s="23"/>
      <c r="U254" s="24"/>
      <c r="V254" s="24"/>
      <c r="W254" s="24"/>
      <c r="X254" s="24"/>
      <c r="Y254" s="24"/>
      <c r="AB254" s="23"/>
      <c r="AE254" s="23"/>
      <c r="AJ254" s="75"/>
    </row>
    <row r="255" spans="1:36">
      <c r="A255" s="155">
        <v>22</v>
      </c>
      <c r="B255" s="83"/>
      <c r="C255" s="320"/>
      <c r="D255" s="192"/>
      <c r="E255" s="22"/>
      <c r="F255" s="22"/>
      <c r="G255" s="22"/>
      <c r="I255" s="320"/>
      <c r="J255" s="23"/>
      <c r="L255" s="320"/>
      <c r="M255" s="23"/>
      <c r="O255" s="320"/>
      <c r="P255" s="23"/>
      <c r="S255" s="23"/>
      <c r="U255" s="24"/>
      <c r="V255" s="24"/>
      <c r="W255" s="24"/>
      <c r="X255" s="24"/>
      <c r="Y255" s="24"/>
      <c r="AB255" s="23"/>
      <c r="AE255" s="23"/>
      <c r="AJ255" s="75"/>
    </row>
    <row r="256" spans="1:36">
      <c r="A256" s="155">
        <v>23</v>
      </c>
      <c r="B256" s="83"/>
      <c r="C256" s="319"/>
      <c r="D256" s="59"/>
      <c r="E256" s="309"/>
      <c r="F256" s="309"/>
      <c r="G256" s="309"/>
      <c r="H256" s="309"/>
      <c r="I256" s="309"/>
      <c r="J256" s="309"/>
      <c r="K256" s="309"/>
      <c r="L256" s="309"/>
      <c r="M256" s="309"/>
      <c r="N256" s="309"/>
      <c r="O256" s="309"/>
      <c r="P256" s="309"/>
      <c r="AG256" s="309"/>
      <c r="AJ256" s="75"/>
    </row>
    <row r="257" spans="1:42">
      <c r="A257" s="155">
        <v>24</v>
      </c>
      <c r="B257" s="83"/>
      <c r="C257" s="319"/>
      <c r="D257" s="59"/>
      <c r="E257" s="309"/>
      <c r="F257" s="309"/>
      <c r="G257" s="309"/>
      <c r="H257" s="309"/>
      <c r="I257" s="309"/>
      <c r="J257" s="309"/>
      <c r="K257" s="309"/>
      <c r="L257" s="309"/>
      <c r="M257" s="309"/>
      <c r="N257" s="309"/>
      <c r="O257" s="309"/>
      <c r="P257" s="309"/>
      <c r="AG257" s="309"/>
      <c r="AJ257" s="75"/>
      <c r="AP257" s="20"/>
    </row>
    <row r="258" spans="1:42">
      <c r="B258" s="320"/>
      <c r="C258" s="77" t="s">
        <v>932</v>
      </c>
      <c r="D258" s="59"/>
      <c r="E258" s="309"/>
      <c r="F258" s="309"/>
      <c r="G258" s="309"/>
      <c r="H258" s="309"/>
      <c r="I258" s="309"/>
      <c r="J258" s="309"/>
      <c r="K258" s="309"/>
      <c r="L258" s="309"/>
      <c r="M258" s="309"/>
      <c r="N258" s="309"/>
      <c r="O258" s="309"/>
      <c r="P258" s="309"/>
      <c r="AG258" s="309"/>
      <c r="AJ258" s="75"/>
    </row>
    <row r="259" spans="1:42" customFormat="1" ht="21" thickBot="1">
      <c r="A259" s="244">
        <v>11</v>
      </c>
      <c r="B259" s="160"/>
      <c r="C259" s="160" t="s">
        <v>933</v>
      </c>
      <c r="D259" s="190"/>
      <c r="E259" s="379" t="s">
        <v>688</v>
      </c>
      <c r="F259" s="379"/>
      <c r="G259" s="379"/>
      <c r="H259" s="379" t="s">
        <v>38</v>
      </c>
      <c r="I259" s="379"/>
      <c r="J259" s="379"/>
      <c r="K259" s="379" t="s">
        <v>687</v>
      </c>
      <c r="L259" s="379"/>
      <c r="M259" s="379"/>
      <c r="N259" s="379" t="s">
        <v>686</v>
      </c>
      <c r="O259" s="379"/>
      <c r="P259" s="379"/>
      <c r="Q259" s="77"/>
      <c r="R259" s="77"/>
      <c r="S259" s="77"/>
      <c r="T259" s="77"/>
      <c r="U259" s="77"/>
      <c r="V259" s="77"/>
      <c r="W259" s="77"/>
      <c r="X259" s="77"/>
      <c r="Y259" s="77"/>
      <c r="Z259" s="77"/>
      <c r="AA259" s="77"/>
      <c r="AB259" s="77"/>
      <c r="AC259" s="77"/>
      <c r="AD259" s="77"/>
      <c r="AE259" s="77"/>
      <c r="AF259" s="77"/>
      <c r="AG259" s="78"/>
      <c r="AH259" s="320"/>
      <c r="AI259" s="87"/>
      <c r="AJ259" s="76"/>
    </row>
    <row r="260" spans="1:42" ht="25.5" customHeight="1">
      <c r="A260" s="155">
        <v>1</v>
      </c>
      <c r="B260" s="80" t="s">
        <v>942</v>
      </c>
      <c r="C260" s="316" t="s">
        <v>199</v>
      </c>
      <c r="D260" s="131" t="e">
        <f t="shared" ref="D260:D265" si="221">HYPERLINK(AJ260,AI260)</f>
        <v>#N/A</v>
      </c>
      <c r="E260" s="389"/>
      <c r="F260" s="389"/>
      <c r="G260" s="389"/>
      <c r="H260" s="389" t="s">
        <v>776</v>
      </c>
      <c r="I260" s="389"/>
      <c r="J260" s="389"/>
      <c r="K260" s="389">
        <v>3</v>
      </c>
      <c r="L260" s="389"/>
      <c r="M260" s="389"/>
      <c r="N260" s="389"/>
      <c r="O260" s="389"/>
      <c r="P260" s="397"/>
      <c r="Q260" s="159"/>
      <c r="R260" s="159"/>
      <c r="S260" s="159"/>
      <c r="T260" s="159"/>
      <c r="U260" s="159"/>
      <c r="V260" s="159"/>
      <c r="W260" s="159"/>
      <c r="X260" s="159"/>
      <c r="Y260" s="159"/>
      <c r="Z260" s="159"/>
      <c r="AA260" s="159"/>
      <c r="AB260" s="159"/>
      <c r="AC260" s="159"/>
      <c r="AD260" s="159"/>
      <c r="AE260" s="159"/>
      <c r="AF260" s="159"/>
      <c r="AG260" s="308"/>
      <c r="AI260" s="87" t="s">
        <v>738</v>
      </c>
      <c r="AJ260" s="19" t="e">
        <f>VLOOKUP(C260,EJE!C$1:D1595,2,FALSE)</f>
        <v>#N/A</v>
      </c>
    </row>
    <row r="261" spans="1:42" ht="12.75" customHeight="1">
      <c r="A261" s="155">
        <v>2</v>
      </c>
      <c r="B261" s="81" t="s">
        <v>264</v>
      </c>
      <c r="C261" s="321" t="s">
        <v>219</v>
      </c>
      <c r="D261" s="132" t="str">
        <f t="shared" si="221"/>
        <v>video</v>
      </c>
      <c r="E261" s="395"/>
      <c r="F261" s="395"/>
      <c r="G261" s="395"/>
      <c r="H261" s="395" t="s">
        <v>776</v>
      </c>
      <c r="I261" s="395"/>
      <c r="J261" s="395"/>
      <c r="K261" s="395">
        <v>3</v>
      </c>
      <c r="L261" s="395"/>
      <c r="M261" s="395"/>
      <c r="N261" s="395"/>
      <c r="O261" s="395"/>
      <c r="P261" s="398"/>
      <c r="Q261" s="159"/>
      <c r="R261" s="159"/>
      <c r="S261" s="159"/>
      <c r="T261" s="159"/>
      <c r="U261" s="159"/>
      <c r="V261" s="159"/>
      <c r="W261" s="159"/>
      <c r="X261" s="159"/>
      <c r="Y261" s="159"/>
      <c r="Z261" s="159"/>
      <c r="AA261" s="159"/>
      <c r="AB261" s="159"/>
      <c r="AC261" s="159"/>
      <c r="AD261" s="159"/>
      <c r="AE261" s="159"/>
      <c r="AF261" s="159"/>
      <c r="AG261" s="308"/>
      <c r="AI261" s="87" t="s">
        <v>738</v>
      </c>
      <c r="AJ261" s="19">
        <f>VLOOKUP(C261,EJE!C$1:D1596,2,FALSE)</f>
        <v>0</v>
      </c>
    </row>
    <row r="262" spans="1:42" ht="17.25" customHeight="1" thickBot="1">
      <c r="A262" s="155">
        <v>3</v>
      </c>
      <c r="B262" s="82" t="s">
        <v>942</v>
      </c>
      <c r="C262" s="313" t="s">
        <v>177</v>
      </c>
      <c r="D262" s="133" t="str">
        <f t="shared" si="221"/>
        <v>video</v>
      </c>
      <c r="E262" s="386"/>
      <c r="F262" s="386"/>
      <c r="G262" s="386"/>
      <c r="H262" s="386" t="s">
        <v>776</v>
      </c>
      <c r="I262" s="386"/>
      <c r="J262" s="386"/>
      <c r="K262" s="386">
        <v>3</v>
      </c>
      <c r="L262" s="386"/>
      <c r="M262" s="386"/>
      <c r="N262" s="386"/>
      <c r="O262" s="386"/>
      <c r="P262" s="399"/>
      <c r="Q262" s="159"/>
      <c r="R262" s="159"/>
      <c r="S262" s="159"/>
      <c r="T262" s="159"/>
      <c r="U262" s="159"/>
      <c r="V262" s="159"/>
      <c r="W262" s="159"/>
      <c r="X262" s="159"/>
      <c r="Y262" s="159"/>
      <c r="Z262" s="159"/>
      <c r="AA262" s="159"/>
      <c r="AB262" s="159"/>
      <c r="AC262" s="159"/>
      <c r="AD262" s="159"/>
      <c r="AE262" s="159"/>
      <c r="AF262" s="159"/>
      <c r="AG262" s="308"/>
      <c r="AI262" s="87" t="s">
        <v>738</v>
      </c>
      <c r="AJ262" s="19" t="str">
        <f>VLOOKUP(C262,EJE!C$1:D1597,2,FALSE)</f>
        <v>https://youtube.com/shorts/F5owFeKgpoc?si=WPHajVCe8n2gHMbW</v>
      </c>
    </row>
    <row r="263" spans="1:42" ht="16.5" customHeight="1">
      <c r="A263" s="155">
        <v>4</v>
      </c>
      <c r="B263" s="81" t="s">
        <v>739</v>
      </c>
      <c r="C263" s="321" t="s">
        <v>66</v>
      </c>
      <c r="D263" s="132" t="str">
        <f t="shared" si="221"/>
        <v>video</v>
      </c>
      <c r="E263" s="395"/>
      <c r="F263" s="395"/>
      <c r="G263" s="395"/>
      <c r="H263" s="395" t="s">
        <v>776</v>
      </c>
      <c r="I263" s="395"/>
      <c r="J263" s="395"/>
      <c r="K263" s="395">
        <v>3</v>
      </c>
      <c r="L263" s="395"/>
      <c r="M263" s="395"/>
      <c r="N263" s="395"/>
      <c r="O263" s="395"/>
      <c r="P263" s="398"/>
      <c r="Q263" s="159"/>
      <c r="R263" s="159"/>
      <c r="S263" s="159"/>
      <c r="T263" s="159"/>
      <c r="U263" s="159"/>
      <c r="V263" s="159"/>
      <c r="W263" s="159"/>
      <c r="X263" s="159"/>
      <c r="Y263" s="159"/>
      <c r="Z263" s="159"/>
      <c r="AA263" s="159"/>
      <c r="AB263" s="159"/>
      <c r="AC263" s="159"/>
      <c r="AD263" s="159"/>
      <c r="AE263" s="159"/>
      <c r="AF263" s="159"/>
      <c r="AG263" s="308"/>
      <c r="AI263" s="87" t="s">
        <v>738</v>
      </c>
      <c r="AJ263" s="19" t="str">
        <f>VLOOKUP(C263,EJE!C$1:D1598,2,FALSE)</f>
        <v>https://youtu.be/YNAwRWgPwNk?si=tRGZb459mOPBCCZB</v>
      </c>
    </row>
    <row r="264" spans="1:42" ht="12.75" customHeight="1">
      <c r="A264" s="155">
        <v>5</v>
      </c>
      <c r="B264" s="81" t="s">
        <v>739</v>
      </c>
      <c r="C264" s="321" t="s">
        <v>316</v>
      </c>
      <c r="D264" s="132" t="str">
        <f t="shared" si="221"/>
        <v>video</v>
      </c>
      <c r="E264" s="395"/>
      <c r="F264" s="395"/>
      <c r="G264" s="395"/>
      <c r="H264" s="395" t="s">
        <v>776</v>
      </c>
      <c r="I264" s="395"/>
      <c r="J264" s="395"/>
      <c r="K264" s="395">
        <v>3</v>
      </c>
      <c r="L264" s="395"/>
      <c r="M264" s="395"/>
      <c r="N264" s="395"/>
      <c r="O264" s="395"/>
      <c r="P264" s="398"/>
      <c r="Q264" s="159"/>
      <c r="R264" s="159"/>
      <c r="S264" s="159"/>
      <c r="T264" s="159"/>
      <c r="U264" s="159"/>
      <c r="V264" s="159"/>
      <c r="W264" s="159"/>
      <c r="X264" s="159"/>
      <c r="Y264" s="159"/>
      <c r="Z264" s="159"/>
      <c r="AA264" s="159"/>
      <c r="AB264" s="159"/>
      <c r="AC264" s="159"/>
      <c r="AD264" s="159"/>
      <c r="AE264" s="159"/>
      <c r="AF264" s="159"/>
      <c r="AG264" s="308"/>
      <c r="AI264" s="87" t="s">
        <v>738</v>
      </c>
      <c r="AJ264" s="19" t="str">
        <f>VLOOKUP(C264,EJE!C$1:D1599,2,FALSE)</f>
        <v>https://youtu.be/mHF9oAkfJ6Q?si=PpywtjmHtAge-zOQ</v>
      </c>
    </row>
    <row r="265" spans="1:42" ht="13.5" customHeight="1" thickBot="1">
      <c r="A265" s="155">
        <v>6</v>
      </c>
      <c r="B265" s="81" t="s">
        <v>0</v>
      </c>
      <c r="C265" s="321" t="s">
        <v>472</v>
      </c>
      <c r="D265" s="132" t="str">
        <f t="shared" si="221"/>
        <v>video</v>
      </c>
      <c r="E265" s="395"/>
      <c r="F265" s="395"/>
      <c r="G265" s="395"/>
      <c r="H265" s="395" t="s">
        <v>776</v>
      </c>
      <c r="I265" s="395"/>
      <c r="J265" s="395"/>
      <c r="K265" s="395">
        <v>3</v>
      </c>
      <c r="L265" s="395"/>
      <c r="M265" s="395"/>
      <c r="N265" s="395"/>
      <c r="O265" s="395"/>
      <c r="P265" s="398"/>
      <c r="Q265" s="159"/>
      <c r="R265" s="159"/>
      <c r="S265" s="159"/>
      <c r="T265" s="159"/>
      <c r="U265" s="159"/>
      <c r="V265" s="159"/>
      <c r="W265" s="159"/>
      <c r="X265" s="159"/>
      <c r="Y265" s="159"/>
      <c r="Z265" s="159"/>
      <c r="AA265" s="159"/>
      <c r="AB265" s="159"/>
      <c r="AC265" s="159"/>
      <c r="AD265" s="159"/>
      <c r="AE265" s="159"/>
      <c r="AF265" s="159"/>
      <c r="AG265" s="308"/>
      <c r="AI265" s="87" t="s">
        <v>738</v>
      </c>
      <c r="AJ265" s="19" t="str">
        <f>VLOOKUP(C265,EJE!C$1:D1600,2,FALSE)</f>
        <v>https://youtu.be/Cngi7hRBulQ?si=ej25koT79JWe_q1g</v>
      </c>
    </row>
    <row r="266" spans="1:42" ht="12.75">
      <c r="A266" s="155">
        <v>7</v>
      </c>
      <c r="B266" s="129" t="s">
        <v>1249</v>
      </c>
      <c r="C266" s="317" t="str">
        <f>+VLOOKUP($B266,PERIODIZACION!$A$3:$AN$528,2,FALSE)</f>
        <v>SENTADILLA</v>
      </c>
      <c r="D266" s="317">
        <f>IF(VLOOKUP($B266,PERIODIZACION!$A$3:$AN$528,3,FALSE)=0,"",VLOOKUP($B266,PERIODIZACION!$A$3:$AN$528,3,FALSE))</f>
        <v>40</v>
      </c>
      <c r="E266" s="317" t="str">
        <f t="shared" ref="E266" si="222">IF(D266 &lt;&gt; "","/","")</f>
        <v>/</v>
      </c>
      <c r="F266" s="317">
        <f>IF(VLOOKUP($B266,PERIODIZACION!$A$3:$AN$528,4,FALSE)=0,"",VLOOKUP($B266,PERIODIZACION!$A$3:$AN$528,4,FALSE))</f>
        <v>4</v>
      </c>
      <c r="G266" s="317">
        <f>IF(VLOOKUP($B266,PERIODIZACION!$A$3:$AN$528,5,FALSE)=0,"",VLOOKUP($B266,PERIODIZACION!$A$3:$AN$528,5,FALSE))</f>
        <v>60</v>
      </c>
      <c r="H266" s="317" t="str">
        <f t="shared" ref="H266" si="223">IF(G266 &lt;&gt; "","/","")</f>
        <v>/</v>
      </c>
      <c r="I266" s="317">
        <f>IF(VLOOKUP($B266,PERIODIZACION!$A$3:$AN$528,6,FALSE)=0,"",VLOOKUP($B266,PERIODIZACION!$A$3:$AN$528,6,FALSE))</f>
        <v>4</v>
      </c>
      <c r="J266" s="317">
        <f>IF(VLOOKUP($B266,PERIODIZACION!$A$3:$AN$528,7,FALSE)=0,"",VLOOKUP($B266,PERIODIZACION!$A$3:$AN$528,7,FALSE))</f>
        <v>70</v>
      </c>
      <c r="K266" s="317" t="str">
        <f t="shared" ref="K266" si="224">IF(J266 &lt;&gt; "","/","")</f>
        <v>/</v>
      </c>
      <c r="L266" s="317">
        <f>IF(VLOOKUP($B266,PERIODIZACION!$A$3:$AN$528,8,FALSE)=0,"",VLOOKUP($B266,PERIODIZACION!$A$3:$AN$528,8,FALSE))</f>
        <v>4</v>
      </c>
      <c r="M266" s="317">
        <f>IF(VLOOKUP($B266,PERIODIZACION!$A$3:$AN$528,9,FALSE)=0,"",VLOOKUP($B266,PERIODIZACION!$A$3:$AN$528,9,FALSE))</f>
        <v>80</v>
      </c>
      <c r="N266" s="317" t="str">
        <f t="shared" ref="N266" si="225">IF(M266 &lt;&gt; "","/","")</f>
        <v>/</v>
      </c>
      <c r="O266" s="317">
        <f>IF(VLOOKUP($B266,PERIODIZACION!$A$3:$AN$528,10,FALSE)=0,"",VLOOKUP($B266,PERIODIZACION!$A$3:$AN$528,10,FALSE))</f>
        <v>2</v>
      </c>
      <c r="P266" s="317">
        <f>IF(VLOOKUP($B266,PERIODIZACION!$A$3:$AN$528,11,FALSE)=0,"",VLOOKUP($B266,PERIODIZACION!$A$3:$AN$528,11,FALSE))</f>
        <v>80</v>
      </c>
      <c r="Q266" s="317" t="str">
        <f t="shared" ref="Q266" si="226">IF(P266 &lt;&gt; "","/","")</f>
        <v>/</v>
      </c>
      <c r="R266" s="317">
        <f>IF(VLOOKUP($B266,PERIODIZACION!$A$3:$AN$528,12,FALSE)=0,"",VLOOKUP($B266,PERIODIZACION!$A$3:$AN$528,12,FALSE))</f>
        <v>2</v>
      </c>
      <c r="S266" s="317">
        <f>IF(VLOOKUP($B266,PERIODIZACION!$A$3:$AN$528,13,FALSE)=0,"",VLOOKUP($B266,PERIODIZACION!$A$3:$AN$528,13,FALSE))</f>
        <v>80</v>
      </c>
      <c r="T266" s="317" t="str">
        <f t="shared" ref="T266" si="227">IF(S266 &lt;&gt; "","/","")</f>
        <v>/</v>
      </c>
      <c r="U266" s="317">
        <f>IF(VLOOKUP($B266,PERIODIZACION!$A$3:$AN$528,14,FALSE)=0,"",VLOOKUP($B266,PERIODIZACION!$A$3:$AN$528,14,FALSE))</f>
        <v>2</v>
      </c>
      <c r="V266" s="317">
        <f>IF(VLOOKUP($B266,PERIODIZACION!$A$3:$AN$528,15,FALSE)=0,"",VLOOKUP($B266,PERIODIZACION!$A$3:$AN$528,15,FALSE))</f>
        <v>80</v>
      </c>
      <c r="W266" s="317" t="str">
        <f t="shared" ref="W266" si="228">IF(V266 &lt;&gt; "","/","")</f>
        <v>/</v>
      </c>
      <c r="X266" s="317">
        <f>IF(VLOOKUP($B266,PERIODIZACION!$A$3:$AN$528,16,FALSE)=0,"",VLOOKUP($B266,PERIODIZACION!$A$3:$AN$528,16,FALSE))</f>
        <v>2</v>
      </c>
      <c r="Y266" s="317">
        <f>IF(VLOOKUP($B266,PERIODIZACION!$A$3:$AN$528,17,FALSE)=0,"",VLOOKUP($B266,PERIODIZACION!$A$3:$AN$528,17,FALSE))</f>
        <v>80</v>
      </c>
      <c r="Z266" s="317" t="str">
        <f t="shared" ref="Z266" si="229">IF(Y266 &lt;&gt; "","/","")</f>
        <v>/</v>
      </c>
      <c r="AA266" s="317">
        <f>IF(VLOOKUP($B266,PERIODIZACION!$A$3:$AN$528,18,FALSE)=0,"",VLOOKUP($B266,PERIODIZACION!$A$3:$AN$528,18,FALSE))</f>
        <v>2</v>
      </c>
      <c r="AB266" s="317">
        <f>IF(VLOOKUP($B266,PERIODIZACION!$A$3:$AN$528,19,FALSE)=0,"",VLOOKUP($B266,PERIODIZACION!$A$3:$AN$528,19,FALSE))</f>
        <v>80</v>
      </c>
      <c r="AC266" s="317" t="str">
        <f t="shared" ref="AC266" si="230">IF(AB266 &lt;&gt; "","/","")</f>
        <v>/</v>
      </c>
      <c r="AD266" s="317">
        <f>IF(VLOOKUP($B266,PERIODIZACION!$A$3:$AN$528,20,FALSE)=0,"",VLOOKUP($B266,PERIODIZACION!$A$3:$AN$528,20,FALSE))</f>
        <v>2</v>
      </c>
      <c r="AE266" s="317" t="str">
        <f>IF(VLOOKUP($B266,PERIODIZACION!$A$3:$AN$528,21,FALSE)=0,"",VLOOKUP($B266,PERIODIZACION!$A$3:$AN$528,21,FALSE))</f>
        <v/>
      </c>
      <c r="AF266" s="317" t="str">
        <f t="shared" ref="AF266" si="231">IF(AE266 &lt;&gt; "","/","")</f>
        <v/>
      </c>
      <c r="AG266" s="318" t="str">
        <f>IF(VLOOKUP($B266,PERIODIZACION!$A$3:$AN$528,22,FALSE)=0,"",VLOOKUP($B266,PERIODIZACION!$A$3:$AN$528,22,FALSE))</f>
        <v/>
      </c>
      <c r="AI266" s="87" t="s">
        <v>738</v>
      </c>
      <c r="AJ266" s="19" t="e">
        <f>VLOOKUP(C266,EJE!C$1:D1602,2,FALSE)</f>
        <v>#N/A</v>
      </c>
    </row>
    <row r="267" spans="1:42" ht="16.5" customHeight="1">
      <c r="A267" s="155">
        <v>8</v>
      </c>
      <c r="B267" s="81"/>
      <c r="C267" s="308"/>
      <c r="D267" s="132"/>
      <c r="E267" s="380"/>
      <c r="F267" s="380"/>
      <c r="G267" s="380"/>
      <c r="H267" s="380"/>
      <c r="I267" s="380"/>
      <c r="J267" s="380"/>
      <c r="K267" s="380"/>
      <c r="L267" s="380"/>
      <c r="M267" s="380"/>
      <c r="N267" s="380"/>
      <c r="O267" s="380"/>
      <c r="P267" s="380"/>
      <c r="Q267" s="308"/>
      <c r="R267" s="308"/>
      <c r="S267" s="308"/>
      <c r="T267" s="308"/>
      <c r="U267" s="308"/>
      <c r="V267" s="308"/>
      <c r="W267" s="308"/>
      <c r="X267" s="308"/>
      <c r="Y267" s="308"/>
      <c r="Z267" s="308"/>
      <c r="AA267" s="308"/>
      <c r="AB267" s="308"/>
      <c r="AC267" s="308"/>
      <c r="AD267" s="308"/>
      <c r="AE267" s="308"/>
      <c r="AF267" s="308"/>
      <c r="AG267" s="312"/>
      <c r="AI267" s="87" t="s">
        <v>738</v>
      </c>
      <c r="AJ267" s="19" t="e">
        <f>VLOOKUP(C267,EJE!C$1:D1603,2,FALSE)</f>
        <v>#N/A</v>
      </c>
    </row>
    <row r="268" spans="1:42" ht="13.5" customHeight="1" thickBot="1">
      <c r="A268" s="155">
        <v>9</v>
      </c>
      <c r="B268" s="82" t="s">
        <v>264</v>
      </c>
      <c r="C268" s="314" t="s">
        <v>651</v>
      </c>
      <c r="D268" s="133" t="str">
        <f>HYPERLINK(AJ268,AI268)</f>
        <v>video</v>
      </c>
      <c r="E268" s="387"/>
      <c r="F268" s="387"/>
      <c r="G268" s="387"/>
      <c r="H268" s="387" t="s">
        <v>776</v>
      </c>
      <c r="I268" s="387"/>
      <c r="J268" s="387"/>
      <c r="K268" s="387"/>
      <c r="L268" s="387"/>
      <c r="M268" s="387"/>
      <c r="N268" s="387"/>
      <c r="O268" s="387"/>
      <c r="P268" s="387"/>
      <c r="Q268" s="314"/>
      <c r="R268" s="314"/>
      <c r="S268" s="314"/>
      <c r="T268" s="314"/>
      <c r="U268" s="314"/>
      <c r="V268" s="314"/>
      <c r="W268" s="314"/>
      <c r="X268" s="314"/>
      <c r="Y268" s="314"/>
      <c r="Z268" s="314"/>
      <c r="AA268" s="314"/>
      <c r="AB268" s="314"/>
      <c r="AC268" s="314"/>
      <c r="AD268" s="314"/>
      <c r="AE268" s="314"/>
      <c r="AF268" s="314"/>
      <c r="AG268" s="315"/>
      <c r="AI268" s="87" t="s">
        <v>738</v>
      </c>
      <c r="AJ268" s="19" t="str">
        <f>VLOOKUP(C268,EJE!C$1:D1604,2,FALSE)</f>
        <v>https://youtu.be/NDnUK9fSDe8?si=3nBkyPS7AyNNNd0x</v>
      </c>
    </row>
    <row r="269" spans="1:42" ht="12.75">
      <c r="A269" s="155">
        <v>10</v>
      </c>
      <c r="B269" s="129" t="s">
        <v>1250</v>
      </c>
      <c r="C269" s="317" t="str">
        <f>+VLOOKUP($B269,PERIODIZACION!$A$3:$AN$528,2,FALSE)</f>
        <v>SEAL ROW</v>
      </c>
      <c r="D269" s="203">
        <f>IF(VLOOKUP($B269,PERIODIZACION!$A$3:$AN$528,3,FALSE)=0,"",VLOOKUP($B269,PERIODIZACION!$A$3:$AN$528,3,FALSE))</f>
        <v>40</v>
      </c>
      <c r="E269" s="317" t="str">
        <f t="shared" ref="E269" si="232">IF(D269 &lt;&gt; "","/","")</f>
        <v>/</v>
      </c>
      <c r="F269" s="317">
        <f>IF(VLOOKUP($B269,PERIODIZACION!$A$3:$AN$528,4,FALSE)=0,"",VLOOKUP($B269,PERIODIZACION!$A$3:$AN$528,4,FALSE))</f>
        <v>4</v>
      </c>
      <c r="G269" s="317">
        <f>IF(VLOOKUP($B269,PERIODIZACION!$A$3:$AN$528,5,FALSE)=0,"",VLOOKUP($B269,PERIODIZACION!$A$3:$AN$528,5,FALSE))</f>
        <v>60</v>
      </c>
      <c r="H269" s="317" t="str">
        <f t="shared" ref="H269" si="233">IF(G269 &lt;&gt; "","/","")</f>
        <v>/</v>
      </c>
      <c r="I269" s="317">
        <f>IF(VLOOKUP($B269,PERIODIZACION!$A$3:$AN$528,6,FALSE)=0,"",VLOOKUP($B269,PERIODIZACION!$A$3:$AN$528,6,FALSE))</f>
        <v>4</v>
      </c>
      <c r="J269" s="317">
        <f>IF(VLOOKUP($B269,PERIODIZACION!$A$3:$AN$528,7,FALSE)=0,"",VLOOKUP($B269,PERIODIZACION!$A$3:$AN$528,7,FALSE))</f>
        <v>70</v>
      </c>
      <c r="K269" s="317" t="str">
        <f t="shared" ref="K269" si="234">IF(J269 &lt;&gt; "","/","")</f>
        <v>/</v>
      </c>
      <c r="L269" s="317">
        <f>IF(VLOOKUP($B269,PERIODIZACION!$A$3:$AN$528,8,FALSE)=0,"",VLOOKUP($B269,PERIODIZACION!$A$3:$AN$528,8,FALSE))</f>
        <v>4</v>
      </c>
      <c r="M269" s="317">
        <f>IF(VLOOKUP($B269,PERIODIZACION!$A$3:$AN$528,9,FALSE)=0,"",VLOOKUP($B269,PERIODIZACION!$A$3:$AN$528,9,FALSE))</f>
        <v>80</v>
      </c>
      <c r="N269" s="317" t="str">
        <f t="shared" ref="N269" si="235">IF(M269 &lt;&gt; "","/","")</f>
        <v>/</v>
      </c>
      <c r="O269" s="317">
        <f>IF(VLOOKUP($B269,PERIODIZACION!$A$3:$AN$528,10,FALSE)=0,"",VLOOKUP($B269,PERIODIZACION!$A$3:$AN$528,10,FALSE))</f>
        <v>2</v>
      </c>
      <c r="P269" s="317">
        <f>IF(VLOOKUP($B269,PERIODIZACION!$A$3:$AN$528,11,FALSE)=0,"",VLOOKUP($B269,PERIODIZACION!$A$3:$AN$528,11,FALSE))</f>
        <v>80</v>
      </c>
      <c r="Q269" s="317" t="str">
        <f t="shared" ref="Q269" si="236">IF(P269 &lt;&gt; "","/","")</f>
        <v>/</v>
      </c>
      <c r="R269" s="317">
        <f>IF(VLOOKUP($B269,PERIODIZACION!$A$3:$AN$528,12,FALSE)=0,"",VLOOKUP($B269,PERIODIZACION!$A$3:$AN$528,12,FALSE))</f>
        <v>2</v>
      </c>
      <c r="S269" s="317">
        <f>IF(VLOOKUP($B269,PERIODIZACION!$A$3:$AN$528,13,FALSE)=0,"",VLOOKUP($B269,PERIODIZACION!$A$3:$AN$528,13,FALSE))</f>
        <v>80</v>
      </c>
      <c r="T269" s="317" t="str">
        <f t="shared" ref="T269" si="237">IF(S269 &lt;&gt; "","/","")</f>
        <v>/</v>
      </c>
      <c r="U269" s="317">
        <f>IF(VLOOKUP($B269,PERIODIZACION!$A$3:$AN$528,14,FALSE)=0,"",VLOOKUP($B269,PERIODIZACION!$A$3:$AN$528,14,FALSE))</f>
        <v>2</v>
      </c>
      <c r="V269" s="317">
        <f>IF(VLOOKUP($B269,PERIODIZACION!$A$3:$AN$528,15,FALSE)=0,"",VLOOKUP($B269,PERIODIZACION!$A$3:$AN$528,15,FALSE))</f>
        <v>80</v>
      </c>
      <c r="W269" s="317" t="str">
        <f t="shared" ref="W269" si="238">IF(V269 &lt;&gt; "","/","")</f>
        <v>/</v>
      </c>
      <c r="X269" s="317">
        <f>IF(VLOOKUP($B269,PERIODIZACION!$A$3:$AN$528,16,FALSE)=0,"",VLOOKUP($B269,PERIODIZACION!$A$3:$AN$528,16,FALSE))</f>
        <v>2</v>
      </c>
      <c r="Y269" s="317">
        <f>IF(VLOOKUP($B269,PERIODIZACION!$A$3:$AN$528,17,FALSE)=0,"",VLOOKUP($B269,PERIODIZACION!$A$3:$AN$528,17,FALSE))</f>
        <v>80</v>
      </c>
      <c r="Z269" s="317" t="str">
        <f t="shared" ref="Z269" si="239">IF(Y269 &lt;&gt; "","/","")</f>
        <v>/</v>
      </c>
      <c r="AA269" s="317">
        <f>IF(VLOOKUP($B269,PERIODIZACION!$A$3:$AN$528,18,FALSE)=0,"",VLOOKUP($B269,PERIODIZACION!$A$3:$AN$528,18,FALSE))</f>
        <v>2</v>
      </c>
      <c r="AB269" s="317">
        <f>IF(VLOOKUP($B269,PERIODIZACION!$A$3:$AN$528,19,FALSE)=0,"",VLOOKUP($B269,PERIODIZACION!$A$3:$AN$528,19,FALSE))</f>
        <v>80</v>
      </c>
      <c r="AC269" s="317" t="str">
        <f t="shared" ref="AC269" si="240">IF(AB269 &lt;&gt; "","/","")</f>
        <v>/</v>
      </c>
      <c r="AD269" s="317">
        <f>IF(VLOOKUP($B269,PERIODIZACION!$A$3:$AN$528,20,FALSE)=0,"",VLOOKUP($B269,PERIODIZACION!$A$3:$AN$528,20,FALSE))</f>
        <v>2</v>
      </c>
      <c r="AE269" s="317" t="str">
        <f>IF(VLOOKUP($B269,PERIODIZACION!$A$3:$AN$528,21,FALSE)=0,"",VLOOKUP($B269,PERIODIZACION!$A$3:$AN$528,21,FALSE))</f>
        <v/>
      </c>
      <c r="AF269" s="317" t="str">
        <f t="shared" ref="AF269" si="241">IF(AE269 &lt;&gt; "","/","")</f>
        <v/>
      </c>
      <c r="AG269" s="318" t="str">
        <f>IF(VLOOKUP($B269,PERIODIZACION!$A$3:$AN$528,22,FALSE)=0,"",VLOOKUP($B269,PERIODIZACION!$A$3:$AN$528,22,FALSE))</f>
        <v/>
      </c>
      <c r="AI269" s="87" t="s">
        <v>738</v>
      </c>
      <c r="AJ269" s="19" t="e">
        <f>VLOOKUP(C269,EJE!C$1:D1605,2,FALSE)</f>
        <v>#N/A</v>
      </c>
    </row>
    <row r="270" spans="1:42" ht="16.5" customHeight="1">
      <c r="A270" s="155">
        <v>11</v>
      </c>
      <c r="B270" s="81" t="s">
        <v>687</v>
      </c>
      <c r="C270" s="308"/>
      <c r="D270" s="132"/>
      <c r="E270" s="380"/>
      <c r="F270" s="380"/>
      <c r="G270" s="380"/>
      <c r="H270" s="380"/>
      <c r="I270" s="380"/>
      <c r="J270" s="380"/>
      <c r="K270" s="380"/>
      <c r="L270" s="380"/>
      <c r="M270" s="380"/>
      <c r="N270" s="380"/>
      <c r="O270" s="380"/>
      <c r="P270" s="380"/>
      <c r="Q270" s="308"/>
      <c r="R270" s="308"/>
      <c r="S270" s="308"/>
      <c r="T270" s="308"/>
      <c r="U270" s="308"/>
      <c r="V270" s="308"/>
      <c r="W270" s="308"/>
      <c r="X270" s="308"/>
      <c r="Y270" s="308"/>
      <c r="Z270" s="308"/>
      <c r="AA270" s="308"/>
      <c r="AB270" s="308"/>
      <c r="AC270" s="308"/>
      <c r="AD270" s="308"/>
      <c r="AE270" s="308"/>
      <c r="AF270" s="308"/>
      <c r="AG270" s="312"/>
      <c r="AI270" s="87" t="s">
        <v>738</v>
      </c>
      <c r="AJ270" s="19" t="e">
        <f>VLOOKUP(C270,EJE!C$1:D1606,2,FALSE)</f>
        <v>#N/A</v>
      </c>
    </row>
    <row r="271" spans="1:42" ht="17.25" customHeight="1" thickBot="1">
      <c r="A271" s="155">
        <v>12</v>
      </c>
      <c r="B271" s="82" t="s">
        <v>942</v>
      </c>
      <c r="C271" s="313" t="s">
        <v>667</v>
      </c>
      <c r="D271" s="133" t="str">
        <f>HYPERLINK(AJ271,AI271)</f>
        <v>video</v>
      </c>
      <c r="E271" s="387"/>
      <c r="F271" s="387"/>
      <c r="G271" s="387"/>
      <c r="H271" s="387" t="s">
        <v>776</v>
      </c>
      <c r="I271" s="387"/>
      <c r="J271" s="387"/>
      <c r="K271" s="387"/>
      <c r="L271" s="387"/>
      <c r="M271" s="387"/>
      <c r="N271" s="387"/>
      <c r="O271" s="387"/>
      <c r="P271" s="387"/>
      <c r="Q271" s="314"/>
      <c r="R271" s="314"/>
      <c r="S271" s="314"/>
      <c r="T271" s="314"/>
      <c r="U271" s="314"/>
      <c r="V271" s="314"/>
      <c r="W271" s="314"/>
      <c r="X271" s="314"/>
      <c r="Y271" s="314"/>
      <c r="Z271" s="314"/>
      <c r="AA271" s="314"/>
      <c r="AB271" s="314"/>
      <c r="AC271" s="314"/>
      <c r="AD271" s="314"/>
      <c r="AE271" s="314"/>
      <c r="AF271" s="314"/>
      <c r="AG271" s="315"/>
      <c r="AI271" s="87" t="s">
        <v>738</v>
      </c>
      <c r="AJ271" s="19" t="str">
        <f>VLOOKUP(C271,EJE!C$1:D1607,2,FALSE)</f>
        <v>https://youtu.be/6h97GImoFN8?si=9xA6dYWvzzOHIsIz</v>
      </c>
    </row>
    <row r="272" spans="1:42" ht="12" customHeight="1" thickBot="1">
      <c r="A272" s="155">
        <v>13</v>
      </c>
      <c r="B272" s="379"/>
      <c r="C272" s="379"/>
      <c r="D272" s="379"/>
      <c r="E272" s="379" t="s">
        <v>688</v>
      </c>
      <c r="F272" s="379"/>
      <c r="G272" s="379"/>
      <c r="H272" s="379" t="s">
        <v>38</v>
      </c>
      <c r="I272" s="379"/>
      <c r="J272" s="379"/>
      <c r="K272" s="379" t="s">
        <v>687</v>
      </c>
      <c r="L272" s="379"/>
      <c r="M272" s="379"/>
      <c r="N272" s="379" t="s">
        <v>686</v>
      </c>
      <c r="O272" s="379"/>
      <c r="P272" s="379"/>
      <c r="Q272" s="319"/>
      <c r="R272" s="319"/>
      <c r="S272" s="319"/>
      <c r="T272" s="319"/>
      <c r="U272" s="319"/>
      <c r="V272" s="319"/>
      <c r="W272" s="319"/>
      <c r="X272" s="319"/>
      <c r="Y272" s="319"/>
      <c r="Z272" s="319"/>
      <c r="AA272" s="319"/>
      <c r="AB272" s="319"/>
      <c r="AC272" s="319"/>
      <c r="AD272" s="319"/>
      <c r="AE272" s="319"/>
      <c r="AF272" s="319"/>
      <c r="AG272" s="319"/>
      <c r="AI272" s="87" t="s">
        <v>738</v>
      </c>
      <c r="AJ272" s="19"/>
    </row>
    <row r="273" spans="1:36" ht="12.75" customHeight="1">
      <c r="A273" s="155">
        <v>14</v>
      </c>
      <c r="B273" s="83" t="s">
        <v>42</v>
      </c>
      <c r="C273" s="316" t="s">
        <v>23</v>
      </c>
      <c r="D273" s="131" t="str">
        <f>HYPERLINK(AJ273,AI273)</f>
        <v>video</v>
      </c>
      <c r="E273" s="389"/>
      <c r="F273" s="389"/>
      <c r="G273" s="389"/>
      <c r="H273" s="389" t="s">
        <v>779</v>
      </c>
      <c r="I273" s="389"/>
      <c r="J273" s="389"/>
      <c r="K273" s="389">
        <v>3</v>
      </c>
      <c r="L273" s="389"/>
      <c r="M273" s="389"/>
      <c r="N273" s="389"/>
      <c r="O273" s="389"/>
      <c r="P273" s="397"/>
      <c r="Q273" s="319"/>
      <c r="R273" s="319"/>
      <c r="S273" s="319"/>
      <c r="T273" s="319"/>
      <c r="U273" s="319"/>
      <c r="V273" s="319"/>
      <c r="W273" s="319"/>
      <c r="X273" s="319"/>
      <c r="Y273" s="319"/>
      <c r="Z273" s="319"/>
      <c r="AA273" s="319"/>
      <c r="AB273" s="319"/>
      <c r="AC273" s="319"/>
      <c r="AD273" s="319"/>
      <c r="AE273" s="319"/>
      <c r="AF273" s="319"/>
      <c r="AG273" s="319"/>
      <c r="AI273" s="87" t="s">
        <v>738</v>
      </c>
      <c r="AJ273" s="19">
        <f>VLOOKUP(C273,EJE!C$1:D1609,2,FALSE)</f>
        <v>0</v>
      </c>
    </row>
    <row r="274" spans="1:36" ht="25.5" customHeight="1">
      <c r="A274" s="155">
        <v>15</v>
      </c>
      <c r="B274" s="83" t="s">
        <v>687</v>
      </c>
      <c r="C274" s="321" t="s">
        <v>1190</v>
      </c>
      <c r="D274" s="132" t="str">
        <f>HYPERLINK(AJ274,AI274)</f>
        <v>video</v>
      </c>
      <c r="E274" s="395">
        <v>6</v>
      </c>
      <c r="F274" s="395"/>
      <c r="G274" s="395"/>
      <c r="H274" s="395"/>
      <c r="I274" s="395"/>
      <c r="J274" s="395"/>
      <c r="K274" s="395">
        <v>3</v>
      </c>
      <c r="L274" s="395"/>
      <c r="M274" s="395"/>
      <c r="N274" s="395"/>
      <c r="O274" s="395"/>
      <c r="P274" s="398"/>
      <c r="Q274" s="319"/>
      <c r="R274" s="319"/>
      <c r="S274" s="319"/>
      <c r="T274" s="319"/>
      <c r="U274" s="319"/>
      <c r="V274" s="319"/>
      <c r="W274" s="319"/>
      <c r="X274" s="319"/>
      <c r="Y274" s="319"/>
      <c r="Z274" s="319"/>
      <c r="AA274" s="319"/>
      <c r="AB274" s="319"/>
      <c r="AC274" s="319"/>
      <c r="AD274" s="319"/>
      <c r="AE274" s="319"/>
      <c r="AF274" s="319"/>
      <c r="AG274" s="319"/>
      <c r="AI274" s="87" t="s">
        <v>738</v>
      </c>
      <c r="AJ274" s="19">
        <f>VLOOKUP(C274,EJE!C$1:D1610,2,FALSE)</f>
        <v>0</v>
      </c>
    </row>
    <row r="275" spans="1:36" ht="12.75" customHeight="1">
      <c r="A275" s="155">
        <v>16</v>
      </c>
      <c r="B275" s="83" t="s">
        <v>38</v>
      </c>
      <c r="C275" s="321" t="s">
        <v>128</v>
      </c>
      <c r="D275" s="132" t="str">
        <f>HYPERLINK(AJ275,AI275)</f>
        <v>video</v>
      </c>
      <c r="E275" s="395">
        <v>10</v>
      </c>
      <c r="F275" s="395"/>
      <c r="G275" s="395"/>
      <c r="H275" s="395"/>
      <c r="I275" s="395"/>
      <c r="J275" s="395"/>
      <c r="K275" s="395">
        <v>3</v>
      </c>
      <c r="L275" s="395"/>
      <c r="M275" s="395"/>
      <c r="N275" s="395"/>
      <c r="O275" s="395"/>
      <c r="P275" s="398"/>
      <c r="Q275" s="319"/>
      <c r="R275" s="319"/>
      <c r="S275" s="319"/>
      <c r="T275" s="319"/>
      <c r="U275" s="319"/>
      <c r="V275" s="319"/>
      <c r="W275" s="319"/>
      <c r="X275" s="319"/>
      <c r="Y275" s="319"/>
      <c r="Z275" s="319"/>
      <c r="AA275" s="319"/>
      <c r="AB275" s="319"/>
      <c r="AC275" s="319"/>
      <c r="AD275" s="319"/>
      <c r="AE275" s="319"/>
      <c r="AF275" s="319"/>
      <c r="AG275" s="319"/>
      <c r="AI275" s="87" t="s">
        <v>738</v>
      </c>
      <c r="AJ275" s="19" t="str">
        <f>VLOOKUP(C275,EJE!C$1:D1611,2,FALSE)</f>
        <v>https://youtube.com/shorts/eKa_uVa_Ne0</v>
      </c>
    </row>
    <row r="276" spans="1:36" ht="13.5" thickBot="1">
      <c r="A276" s="155">
        <v>17</v>
      </c>
      <c r="B276" s="83" t="s">
        <v>687</v>
      </c>
      <c r="C276" s="313" t="s">
        <v>1193</v>
      </c>
      <c r="D276" s="133" t="str">
        <f>HYPERLINK(AJ276,AI276)</f>
        <v>video</v>
      </c>
      <c r="E276" s="386">
        <v>6</v>
      </c>
      <c r="F276" s="386"/>
      <c r="G276" s="386"/>
      <c r="H276" s="386"/>
      <c r="I276" s="386"/>
      <c r="J276" s="386"/>
      <c r="K276" s="386">
        <v>3</v>
      </c>
      <c r="L276" s="386"/>
      <c r="M276" s="386"/>
      <c r="N276" s="386"/>
      <c r="O276" s="386"/>
      <c r="P276" s="399"/>
      <c r="Q276" s="319"/>
      <c r="R276" s="319"/>
      <c r="S276" s="319"/>
      <c r="T276" s="319"/>
      <c r="U276" s="319"/>
      <c r="V276" s="319"/>
      <c r="W276" s="319"/>
      <c r="X276" s="319"/>
      <c r="Y276" s="319"/>
      <c r="Z276" s="319"/>
      <c r="AA276" s="319"/>
      <c r="AB276" s="319"/>
      <c r="AC276" s="319"/>
      <c r="AD276" s="319"/>
      <c r="AE276" s="319"/>
      <c r="AF276" s="319"/>
      <c r="AG276" s="319"/>
      <c r="AI276" s="87" t="s">
        <v>738</v>
      </c>
      <c r="AJ276" s="19">
        <f>VLOOKUP(C276,EJE!C$1:D1612,2,FALSE)</f>
        <v>0</v>
      </c>
    </row>
    <row r="277" spans="1:36" ht="12.75">
      <c r="A277" s="155">
        <v>18</v>
      </c>
      <c r="B277" s="83" t="s">
        <v>262</v>
      </c>
      <c r="C277" s="316" t="s">
        <v>267</v>
      </c>
      <c r="D277" s="131" t="str">
        <f t="shared" ref="D277:D279" si="242">HYPERLINK(AJ277,AI277)</f>
        <v>video</v>
      </c>
      <c r="E277" s="389">
        <v>10</v>
      </c>
      <c r="F277" s="389"/>
      <c r="G277" s="389"/>
      <c r="H277" s="389"/>
      <c r="I277" s="389"/>
      <c r="J277" s="389"/>
      <c r="K277" s="389">
        <v>3</v>
      </c>
      <c r="L277" s="389"/>
      <c r="M277" s="389"/>
      <c r="N277" s="389"/>
      <c r="O277" s="389"/>
      <c r="P277" s="397"/>
      <c r="Q277" s="319"/>
      <c r="R277" s="319"/>
      <c r="S277" s="319"/>
      <c r="T277" s="319"/>
      <c r="U277" s="319"/>
      <c r="V277" s="319"/>
      <c r="W277" s="319"/>
      <c r="X277" s="319"/>
      <c r="Y277" s="319"/>
      <c r="Z277" s="319"/>
      <c r="AA277" s="319"/>
      <c r="AB277" s="319"/>
      <c r="AC277" s="319"/>
      <c r="AD277" s="319"/>
      <c r="AE277" s="319"/>
      <c r="AF277" s="319"/>
      <c r="AG277" s="319"/>
      <c r="AI277" s="87" t="s">
        <v>738</v>
      </c>
      <c r="AJ277" s="19">
        <f>VLOOKUP(C277,EJE!C$1:D1613,2,FALSE)</f>
        <v>0</v>
      </c>
    </row>
    <row r="278" spans="1:36" ht="12.75">
      <c r="A278" s="155">
        <v>19</v>
      </c>
      <c r="B278" s="83" t="s">
        <v>262</v>
      </c>
      <c r="C278" s="321" t="s">
        <v>303</v>
      </c>
      <c r="D278" s="132" t="str">
        <f t="shared" si="242"/>
        <v>video</v>
      </c>
      <c r="E278" s="395">
        <v>10</v>
      </c>
      <c r="F278" s="395"/>
      <c r="G278" s="395"/>
      <c r="H278" s="395"/>
      <c r="I278" s="395"/>
      <c r="J278" s="395"/>
      <c r="K278" s="395">
        <v>3</v>
      </c>
      <c r="L278" s="395"/>
      <c r="M278" s="395"/>
      <c r="N278" s="395"/>
      <c r="O278" s="395"/>
      <c r="P278" s="398"/>
      <c r="Q278" s="319"/>
      <c r="R278" s="319"/>
      <c r="S278" s="319"/>
      <c r="T278" s="319"/>
      <c r="U278" s="319"/>
      <c r="V278" s="319"/>
      <c r="W278" s="319"/>
      <c r="X278" s="319"/>
      <c r="Y278" s="319"/>
      <c r="Z278" s="319"/>
      <c r="AA278" s="319"/>
      <c r="AB278" s="319"/>
      <c r="AC278" s="319"/>
      <c r="AD278" s="319"/>
      <c r="AE278" s="319"/>
      <c r="AF278" s="319"/>
      <c r="AG278" s="319"/>
      <c r="AI278" s="87" t="s">
        <v>738</v>
      </c>
      <c r="AJ278" s="19">
        <f>VLOOKUP(C278,EJE!C$1:D1614,2,FALSE)</f>
        <v>0</v>
      </c>
    </row>
    <row r="279" spans="1:36" ht="13.5" thickBot="1">
      <c r="A279" s="155">
        <v>20</v>
      </c>
      <c r="B279" s="83" t="s">
        <v>263</v>
      </c>
      <c r="C279" s="313" t="s">
        <v>250</v>
      </c>
      <c r="D279" s="133" t="str">
        <f t="shared" si="242"/>
        <v>video</v>
      </c>
      <c r="E279" s="386"/>
      <c r="F279" s="386"/>
      <c r="G279" s="386"/>
      <c r="H279" s="386" t="s">
        <v>782</v>
      </c>
      <c r="I279" s="386"/>
      <c r="J279" s="386"/>
      <c r="K279" s="386">
        <v>3</v>
      </c>
      <c r="L279" s="386"/>
      <c r="M279" s="386"/>
      <c r="N279" s="386"/>
      <c r="O279" s="386"/>
      <c r="P279" s="399"/>
      <c r="Q279" s="319"/>
      <c r="R279" s="319"/>
      <c r="S279" s="319"/>
      <c r="T279" s="319"/>
      <c r="U279" s="319"/>
      <c r="V279" s="319"/>
      <c r="W279" s="319"/>
      <c r="X279" s="319"/>
      <c r="Y279" s="319"/>
      <c r="Z279" s="319"/>
      <c r="AA279" s="319"/>
      <c r="AB279" s="319"/>
      <c r="AC279" s="319"/>
      <c r="AD279" s="319"/>
      <c r="AE279" s="319"/>
      <c r="AF279" s="319"/>
      <c r="AG279" s="319"/>
      <c r="AI279" s="87" t="s">
        <v>738</v>
      </c>
      <c r="AJ279" s="19">
        <f>VLOOKUP(C279,EJE!C$1:D1615,2,FALSE)</f>
        <v>0</v>
      </c>
    </row>
    <row r="280" spans="1:36" ht="12.75">
      <c r="A280" s="155">
        <v>21</v>
      </c>
      <c r="B280" s="83" t="s">
        <v>1</v>
      </c>
      <c r="C280" s="321" t="s">
        <v>745</v>
      </c>
      <c r="D280" s="132"/>
      <c r="E280" s="394"/>
      <c r="F280" s="394"/>
      <c r="G280" s="394"/>
      <c r="H280" s="395" t="s">
        <v>779</v>
      </c>
      <c r="I280" s="395"/>
      <c r="J280" s="395"/>
      <c r="K280" s="395"/>
      <c r="L280" s="395"/>
      <c r="M280" s="395"/>
      <c r="N280" s="394"/>
      <c r="O280" s="394"/>
      <c r="P280" s="394"/>
      <c r="Q280" s="319"/>
      <c r="R280" s="319"/>
      <c r="S280" s="319"/>
      <c r="T280" s="319"/>
      <c r="U280" s="319"/>
      <c r="V280" s="319"/>
      <c r="W280" s="319"/>
      <c r="X280" s="319"/>
      <c r="Y280" s="319"/>
      <c r="Z280" s="319"/>
      <c r="AA280" s="319"/>
      <c r="AB280" s="319"/>
      <c r="AC280" s="319"/>
      <c r="AD280" s="319"/>
      <c r="AE280" s="319"/>
      <c r="AF280" s="130"/>
      <c r="AG280" s="319"/>
    </row>
    <row r="281" spans="1:36">
      <c r="A281" s="155"/>
      <c r="B281" s="83"/>
    </row>
    <row r="282" spans="1:36">
      <c r="A282" s="155"/>
      <c r="B282" s="83"/>
    </row>
    <row r="283" spans="1:36">
      <c r="A283" s="155"/>
      <c r="B283" s="83"/>
    </row>
    <row r="284" spans="1:36">
      <c r="B284" s="320"/>
      <c r="C284" s="77" t="s">
        <v>932</v>
      </c>
      <c r="D284" s="59"/>
      <c r="E284" s="309"/>
      <c r="F284" s="309"/>
      <c r="G284" s="309"/>
      <c r="H284" s="309"/>
      <c r="I284" s="309"/>
      <c r="J284" s="309"/>
      <c r="K284" s="309"/>
      <c r="L284" s="309"/>
      <c r="M284" s="309"/>
      <c r="N284" s="309"/>
      <c r="O284" s="309"/>
      <c r="P284" s="309"/>
      <c r="AG284" s="309"/>
      <c r="AJ284" s="75"/>
    </row>
    <row r="285" spans="1:36" customFormat="1" ht="21" thickBot="1">
      <c r="A285" s="322">
        <v>12</v>
      </c>
      <c r="B285" s="162"/>
      <c r="C285" s="162" t="s">
        <v>934</v>
      </c>
      <c r="D285" s="191"/>
      <c r="E285" s="381" t="s">
        <v>688</v>
      </c>
      <c r="F285" s="381"/>
      <c r="G285" s="381"/>
      <c r="H285" s="381" t="s">
        <v>38</v>
      </c>
      <c r="I285" s="381"/>
      <c r="J285" s="381"/>
      <c r="K285" s="381" t="s">
        <v>687</v>
      </c>
      <c r="L285" s="381"/>
      <c r="M285" s="381"/>
      <c r="N285" s="381" t="s">
        <v>686</v>
      </c>
      <c r="O285" s="381"/>
      <c r="P285" s="381"/>
      <c r="AH285" s="320"/>
      <c r="AI285" s="87"/>
    </row>
    <row r="286" spans="1:36" ht="12.75">
      <c r="A286" s="155">
        <v>1</v>
      </c>
      <c r="B286" s="80" t="s">
        <v>175</v>
      </c>
      <c r="C286" s="321" t="s">
        <v>199</v>
      </c>
      <c r="D286" s="59" t="e">
        <f t="shared" ref="D286:D291" si="243">HYPERLINK(AJ286,AI286)</f>
        <v>#N/A</v>
      </c>
      <c r="E286" s="395"/>
      <c r="F286" s="395"/>
      <c r="G286" s="395"/>
      <c r="H286" s="395" t="s">
        <v>776</v>
      </c>
      <c r="I286" s="395"/>
      <c r="J286" s="395"/>
      <c r="K286" s="395">
        <v>3</v>
      </c>
      <c r="L286" s="395"/>
      <c r="M286" s="395"/>
      <c r="N286" s="395"/>
      <c r="O286" s="395"/>
      <c r="P286" s="398"/>
      <c r="AG286" s="309"/>
      <c r="AI286" s="87" t="s">
        <v>738</v>
      </c>
      <c r="AJ286" s="19" t="e">
        <f>VLOOKUP(C286,EJE!C$1:D1628,2,FALSE)</f>
        <v>#N/A</v>
      </c>
    </row>
    <row r="287" spans="1:36" ht="12.75" customHeight="1">
      <c r="A287" s="155">
        <v>2</v>
      </c>
      <c r="B287" s="81" t="s">
        <v>395</v>
      </c>
      <c r="C287" s="321" t="s">
        <v>391</v>
      </c>
      <c r="D287" s="59" t="str">
        <f t="shared" si="243"/>
        <v>video</v>
      </c>
      <c r="E287" s="395"/>
      <c r="F287" s="395"/>
      <c r="G287" s="395"/>
      <c r="H287" s="395" t="s">
        <v>776</v>
      </c>
      <c r="I287" s="395"/>
      <c r="J287" s="395"/>
      <c r="K287" s="395">
        <v>3</v>
      </c>
      <c r="L287" s="395"/>
      <c r="M287" s="395"/>
      <c r="N287" s="395"/>
      <c r="O287" s="395"/>
      <c r="P287" s="398"/>
      <c r="AG287" s="309"/>
      <c r="AI287" s="87" t="s">
        <v>738</v>
      </c>
      <c r="AJ287" s="19" t="str">
        <f>VLOOKUP(C287,EJE!C$1:D1629,2,FALSE)</f>
        <v>https://youtu.be/8ZVAz0Z6uvE?si=yNBnpnbYuEKrl79R</v>
      </c>
    </row>
    <row r="288" spans="1:36" ht="17.25" customHeight="1" thickBot="1">
      <c r="A288" s="155">
        <v>3</v>
      </c>
      <c r="B288" s="82" t="s">
        <v>392</v>
      </c>
      <c r="C288" s="313" t="s">
        <v>178</v>
      </c>
      <c r="D288" s="61" t="str">
        <f t="shared" si="243"/>
        <v>video</v>
      </c>
      <c r="E288" s="386"/>
      <c r="F288" s="386"/>
      <c r="G288" s="386"/>
      <c r="H288" s="386" t="s">
        <v>776</v>
      </c>
      <c r="I288" s="386"/>
      <c r="J288" s="386"/>
      <c r="K288" s="386">
        <v>3</v>
      </c>
      <c r="L288" s="386"/>
      <c r="M288" s="386"/>
      <c r="N288" s="386"/>
      <c r="O288" s="386"/>
      <c r="P288" s="399"/>
      <c r="AG288" s="309"/>
      <c r="AI288" s="87" t="s">
        <v>738</v>
      </c>
      <c r="AJ288" s="19" t="str">
        <f>VLOOKUP(C288,EJE!C$1:D1630,2,FALSE)</f>
        <v>https://youtu.be/dMsXx_Qqpj0?si=VK3hfq7BMsTC3ZqS</v>
      </c>
    </row>
    <row r="289" spans="1:36" ht="16.5" customHeight="1">
      <c r="A289" s="155">
        <v>4</v>
      </c>
      <c r="B289" s="80" t="s">
        <v>739</v>
      </c>
      <c r="C289" s="316" t="s">
        <v>47</v>
      </c>
      <c r="D289" s="74" t="str">
        <f t="shared" si="243"/>
        <v>video</v>
      </c>
      <c r="E289" s="389"/>
      <c r="F289" s="389"/>
      <c r="G289" s="389"/>
      <c r="H289" s="389" t="s">
        <v>776</v>
      </c>
      <c r="I289" s="389"/>
      <c r="J289" s="389"/>
      <c r="K289" s="389">
        <v>3</v>
      </c>
      <c r="L289" s="389"/>
      <c r="M289" s="389"/>
      <c r="N289" s="389"/>
      <c r="O289" s="389"/>
      <c r="P289" s="397"/>
      <c r="AG289" s="309"/>
      <c r="AI289" s="87" t="s">
        <v>738</v>
      </c>
      <c r="AJ289" s="19">
        <f>VLOOKUP(C289,EJE!C$1:D1631,2,FALSE)</f>
        <v>0</v>
      </c>
    </row>
    <row r="290" spans="1:36" ht="12.75" customHeight="1">
      <c r="A290" s="155">
        <v>5</v>
      </c>
      <c r="B290" s="81" t="s">
        <v>739</v>
      </c>
      <c r="C290" s="321" t="s">
        <v>465</v>
      </c>
      <c r="D290" s="59" t="str">
        <f t="shared" si="243"/>
        <v>video</v>
      </c>
      <c r="E290" s="395"/>
      <c r="F290" s="395"/>
      <c r="G290" s="395"/>
      <c r="H290" s="395" t="s">
        <v>776</v>
      </c>
      <c r="I290" s="395"/>
      <c r="J290" s="395"/>
      <c r="K290" s="395">
        <v>3</v>
      </c>
      <c r="L290" s="395"/>
      <c r="M290" s="395"/>
      <c r="N290" s="395"/>
      <c r="O290" s="395"/>
      <c r="P290" s="398"/>
      <c r="AG290" s="309"/>
      <c r="AI290" s="87" t="s">
        <v>738</v>
      </c>
      <c r="AJ290" s="19" t="str">
        <f>VLOOKUP(C290,EJE!C$1:D1632,2,FALSE)</f>
        <v>https://youtu.be/oRxs30Eul8o?si=e0D3zs2bt0aX9kmn</v>
      </c>
    </row>
    <row r="291" spans="1:36" ht="13.5" customHeight="1" thickBot="1">
      <c r="A291" s="155">
        <v>6</v>
      </c>
      <c r="B291" s="81" t="s">
        <v>0</v>
      </c>
      <c r="C291" s="321" t="s">
        <v>328</v>
      </c>
      <c r="D291" s="59" t="str">
        <f t="shared" si="243"/>
        <v>video</v>
      </c>
      <c r="E291" s="395"/>
      <c r="F291" s="395"/>
      <c r="G291" s="395"/>
      <c r="H291" s="395" t="s">
        <v>776</v>
      </c>
      <c r="I291" s="395"/>
      <c r="J291" s="395"/>
      <c r="K291" s="395">
        <v>3</v>
      </c>
      <c r="L291" s="395"/>
      <c r="M291" s="395"/>
      <c r="N291" s="395"/>
      <c r="O291" s="395"/>
      <c r="P291" s="398"/>
      <c r="AG291" s="309"/>
      <c r="AI291" s="87" t="s">
        <v>738</v>
      </c>
      <c r="AJ291" s="19">
        <f>VLOOKUP(C291,EJE!C$1:D1633,2,FALSE)</f>
        <v>0</v>
      </c>
    </row>
    <row r="292" spans="1:36" ht="12.75">
      <c r="A292" s="155">
        <v>7</v>
      </c>
      <c r="B292" s="129" t="s">
        <v>1251</v>
      </c>
      <c r="C292" s="317" t="str">
        <f>+VLOOKUP($B292,PERIODIZACION!$A$3:$AN$528,2,FALSE)</f>
        <v>HIP TRUST</v>
      </c>
      <c r="D292" s="203">
        <f>IF(VLOOKUP($B292,PERIODIZACION!$A$3:$AN$528,3,FALSE)=0,"",VLOOKUP($B292,PERIODIZACION!$A$3:$AN$528,3,FALSE))</f>
        <v>40</v>
      </c>
      <c r="E292" s="317" t="str">
        <f t="shared" ref="E292" si="244">IF(D292 &lt;&gt; "","/","")</f>
        <v>/</v>
      </c>
      <c r="F292" s="317">
        <f>IF(VLOOKUP($B292,PERIODIZACION!$A$3:$AN$528,4,FALSE)=0,"",VLOOKUP($B292,PERIODIZACION!$A$3:$AN$528,4,FALSE))</f>
        <v>4</v>
      </c>
      <c r="G292" s="317">
        <f>IF(VLOOKUP($B292,PERIODIZACION!$A$3:$AN$528,5,FALSE)=0,"",VLOOKUP($B292,PERIODIZACION!$A$3:$AN$528,5,FALSE))</f>
        <v>60</v>
      </c>
      <c r="H292" s="317" t="str">
        <f t="shared" ref="H292" si="245">IF(G292 &lt;&gt; "","/","")</f>
        <v>/</v>
      </c>
      <c r="I292" s="317">
        <f>IF(VLOOKUP($B292,PERIODIZACION!$A$3:$AN$528,6,FALSE)=0,"",VLOOKUP($B292,PERIODIZACION!$A$3:$AN$528,6,FALSE))</f>
        <v>4</v>
      </c>
      <c r="J292" s="317">
        <f>IF(VLOOKUP($B292,PERIODIZACION!$A$3:$AN$528,7,FALSE)=0,"",VLOOKUP($B292,PERIODIZACION!$A$3:$AN$528,7,FALSE))</f>
        <v>70</v>
      </c>
      <c r="K292" s="317" t="str">
        <f t="shared" ref="K292" si="246">IF(J292 &lt;&gt; "","/","")</f>
        <v>/</v>
      </c>
      <c r="L292" s="317">
        <f>IF(VLOOKUP($B292,PERIODIZACION!$A$3:$AN$528,8,FALSE)=0,"",VLOOKUP($B292,PERIODIZACION!$A$3:$AN$528,8,FALSE))</f>
        <v>4</v>
      </c>
      <c r="M292" s="317">
        <f>IF(VLOOKUP($B292,PERIODIZACION!$A$3:$AN$528,9,FALSE)=0,"",VLOOKUP($B292,PERIODIZACION!$A$3:$AN$528,9,FALSE))</f>
        <v>80</v>
      </c>
      <c r="N292" s="317" t="str">
        <f t="shared" ref="N292" si="247">IF(M292 &lt;&gt; "","/","")</f>
        <v>/</v>
      </c>
      <c r="O292" s="317">
        <f>IF(VLOOKUP($B292,PERIODIZACION!$A$3:$AN$528,10,FALSE)=0,"",VLOOKUP($B292,PERIODIZACION!$A$3:$AN$528,10,FALSE))</f>
        <v>2</v>
      </c>
      <c r="P292" s="317">
        <f>IF(VLOOKUP($B292,PERIODIZACION!$A$3:$AN$528,11,FALSE)=0,"",VLOOKUP($B292,PERIODIZACION!$A$3:$AN$528,11,FALSE))</f>
        <v>80</v>
      </c>
      <c r="Q292" s="317" t="str">
        <f t="shared" ref="Q292" si="248">IF(P292 &lt;&gt; "","/","")</f>
        <v>/</v>
      </c>
      <c r="R292" s="317">
        <f>IF(VLOOKUP($B292,PERIODIZACION!$A$3:$AN$528,12,FALSE)=0,"",VLOOKUP($B292,PERIODIZACION!$A$3:$AN$528,12,FALSE))</f>
        <v>2</v>
      </c>
      <c r="S292" s="317">
        <f>IF(VLOOKUP($B292,PERIODIZACION!$A$3:$AN$528,13,FALSE)=0,"",VLOOKUP($B292,PERIODIZACION!$A$3:$AN$528,13,FALSE))</f>
        <v>80</v>
      </c>
      <c r="T292" s="317" t="str">
        <f t="shared" ref="T292" si="249">IF(S292 &lt;&gt; "","/","")</f>
        <v>/</v>
      </c>
      <c r="U292" s="317">
        <f>IF(VLOOKUP($B292,PERIODIZACION!$A$3:$AN$528,14,FALSE)=0,"",VLOOKUP($B292,PERIODIZACION!$A$3:$AN$528,14,FALSE))</f>
        <v>2</v>
      </c>
      <c r="V292" s="317">
        <f>IF(VLOOKUP($B292,PERIODIZACION!$A$3:$AN$528,15,FALSE)=0,"",VLOOKUP($B292,PERIODIZACION!$A$3:$AN$528,15,FALSE))</f>
        <v>80</v>
      </c>
      <c r="W292" s="317" t="str">
        <f t="shared" ref="W292" si="250">IF(V292 &lt;&gt; "","/","")</f>
        <v>/</v>
      </c>
      <c r="X292" s="317">
        <f>IF(VLOOKUP($B292,PERIODIZACION!$A$3:$AN$528,16,FALSE)=0,"",VLOOKUP($B292,PERIODIZACION!$A$3:$AN$528,16,FALSE))</f>
        <v>2</v>
      </c>
      <c r="Y292" s="317">
        <f>IF(VLOOKUP($B292,PERIODIZACION!$A$3:$AN$528,17,FALSE)=0,"",VLOOKUP($B292,PERIODIZACION!$A$3:$AN$528,17,FALSE))</f>
        <v>80</v>
      </c>
      <c r="Z292" s="317" t="str">
        <f t="shared" ref="Z292" si="251">IF(Y292 &lt;&gt; "","/","")</f>
        <v>/</v>
      </c>
      <c r="AA292" s="317">
        <f>IF(VLOOKUP($B292,PERIODIZACION!$A$3:$AN$528,18,FALSE)=0,"",VLOOKUP($B292,PERIODIZACION!$A$3:$AN$528,18,FALSE))</f>
        <v>2</v>
      </c>
      <c r="AB292" s="317">
        <f>IF(VLOOKUP($B292,PERIODIZACION!$A$3:$AN$528,19,FALSE)=0,"",VLOOKUP($B292,PERIODIZACION!$A$3:$AN$528,19,FALSE))</f>
        <v>80</v>
      </c>
      <c r="AC292" s="317" t="str">
        <f t="shared" ref="AC292" si="252">IF(AB292 &lt;&gt; "","/","")</f>
        <v>/</v>
      </c>
      <c r="AD292" s="317">
        <f>IF(VLOOKUP($B292,PERIODIZACION!$A$3:$AN$528,20,FALSE)=0,"",VLOOKUP($B292,PERIODIZACION!$A$3:$AN$528,20,FALSE))</f>
        <v>2</v>
      </c>
      <c r="AE292" s="317" t="str">
        <f>IF(VLOOKUP($B292,PERIODIZACION!$A$3:$AN$528,21,FALSE)=0,"",VLOOKUP($B292,PERIODIZACION!$A$3:$AN$528,21,FALSE))</f>
        <v/>
      </c>
      <c r="AF292" s="317" t="str">
        <f t="shared" ref="AF292" si="253">IF(AE292 &lt;&gt; "","/","")</f>
        <v/>
      </c>
      <c r="AG292" s="318" t="str">
        <f>IF(VLOOKUP($B292,PERIODIZACION!$A$3:$AN$528,22,FALSE)=0,"",VLOOKUP($B292,PERIODIZACION!$A$3:$AN$528,22,FALSE))</f>
        <v/>
      </c>
      <c r="AI292" s="87" t="s">
        <v>738</v>
      </c>
      <c r="AJ292" s="19" t="e">
        <f>VLOOKUP(C292,EJE!C$1:D1634,2,FALSE)</f>
        <v>#N/A</v>
      </c>
    </row>
    <row r="293" spans="1:36" ht="12.75" customHeight="1">
      <c r="A293" s="155">
        <v>8</v>
      </c>
      <c r="B293" s="81"/>
      <c r="C293" s="308"/>
      <c r="D293" s="59"/>
      <c r="E293" s="382"/>
      <c r="F293" s="382"/>
      <c r="G293" s="382"/>
      <c r="H293" s="382"/>
      <c r="I293" s="382"/>
      <c r="J293" s="382"/>
      <c r="K293" s="382"/>
      <c r="L293" s="382"/>
      <c r="M293" s="382"/>
      <c r="N293" s="382"/>
      <c r="O293" s="382"/>
      <c r="P293" s="382"/>
      <c r="Q293" s="309"/>
      <c r="R293" s="309"/>
      <c r="S293" s="309"/>
      <c r="T293" s="309"/>
      <c r="U293" s="309"/>
      <c r="V293" s="309"/>
      <c r="W293" s="309"/>
      <c r="X293" s="309"/>
      <c r="Y293" s="309"/>
      <c r="Z293" s="309"/>
      <c r="AA293" s="309"/>
      <c r="AB293" s="309"/>
      <c r="AC293" s="309"/>
      <c r="AD293" s="309"/>
      <c r="AE293" s="309"/>
      <c r="AF293" s="309"/>
      <c r="AG293" s="312"/>
      <c r="AI293" s="87" t="s">
        <v>738</v>
      </c>
      <c r="AJ293" s="19" t="e">
        <f>VLOOKUP(C293,EJE!C$1:D1635,2,FALSE)</f>
        <v>#N/A</v>
      </c>
    </row>
    <row r="294" spans="1:36" ht="13.5" customHeight="1" thickBot="1">
      <c r="A294" s="155">
        <v>9</v>
      </c>
      <c r="B294" s="258" t="s">
        <v>809</v>
      </c>
      <c r="C294" s="314" t="str">
        <f>+VLOOKUP($B294,PERIODIZACION!$A$3:$AN$528,2,FALSE)</f>
        <v>PECHO</v>
      </c>
      <c r="D294" s="324">
        <f>IF(VLOOKUP($B294,PERIODIZACION!$A$3:$AN$528,3,FALSE)=0,"",VLOOKUP($B294,PERIODIZACION!$A$3:$AN$528,3,FALSE))</f>
        <v>40</v>
      </c>
      <c r="E294" s="314" t="str">
        <f t="shared" ref="E294" si="254">IF(D294 &lt;&gt; "","/","")</f>
        <v>/</v>
      </c>
      <c r="F294" s="314">
        <f>IF(VLOOKUP($B294,PERIODIZACION!$A$3:$AN$528,4,FALSE)=0,"",VLOOKUP($B294,PERIODIZACION!$A$3:$AN$528,4,FALSE))</f>
        <v>4</v>
      </c>
      <c r="G294" s="314">
        <f>IF(VLOOKUP($B294,PERIODIZACION!$A$3:$AN$528,5,FALSE)=0,"",VLOOKUP($B294,PERIODIZACION!$A$3:$AN$528,5,FALSE))</f>
        <v>60</v>
      </c>
      <c r="H294" s="314" t="str">
        <f t="shared" ref="H294" si="255">IF(G294 &lt;&gt; "","/","")</f>
        <v>/</v>
      </c>
      <c r="I294" s="314">
        <f>IF(VLOOKUP($B294,PERIODIZACION!$A$3:$AN$528,6,FALSE)=0,"",VLOOKUP($B294,PERIODIZACION!$A$3:$AN$528,6,FALSE))</f>
        <v>4</v>
      </c>
      <c r="J294" s="314">
        <f>IF(VLOOKUP($B294,PERIODIZACION!$A$3:$AN$528,7,FALSE)=0,"",VLOOKUP($B294,PERIODIZACION!$A$3:$AN$528,7,FALSE))</f>
        <v>70</v>
      </c>
      <c r="K294" s="314" t="str">
        <f t="shared" ref="K294" si="256">IF(J294 &lt;&gt; "","/","")</f>
        <v>/</v>
      </c>
      <c r="L294" s="314">
        <f>IF(VLOOKUP($B294,PERIODIZACION!$A$3:$AN$528,8,FALSE)=0,"",VLOOKUP($B294,PERIODIZACION!$A$3:$AN$528,8,FALSE))</f>
        <v>4</v>
      </c>
      <c r="M294" s="314">
        <f>IF(VLOOKUP($B294,PERIODIZACION!$A$3:$AN$528,9,FALSE)=0,"",VLOOKUP($B294,PERIODIZACION!$A$3:$AN$528,9,FALSE))</f>
        <v>80</v>
      </c>
      <c r="N294" s="314" t="str">
        <f t="shared" ref="N294" si="257">IF(M294 &lt;&gt; "","/","")</f>
        <v>/</v>
      </c>
      <c r="O294" s="314">
        <f>IF(VLOOKUP($B294,PERIODIZACION!$A$3:$AN$528,10,FALSE)=0,"",VLOOKUP($B294,PERIODIZACION!$A$3:$AN$528,10,FALSE))</f>
        <v>2</v>
      </c>
      <c r="P294" s="314">
        <f>IF(VLOOKUP($B294,PERIODIZACION!$A$3:$AN$528,11,FALSE)=0,"",VLOOKUP($B294,PERIODIZACION!$A$3:$AN$528,11,FALSE))</f>
        <v>80</v>
      </c>
      <c r="Q294" s="314" t="str">
        <f t="shared" ref="Q294" si="258">IF(P294 &lt;&gt; "","/","")</f>
        <v>/</v>
      </c>
      <c r="R294" s="314">
        <f>IF(VLOOKUP($B294,PERIODIZACION!$A$3:$AN$528,12,FALSE)=0,"",VLOOKUP($B294,PERIODIZACION!$A$3:$AN$528,12,FALSE))</f>
        <v>2</v>
      </c>
      <c r="S294" s="314">
        <f>IF(VLOOKUP($B294,PERIODIZACION!$A$3:$AN$528,13,FALSE)=0,"",VLOOKUP($B294,PERIODIZACION!$A$3:$AN$528,13,FALSE))</f>
        <v>80</v>
      </c>
      <c r="T294" s="314" t="str">
        <f t="shared" ref="T294" si="259">IF(S294 &lt;&gt; "","/","")</f>
        <v>/</v>
      </c>
      <c r="U294" s="314">
        <f>IF(VLOOKUP($B294,PERIODIZACION!$A$3:$AN$528,14,FALSE)=0,"",VLOOKUP($B294,PERIODIZACION!$A$3:$AN$528,14,FALSE))</f>
        <v>2</v>
      </c>
      <c r="V294" s="314">
        <f>IF(VLOOKUP($B294,PERIODIZACION!$A$3:$AN$528,15,FALSE)=0,"",VLOOKUP($B294,PERIODIZACION!$A$3:$AN$528,15,FALSE))</f>
        <v>80</v>
      </c>
      <c r="W294" s="314" t="str">
        <f t="shared" ref="W294" si="260">IF(V294 &lt;&gt; "","/","")</f>
        <v>/</v>
      </c>
      <c r="X294" s="314">
        <f>IF(VLOOKUP($B294,PERIODIZACION!$A$3:$AN$528,16,FALSE)=0,"",VLOOKUP($B294,PERIODIZACION!$A$3:$AN$528,16,FALSE))</f>
        <v>2</v>
      </c>
      <c r="Y294" s="314">
        <f>IF(VLOOKUP($B294,PERIODIZACION!$A$3:$AN$528,17,FALSE)=0,"",VLOOKUP($B294,PERIODIZACION!$A$3:$AN$528,17,FALSE))</f>
        <v>80</v>
      </c>
      <c r="Z294" s="314" t="str">
        <f t="shared" ref="Z294" si="261">IF(Y294 &lt;&gt; "","/","")</f>
        <v>/</v>
      </c>
      <c r="AA294" s="314">
        <f>IF(VLOOKUP($B294,PERIODIZACION!$A$3:$AN$528,18,FALSE)=0,"",VLOOKUP($B294,PERIODIZACION!$A$3:$AN$528,18,FALSE))</f>
        <v>2</v>
      </c>
      <c r="AB294" s="314">
        <f>IF(VLOOKUP($B294,PERIODIZACION!$A$3:$AN$528,19,FALSE)=0,"",VLOOKUP($B294,PERIODIZACION!$A$3:$AN$528,19,FALSE))</f>
        <v>80</v>
      </c>
      <c r="AC294" s="314" t="str">
        <f t="shared" ref="AC294" si="262">IF(AB294 &lt;&gt; "","/","")</f>
        <v>/</v>
      </c>
      <c r="AD294" s="314">
        <f>IF(VLOOKUP($B294,PERIODIZACION!$A$3:$AN$528,20,FALSE)=0,"",VLOOKUP($B294,PERIODIZACION!$A$3:$AN$528,20,FALSE))</f>
        <v>2</v>
      </c>
      <c r="AE294" s="314" t="str">
        <f>IF(VLOOKUP($B294,PERIODIZACION!$A$3:$AN$528,21,FALSE)=0,"",VLOOKUP($B294,PERIODIZACION!$A$3:$AN$528,21,FALSE))</f>
        <v/>
      </c>
      <c r="AF294" s="310"/>
      <c r="AG294" s="315" t="str">
        <f>IF(VLOOKUP($B294,PERIODIZACION!$A$3:$AN$528,22,FALSE)=0,"",VLOOKUP($B294,PERIODIZACION!$A$3:$AN$528,22,FALSE))</f>
        <v/>
      </c>
      <c r="AI294" s="87" t="s">
        <v>738</v>
      </c>
      <c r="AJ294" s="19" t="e">
        <f>VLOOKUP(C294,EJE!C$1:D1636,2,FALSE)</f>
        <v>#N/A</v>
      </c>
    </row>
    <row r="295" spans="1:36" ht="13.5" thickBot="1">
      <c r="A295" s="155">
        <v>10</v>
      </c>
      <c r="B295" s="261"/>
      <c r="C295" s="261"/>
      <c r="D295" s="325"/>
      <c r="E295" s="396" t="s">
        <v>688</v>
      </c>
      <c r="F295" s="396"/>
      <c r="G295" s="396"/>
      <c r="H295" s="396" t="s">
        <v>38</v>
      </c>
      <c r="I295" s="396"/>
      <c r="J295" s="396"/>
      <c r="K295" s="396" t="s">
        <v>687</v>
      </c>
      <c r="L295" s="396"/>
      <c r="M295" s="396"/>
      <c r="N295" s="396" t="s">
        <v>686</v>
      </c>
      <c r="O295" s="396"/>
      <c r="P295" s="396"/>
      <c r="Q295" s="309"/>
      <c r="R295" s="309"/>
      <c r="S295" s="309"/>
      <c r="T295" s="309"/>
      <c r="U295" s="309"/>
      <c r="V295" s="309"/>
      <c r="W295" s="309"/>
      <c r="X295" s="309"/>
      <c r="Y295" s="309"/>
      <c r="Z295" s="309"/>
      <c r="AA295" s="309"/>
      <c r="AB295" s="309"/>
      <c r="AC295" s="309"/>
      <c r="AD295" s="309"/>
      <c r="AE295" s="309"/>
      <c r="AF295" s="308" t="str">
        <f>IF(AE294 &lt;&gt; "","/","")</f>
        <v/>
      </c>
      <c r="AG295" s="308" t="str">
        <f>IF(VLOOKUP($B294,PERIODIZACION!$A$3:$AN$528,22,FALSE)=0,"",VLOOKUP($B294,PERIODIZACION!$A$3:$AN$528,22,FALSE))</f>
        <v/>
      </c>
      <c r="AI295" s="87" t="s">
        <v>738</v>
      </c>
      <c r="AJ295" s="19" t="e">
        <f>VLOOKUP(C295,EJE!C$1:D1637,2,FALSE)</f>
        <v>#N/A</v>
      </c>
    </row>
    <row r="296" spans="1:36" ht="16.5" customHeight="1">
      <c r="A296" s="155">
        <v>11</v>
      </c>
      <c r="B296" s="83" t="s">
        <v>41</v>
      </c>
      <c r="C296" s="316" t="s">
        <v>85</v>
      </c>
      <c r="D296" s="131" t="str">
        <f t="shared" ref="D296:D299" si="263">HYPERLINK(AJ296,AI296)</f>
        <v>video</v>
      </c>
      <c r="E296" s="389">
        <v>8</v>
      </c>
      <c r="F296" s="389"/>
      <c r="G296" s="389"/>
      <c r="H296" s="389"/>
      <c r="I296" s="389"/>
      <c r="J296" s="389"/>
      <c r="K296" s="389">
        <v>3</v>
      </c>
      <c r="L296" s="389"/>
      <c r="M296" s="389"/>
      <c r="N296" s="389"/>
      <c r="O296" s="389"/>
      <c r="P296" s="397"/>
      <c r="Q296" s="311"/>
      <c r="R296" s="311"/>
      <c r="S296" s="311"/>
      <c r="T296" s="311"/>
      <c r="U296" s="311"/>
      <c r="V296" s="311"/>
      <c r="W296" s="311"/>
      <c r="X296" s="311"/>
      <c r="Y296" s="311"/>
      <c r="Z296" s="311"/>
      <c r="AA296" s="311"/>
      <c r="AB296" s="311"/>
      <c r="AC296" s="311"/>
      <c r="AD296" s="311"/>
      <c r="AE296" s="311"/>
      <c r="AF296" s="311"/>
      <c r="AG296" s="311"/>
      <c r="AI296" s="87" t="s">
        <v>738</v>
      </c>
      <c r="AJ296" s="19">
        <f>VLOOKUP(C296,EJE!C$1:D1638,2,FALSE)</f>
        <v>0</v>
      </c>
    </row>
    <row r="297" spans="1:36" ht="17.25" customHeight="1">
      <c r="A297" s="155">
        <v>12</v>
      </c>
      <c r="B297" s="83" t="s">
        <v>687</v>
      </c>
      <c r="C297" s="321" t="s">
        <v>1195</v>
      </c>
      <c r="D297" s="132" t="str">
        <f t="shared" si="263"/>
        <v>video</v>
      </c>
      <c r="E297" s="395">
        <v>4</v>
      </c>
      <c r="F297" s="395"/>
      <c r="G297" s="395"/>
      <c r="H297" s="395"/>
      <c r="I297" s="395"/>
      <c r="J297" s="395"/>
      <c r="K297" s="395">
        <v>3</v>
      </c>
      <c r="L297" s="395"/>
      <c r="M297" s="395"/>
      <c r="N297" s="395"/>
      <c r="O297" s="395"/>
      <c r="P297" s="398"/>
      <c r="Q297" s="311"/>
      <c r="R297" s="311"/>
      <c r="S297" s="311"/>
      <c r="T297" s="311"/>
      <c r="U297" s="311"/>
      <c r="V297" s="311"/>
      <c r="W297" s="311"/>
      <c r="X297" s="311"/>
      <c r="Y297" s="311"/>
      <c r="Z297" s="311"/>
      <c r="AA297" s="311"/>
      <c r="AB297" s="311"/>
      <c r="AC297" s="311"/>
      <c r="AD297" s="311"/>
      <c r="AE297" s="311"/>
      <c r="AF297" s="311"/>
      <c r="AG297" s="311"/>
      <c r="AI297" s="87" t="s">
        <v>738</v>
      </c>
      <c r="AJ297" s="19">
        <f>VLOOKUP(C297,EJE!C$1:D1639,2,FALSE)</f>
        <v>0</v>
      </c>
    </row>
    <row r="298" spans="1:36" ht="12" customHeight="1">
      <c r="A298" s="155">
        <v>13</v>
      </c>
      <c r="B298" s="83" t="s">
        <v>39</v>
      </c>
      <c r="C298" s="321" t="s">
        <v>141</v>
      </c>
      <c r="D298" s="132" t="str">
        <f t="shared" si="263"/>
        <v>video</v>
      </c>
      <c r="E298" s="395">
        <v>8</v>
      </c>
      <c r="F298" s="395"/>
      <c r="G298" s="395"/>
      <c r="H298" s="395"/>
      <c r="I298" s="395"/>
      <c r="J298" s="395"/>
      <c r="K298" s="395">
        <v>3</v>
      </c>
      <c r="L298" s="395"/>
      <c r="M298" s="395"/>
      <c r="N298" s="395"/>
      <c r="O298" s="395"/>
      <c r="P298" s="398"/>
      <c r="Q298" s="309"/>
      <c r="R298" s="309"/>
      <c r="S298" s="309"/>
      <c r="T298" s="309"/>
      <c r="U298" s="309"/>
      <c r="V298" s="309"/>
      <c r="W298" s="309"/>
      <c r="X298" s="309"/>
      <c r="Y298" s="309"/>
      <c r="Z298" s="309"/>
      <c r="AA298" s="309"/>
      <c r="AB298" s="309"/>
      <c r="AC298" s="309"/>
      <c r="AD298" s="309"/>
      <c r="AE298" s="309"/>
      <c r="AF298" s="309"/>
      <c r="AG298" s="309"/>
      <c r="AI298" s="87" t="s">
        <v>738</v>
      </c>
      <c r="AJ298" s="19">
        <f>VLOOKUP(C298,EJE!C$1:D1640,2,FALSE)</f>
        <v>0</v>
      </c>
    </row>
    <row r="299" spans="1:36" ht="12.75" customHeight="1" thickBot="1">
      <c r="A299" s="155">
        <v>14</v>
      </c>
      <c r="B299" s="83" t="s">
        <v>687</v>
      </c>
      <c r="C299" s="313" t="s">
        <v>1194</v>
      </c>
      <c r="D299" s="133" t="str">
        <f t="shared" si="263"/>
        <v>video</v>
      </c>
      <c r="E299" s="386">
        <v>6</v>
      </c>
      <c r="F299" s="386"/>
      <c r="G299" s="386"/>
      <c r="H299" s="386"/>
      <c r="I299" s="386"/>
      <c r="J299" s="386"/>
      <c r="K299" s="386">
        <v>3</v>
      </c>
      <c r="L299" s="386"/>
      <c r="M299" s="386"/>
      <c r="N299" s="386"/>
      <c r="O299" s="386"/>
      <c r="P299" s="399"/>
      <c r="Q299" s="319"/>
      <c r="R299" s="319"/>
      <c r="S299" s="319"/>
      <c r="T299" s="319"/>
      <c r="U299" s="319"/>
      <c r="V299" s="319"/>
      <c r="W299" s="319"/>
      <c r="X299" s="319"/>
      <c r="Y299" s="319"/>
      <c r="Z299" s="319"/>
      <c r="AA299" s="319"/>
      <c r="AB299" s="319"/>
      <c r="AG299" s="309"/>
      <c r="AI299" s="87" t="s">
        <v>738</v>
      </c>
      <c r="AJ299" s="19">
        <f>VLOOKUP(C299,EJE!C$1:D1641,2,FALSE)</f>
        <v>0</v>
      </c>
    </row>
    <row r="300" spans="1:36" ht="12.75" customHeight="1">
      <c r="A300" s="155">
        <v>15</v>
      </c>
      <c r="B300" s="83" t="s">
        <v>263</v>
      </c>
      <c r="C300" s="316" t="s">
        <v>240</v>
      </c>
      <c r="D300" s="131" t="str">
        <f>HYPERLINK(AJ300,AI300)</f>
        <v>video</v>
      </c>
      <c r="E300" s="389">
        <v>12</v>
      </c>
      <c r="F300" s="389"/>
      <c r="G300" s="389"/>
      <c r="H300" s="389"/>
      <c r="I300" s="389"/>
      <c r="J300" s="389"/>
      <c r="K300" s="389">
        <v>3</v>
      </c>
      <c r="L300" s="389"/>
      <c r="M300" s="389"/>
      <c r="N300" s="389"/>
      <c r="O300" s="389"/>
      <c r="P300" s="397"/>
      <c r="Q300" s="319"/>
      <c r="R300" s="319"/>
      <c r="S300" s="319"/>
      <c r="T300" s="319"/>
      <c r="U300" s="319"/>
      <c r="V300" s="319"/>
      <c r="W300" s="319"/>
      <c r="X300" s="319"/>
      <c r="Y300" s="319"/>
      <c r="Z300" s="319"/>
      <c r="AA300" s="319"/>
      <c r="AB300" s="319"/>
      <c r="AG300" s="309"/>
      <c r="AI300" s="87" t="s">
        <v>738</v>
      </c>
      <c r="AJ300" s="19">
        <f>VLOOKUP(C300,EJE!C$1:D1642,2,FALSE)</f>
        <v>0</v>
      </c>
    </row>
    <row r="301" spans="1:36" ht="12.75" customHeight="1">
      <c r="A301" s="155">
        <v>16</v>
      </c>
      <c r="B301" s="83" t="s">
        <v>397</v>
      </c>
      <c r="C301" s="321" t="s">
        <v>1196</v>
      </c>
      <c r="D301" s="132" t="str">
        <f>HYPERLINK(AJ301,AI301)</f>
        <v>video</v>
      </c>
      <c r="E301" s="395">
        <v>10</v>
      </c>
      <c r="F301" s="395"/>
      <c r="G301" s="395"/>
      <c r="H301" s="395"/>
      <c r="I301" s="395"/>
      <c r="J301" s="395"/>
      <c r="K301" s="395">
        <v>3</v>
      </c>
      <c r="L301" s="395"/>
      <c r="M301" s="395"/>
      <c r="N301" s="395"/>
      <c r="O301" s="395"/>
      <c r="P301" s="398"/>
      <c r="Q301" s="319"/>
      <c r="R301" s="319"/>
      <c r="S301" s="319"/>
      <c r="T301" s="319"/>
      <c r="U301" s="319"/>
      <c r="V301" s="319"/>
      <c r="W301" s="319"/>
      <c r="X301" s="319"/>
      <c r="Y301" s="319"/>
      <c r="Z301" s="319"/>
      <c r="AA301" s="319"/>
      <c r="AB301" s="319"/>
      <c r="AG301" s="309"/>
      <c r="AI301" s="87" t="s">
        <v>738</v>
      </c>
      <c r="AJ301" s="19">
        <f>VLOOKUP(C301,EJE!C$1:D1643,2,FALSE)</f>
        <v>0</v>
      </c>
    </row>
    <row r="302" spans="1:36" ht="12.75" customHeight="1" thickBot="1">
      <c r="A302" s="155">
        <v>17</v>
      </c>
      <c r="B302" s="83" t="s">
        <v>942</v>
      </c>
      <c r="C302" s="313" t="s">
        <v>177</v>
      </c>
      <c r="D302" s="133" t="str">
        <f>HYPERLINK(AJ302,AI302)</f>
        <v>video</v>
      </c>
      <c r="E302" s="386">
        <v>8</v>
      </c>
      <c r="F302" s="386"/>
      <c r="G302" s="386"/>
      <c r="H302" s="386"/>
      <c r="I302" s="386"/>
      <c r="J302" s="386"/>
      <c r="K302" s="386">
        <v>3</v>
      </c>
      <c r="L302" s="386"/>
      <c r="M302" s="386"/>
      <c r="N302" s="386"/>
      <c r="O302" s="386"/>
      <c r="P302" s="399"/>
      <c r="Q302" s="319"/>
      <c r="R302" s="319"/>
      <c r="S302" s="319"/>
      <c r="T302" s="319"/>
      <c r="U302" s="319"/>
      <c r="V302" s="319"/>
      <c r="W302" s="319"/>
      <c r="X302" s="319"/>
      <c r="Y302" s="319"/>
      <c r="Z302" s="319"/>
      <c r="AA302" s="319"/>
      <c r="AB302" s="319"/>
      <c r="AG302" s="309"/>
      <c r="AI302" s="87" t="s">
        <v>738</v>
      </c>
      <c r="AJ302" s="19" t="str">
        <f>VLOOKUP(C302,EJE!C$1:D1644,2,FALSE)</f>
        <v>https://youtube.com/shorts/F5owFeKgpoc?si=WPHajVCe8n2gHMbW</v>
      </c>
    </row>
    <row r="303" spans="1:36" ht="12.75" customHeight="1">
      <c r="A303" s="155">
        <v>18</v>
      </c>
      <c r="B303" s="83" t="s">
        <v>397</v>
      </c>
      <c r="C303" s="316" t="s">
        <v>299</v>
      </c>
      <c r="D303" s="131" t="str">
        <f t="shared" ref="D303:D305" si="264">HYPERLINK(AJ303,AI303)</f>
        <v>video</v>
      </c>
      <c r="E303" s="389">
        <v>10</v>
      </c>
      <c r="F303" s="389"/>
      <c r="G303" s="389"/>
      <c r="H303" s="389"/>
      <c r="I303" s="389"/>
      <c r="J303" s="389"/>
      <c r="K303" s="389">
        <v>3</v>
      </c>
      <c r="L303" s="389"/>
      <c r="M303" s="389"/>
      <c r="N303" s="389"/>
      <c r="O303" s="389"/>
      <c r="P303" s="397"/>
      <c r="Q303" s="319"/>
      <c r="R303" s="319"/>
      <c r="S303" s="319"/>
      <c r="T303" s="319"/>
      <c r="U303" s="319"/>
      <c r="V303" s="319"/>
      <c r="W303" s="319"/>
      <c r="X303" s="319"/>
      <c r="Y303" s="319"/>
      <c r="Z303" s="319"/>
      <c r="AA303" s="319"/>
      <c r="AB303" s="319"/>
      <c r="AE303" s="23"/>
      <c r="AI303" s="87" t="s">
        <v>738</v>
      </c>
      <c r="AJ303" s="19">
        <f>VLOOKUP(C303,EJE!C$1:D1645,2,FALSE)</f>
        <v>0</v>
      </c>
    </row>
    <row r="304" spans="1:36" ht="12.75" customHeight="1" thickBot="1">
      <c r="A304" s="155">
        <v>19</v>
      </c>
      <c r="B304" s="83" t="s">
        <v>394</v>
      </c>
      <c r="C304" s="313" t="s">
        <v>1198</v>
      </c>
      <c r="D304" s="133" t="str">
        <f t="shared" si="264"/>
        <v>video</v>
      </c>
      <c r="E304" s="386">
        <v>10</v>
      </c>
      <c r="F304" s="386"/>
      <c r="G304" s="386"/>
      <c r="H304" s="386"/>
      <c r="I304" s="386"/>
      <c r="J304" s="386"/>
      <c r="K304" s="386">
        <v>3</v>
      </c>
      <c r="L304" s="386"/>
      <c r="M304" s="386"/>
      <c r="N304" s="386"/>
      <c r="O304" s="386"/>
      <c r="P304" s="399"/>
      <c r="Q304" s="319"/>
      <c r="R304" s="319"/>
      <c r="S304" s="319"/>
      <c r="T304" s="319"/>
      <c r="U304" s="319"/>
      <c r="V304" s="319"/>
      <c r="W304" s="319"/>
      <c r="X304" s="319"/>
      <c r="Y304" s="319"/>
      <c r="Z304" s="319"/>
      <c r="AA304" s="319"/>
      <c r="AB304" s="319"/>
      <c r="AE304" s="23"/>
      <c r="AI304" s="87" t="s">
        <v>738</v>
      </c>
      <c r="AJ304" s="19" t="str">
        <f>VLOOKUP(C304,EJE!C$1:D1646,2,FALSE)</f>
        <v>https://www.youtube.com/watch?v=O3DX8v_pLi8</v>
      </c>
    </row>
    <row r="305" spans="1:36" ht="12.75" customHeight="1">
      <c r="A305" s="155">
        <v>20</v>
      </c>
      <c r="B305" s="83" t="s">
        <v>1</v>
      </c>
      <c r="C305" s="321" t="s">
        <v>745</v>
      </c>
      <c r="D305" s="132" t="str">
        <f t="shared" si="264"/>
        <v>video</v>
      </c>
      <c r="E305" s="395"/>
      <c r="F305" s="395"/>
      <c r="G305" s="395"/>
      <c r="H305" s="395" t="s">
        <v>779</v>
      </c>
      <c r="I305" s="395"/>
      <c r="J305" s="395"/>
      <c r="K305" s="395">
        <v>3</v>
      </c>
      <c r="L305" s="395"/>
      <c r="M305" s="395"/>
      <c r="N305" s="395"/>
      <c r="O305" s="395"/>
      <c r="P305" s="395"/>
      <c r="Q305" s="319"/>
      <c r="R305" s="319"/>
      <c r="S305" s="319"/>
      <c r="T305" s="319"/>
      <c r="U305" s="319"/>
      <c r="V305" s="319"/>
      <c r="W305" s="319"/>
      <c r="X305" s="319"/>
      <c r="Y305" s="319"/>
      <c r="Z305" s="319"/>
      <c r="AA305" s="319"/>
      <c r="AB305" s="319"/>
      <c r="AE305" s="23"/>
      <c r="AI305" s="87" t="s">
        <v>738</v>
      </c>
      <c r="AJ305" s="19" t="str">
        <f>VLOOKUP(C305,EJE!C$1:D1647,2,FALSE)</f>
        <v>https://drive.google.com/file/d/1d10kKB4X2rApjiYtDlKjBbuy7zvRY_rz/view?usp=sharing</v>
      </c>
    </row>
    <row r="306" spans="1:36">
      <c r="A306" s="155"/>
      <c r="B306" s="161"/>
      <c r="C306" s="320"/>
      <c r="D306" s="192"/>
      <c r="E306" s="22"/>
      <c r="F306" s="22"/>
      <c r="G306" s="22"/>
      <c r="I306" s="320"/>
      <c r="J306" s="23"/>
      <c r="L306" s="320"/>
      <c r="M306" s="23"/>
      <c r="O306" s="320"/>
      <c r="P306" s="23"/>
      <c r="S306" s="23"/>
      <c r="U306" s="24"/>
      <c r="V306" s="24"/>
      <c r="W306" s="24"/>
      <c r="X306" s="24"/>
      <c r="Y306" s="24"/>
      <c r="AB306" s="23"/>
      <c r="AE306" s="23"/>
    </row>
    <row r="307" spans="1:36">
      <c r="A307" s="155"/>
      <c r="B307" s="161"/>
      <c r="C307" s="320"/>
      <c r="D307" s="192"/>
      <c r="E307" s="22"/>
      <c r="F307" s="22"/>
      <c r="G307" s="22"/>
      <c r="I307" s="320"/>
      <c r="J307" s="23"/>
      <c r="L307" s="320"/>
      <c r="M307" s="23"/>
      <c r="O307" s="320"/>
      <c r="P307" s="23"/>
      <c r="S307" s="23"/>
      <c r="U307" s="24"/>
      <c r="V307" s="24"/>
      <c r="W307" s="24"/>
      <c r="X307" s="24"/>
      <c r="Y307" s="24"/>
      <c r="AB307" s="23"/>
      <c r="AE307" s="23"/>
    </row>
    <row r="308" spans="1:36">
      <c r="A308" s="155"/>
      <c r="B308" s="83"/>
    </row>
    <row r="309" spans="1:36">
      <c r="A309" s="155"/>
      <c r="B309" s="83"/>
    </row>
    <row r="310" spans="1:36">
      <c r="B310" s="320"/>
      <c r="C310" s="77" t="s">
        <v>932</v>
      </c>
      <c r="D310" s="59"/>
      <c r="E310" s="309"/>
      <c r="F310" s="309"/>
      <c r="G310" s="309"/>
      <c r="H310" s="309"/>
      <c r="I310" s="309"/>
      <c r="J310" s="309"/>
      <c r="K310" s="309"/>
      <c r="L310" s="309"/>
      <c r="M310" s="309"/>
      <c r="N310" s="309"/>
      <c r="O310" s="309"/>
      <c r="P310" s="309"/>
      <c r="AG310" s="309"/>
      <c r="AJ310" s="75"/>
    </row>
    <row r="311" spans="1:36" customFormat="1" ht="21" thickBot="1">
      <c r="A311" s="160">
        <v>13</v>
      </c>
      <c r="B311" s="160"/>
      <c r="C311" s="160" t="s">
        <v>935</v>
      </c>
      <c r="D311" s="190"/>
      <c r="E311" s="379" t="s">
        <v>688</v>
      </c>
      <c r="F311" s="379"/>
      <c r="G311" s="379"/>
      <c r="H311" s="379" t="s">
        <v>38</v>
      </c>
      <c r="I311" s="379"/>
      <c r="J311" s="379"/>
      <c r="K311" s="379" t="s">
        <v>687</v>
      </c>
      <c r="L311" s="379"/>
      <c r="M311" s="379"/>
      <c r="N311" s="379" t="s">
        <v>686</v>
      </c>
      <c r="O311" s="379"/>
      <c r="P311" s="379"/>
      <c r="Q311" s="77"/>
      <c r="R311" s="77"/>
      <c r="S311" s="77"/>
      <c r="T311" s="77"/>
      <c r="U311" s="77"/>
      <c r="V311" s="77"/>
      <c r="W311" s="77"/>
      <c r="X311" s="77"/>
      <c r="Y311" s="77"/>
      <c r="Z311" s="77"/>
      <c r="AA311" s="77"/>
      <c r="AB311" s="77"/>
      <c r="AC311" s="77"/>
      <c r="AD311" s="77"/>
      <c r="AE311" s="77"/>
      <c r="AF311" s="77"/>
      <c r="AG311" s="78"/>
      <c r="AH311" s="320"/>
      <c r="AI311" s="87"/>
      <c r="AJ311" s="76"/>
    </row>
    <row r="312" spans="1:36" ht="12.75">
      <c r="A312" s="155">
        <v>1</v>
      </c>
      <c r="B312" s="80" t="s">
        <v>942</v>
      </c>
      <c r="C312" s="316" t="s">
        <v>199</v>
      </c>
      <c r="D312" s="131" t="e">
        <f t="shared" ref="D312:D317" si="265">HYPERLINK(AJ312,AI312)</f>
        <v>#N/A</v>
      </c>
      <c r="E312" s="389"/>
      <c r="F312" s="389"/>
      <c r="G312" s="389"/>
      <c r="H312" s="389" t="s">
        <v>776</v>
      </c>
      <c r="I312" s="389"/>
      <c r="J312" s="389"/>
      <c r="K312" s="389">
        <v>3</v>
      </c>
      <c r="L312" s="389"/>
      <c r="M312" s="389"/>
      <c r="N312" s="389"/>
      <c r="O312" s="389"/>
      <c r="P312" s="397"/>
      <c r="Q312" s="159"/>
      <c r="R312" s="159"/>
      <c r="S312" s="159"/>
      <c r="T312" s="159"/>
      <c r="U312" s="159"/>
      <c r="V312" s="159"/>
      <c r="W312" s="159"/>
      <c r="X312" s="159"/>
      <c r="Y312" s="159"/>
      <c r="Z312" s="159"/>
      <c r="AA312" s="159"/>
      <c r="AB312" s="159"/>
      <c r="AC312" s="159"/>
      <c r="AD312" s="159"/>
      <c r="AE312" s="159"/>
      <c r="AF312" s="159"/>
      <c r="AG312" s="308"/>
      <c r="AI312" s="87" t="s">
        <v>738</v>
      </c>
      <c r="AJ312" s="19" t="e">
        <f>VLOOKUP(C312,EJE!C$1:D1647,2,FALSE)</f>
        <v>#N/A</v>
      </c>
    </row>
    <row r="313" spans="1:36" ht="12.75" customHeight="1">
      <c r="A313" s="155">
        <v>2</v>
      </c>
      <c r="B313" s="81" t="s">
        <v>264</v>
      </c>
      <c r="C313" s="321" t="s">
        <v>219</v>
      </c>
      <c r="D313" s="132" t="str">
        <f t="shared" si="265"/>
        <v>video</v>
      </c>
      <c r="E313" s="395"/>
      <c r="F313" s="395"/>
      <c r="G313" s="395"/>
      <c r="H313" s="395" t="s">
        <v>776</v>
      </c>
      <c r="I313" s="395"/>
      <c r="J313" s="395"/>
      <c r="K313" s="395">
        <v>3</v>
      </c>
      <c r="L313" s="395"/>
      <c r="M313" s="395"/>
      <c r="N313" s="395"/>
      <c r="O313" s="395"/>
      <c r="P313" s="398"/>
      <c r="Q313" s="159"/>
      <c r="R313" s="159"/>
      <c r="S313" s="159"/>
      <c r="T313" s="159"/>
      <c r="U313" s="159"/>
      <c r="V313" s="159"/>
      <c r="W313" s="159"/>
      <c r="X313" s="159"/>
      <c r="Y313" s="159"/>
      <c r="Z313" s="159"/>
      <c r="AA313" s="159"/>
      <c r="AB313" s="159"/>
      <c r="AC313" s="159"/>
      <c r="AD313" s="159"/>
      <c r="AE313" s="159"/>
      <c r="AF313" s="159"/>
      <c r="AG313" s="308"/>
      <c r="AI313" s="87" t="s">
        <v>738</v>
      </c>
      <c r="AJ313" s="19">
        <f>VLOOKUP(C313,EJE!C$1:D1648,2,FALSE)</f>
        <v>0</v>
      </c>
    </row>
    <row r="314" spans="1:36" ht="17.25" customHeight="1" thickBot="1">
      <c r="A314" s="155">
        <v>3</v>
      </c>
      <c r="B314" s="82" t="s">
        <v>942</v>
      </c>
      <c r="C314" s="313" t="s">
        <v>177</v>
      </c>
      <c r="D314" s="133" t="str">
        <f t="shared" si="265"/>
        <v>video</v>
      </c>
      <c r="E314" s="386"/>
      <c r="F314" s="386"/>
      <c r="G314" s="386"/>
      <c r="H314" s="386" t="s">
        <v>776</v>
      </c>
      <c r="I314" s="386"/>
      <c r="J314" s="386"/>
      <c r="K314" s="386">
        <v>3</v>
      </c>
      <c r="L314" s="386"/>
      <c r="M314" s="386"/>
      <c r="N314" s="386"/>
      <c r="O314" s="386"/>
      <c r="P314" s="399"/>
      <c r="Q314" s="159"/>
      <c r="R314" s="159"/>
      <c r="S314" s="159"/>
      <c r="T314" s="159"/>
      <c r="U314" s="159"/>
      <c r="V314" s="159"/>
      <c r="W314" s="159"/>
      <c r="X314" s="159"/>
      <c r="Y314" s="159"/>
      <c r="Z314" s="159"/>
      <c r="AA314" s="159"/>
      <c r="AB314" s="159"/>
      <c r="AC314" s="159"/>
      <c r="AD314" s="159"/>
      <c r="AE314" s="159"/>
      <c r="AF314" s="159"/>
      <c r="AG314" s="308"/>
      <c r="AI314" s="87" t="s">
        <v>738</v>
      </c>
      <c r="AJ314" s="19" t="str">
        <f>VLOOKUP(C314,EJE!C$1:D1649,2,FALSE)</f>
        <v>https://youtube.com/shorts/F5owFeKgpoc?si=WPHajVCe8n2gHMbW</v>
      </c>
    </row>
    <row r="315" spans="1:36" ht="16.5" customHeight="1">
      <c r="A315" s="155">
        <v>4</v>
      </c>
      <c r="B315" s="81" t="s">
        <v>739</v>
      </c>
      <c r="C315" s="321" t="s">
        <v>66</v>
      </c>
      <c r="D315" s="132" t="str">
        <f t="shared" si="265"/>
        <v>video</v>
      </c>
      <c r="E315" s="395"/>
      <c r="F315" s="395"/>
      <c r="G315" s="395"/>
      <c r="H315" s="395" t="s">
        <v>776</v>
      </c>
      <c r="I315" s="395"/>
      <c r="J315" s="395"/>
      <c r="K315" s="395">
        <v>3</v>
      </c>
      <c r="L315" s="395"/>
      <c r="M315" s="395"/>
      <c r="N315" s="395"/>
      <c r="O315" s="395"/>
      <c r="P315" s="398"/>
      <c r="Q315" s="159"/>
      <c r="R315" s="159"/>
      <c r="S315" s="159"/>
      <c r="T315" s="159"/>
      <c r="U315" s="159"/>
      <c r="V315" s="159"/>
      <c r="W315" s="159"/>
      <c r="X315" s="159"/>
      <c r="Y315" s="159"/>
      <c r="Z315" s="159"/>
      <c r="AA315" s="159"/>
      <c r="AB315" s="159"/>
      <c r="AC315" s="159"/>
      <c r="AD315" s="159"/>
      <c r="AE315" s="159"/>
      <c r="AF315" s="159"/>
      <c r="AG315" s="308"/>
      <c r="AI315" s="87" t="s">
        <v>738</v>
      </c>
      <c r="AJ315" s="19" t="str">
        <f>VLOOKUP(C315,EJE!C$1:D1650,2,FALSE)</f>
        <v>https://youtu.be/YNAwRWgPwNk?si=tRGZb459mOPBCCZB</v>
      </c>
    </row>
    <row r="316" spans="1:36" ht="12.75" customHeight="1">
      <c r="A316" s="155">
        <v>5</v>
      </c>
      <c r="B316" s="81" t="s">
        <v>739</v>
      </c>
      <c r="C316" s="321" t="s">
        <v>316</v>
      </c>
      <c r="D316" s="132" t="str">
        <f t="shared" si="265"/>
        <v>video</v>
      </c>
      <c r="E316" s="395"/>
      <c r="F316" s="395"/>
      <c r="G316" s="395"/>
      <c r="H316" s="395" t="s">
        <v>776</v>
      </c>
      <c r="I316" s="395"/>
      <c r="J316" s="395"/>
      <c r="K316" s="395">
        <v>3</v>
      </c>
      <c r="L316" s="395"/>
      <c r="M316" s="395"/>
      <c r="N316" s="395"/>
      <c r="O316" s="395"/>
      <c r="P316" s="398"/>
      <c r="Q316" s="159"/>
      <c r="R316" s="159"/>
      <c r="S316" s="159"/>
      <c r="T316" s="159"/>
      <c r="U316" s="159"/>
      <c r="V316" s="159"/>
      <c r="W316" s="159"/>
      <c r="X316" s="159"/>
      <c r="Y316" s="159"/>
      <c r="Z316" s="159"/>
      <c r="AA316" s="159"/>
      <c r="AB316" s="159"/>
      <c r="AC316" s="159"/>
      <c r="AD316" s="159"/>
      <c r="AE316" s="159"/>
      <c r="AF316" s="159"/>
      <c r="AG316" s="308"/>
      <c r="AI316" s="87" t="s">
        <v>738</v>
      </c>
      <c r="AJ316" s="19" t="str">
        <f>VLOOKUP(C316,EJE!C$1:D1651,2,FALSE)</f>
        <v>https://youtu.be/mHF9oAkfJ6Q?si=PpywtjmHtAge-zOQ</v>
      </c>
    </row>
    <row r="317" spans="1:36" ht="13.5" customHeight="1" thickBot="1">
      <c r="A317" s="155">
        <v>6</v>
      </c>
      <c r="B317" s="81" t="s">
        <v>0</v>
      </c>
      <c r="C317" s="321" t="s">
        <v>621</v>
      </c>
      <c r="D317" s="132" t="str">
        <f t="shared" si="265"/>
        <v>video</v>
      </c>
      <c r="E317" s="395"/>
      <c r="F317" s="395"/>
      <c r="G317" s="395"/>
      <c r="H317" s="395" t="s">
        <v>776</v>
      </c>
      <c r="I317" s="395"/>
      <c r="J317" s="395"/>
      <c r="K317" s="395">
        <v>3</v>
      </c>
      <c r="L317" s="395"/>
      <c r="M317" s="395"/>
      <c r="N317" s="395"/>
      <c r="O317" s="395"/>
      <c r="P317" s="398"/>
      <c r="Q317" s="159"/>
      <c r="R317" s="159"/>
      <c r="S317" s="159"/>
      <c r="T317" s="159"/>
      <c r="U317" s="159"/>
      <c r="V317" s="159"/>
      <c r="W317" s="159"/>
      <c r="X317" s="159"/>
      <c r="Y317" s="159"/>
      <c r="Z317" s="159"/>
      <c r="AA317" s="159"/>
      <c r="AB317" s="159"/>
      <c r="AC317" s="159"/>
      <c r="AD317" s="159"/>
      <c r="AE317" s="159"/>
      <c r="AF317" s="159"/>
      <c r="AG317" s="308"/>
      <c r="AI317" s="87" t="s">
        <v>738</v>
      </c>
      <c r="AJ317" s="19">
        <f>VLOOKUP(C317,EJE!C$1:D1652,2,FALSE)</f>
        <v>0</v>
      </c>
    </row>
    <row r="318" spans="1:36" ht="12.75">
      <c r="A318" s="155">
        <v>7</v>
      </c>
      <c r="B318" s="129" t="s">
        <v>1252</v>
      </c>
      <c r="C318" s="317" t="str">
        <f>+VLOOKUP($B318,PERIODIZACION!$A$3:$AN$528,2,FALSE)</f>
        <v>SENTADILLA</v>
      </c>
      <c r="D318" s="203">
        <f>IF(VLOOKUP($B318,PERIODIZACION!$A$3:$AN$528,3,FALSE)=0,"",VLOOKUP($B318,PERIODIZACION!$A$3:$AN$528,3,FALSE))</f>
        <v>40</v>
      </c>
      <c r="E318" s="317" t="str">
        <f t="shared" ref="E318" si="266">IF(D318 &lt;&gt; "","/","")</f>
        <v>/</v>
      </c>
      <c r="F318" s="317">
        <f>IF(VLOOKUP($B318,PERIODIZACION!$A$3:$AN$528,4,FALSE)=0,"",VLOOKUP($B318,PERIODIZACION!$A$3:$AN$528,4,FALSE))</f>
        <v>4</v>
      </c>
      <c r="G318" s="317">
        <f>IF(VLOOKUP($B318,PERIODIZACION!$A$3:$AN$528,5,FALSE)=0,"",VLOOKUP($B318,PERIODIZACION!$A$3:$AN$528,5,FALSE))</f>
        <v>60</v>
      </c>
      <c r="H318" s="317" t="str">
        <f t="shared" ref="H318" si="267">IF(G318 &lt;&gt; "","/","")</f>
        <v>/</v>
      </c>
      <c r="I318" s="317">
        <f>IF(VLOOKUP($B318,PERIODIZACION!$A$3:$AN$528,6,FALSE)=0,"",VLOOKUP($B318,PERIODIZACION!$A$3:$AN$528,6,FALSE))</f>
        <v>4</v>
      </c>
      <c r="J318" s="317">
        <f>IF(VLOOKUP($B318,PERIODIZACION!$A$3:$AN$528,7,FALSE)=0,"",VLOOKUP($B318,PERIODIZACION!$A$3:$AN$528,7,FALSE))</f>
        <v>70</v>
      </c>
      <c r="K318" s="317" t="str">
        <f t="shared" ref="K318" si="268">IF(J318 &lt;&gt; "","/","")</f>
        <v>/</v>
      </c>
      <c r="L318" s="317">
        <f>IF(VLOOKUP($B318,PERIODIZACION!$A$3:$AN$528,8,FALSE)=0,"",VLOOKUP($B318,PERIODIZACION!$A$3:$AN$528,8,FALSE))</f>
        <v>4</v>
      </c>
      <c r="M318" s="317">
        <f>IF(VLOOKUP($B318,PERIODIZACION!$A$3:$AN$528,9,FALSE)=0,"",VLOOKUP($B318,PERIODIZACION!$A$3:$AN$528,9,FALSE))</f>
        <v>85</v>
      </c>
      <c r="N318" s="317" t="str">
        <f t="shared" ref="N318" si="269">IF(M318 &lt;&gt; "","/","")</f>
        <v>/</v>
      </c>
      <c r="O318" s="317">
        <f>IF(VLOOKUP($B318,PERIODIZACION!$A$3:$AN$528,10,FALSE)=0,"",VLOOKUP($B318,PERIODIZACION!$A$3:$AN$528,10,FALSE))</f>
        <v>5</v>
      </c>
      <c r="P318" s="317">
        <f>IF(VLOOKUP($B318,PERIODIZACION!$A$3:$AN$528,11,FALSE)=0,"",VLOOKUP($B318,PERIODIZACION!$A$3:$AN$528,11,FALSE))</f>
        <v>85</v>
      </c>
      <c r="Q318" s="317" t="str">
        <f t="shared" ref="Q318" si="270">IF(P318 &lt;&gt; "","/","")</f>
        <v>/</v>
      </c>
      <c r="R318" s="317">
        <f>IF(VLOOKUP($B318,PERIODIZACION!$A$3:$AN$528,12,FALSE)=0,"",VLOOKUP($B318,PERIODIZACION!$A$3:$AN$528,12,FALSE))</f>
        <v>5</v>
      </c>
      <c r="S318" s="317">
        <f>IF(VLOOKUP($B318,PERIODIZACION!$A$3:$AN$528,13,FALSE)=0,"",VLOOKUP($B318,PERIODIZACION!$A$3:$AN$528,13,FALSE))</f>
        <v>85</v>
      </c>
      <c r="T318" s="317" t="str">
        <f t="shared" ref="T318" si="271">IF(S318 &lt;&gt; "","/","")</f>
        <v>/</v>
      </c>
      <c r="U318" s="317">
        <f>IF(VLOOKUP($B318,PERIODIZACION!$A$3:$AN$528,14,FALSE)=0,"",VLOOKUP($B318,PERIODIZACION!$A$3:$AN$528,14,FALSE))</f>
        <v>5</v>
      </c>
      <c r="V318" s="317">
        <f>IF(VLOOKUP($B318,PERIODIZACION!$A$3:$AN$528,15,FALSE)=0,"",VLOOKUP($B318,PERIODIZACION!$A$3:$AN$528,15,FALSE))</f>
        <v>85</v>
      </c>
      <c r="W318" s="317" t="str">
        <f t="shared" ref="W318" si="272">IF(V318 &lt;&gt; "","/","")</f>
        <v>/</v>
      </c>
      <c r="X318" s="317">
        <f>IF(VLOOKUP($B318,PERIODIZACION!$A$3:$AN$528,16,FALSE)=0,"",VLOOKUP($B318,PERIODIZACION!$A$3:$AN$528,16,FALSE))</f>
        <v>5</v>
      </c>
      <c r="Y318" s="317">
        <f>IF(VLOOKUP($B318,PERIODIZACION!$A$3:$AN$528,17,FALSE)=0,"",VLOOKUP($B318,PERIODIZACION!$A$3:$AN$528,17,FALSE))</f>
        <v>85</v>
      </c>
      <c r="Z318" s="317" t="str">
        <f t="shared" ref="Z318" si="273">IF(Y318 &lt;&gt; "","/","")</f>
        <v>/</v>
      </c>
      <c r="AA318" s="317">
        <f>IF(VLOOKUP($B318,PERIODIZACION!$A$3:$AN$528,18,FALSE)=0,"",VLOOKUP($B318,PERIODIZACION!$A$3:$AN$528,18,FALSE))</f>
        <v>5</v>
      </c>
      <c r="AB318" s="317" t="str">
        <f>IF(VLOOKUP($B318,PERIODIZACION!$A$3:$AN$528,19,FALSE)=0,"",VLOOKUP($B318,PERIODIZACION!$A$3:$AN$528,19,FALSE))</f>
        <v/>
      </c>
      <c r="AC318" s="317" t="str">
        <f t="shared" ref="AC318" si="274">IF(AB318 &lt;&gt; "","/","")</f>
        <v/>
      </c>
      <c r="AD318" s="317" t="str">
        <f>IF(VLOOKUP($B318,PERIODIZACION!$A$3:$AN$528,20,FALSE)=0,"",VLOOKUP($B318,PERIODIZACION!$A$3:$AN$528,20,FALSE))</f>
        <v/>
      </c>
      <c r="AE318" s="317" t="str">
        <f>IF(VLOOKUP($B318,PERIODIZACION!$A$3:$AN$528,21,FALSE)=0,"",VLOOKUP($B318,PERIODIZACION!$A$3:$AN$528,21,FALSE))</f>
        <v/>
      </c>
      <c r="AF318" s="317" t="str">
        <f t="shared" ref="AF318" si="275">IF(AE318 &lt;&gt; "","/","")</f>
        <v/>
      </c>
      <c r="AG318" s="318" t="str">
        <f>IF(VLOOKUP($B318,PERIODIZACION!$A$3:$AN$528,22,FALSE)=0,"",VLOOKUP($B318,PERIODIZACION!$A$3:$AN$528,22,FALSE))</f>
        <v/>
      </c>
      <c r="AI318" s="87" t="s">
        <v>738</v>
      </c>
      <c r="AJ318" s="19" t="e">
        <f>VLOOKUP(C318,EJE!C$1:D1654,2,FALSE)</f>
        <v>#N/A</v>
      </c>
    </row>
    <row r="319" spans="1:36" ht="16.5" customHeight="1">
      <c r="A319" s="155">
        <v>8</v>
      </c>
      <c r="B319" s="81"/>
      <c r="C319" s="308"/>
      <c r="D319" s="132"/>
      <c r="E319" s="380"/>
      <c r="F319" s="380"/>
      <c r="G319" s="380"/>
      <c r="H319" s="380"/>
      <c r="I319" s="380"/>
      <c r="J319" s="380"/>
      <c r="K319" s="380"/>
      <c r="L319" s="380"/>
      <c r="M319" s="380"/>
      <c r="N319" s="380"/>
      <c r="O319" s="380"/>
      <c r="P319" s="380"/>
      <c r="Q319" s="308"/>
      <c r="R319" s="308"/>
      <c r="S319" s="308"/>
      <c r="T319" s="308"/>
      <c r="U319" s="308"/>
      <c r="V319" s="308"/>
      <c r="W319" s="308"/>
      <c r="X319" s="308"/>
      <c r="Y319" s="308"/>
      <c r="Z319" s="308"/>
      <c r="AA319" s="308"/>
      <c r="AB319" s="308"/>
      <c r="AC319" s="308"/>
      <c r="AD319" s="308"/>
      <c r="AE319" s="308"/>
      <c r="AF319" s="308"/>
      <c r="AG319" s="312"/>
      <c r="AI319" s="87" t="s">
        <v>738</v>
      </c>
      <c r="AJ319" s="19" t="e">
        <f>VLOOKUP(C319,EJE!C$1:D1655,2,FALSE)</f>
        <v>#N/A</v>
      </c>
    </row>
    <row r="320" spans="1:36" ht="13.5" customHeight="1" thickBot="1">
      <c r="A320" s="155">
        <v>9</v>
      </c>
      <c r="B320" s="82" t="s">
        <v>264</v>
      </c>
      <c r="C320" s="314" t="s">
        <v>651</v>
      </c>
      <c r="D320" s="133" t="str">
        <f>HYPERLINK(AJ320,AI320)</f>
        <v>video</v>
      </c>
      <c r="E320" s="387"/>
      <c r="F320" s="387"/>
      <c r="G320" s="387"/>
      <c r="H320" s="387" t="s">
        <v>776</v>
      </c>
      <c r="I320" s="387"/>
      <c r="J320" s="387"/>
      <c r="K320" s="387"/>
      <c r="L320" s="387"/>
      <c r="M320" s="387"/>
      <c r="N320" s="387"/>
      <c r="O320" s="387"/>
      <c r="P320" s="387"/>
      <c r="Q320" s="314"/>
      <c r="R320" s="314"/>
      <c r="S320" s="314"/>
      <c r="T320" s="314"/>
      <c r="U320" s="314"/>
      <c r="V320" s="314"/>
      <c r="W320" s="314"/>
      <c r="X320" s="314"/>
      <c r="Y320" s="314"/>
      <c r="Z320" s="314"/>
      <c r="AA320" s="314"/>
      <c r="AB320" s="314"/>
      <c r="AC320" s="314"/>
      <c r="AD320" s="314"/>
      <c r="AE320" s="314"/>
      <c r="AF320" s="314"/>
      <c r="AG320" s="315"/>
      <c r="AI320" s="87" t="s">
        <v>738</v>
      </c>
      <c r="AJ320" s="19" t="str">
        <f>VLOOKUP(C320,EJE!C$1:D1656,2,FALSE)</f>
        <v>https://youtu.be/NDnUK9fSDe8?si=3nBkyPS7AyNNNd0x</v>
      </c>
    </row>
    <row r="321" spans="1:36" ht="12.75">
      <c r="A321" s="155">
        <v>10</v>
      </c>
      <c r="B321" s="129" t="s">
        <v>1253</v>
      </c>
      <c r="C321" s="317" t="str">
        <f>+VLOOKUP($B321,PERIODIZACION!$A$3:$AN$528,2,FALSE)</f>
        <v>SEAL ROW</v>
      </c>
      <c r="D321" s="203">
        <f>IF(VLOOKUP($B321,PERIODIZACION!$A$3:$AN$528,3,FALSE)=0,"",VLOOKUP($B321,PERIODIZACION!$A$3:$AN$528,3,FALSE))</f>
        <v>40</v>
      </c>
      <c r="E321" s="317" t="str">
        <f t="shared" ref="E321" si="276">IF(D321 &lt;&gt; "","/","")</f>
        <v>/</v>
      </c>
      <c r="F321" s="317">
        <f>IF(VLOOKUP($B321,PERIODIZACION!$A$3:$AN$528,4,FALSE)=0,"",VLOOKUP($B321,PERIODIZACION!$A$3:$AN$528,4,FALSE))</f>
        <v>4</v>
      </c>
      <c r="G321" s="317">
        <f>IF(VLOOKUP($B321,PERIODIZACION!$A$3:$AN$528,5,FALSE)=0,"",VLOOKUP($B321,PERIODIZACION!$A$3:$AN$528,5,FALSE))</f>
        <v>60</v>
      </c>
      <c r="H321" s="317" t="str">
        <f t="shared" ref="H321" si="277">IF(G321 &lt;&gt; "","/","")</f>
        <v>/</v>
      </c>
      <c r="I321" s="317">
        <f>IF(VLOOKUP($B321,PERIODIZACION!$A$3:$AN$528,6,FALSE)=0,"",VLOOKUP($B321,PERIODIZACION!$A$3:$AN$528,6,FALSE))</f>
        <v>4</v>
      </c>
      <c r="J321" s="317">
        <f>IF(VLOOKUP($B321,PERIODIZACION!$A$3:$AN$528,7,FALSE)=0,"",VLOOKUP($B321,PERIODIZACION!$A$3:$AN$528,7,FALSE))</f>
        <v>70</v>
      </c>
      <c r="K321" s="317" t="str">
        <f t="shared" ref="K321" si="278">IF(J321 &lt;&gt; "","/","")</f>
        <v>/</v>
      </c>
      <c r="L321" s="317">
        <f>IF(VLOOKUP($B321,PERIODIZACION!$A$3:$AN$528,8,FALSE)=0,"",VLOOKUP($B321,PERIODIZACION!$A$3:$AN$528,8,FALSE))</f>
        <v>4</v>
      </c>
      <c r="M321" s="317">
        <f>IF(VLOOKUP($B321,PERIODIZACION!$A$3:$AN$528,9,FALSE)=0,"",VLOOKUP($B321,PERIODIZACION!$A$3:$AN$528,9,FALSE))</f>
        <v>85</v>
      </c>
      <c r="N321" s="317" t="str">
        <f t="shared" ref="N321" si="279">IF(M321 &lt;&gt; "","/","")</f>
        <v>/</v>
      </c>
      <c r="O321" s="317">
        <f>IF(VLOOKUP($B321,PERIODIZACION!$A$3:$AN$528,10,FALSE)=0,"",VLOOKUP($B321,PERIODIZACION!$A$3:$AN$528,10,FALSE))</f>
        <v>5</v>
      </c>
      <c r="P321" s="317">
        <f>IF(VLOOKUP($B321,PERIODIZACION!$A$3:$AN$528,11,FALSE)=0,"",VLOOKUP($B321,PERIODIZACION!$A$3:$AN$528,11,FALSE))</f>
        <v>85</v>
      </c>
      <c r="Q321" s="317" t="str">
        <f t="shared" ref="Q321" si="280">IF(P321 &lt;&gt; "","/","")</f>
        <v>/</v>
      </c>
      <c r="R321" s="317">
        <f>IF(VLOOKUP($B321,PERIODIZACION!$A$3:$AN$528,12,FALSE)=0,"",VLOOKUP($B321,PERIODIZACION!$A$3:$AN$528,12,FALSE))</f>
        <v>5</v>
      </c>
      <c r="S321" s="317">
        <f>IF(VLOOKUP($B321,PERIODIZACION!$A$3:$AN$528,13,FALSE)=0,"",VLOOKUP($B321,PERIODIZACION!$A$3:$AN$528,13,FALSE))</f>
        <v>85</v>
      </c>
      <c r="T321" s="317" t="str">
        <f t="shared" ref="T321" si="281">IF(S321 &lt;&gt; "","/","")</f>
        <v>/</v>
      </c>
      <c r="U321" s="317">
        <f>IF(VLOOKUP($B321,PERIODIZACION!$A$3:$AN$528,14,FALSE)=0,"",VLOOKUP($B321,PERIODIZACION!$A$3:$AN$528,14,FALSE))</f>
        <v>5</v>
      </c>
      <c r="V321" s="317">
        <f>IF(VLOOKUP($B321,PERIODIZACION!$A$3:$AN$528,15,FALSE)=0,"",VLOOKUP($B321,PERIODIZACION!$A$3:$AN$528,15,FALSE))</f>
        <v>85</v>
      </c>
      <c r="W321" s="317" t="str">
        <f t="shared" ref="W321" si="282">IF(V321 &lt;&gt; "","/","")</f>
        <v>/</v>
      </c>
      <c r="X321" s="317">
        <f>IF(VLOOKUP($B321,PERIODIZACION!$A$3:$AN$528,16,FALSE)=0,"",VLOOKUP($B321,PERIODIZACION!$A$3:$AN$528,16,FALSE))</f>
        <v>5</v>
      </c>
      <c r="Y321" s="317">
        <f>IF(VLOOKUP($B321,PERIODIZACION!$A$3:$AN$528,17,FALSE)=0,"",VLOOKUP($B321,PERIODIZACION!$A$3:$AN$528,17,FALSE))</f>
        <v>85</v>
      </c>
      <c r="Z321" s="317" t="str">
        <f t="shared" ref="Z321" si="283">IF(Y321 &lt;&gt; "","/","")</f>
        <v>/</v>
      </c>
      <c r="AA321" s="317">
        <f>IF(VLOOKUP($B321,PERIODIZACION!$A$3:$AN$528,18,FALSE)=0,"",VLOOKUP($B321,PERIODIZACION!$A$3:$AN$528,18,FALSE))</f>
        <v>5</v>
      </c>
      <c r="AB321" s="317" t="str">
        <f>IF(VLOOKUP($B321,PERIODIZACION!$A$3:$AN$528,19,FALSE)=0,"",VLOOKUP($B321,PERIODIZACION!$A$3:$AN$528,19,FALSE))</f>
        <v/>
      </c>
      <c r="AC321" s="317" t="str">
        <f t="shared" ref="AC321" si="284">IF(AB321 &lt;&gt; "","/","")</f>
        <v/>
      </c>
      <c r="AD321" s="317" t="str">
        <f>IF(VLOOKUP($B321,PERIODIZACION!$A$3:$AN$528,20,FALSE)=0,"",VLOOKUP($B321,PERIODIZACION!$A$3:$AN$528,20,FALSE))</f>
        <v/>
      </c>
      <c r="AE321" s="317" t="str">
        <f>IF(VLOOKUP($B321,PERIODIZACION!$A$3:$AN$528,21,FALSE)=0,"",VLOOKUP($B321,PERIODIZACION!$A$3:$AN$528,21,FALSE))</f>
        <v/>
      </c>
      <c r="AF321" s="317" t="str">
        <f t="shared" ref="AF321" si="285">IF(AE321 &lt;&gt; "","/","")</f>
        <v/>
      </c>
      <c r="AG321" s="318" t="str">
        <f>IF(VLOOKUP($B321,PERIODIZACION!$A$3:$AN$528,22,FALSE)=0,"",VLOOKUP($B321,PERIODIZACION!$A$3:$AN$528,22,FALSE))</f>
        <v/>
      </c>
      <c r="AI321" s="87" t="s">
        <v>738</v>
      </c>
      <c r="AJ321" s="19" t="e">
        <f>VLOOKUP(C321,EJE!C$1:D1657,2,FALSE)</f>
        <v>#N/A</v>
      </c>
    </row>
    <row r="322" spans="1:36" ht="16.5" customHeight="1">
      <c r="A322" s="155">
        <v>11</v>
      </c>
      <c r="B322" s="81" t="s">
        <v>687</v>
      </c>
      <c r="C322" s="308"/>
      <c r="D322" s="132"/>
      <c r="E322" s="380"/>
      <c r="F322" s="380"/>
      <c r="G322" s="380"/>
      <c r="H322" s="380"/>
      <c r="I322" s="380"/>
      <c r="J322" s="380"/>
      <c r="K322" s="380"/>
      <c r="L322" s="380"/>
      <c r="M322" s="380"/>
      <c r="N322" s="380"/>
      <c r="O322" s="380"/>
      <c r="P322" s="380"/>
      <c r="Q322" s="308"/>
      <c r="R322" s="308"/>
      <c r="S322" s="308"/>
      <c r="T322" s="308"/>
      <c r="U322" s="308"/>
      <c r="V322" s="308"/>
      <c r="W322" s="308"/>
      <c r="X322" s="308"/>
      <c r="Y322" s="308"/>
      <c r="Z322" s="308"/>
      <c r="AA322" s="308"/>
      <c r="AB322" s="308"/>
      <c r="AC322" s="308"/>
      <c r="AD322" s="308"/>
      <c r="AE322" s="308"/>
      <c r="AF322" s="308"/>
      <c r="AG322" s="312"/>
      <c r="AI322" s="87" t="s">
        <v>738</v>
      </c>
      <c r="AJ322" s="19" t="e">
        <f>VLOOKUP(C322,EJE!C$1:D1658,2,FALSE)</f>
        <v>#N/A</v>
      </c>
    </row>
    <row r="323" spans="1:36" ht="17.25" customHeight="1" thickBot="1">
      <c r="A323" s="155">
        <v>12</v>
      </c>
      <c r="B323" s="82" t="s">
        <v>942</v>
      </c>
      <c r="C323" s="313" t="s">
        <v>667</v>
      </c>
      <c r="D323" s="133" t="str">
        <f>HYPERLINK(AJ323,AI323)</f>
        <v>video</v>
      </c>
      <c r="E323" s="387"/>
      <c r="F323" s="387"/>
      <c r="G323" s="387"/>
      <c r="H323" s="387" t="s">
        <v>776</v>
      </c>
      <c r="I323" s="387"/>
      <c r="J323" s="387"/>
      <c r="K323" s="387"/>
      <c r="L323" s="387"/>
      <c r="M323" s="387"/>
      <c r="N323" s="387"/>
      <c r="O323" s="387"/>
      <c r="P323" s="387"/>
      <c r="Q323" s="314"/>
      <c r="R323" s="314"/>
      <c r="S323" s="314"/>
      <c r="T323" s="314"/>
      <c r="U323" s="314"/>
      <c r="V323" s="314"/>
      <c r="W323" s="314"/>
      <c r="X323" s="314"/>
      <c r="Y323" s="314"/>
      <c r="Z323" s="314"/>
      <c r="AA323" s="314"/>
      <c r="AB323" s="314"/>
      <c r="AC323" s="314"/>
      <c r="AD323" s="314"/>
      <c r="AE323" s="314"/>
      <c r="AF323" s="314"/>
      <c r="AG323" s="315"/>
      <c r="AI323" s="87" t="s">
        <v>738</v>
      </c>
      <c r="AJ323" s="19" t="str">
        <f>VLOOKUP(C323,EJE!C$1:D1659,2,FALSE)</f>
        <v>https://youtu.be/6h97GImoFN8?si=9xA6dYWvzzOHIsIz</v>
      </c>
    </row>
    <row r="324" spans="1:36" ht="12" customHeight="1" thickBot="1">
      <c r="A324" s="155">
        <v>13</v>
      </c>
      <c r="B324" s="379"/>
      <c r="C324" s="379"/>
      <c r="D324" s="379"/>
      <c r="E324" s="379" t="s">
        <v>688</v>
      </c>
      <c r="F324" s="379"/>
      <c r="G324" s="379"/>
      <c r="H324" s="379" t="s">
        <v>38</v>
      </c>
      <c r="I324" s="379"/>
      <c r="J324" s="379"/>
      <c r="K324" s="379" t="s">
        <v>687</v>
      </c>
      <c r="L324" s="379"/>
      <c r="M324" s="379"/>
      <c r="N324" s="379" t="s">
        <v>686</v>
      </c>
      <c r="O324" s="379"/>
      <c r="P324" s="379"/>
      <c r="Q324" s="319"/>
      <c r="R324" s="319"/>
      <c r="S324" s="319"/>
      <c r="T324" s="319"/>
      <c r="U324" s="319"/>
      <c r="V324" s="319"/>
      <c r="W324" s="319"/>
      <c r="X324" s="319"/>
      <c r="Y324" s="319"/>
      <c r="Z324" s="319"/>
      <c r="AA324" s="319"/>
      <c r="AB324" s="319"/>
      <c r="AC324" s="319"/>
      <c r="AD324" s="319"/>
      <c r="AE324" s="319"/>
      <c r="AF324" s="319"/>
      <c r="AG324" s="319"/>
      <c r="AI324" s="87" t="s">
        <v>738</v>
      </c>
      <c r="AJ324" s="19"/>
    </row>
    <row r="325" spans="1:36" ht="12.75" customHeight="1">
      <c r="A325" s="155">
        <v>14</v>
      </c>
      <c r="B325" s="83" t="s">
        <v>42</v>
      </c>
      <c r="C325" s="316" t="s">
        <v>22</v>
      </c>
      <c r="D325" s="131" t="str">
        <f>HYPERLINK(AJ325,AI325)</f>
        <v>video</v>
      </c>
      <c r="E325" s="389">
        <v>6</v>
      </c>
      <c r="F325" s="389"/>
      <c r="G325" s="389"/>
      <c r="H325" s="389" t="s">
        <v>779</v>
      </c>
      <c r="I325" s="389"/>
      <c r="J325" s="389"/>
      <c r="K325" s="389">
        <v>3</v>
      </c>
      <c r="L325" s="389"/>
      <c r="M325" s="389"/>
      <c r="N325" s="389"/>
      <c r="O325" s="389"/>
      <c r="P325" s="397"/>
      <c r="Q325" s="319"/>
      <c r="R325" s="319"/>
      <c r="S325" s="319"/>
      <c r="T325" s="319"/>
      <c r="U325" s="319"/>
      <c r="V325" s="319"/>
      <c r="W325" s="319"/>
      <c r="X325" s="319"/>
      <c r="Y325" s="319"/>
      <c r="Z325" s="319"/>
      <c r="AA325" s="319"/>
      <c r="AB325" s="319"/>
      <c r="AC325" s="319"/>
      <c r="AD325" s="319"/>
      <c r="AE325" s="319"/>
      <c r="AF325" s="319"/>
      <c r="AG325" s="319"/>
      <c r="AI325" s="87" t="s">
        <v>738</v>
      </c>
      <c r="AJ325" s="19" t="str">
        <f>VLOOKUP(C325,EJE!C$1:D1661,2,FALSE)</f>
        <v>https://youtu.be/NPIEX-SdqO0?si=7TMYFsorJy7i8Oon</v>
      </c>
    </row>
    <row r="326" spans="1:36" ht="25.5" customHeight="1">
      <c r="A326" s="155">
        <v>15</v>
      </c>
      <c r="B326" s="83" t="s">
        <v>687</v>
      </c>
      <c r="C326" s="321" t="s">
        <v>1190</v>
      </c>
      <c r="D326" s="132" t="str">
        <f>HYPERLINK(AJ326,AI326)</f>
        <v>video</v>
      </c>
      <c r="E326" s="395">
        <v>6</v>
      </c>
      <c r="F326" s="395"/>
      <c r="G326" s="395"/>
      <c r="H326" s="395"/>
      <c r="I326" s="395"/>
      <c r="J326" s="395"/>
      <c r="K326" s="395">
        <v>3</v>
      </c>
      <c r="L326" s="395"/>
      <c r="M326" s="395"/>
      <c r="N326" s="395"/>
      <c r="O326" s="395"/>
      <c r="P326" s="398"/>
      <c r="Q326" s="319"/>
      <c r="R326" s="319"/>
      <c r="S326" s="319"/>
      <c r="T326" s="319"/>
      <c r="U326" s="319"/>
      <c r="V326" s="319"/>
      <c r="W326" s="319"/>
      <c r="X326" s="319"/>
      <c r="Y326" s="319"/>
      <c r="Z326" s="319"/>
      <c r="AA326" s="319"/>
      <c r="AB326" s="319"/>
      <c r="AC326" s="319"/>
      <c r="AD326" s="319"/>
      <c r="AE326" s="319"/>
      <c r="AF326" s="319"/>
      <c r="AG326" s="319"/>
      <c r="AI326" s="87" t="s">
        <v>738</v>
      </c>
      <c r="AJ326" s="19">
        <f>VLOOKUP(C326,EJE!C$1:D1662,2,FALSE)</f>
        <v>0</v>
      </c>
    </row>
    <row r="327" spans="1:36" ht="12.75" customHeight="1">
      <c r="A327" s="155">
        <v>16</v>
      </c>
      <c r="B327" s="83" t="s">
        <v>38</v>
      </c>
      <c r="C327" s="321" t="s">
        <v>35</v>
      </c>
      <c r="D327" s="132" t="str">
        <f>HYPERLINK(AJ327,AI327)</f>
        <v>video</v>
      </c>
      <c r="E327" s="395">
        <v>6</v>
      </c>
      <c r="F327" s="395"/>
      <c r="G327" s="395"/>
      <c r="H327" s="395"/>
      <c r="I327" s="395"/>
      <c r="J327" s="395"/>
      <c r="K327" s="395">
        <v>3</v>
      </c>
      <c r="L327" s="395"/>
      <c r="M327" s="395"/>
      <c r="N327" s="395"/>
      <c r="O327" s="395"/>
      <c r="P327" s="398"/>
      <c r="Q327" s="319"/>
      <c r="R327" s="319"/>
      <c r="S327" s="319"/>
      <c r="T327" s="319"/>
      <c r="U327" s="319"/>
      <c r="V327" s="319"/>
      <c r="W327" s="319"/>
      <c r="X327" s="319"/>
      <c r="Y327" s="319"/>
      <c r="Z327" s="319"/>
      <c r="AA327" s="319"/>
      <c r="AB327" s="319"/>
      <c r="AC327" s="319"/>
      <c r="AD327" s="319"/>
      <c r="AE327" s="319"/>
      <c r="AF327" s="319"/>
      <c r="AG327" s="319"/>
      <c r="AI327" s="87" t="s">
        <v>738</v>
      </c>
      <c r="AJ327" s="19" t="str">
        <f>VLOOKUP(C327,EJE!C$1:D1663,2,FALSE)</f>
        <v>https://youtube.com/shorts/yKgCLj9e8Fo</v>
      </c>
    </row>
    <row r="328" spans="1:36" ht="13.5" thickBot="1">
      <c r="A328" s="155">
        <v>17</v>
      </c>
      <c r="B328" s="83" t="s">
        <v>687</v>
      </c>
      <c r="C328" s="313" t="s">
        <v>1193</v>
      </c>
      <c r="D328" s="133" t="str">
        <f>HYPERLINK(AJ328,AI328)</f>
        <v>video</v>
      </c>
      <c r="E328" s="386">
        <v>6</v>
      </c>
      <c r="F328" s="386"/>
      <c r="G328" s="386"/>
      <c r="H328" s="386"/>
      <c r="I328" s="386"/>
      <c r="J328" s="386"/>
      <c r="K328" s="386">
        <v>3</v>
      </c>
      <c r="L328" s="386"/>
      <c r="M328" s="386"/>
      <c r="N328" s="386"/>
      <c r="O328" s="386"/>
      <c r="P328" s="399"/>
      <c r="Q328" s="319"/>
      <c r="R328" s="319"/>
      <c r="S328" s="319"/>
      <c r="T328" s="319"/>
      <c r="U328" s="319"/>
      <c r="V328" s="319"/>
      <c r="W328" s="319"/>
      <c r="X328" s="319"/>
      <c r="Y328" s="319"/>
      <c r="Z328" s="319"/>
      <c r="AA328" s="319"/>
      <c r="AB328" s="319"/>
      <c r="AC328" s="319"/>
      <c r="AD328" s="319"/>
      <c r="AE328" s="319"/>
      <c r="AF328" s="319"/>
      <c r="AG328" s="319"/>
      <c r="AI328" s="87" t="s">
        <v>738</v>
      </c>
      <c r="AJ328" s="19">
        <f>VLOOKUP(C328,EJE!C$1:D1664,2,FALSE)</f>
        <v>0</v>
      </c>
    </row>
    <row r="329" spans="1:36" ht="12.75">
      <c r="A329" s="155">
        <v>18</v>
      </c>
      <c r="B329" s="83" t="s">
        <v>262</v>
      </c>
      <c r="C329" s="316" t="s">
        <v>301</v>
      </c>
      <c r="D329" s="131" t="str">
        <f t="shared" ref="D329:D331" si="286">HYPERLINK(AJ329,AI329)</f>
        <v>video</v>
      </c>
      <c r="E329" s="389">
        <v>10</v>
      </c>
      <c r="F329" s="389"/>
      <c r="G329" s="389"/>
      <c r="H329" s="389"/>
      <c r="I329" s="389"/>
      <c r="J329" s="389"/>
      <c r="K329" s="389">
        <v>3</v>
      </c>
      <c r="L329" s="389"/>
      <c r="M329" s="389"/>
      <c r="N329" s="389"/>
      <c r="O329" s="389"/>
      <c r="P329" s="397"/>
      <c r="Q329" s="319"/>
      <c r="R329" s="319"/>
      <c r="S329" s="319"/>
      <c r="T329" s="319"/>
      <c r="U329" s="319"/>
      <c r="V329" s="319"/>
      <c r="W329" s="319"/>
      <c r="X329" s="319"/>
      <c r="Y329" s="319"/>
      <c r="Z329" s="319"/>
      <c r="AA329" s="319"/>
      <c r="AB329" s="319"/>
      <c r="AC329" s="319"/>
      <c r="AD329" s="319"/>
      <c r="AE329" s="319"/>
      <c r="AF329" s="319"/>
      <c r="AG329" s="319"/>
      <c r="AI329" s="87" t="s">
        <v>738</v>
      </c>
      <c r="AJ329" s="19">
        <f>VLOOKUP(C329,EJE!C$1:D1665,2,FALSE)</f>
        <v>0</v>
      </c>
    </row>
    <row r="330" spans="1:36" ht="12.75">
      <c r="A330" s="155">
        <v>19</v>
      </c>
      <c r="B330" s="83" t="s">
        <v>262</v>
      </c>
      <c r="C330" s="321" t="s">
        <v>268</v>
      </c>
      <c r="D330" s="132" t="str">
        <f t="shared" si="286"/>
        <v>video</v>
      </c>
      <c r="E330" s="395">
        <v>10</v>
      </c>
      <c r="F330" s="395"/>
      <c r="G330" s="395"/>
      <c r="H330" s="395"/>
      <c r="I330" s="395"/>
      <c r="J330" s="395"/>
      <c r="K330" s="395">
        <v>3</v>
      </c>
      <c r="L330" s="395"/>
      <c r="M330" s="395"/>
      <c r="N330" s="395"/>
      <c r="O330" s="395"/>
      <c r="P330" s="398"/>
      <c r="Q330" s="319"/>
      <c r="R330" s="319"/>
      <c r="S330" s="319"/>
      <c r="T330" s="319"/>
      <c r="U330" s="319"/>
      <c r="V330" s="319"/>
      <c r="W330" s="319"/>
      <c r="X330" s="319"/>
      <c r="Y330" s="319"/>
      <c r="Z330" s="319"/>
      <c r="AA330" s="319"/>
      <c r="AB330" s="319"/>
      <c r="AC330" s="319"/>
      <c r="AD330" s="319"/>
      <c r="AE330" s="319"/>
      <c r="AF330" s="319"/>
      <c r="AG330" s="319"/>
      <c r="AI330" s="87" t="s">
        <v>738</v>
      </c>
      <c r="AJ330" s="19">
        <f>VLOOKUP(C330,EJE!C$1:D1666,2,FALSE)</f>
        <v>0</v>
      </c>
    </row>
    <row r="331" spans="1:36" ht="26.25" thickBot="1">
      <c r="A331" s="155">
        <v>20</v>
      </c>
      <c r="B331" s="83" t="s">
        <v>263</v>
      </c>
      <c r="C331" s="313" t="s">
        <v>255</v>
      </c>
      <c r="D331" s="133" t="str">
        <f t="shared" si="286"/>
        <v>video</v>
      </c>
      <c r="E331" s="386"/>
      <c r="F331" s="386"/>
      <c r="G331" s="386"/>
      <c r="H331" s="386" t="s">
        <v>782</v>
      </c>
      <c r="I331" s="386"/>
      <c r="J331" s="386"/>
      <c r="K331" s="386">
        <v>3</v>
      </c>
      <c r="L331" s="386"/>
      <c r="M331" s="386"/>
      <c r="N331" s="386"/>
      <c r="O331" s="386"/>
      <c r="P331" s="399"/>
      <c r="Q331" s="319"/>
      <c r="R331" s="319"/>
      <c r="S331" s="319"/>
      <c r="T331" s="319"/>
      <c r="U331" s="319"/>
      <c r="V331" s="319"/>
      <c r="W331" s="319"/>
      <c r="X331" s="319"/>
      <c r="Y331" s="319"/>
      <c r="Z331" s="319"/>
      <c r="AA331" s="319"/>
      <c r="AB331" s="319"/>
      <c r="AC331" s="319"/>
      <c r="AD331" s="319"/>
      <c r="AE331" s="319"/>
      <c r="AF331" s="319"/>
      <c r="AG331" s="319"/>
      <c r="AI331" s="87" t="s">
        <v>738</v>
      </c>
      <c r="AJ331" s="19">
        <f>VLOOKUP(C331,EJE!C$1:D1667,2,FALSE)</f>
        <v>0</v>
      </c>
    </row>
    <row r="332" spans="1:36" ht="12.75" customHeight="1">
      <c r="A332" s="155">
        <v>21</v>
      </c>
      <c r="B332" s="83" t="s">
        <v>1</v>
      </c>
      <c r="C332" s="321" t="s">
        <v>745</v>
      </c>
      <c r="D332" s="132"/>
      <c r="E332" s="394"/>
      <c r="F332" s="394"/>
      <c r="G332" s="394"/>
      <c r="H332" s="395" t="s">
        <v>779</v>
      </c>
      <c r="I332" s="395"/>
      <c r="J332" s="395"/>
      <c r="K332" s="395"/>
      <c r="L332" s="395"/>
      <c r="M332" s="395"/>
      <c r="N332" s="394"/>
      <c r="O332" s="394"/>
      <c r="P332" s="394"/>
      <c r="Q332" s="319"/>
      <c r="R332" s="319"/>
      <c r="S332" s="319"/>
      <c r="T332" s="319"/>
      <c r="U332" s="319"/>
      <c r="V332" s="319"/>
      <c r="W332" s="319"/>
      <c r="X332" s="319"/>
      <c r="Y332" s="319"/>
      <c r="Z332" s="319"/>
      <c r="AA332" s="319"/>
      <c r="AB332" s="319"/>
      <c r="AC332" s="319"/>
      <c r="AD332" s="319"/>
      <c r="AE332" s="319"/>
      <c r="AF332" s="130"/>
      <c r="AG332" s="319"/>
    </row>
    <row r="333" spans="1:36">
      <c r="A333" s="155"/>
      <c r="B333" s="83"/>
    </row>
    <row r="334" spans="1:36">
      <c r="A334" s="155"/>
      <c r="B334" s="83"/>
    </row>
    <row r="335" spans="1:36">
      <c r="A335" s="155"/>
      <c r="B335" s="83"/>
    </row>
    <row r="336" spans="1:36">
      <c r="B336" s="320"/>
      <c r="C336" s="77" t="s">
        <v>939</v>
      </c>
      <c r="D336" s="59"/>
      <c r="E336" s="309"/>
      <c r="F336" s="309"/>
      <c r="G336" s="309"/>
      <c r="H336" s="309"/>
      <c r="I336" s="309"/>
      <c r="J336" s="309"/>
      <c r="K336" s="309"/>
      <c r="L336" s="309"/>
      <c r="M336" s="309"/>
      <c r="N336" s="309"/>
      <c r="O336" s="309"/>
      <c r="P336" s="309"/>
      <c r="AG336" s="309"/>
      <c r="AJ336" s="75"/>
    </row>
    <row r="337" spans="1:36" customFormat="1" ht="21" thickBot="1">
      <c r="A337" s="162">
        <v>14</v>
      </c>
      <c r="B337" s="162"/>
      <c r="C337" s="162" t="s">
        <v>936</v>
      </c>
      <c r="D337" s="191"/>
      <c r="E337" s="381" t="s">
        <v>688</v>
      </c>
      <c r="F337" s="381"/>
      <c r="G337" s="381"/>
      <c r="H337" s="381" t="s">
        <v>38</v>
      </c>
      <c r="I337" s="381"/>
      <c r="J337" s="381"/>
      <c r="K337" s="381" t="s">
        <v>687</v>
      </c>
      <c r="L337" s="381"/>
      <c r="M337" s="381"/>
      <c r="N337" s="381" t="s">
        <v>686</v>
      </c>
      <c r="O337" s="381"/>
      <c r="P337" s="381"/>
      <c r="AH337" s="320"/>
      <c r="AI337" s="87"/>
    </row>
    <row r="338" spans="1:36" ht="12.75">
      <c r="A338" s="155">
        <v>1</v>
      </c>
      <c r="B338" s="80" t="s">
        <v>175</v>
      </c>
      <c r="C338" s="321" t="s">
        <v>199</v>
      </c>
      <c r="D338" s="59" t="e">
        <f t="shared" ref="D338:D343" si="287">HYPERLINK(AJ338,AI338)</f>
        <v>#N/A</v>
      </c>
      <c r="E338" s="395"/>
      <c r="F338" s="395"/>
      <c r="G338" s="395"/>
      <c r="H338" s="395" t="s">
        <v>776</v>
      </c>
      <c r="I338" s="395"/>
      <c r="J338" s="395"/>
      <c r="K338" s="395">
        <v>3</v>
      </c>
      <c r="L338" s="395"/>
      <c r="M338" s="395"/>
      <c r="N338" s="395"/>
      <c r="O338" s="395"/>
      <c r="P338" s="398"/>
      <c r="AG338" s="309"/>
      <c r="AI338" s="87" t="s">
        <v>738</v>
      </c>
      <c r="AJ338" s="19" t="e">
        <f>VLOOKUP(C338,EJE!C$1:D1680,2,FALSE)</f>
        <v>#N/A</v>
      </c>
    </row>
    <row r="339" spans="1:36" ht="12.75" customHeight="1">
      <c r="A339" s="155">
        <v>2</v>
      </c>
      <c r="B339" s="81" t="s">
        <v>395</v>
      </c>
      <c r="C339" s="321" t="s">
        <v>391</v>
      </c>
      <c r="D339" s="59" t="str">
        <f t="shared" si="287"/>
        <v>video</v>
      </c>
      <c r="E339" s="395"/>
      <c r="F339" s="395"/>
      <c r="G339" s="395"/>
      <c r="H339" s="395" t="s">
        <v>776</v>
      </c>
      <c r="I339" s="395"/>
      <c r="J339" s="395"/>
      <c r="K339" s="395">
        <v>3</v>
      </c>
      <c r="L339" s="395"/>
      <c r="M339" s="395"/>
      <c r="N339" s="395"/>
      <c r="O339" s="395"/>
      <c r="P339" s="398"/>
      <c r="AG339" s="309"/>
      <c r="AI339" s="87" t="s">
        <v>738</v>
      </c>
      <c r="AJ339" s="19" t="str">
        <f>VLOOKUP(C339,EJE!C$1:D1681,2,FALSE)</f>
        <v>https://youtu.be/8ZVAz0Z6uvE?si=yNBnpnbYuEKrl79R</v>
      </c>
    </row>
    <row r="340" spans="1:36" ht="17.25" customHeight="1" thickBot="1">
      <c r="A340" s="155">
        <v>3</v>
      </c>
      <c r="B340" s="82" t="s">
        <v>392</v>
      </c>
      <c r="C340" s="313" t="s">
        <v>178</v>
      </c>
      <c r="D340" s="61" t="str">
        <f t="shared" si="287"/>
        <v>video</v>
      </c>
      <c r="E340" s="386"/>
      <c r="F340" s="386"/>
      <c r="G340" s="386"/>
      <c r="H340" s="386" t="s">
        <v>776</v>
      </c>
      <c r="I340" s="386"/>
      <c r="J340" s="386"/>
      <c r="K340" s="386">
        <v>3</v>
      </c>
      <c r="L340" s="386"/>
      <c r="M340" s="386"/>
      <c r="N340" s="386"/>
      <c r="O340" s="386"/>
      <c r="P340" s="399"/>
      <c r="AG340" s="309"/>
      <c r="AI340" s="87" t="s">
        <v>738</v>
      </c>
      <c r="AJ340" s="19" t="str">
        <f>VLOOKUP(C340,EJE!C$1:D1682,2,FALSE)</f>
        <v>https://youtu.be/dMsXx_Qqpj0?si=VK3hfq7BMsTC3ZqS</v>
      </c>
    </row>
    <row r="341" spans="1:36" ht="16.5" customHeight="1">
      <c r="A341" s="155">
        <v>4</v>
      </c>
      <c r="B341" s="80" t="s">
        <v>739</v>
      </c>
      <c r="C341" s="316" t="s">
        <v>47</v>
      </c>
      <c r="D341" s="74" t="str">
        <f t="shared" si="287"/>
        <v>video</v>
      </c>
      <c r="E341" s="389"/>
      <c r="F341" s="389"/>
      <c r="G341" s="389"/>
      <c r="H341" s="389" t="s">
        <v>776</v>
      </c>
      <c r="I341" s="389"/>
      <c r="J341" s="389"/>
      <c r="K341" s="389">
        <v>3</v>
      </c>
      <c r="L341" s="389"/>
      <c r="M341" s="389"/>
      <c r="N341" s="389"/>
      <c r="O341" s="389"/>
      <c r="P341" s="397"/>
      <c r="AG341" s="309"/>
      <c r="AI341" s="87" t="s">
        <v>738</v>
      </c>
      <c r="AJ341" s="19">
        <f>VLOOKUP(C341,EJE!C$1:D1683,2,FALSE)</f>
        <v>0</v>
      </c>
    </row>
    <row r="342" spans="1:36" ht="12.75" customHeight="1">
      <c r="A342" s="155">
        <v>5</v>
      </c>
      <c r="B342" s="81" t="s">
        <v>739</v>
      </c>
      <c r="C342" s="321" t="s">
        <v>320</v>
      </c>
      <c r="D342" s="59" t="str">
        <f t="shared" si="287"/>
        <v>video</v>
      </c>
      <c r="E342" s="395"/>
      <c r="F342" s="395"/>
      <c r="G342" s="395"/>
      <c r="H342" s="395" t="s">
        <v>776</v>
      </c>
      <c r="I342" s="395"/>
      <c r="J342" s="395"/>
      <c r="K342" s="395">
        <v>3</v>
      </c>
      <c r="L342" s="395"/>
      <c r="M342" s="395"/>
      <c r="N342" s="395"/>
      <c r="O342" s="395"/>
      <c r="P342" s="398"/>
      <c r="AG342" s="309"/>
      <c r="AI342" s="87" t="s">
        <v>738</v>
      </c>
      <c r="AJ342" s="19" t="str">
        <f>VLOOKUP(C342,EJE!C$1:D1684,2,FALSE)</f>
        <v>https://youtu.be/zKXyjQD4QAg?si=Upv4neezpNBCmbVZ</v>
      </c>
    </row>
    <row r="343" spans="1:36" ht="13.5" customHeight="1" thickBot="1">
      <c r="A343" s="155">
        <v>6</v>
      </c>
      <c r="B343" s="81" t="s">
        <v>0</v>
      </c>
      <c r="C343" s="321" t="s">
        <v>328</v>
      </c>
      <c r="D343" s="59" t="str">
        <f t="shared" si="287"/>
        <v>video</v>
      </c>
      <c r="E343" s="395"/>
      <c r="F343" s="395"/>
      <c r="G343" s="395"/>
      <c r="H343" s="395" t="s">
        <v>776</v>
      </c>
      <c r="I343" s="395"/>
      <c r="J343" s="395"/>
      <c r="K343" s="395">
        <v>3</v>
      </c>
      <c r="L343" s="395"/>
      <c r="M343" s="395"/>
      <c r="N343" s="395"/>
      <c r="O343" s="395"/>
      <c r="P343" s="398"/>
      <c r="AG343" s="309"/>
      <c r="AI343" s="87" t="s">
        <v>738</v>
      </c>
      <c r="AJ343" s="19">
        <f>VLOOKUP(C343,EJE!C$1:D1685,2,FALSE)</f>
        <v>0</v>
      </c>
    </row>
    <row r="344" spans="1:36" ht="12.75">
      <c r="A344" s="155">
        <v>7</v>
      </c>
      <c r="B344" s="129" t="s">
        <v>1254</v>
      </c>
      <c r="C344" s="317" t="str">
        <f>+VLOOKUP($B344,PERIODIZACION!$A$3:$AN$528,2,FALSE)</f>
        <v>HIP TRUST</v>
      </c>
      <c r="D344" s="203">
        <f>IF(VLOOKUP($B344,PERIODIZACION!$A$3:$AN$528,3,FALSE)=0,"",VLOOKUP($B344,PERIODIZACION!$A$3:$AN$528,3,FALSE))</f>
        <v>40</v>
      </c>
      <c r="E344" s="317" t="str">
        <f t="shared" ref="E344" si="288">IF(D344 &lt;&gt; "","/","")</f>
        <v>/</v>
      </c>
      <c r="F344" s="317">
        <f>IF(VLOOKUP($B344,PERIODIZACION!$A$3:$AN$528,4,FALSE)=0,"",VLOOKUP($B344,PERIODIZACION!$A$3:$AN$528,4,FALSE))</f>
        <v>4</v>
      </c>
      <c r="G344" s="317">
        <f>IF(VLOOKUP($B344,PERIODIZACION!$A$3:$AN$528,5,FALSE)=0,"",VLOOKUP($B344,PERIODIZACION!$A$3:$AN$528,5,FALSE))</f>
        <v>60</v>
      </c>
      <c r="H344" s="317" t="str">
        <f t="shared" ref="H344" si="289">IF(G344 &lt;&gt; "","/","")</f>
        <v>/</v>
      </c>
      <c r="I344" s="317">
        <f>IF(VLOOKUP($B344,PERIODIZACION!$A$3:$AN$528,6,FALSE)=0,"",VLOOKUP($B344,PERIODIZACION!$A$3:$AN$528,6,FALSE))</f>
        <v>4</v>
      </c>
      <c r="J344" s="317">
        <f>IF(VLOOKUP($B344,PERIODIZACION!$A$3:$AN$528,7,FALSE)=0,"",VLOOKUP($B344,PERIODIZACION!$A$3:$AN$528,7,FALSE))</f>
        <v>70</v>
      </c>
      <c r="K344" s="317" t="str">
        <f t="shared" ref="K344" si="290">IF(J344 &lt;&gt; "","/","")</f>
        <v>/</v>
      </c>
      <c r="L344" s="317">
        <f>IF(VLOOKUP($B344,PERIODIZACION!$A$3:$AN$528,8,FALSE)=0,"",VLOOKUP($B344,PERIODIZACION!$A$3:$AN$528,8,FALSE))</f>
        <v>4</v>
      </c>
      <c r="M344" s="317">
        <f>IF(VLOOKUP($B344,PERIODIZACION!$A$3:$AN$528,9,FALSE)=0,"",VLOOKUP($B344,PERIODIZACION!$A$3:$AN$528,9,FALSE))</f>
        <v>85</v>
      </c>
      <c r="N344" s="317" t="str">
        <f t="shared" ref="N344" si="291">IF(M344 &lt;&gt; "","/","")</f>
        <v>/</v>
      </c>
      <c r="O344" s="317">
        <f>IF(VLOOKUP($B344,PERIODIZACION!$A$3:$AN$528,10,FALSE)=0,"",VLOOKUP($B344,PERIODIZACION!$A$3:$AN$528,10,FALSE))</f>
        <v>5</v>
      </c>
      <c r="P344" s="317">
        <f>IF(VLOOKUP($B344,PERIODIZACION!$A$3:$AN$528,11,FALSE)=0,"",VLOOKUP($B344,PERIODIZACION!$A$3:$AN$528,11,FALSE))</f>
        <v>85</v>
      </c>
      <c r="Q344" s="317" t="str">
        <f t="shared" ref="Q344" si="292">IF(P344 &lt;&gt; "","/","")</f>
        <v>/</v>
      </c>
      <c r="R344" s="317">
        <f>IF(VLOOKUP($B344,PERIODIZACION!$A$3:$AN$528,12,FALSE)=0,"",VLOOKUP($B344,PERIODIZACION!$A$3:$AN$528,12,FALSE))</f>
        <v>5</v>
      </c>
      <c r="S344" s="317">
        <f>IF(VLOOKUP($B344,PERIODIZACION!$A$3:$AN$528,13,FALSE)=0,"",VLOOKUP($B344,PERIODIZACION!$A$3:$AN$528,13,FALSE))</f>
        <v>85</v>
      </c>
      <c r="T344" s="317" t="str">
        <f t="shared" ref="T344" si="293">IF(S344 &lt;&gt; "","/","")</f>
        <v>/</v>
      </c>
      <c r="U344" s="317">
        <f>IF(VLOOKUP($B344,PERIODIZACION!$A$3:$AN$528,14,FALSE)=0,"",VLOOKUP($B344,PERIODIZACION!$A$3:$AN$528,14,FALSE))</f>
        <v>5</v>
      </c>
      <c r="V344" s="317">
        <f>IF(VLOOKUP($B344,PERIODIZACION!$A$3:$AN$528,15,FALSE)=0,"",VLOOKUP($B344,PERIODIZACION!$A$3:$AN$528,15,FALSE))</f>
        <v>85</v>
      </c>
      <c r="W344" s="317" t="str">
        <f t="shared" ref="W344" si="294">IF(V344 &lt;&gt; "","/","")</f>
        <v>/</v>
      </c>
      <c r="X344" s="317">
        <f>IF(VLOOKUP($B344,PERIODIZACION!$A$3:$AN$528,16,FALSE)=0,"",VLOOKUP($B344,PERIODIZACION!$A$3:$AN$528,16,FALSE))</f>
        <v>5</v>
      </c>
      <c r="Y344" s="317">
        <f>IF(VLOOKUP($B344,PERIODIZACION!$A$3:$AN$528,17,FALSE)=0,"",VLOOKUP($B344,PERIODIZACION!$A$3:$AN$528,17,FALSE))</f>
        <v>85</v>
      </c>
      <c r="Z344" s="317" t="str">
        <f t="shared" ref="Z344" si="295">IF(Y344 &lt;&gt; "","/","")</f>
        <v>/</v>
      </c>
      <c r="AA344" s="317">
        <f>IF(VLOOKUP($B344,PERIODIZACION!$A$3:$AN$528,18,FALSE)=0,"",VLOOKUP($B344,PERIODIZACION!$A$3:$AN$528,18,FALSE))</f>
        <v>5</v>
      </c>
      <c r="AB344" s="317" t="str">
        <f>IF(VLOOKUP($B344,PERIODIZACION!$A$3:$AN$528,19,FALSE)=0,"",VLOOKUP($B344,PERIODIZACION!$A$3:$AN$528,19,FALSE))</f>
        <v/>
      </c>
      <c r="AC344" s="317" t="str">
        <f t="shared" ref="AC344" si="296">IF(AB344 &lt;&gt; "","/","")</f>
        <v/>
      </c>
      <c r="AD344" s="317" t="str">
        <f>IF(VLOOKUP($B344,PERIODIZACION!$A$3:$AN$528,20,FALSE)=0,"",VLOOKUP($B344,PERIODIZACION!$A$3:$AN$528,20,FALSE))</f>
        <v/>
      </c>
      <c r="AE344" s="317" t="str">
        <f>IF(VLOOKUP($B344,PERIODIZACION!$A$3:$AN$528,21,FALSE)=0,"",VLOOKUP($B344,PERIODIZACION!$A$3:$AN$528,21,FALSE))</f>
        <v/>
      </c>
      <c r="AF344" s="317" t="str">
        <f t="shared" ref="AF344" si="297">IF(AE344 &lt;&gt; "","/","")</f>
        <v/>
      </c>
      <c r="AG344" s="318" t="str">
        <f>IF(VLOOKUP($B344,PERIODIZACION!$A$3:$AN$528,22,FALSE)=0,"",VLOOKUP($B344,PERIODIZACION!$A$3:$AN$528,22,FALSE))</f>
        <v/>
      </c>
      <c r="AI344" s="87" t="s">
        <v>738</v>
      </c>
      <c r="AJ344" s="19" t="e">
        <f>VLOOKUP(C344,EJE!C$1:D1686,2,FALSE)</f>
        <v>#N/A</v>
      </c>
    </row>
    <row r="345" spans="1:36" ht="12.75" customHeight="1">
      <c r="A345" s="155">
        <v>8</v>
      </c>
      <c r="B345" s="81"/>
      <c r="C345" s="308"/>
      <c r="D345" s="59"/>
      <c r="E345" s="382"/>
      <c r="F345" s="382"/>
      <c r="G345" s="382"/>
      <c r="H345" s="382"/>
      <c r="I345" s="382"/>
      <c r="J345" s="382"/>
      <c r="K345" s="382"/>
      <c r="L345" s="382"/>
      <c r="M345" s="382"/>
      <c r="N345" s="382"/>
      <c r="O345" s="382"/>
      <c r="P345" s="382"/>
      <c r="Q345" s="309"/>
      <c r="R345" s="309"/>
      <c r="S345" s="309"/>
      <c r="T345" s="309"/>
      <c r="U345" s="309"/>
      <c r="V345" s="309"/>
      <c r="W345" s="309"/>
      <c r="X345" s="309"/>
      <c r="Y345" s="309"/>
      <c r="Z345" s="309"/>
      <c r="AA345" s="309"/>
      <c r="AB345" s="309"/>
      <c r="AC345" s="309"/>
      <c r="AD345" s="309"/>
      <c r="AE345" s="309"/>
      <c r="AF345" s="309"/>
      <c r="AG345" s="312"/>
      <c r="AI345" s="87" t="s">
        <v>738</v>
      </c>
      <c r="AJ345" s="19" t="e">
        <f>VLOOKUP(C345,EJE!C$1:D1687,2,FALSE)</f>
        <v>#N/A</v>
      </c>
    </row>
    <row r="346" spans="1:36" ht="13.5" customHeight="1" thickBot="1">
      <c r="A346" s="155">
        <v>9</v>
      </c>
      <c r="B346" s="258" t="s">
        <v>1255</v>
      </c>
      <c r="C346" s="314" t="str">
        <f>+VLOOKUP($B346,PERIODIZACION!$A$3:$AN$528,2,FALSE)</f>
        <v>PECHO</v>
      </c>
      <c r="D346" s="324">
        <f>IF(VLOOKUP($B346,PERIODIZACION!$A$3:$AN$528,3,FALSE)=0,"",VLOOKUP($B346,PERIODIZACION!$A$3:$AN$528,3,FALSE))</f>
        <v>40</v>
      </c>
      <c r="E346" s="314" t="str">
        <f t="shared" ref="E346" si="298">IF(D346 &lt;&gt; "","/","")</f>
        <v>/</v>
      </c>
      <c r="F346" s="314">
        <f>IF(VLOOKUP($B346,PERIODIZACION!$A$3:$AN$528,4,FALSE)=0,"",VLOOKUP($B346,PERIODIZACION!$A$3:$AN$528,4,FALSE))</f>
        <v>4</v>
      </c>
      <c r="G346" s="314">
        <f>IF(VLOOKUP($B346,PERIODIZACION!$A$3:$AN$528,5,FALSE)=0,"",VLOOKUP($B346,PERIODIZACION!$A$3:$AN$528,5,FALSE))</f>
        <v>60</v>
      </c>
      <c r="H346" s="314" t="str">
        <f t="shared" ref="H346" si="299">IF(G346 &lt;&gt; "","/","")</f>
        <v>/</v>
      </c>
      <c r="I346" s="314">
        <f>IF(VLOOKUP($B346,PERIODIZACION!$A$3:$AN$528,6,FALSE)=0,"",VLOOKUP($B346,PERIODIZACION!$A$3:$AN$528,6,FALSE))</f>
        <v>4</v>
      </c>
      <c r="J346" s="314">
        <f>IF(VLOOKUP($B346,PERIODIZACION!$A$3:$AN$528,7,FALSE)=0,"",VLOOKUP($B346,PERIODIZACION!$A$3:$AN$528,7,FALSE))</f>
        <v>70</v>
      </c>
      <c r="K346" s="314" t="str">
        <f t="shared" ref="K346" si="300">IF(J346 &lt;&gt; "","/","")</f>
        <v>/</v>
      </c>
      <c r="L346" s="314">
        <f>IF(VLOOKUP($B346,PERIODIZACION!$A$3:$AN$528,8,FALSE)=0,"",VLOOKUP($B346,PERIODIZACION!$A$3:$AN$528,8,FALSE))</f>
        <v>4</v>
      </c>
      <c r="M346" s="314">
        <f>IF(VLOOKUP($B346,PERIODIZACION!$A$3:$AN$528,9,FALSE)=0,"",VLOOKUP($B346,PERIODIZACION!$A$3:$AN$528,9,FALSE))</f>
        <v>85</v>
      </c>
      <c r="N346" s="314" t="str">
        <f t="shared" ref="N346" si="301">IF(M346 &lt;&gt; "","/","")</f>
        <v>/</v>
      </c>
      <c r="O346" s="314">
        <f>IF(VLOOKUP($B346,PERIODIZACION!$A$3:$AN$528,10,FALSE)=0,"",VLOOKUP($B346,PERIODIZACION!$A$3:$AN$528,10,FALSE))</f>
        <v>5</v>
      </c>
      <c r="P346" s="314">
        <f>IF(VLOOKUP($B346,PERIODIZACION!$A$3:$AN$528,11,FALSE)=0,"",VLOOKUP($B346,PERIODIZACION!$A$3:$AN$528,11,FALSE))</f>
        <v>85</v>
      </c>
      <c r="Q346" s="314" t="str">
        <f t="shared" ref="Q346" si="302">IF(P346 &lt;&gt; "","/","")</f>
        <v>/</v>
      </c>
      <c r="R346" s="314">
        <f>IF(VLOOKUP($B346,PERIODIZACION!$A$3:$AN$528,12,FALSE)=0,"",VLOOKUP($B346,PERIODIZACION!$A$3:$AN$528,12,FALSE))</f>
        <v>5</v>
      </c>
      <c r="S346" s="314">
        <f>IF(VLOOKUP($B346,PERIODIZACION!$A$3:$AN$528,13,FALSE)=0,"",VLOOKUP($B346,PERIODIZACION!$A$3:$AN$528,13,FALSE))</f>
        <v>85</v>
      </c>
      <c r="T346" s="314" t="str">
        <f t="shared" ref="T346" si="303">IF(S346 &lt;&gt; "","/","")</f>
        <v>/</v>
      </c>
      <c r="U346" s="314">
        <f>IF(VLOOKUP($B346,PERIODIZACION!$A$3:$AN$528,14,FALSE)=0,"",VLOOKUP($B346,PERIODIZACION!$A$3:$AN$528,14,FALSE))</f>
        <v>5</v>
      </c>
      <c r="V346" s="314">
        <f>IF(VLOOKUP($B346,PERIODIZACION!$A$3:$AN$528,15,FALSE)=0,"",VLOOKUP($B346,PERIODIZACION!$A$3:$AN$528,15,FALSE))</f>
        <v>85</v>
      </c>
      <c r="W346" s="314" t="str">
        <f t="shared" ref="W346" si="304">IF(V346 &lt;&gt; "","/","")</f>
        <v>/</v>
      </c>
      <c r="X346" s="314">
        <f>IF(VLOOKUP($B346,PERIODIZACION!$A$3:$AN$528,16,FALSE)=0,"",VLOOKUP($B346,PERIODIZACION!$A$3:$AN$528,16,FALSE))</f>
        <v>5</v>
      </c>
      <c r="Y346" s="314">
        <f>IF(VLOOKUP($B346,PERIODIZACION!$A$3:$AN$528,17,FALSE)=0,"",VLOOKUP($B346,PERIODIZACION!$A$3:$AN$528,17,FALSE))</f>
        <v>85</v>
      </c>
      <c r="Z346" s="314" t="str">
        <f t="shared" ref="Z346" si="305">IF(Y346 &lt;&gt; "","/","")</f>
        <v>/</v>
      </c>
      <c r="AA346" s="314">
        <f>IF(VLOOKUP($B346,PERIODIZACION!$A$3:$AN$528,18,FALSE)=0,"",VLOOKUP($B346,PERIODIZACION!$A$3:$AN$528,18,FALSE))</f>
        <v>5</v>
      </c>
      <c r="AB346" s="314" t="str">
        <f>IF(VLOOKUP($B346,PERIODIZACION!$A$3:$AN$528,19,FALSE)=0,"",VLOOKUP($B346,PERIODIZACION!$A$3:$AN$528,19,FALSE))</f>
        <v/>
      </c>
      <c r="AC346" s="314" t="str">
        <f t="shared" ref="AC346" si="306">IF(AB346 &lt;&gt; "","/","")</f>
        <v/>
      </c>
      <c r="AD346" s="314" t="str">
        <f>IF(VLOOKUP($B346,PERIODIZACION!$A$3:$AN$528,20,FALSE)=0,"",VLOOKUP($B346,PERIODIZACION!$A$3:$AN$528,20,FALSE))</f>
        <v/>
      </c>
      <c r="AE346" s="314" t="str">
        <f>IF(VLOOKUP($B346,PERIODIZACION!$A$3:$AN$528,21,FALSE)=0,"",VLOOKUP($B346,PERIODIZACION!$A$3:$AN$528,21,FALSE))</f>
        <v/>
      </c>
      <c r="AF346" s="310"/>
      <c r="AG346" s="315" t="str">
        <f>IF(VLOOKUP($B346,PERIODIZACION!$A$3:$AN$528,22,FALSE)=0,"",VLOOKUP($B346,PERIODIZACION!$A$3:$AN$528,22,FALSE))</f>
        <v/>
      </c>
      <c r="AI346" s="87" t="s">
        <v>738</v>
      </c>
      <c r="AJ346" s="19" t="e">
        <f>VLOOKUP(C346,EJE!C$1:D1688,2,FALSE)</f>
        <v>#N/A</v>
      </c>
    </row>
    <row r="347" spans="1:36" ht="13.5" thickBot="1">
      <c r="A347" s="155">
        <v>10</v>
      </c>
      <c r="B347" s="261"/>
      <c r="C347" s="261"/>
      <c r="D347" s="325"/>
      <c r="E347" s="396" t="s">
        <v>688</v>
      </c>
      <c r="F347" s="396"/>
      <c r="G347" s="396"/>
      <c r="H347" s="396" t="s">
        <v>38</v>
      </c>
      <c r="I347" s="396"/>
      <c r="J347" s="396"/>
      <c r="K347" s="396" t="s">
        <v>687</v>
      </c>
      <c r="L347" s="396"/>
      <c r="M347" s="396"/>
      <c r="N347" s="396" t="s">
        <v>686</v>
      </c>
      <c r="O347" s="396"/>
      <c r="P347" s="396"/>
      <c r="Q347" s="309"/>
      <c r="R347" s="309"/>
      <c r="S347" s="309"/>
      <c r="T347" s="309"/>
      <c r="U347" s="309"/>
      <c r="V347" s="309"/>
      <c r="W347" s="309"/>
      <c r="X347" s="309"/>
      <c r="Y347" s="309"/>
      <c r="Z347" s="309"/>
      <c r="AA347" s="309"/>
      <c r="AB347" s="309"/>
      <c r="AC347" s="309"/>
      <c r="AD347" s="309"/>
      <c r="AE347" s="309"/>
      <c r="AF347" s="308" t="str">
        <f>IF(AE346 &lt;&gt; "","/","")</f>
        <v/>
      </c>
      <c r="AG347" s="308" t="str">
        <f>IF(VLOOKUP($B346,PERIODIZACION!$A$3:$AN$528,22,FALSE)=0,"",VLOOKUP($B346,PERIODIZACION!$A$3:$AN$528,22,FALSE))</f>
        <v/>
      </c>
      <c r="AI347" s="87" t="s">
        <v>738</v>
      </c>
      <c r="AJ347" s="19" t="e">
        <f>VLOOKUP(C347,EJE!C$1:D1689,2,FALSE)</f>
        <v>#N/A</v>
      </c>
    </row>
    <row r="348" spans="1:36" ht="16.5" customHeight="1">
      <c r="A348" s="155">
        <v>11</v>
      </c>
      <c r="B348" s="83" t="s">
        <v>41</v>
      </c>
      <c r="C348" s="316" t="s">
        <v>85</v>
      </c>
      <c r="D348" s="131" t="str">
        <f t="shared" ref="D348:D351" si="307">HYPERLINK(AJ348,AI348)</f>
        <v>video</v>
      </c>
      <c r="E348" s="389">
        <v>8</v>
      </c>
      <c r="F348" s="389"/>
      <c r="G348" s="389"/>
      <c r="H348" s="389"/>
      <c r="I348" s="389"/>
      <c r="J348" s="389"/>
      <c r="K348" s="389">
        <v>3</v>
      </c>
      <c r="L348" s="389"/>
      <c r="M348" s="389"/>
      <c r="N348" s="389"/>
      <c r="O348" s="389"/>
      <c r="P348" s="397"/>
      <c r="Q348" s="321"/>
      <c r="R348" s="311"/>
      <c r="S348" s="311"/>
      <c r="T348" s="311"/>
      <c r="U348" s="311"/>
      <c r="V348" s="311"/>
      <c r="W348" s="311"/>
      <c r="X348" s="311"/>
      <c r="Y348" s="311"/>
      <c r="Z348" s="311"/>
      <c r="AA348" s="311"/>
      <c r="AB348" s="311"/>
      <c r="AC348" s="311"/>
      <c r="AD348" s="311"/>
      <c r="AE348" s="311"/>
      <c r="AF348" s="311"/>
      <c r="AG348" s="311"/>
      <c r="AI348" s="87" t="s">
        <v>738</v>
      </c>
      <c r="AJ348" s="19">
        <f>VLOOKUP(C348,EJE!C$1:D1690,2,FALSE)</f>
        <v>0</v>
      </c>
    </row>
    <row r="349" spans="1:36" ht="17.25" customHeight="1">
      <c r="A349" s="155">
        <v>12</v>
      </c>
      <c r="B349" s="83" t="s">
        <v>687</v>
      </c>
      <c r="C349" s="321" t="s">
        <v>1195</v>
      </c>
      <c r="D349" s="132" t="str">
        <f t="shared" si="307"/>
        <v>video</v>
      </c>
      <c r="E349" s="395">
        <v>4</v>
      </c>
      <c r="F349" s="395"/>
      <c r="G349" s="395"/>
      <c r="H349" s="395"/>
      <c r="I349" s="395"/>
      <c r="J349" s="395"/>
      <c r="K349" s="395">
        <v>3</v>
      </c>
      <c r="L349" s="395"/>
      <c r="M349" s="395"/>
      <c r="N349" s="395"/>
      <c r="O349" s="395"/>
      <c r="P349" s="398"/>
      <c r="Q349" s="321"/>
      <c r="R349" s="311"/>
      <c r="S349" s="311"/>
      <c r="T349" s="311"/>
      <c r="U349" s="311"/>
      <c r="V349" s="311"/>
      <c r="W349" s="311"/>
      <c r="X349" s="311"/>
      <c r="Y349" s="311"/>
      <c r="Z349" s="311"/>
      <c r="AA349" s="311"/>
      <c r="AB349" s="311"/>
      <c r="AC349" s="311"/>
      <c r="AD349" s="311"/>
      <c r="AE349" s="311"/>
      <c r="AF349" s="311"/>
      <c r="AG349" s="311"/>
      <c r="AI349" s="87" t="s">
        <v>738</v>
      </c>
      <c r="AJ349" s="19">
        <f>VLOOKUP(C349,EJE!C$1:D1691,2,FALSE)</f>
        <v>0</v>
      </c>
    </row>
    <row r="350" spans="1:36" ht="12" customHeight="1">
      <c r="A350" s="155">
        <v>13</v>
      </c>
      <c r="B350" s="83" t="s">
        <v>39</v>
      </c>
      <c r="C350" s="321" t="s">
        <v>31</v>
      </c>
      <c r="D350" s="132" t="str">
        <f t="shared" si="307"/>
        <v>video</v>
      </c>
      <c r="E350" s="395">
        <v>8</v>
      </c>
      <c r="F350" s="395"/>
      <c r="G350" s="395"/>
      <c r="H350" s="395"/>
      <c r="I350" s="395"/>
      <c r="J350" s="395"/>
      <c r="K350" s="395">
        <v>3</v>
      </c>
      <c r="L350" s="395"/>
      <c r="M350" s="395"/>
      <c r="N350" s="395"/>
      <c r="O350" s="395"/>
      <c r="P350" s="398"/>
      <c r="Q350" s="321"/>
      <c r="R350" s="309"/>
      <c r="S350" s="309"/>
      <c r="T350" s="309"/>
      <c r="U350" s="309"/>
      <c r="V350" s="309"/>
      <c r="W350" s="309"/>
      <c r="X350" s="309"/>
      <c r="Y350" s="309"/>
      <c r="Z350" s="309"/>
      <c r="AA350" s="309"/>
      <c r="AB350" s="309"/>
      <c r="AC350" s="309"/>
      <c r="AD350" s="309"/>
      <c r="AE350" s="309"/>
      <c r="AF350" s="309"/>
      <c r="AG350" s="309"/>
      <c r="AI350" s="87" t="s">
        <v>738</v>
      </c>
      <c r="AJ350" s="19" t="str">
        <f>VLOOKUP(C350,EJE!C$1:D1692,2,FALSE)</f>
        <v>https://youtu.be/ETQDL_ZjXHA?si=UiZxuQ4iovxM9VFo</v>
      </c>
    </row>
    <row r="351" spans="1:36" ht="12.75" customHeight="1" thickBot="1">
      <c r="A351" s="155">
        <v>14</v>
      </c>
      <c r="B351" s="83" t="s">
        <v>687</v>
      </c>
      <c r="C351" s="313" t="s">
        <v>1194</v>
      </c>
      <c r="D351" s="133" t="str">
        <f t="shared" si="307"/>
        <v>video</v>
      </c>
      <c r="E351" s="386">
        <v>6</v>
      </c>
      <c r="F351" s="386"/>
      <c r="G351" s="386"/>
      <c r="H351" s="386"/>
      <c r="I351" s="386"/>
      <c r="J351" s="386"/>
      <c r="K351" s="386">
        <v>3</v>
      </c>
      <c r="L351" s="386"/>
      <c r="M351" s="386"/>
      <c r="N351" s="386"/>
      <c r="O351" s="386"/>
      <c r="P351" s="399"/>
      <c r="R351" s="319"/>
      <c r="S351" s="319"/>
      <c r="T351" s="319"/>
      <c r="U351" s="319"/>
      <c r="V351" s="319"/>
      <c r="W351" s="319"/>
      <c r="X351" s="319"/>
      <c r="Y351" s="319"/>
      <c r="Z351" s="319"/>
      <c r="AA351" s="319"/>
      <c r="AB351" s="319"/>
      <c r="AG351" s="309"/>
      <c r="AI351" s="87" t="s">
        <v>738</v>
      </c>
      <c r="AJ351" s="19">
        <f>VLOOKUP(C351,EJE!C$1:D1693,2,FALSE)</f>
        <v>0</v>
      </c>
    </row>
    <row r="352" spans="1:36" ht="12.75" customHeight="1">
      <c r="A352" s="155">
        <v>15</v>
      </c>
      <c r="B352" s="83" t="s">
        <v>263</v>
      </c>
      <c r="C352" s="316" t="s">
        <v>233</v>
      </c>
      <c r="D352" s="131" t="str">
        <f>HYPERLINK(AJ352,AI352)</f>
        <v>video</v>
      </c>
      <c r="E352" s="389">
        <v>12</v>
      </c>
      <c r="F352" s="389"/>
      <c r="G352" s="389"/>
      <c r="H352" s="389"/>
      <c r="I352" s="389"/>
      <c r="J352" s="389"/>
      <c r="K352" s="389">
        <v>3</v>
      </c>
      <c r="L352" s="389"/>
      <c r="M352" s="389"/>
      <c r="N352" s="389"/>
      <c r="O352" s="389"/>
      <c r="P352" s="397"/>
      <c r="R352" s="319"/>
      <c r="S352" s="319"/>
      <c r="T352" s="319"/>
      <c r="U352" s="319"/>
      <c r="V352" s="319"/>
      <c r="W352" s="319"/>
      <c r="X352" s="319"/>
      <c r="Y352" s="319"/>
      <c r="Z352" s="319"/>
      <c r="AA352" s="319"/>
      <c r="AB352" s="319"/>
      <c r="AG352" s="309"/>
      <c r="AI352" s="87" t="s">
        <v>738</v>
      </c>
      <c r="AJ352" s="19">
        <f>VLOOKUP(C352,EJE!C$1:D1694,2,FALSE)</f>
        <v>0</v>
      </c>
    </row>
    <row r="353" spans="1:36" ht="12.75" customHeight="1">
      <c r="A353" s="155">
        <v>16</v>
      </c>
      <c r="B353" s="83" t="s">
        <v>397</v>
      </c>
      <c r="C353" s="321" t="s">
        <v>289</v>
      </c>
      <c r="D353" s="132" t="str">
        <f>HYPERLINK(AJ353,AI353)</f>
        <v>video</v>
      </c>
      <c r="E353" s="395">
        <v>10</v>
      </c>
      <c r="F353" s="395"/>
      <c r="G353" s="395"/>
      <c r="H353" s="395"/>
      <c r="I353" s="395"/>
      <c r="J353" s="395"/>
      <c r="K353" s="395">
        <v>3</v>
      </c>
      <c r="L353" s="395"/>
      <c r="M353" s="395"/>
      <c r="N353" s="395"/>
      <c r="O353" s="395"/>
      <c r="P353" s="398"/>
      <c r="R353" s="319"/>
      <c r="S353" s="319"/>
      <c r="T353" s="319"/>
      <c r="U353" s="319"/>
      <c r="V353" s="319"/>
      <c r="W353" s="319"/>
      <c r="X353" s="319"/>
      <c r="Y353" s="319"/>
      <c r="Z353" s="319"/>
      <c r="AA353" s="319"/>
      <c r="AB353" s="319"/>
      <c r="AG353" s="309"/>
      <c r="AI353" s="87" t="s">
        <v>738</v>
      </c>
      <c r="AJ353" s="19">
        <f>VLOOKUP(C353,EJE!C$1:D1695,2,FALSE)</f>
        <v>0</v>
      </c>
    </row>
    <row r="354" spans="1:36" ht="12.75" customHeight="1" thickBot="1">
      <c r="A354" s="155">
        <v>17</v>
      </c>
      <c r="B354" s="83" t="s">
        <v>942</v>
      </c>
      <c r="C354" s="313" t="s">
        <v>178</v>
      </c>
      <c r="D354" s="133" t="str">
        <f>HYPERLINK(AJ354,AI354)</f>
        <v>video</v>
      </c>
      <c r="E354" s="386">
        <v>8</v>
      </c>
      <c r="F354" s="386"/>
      <c r="G354" s="386"/>
      <c r="H354" s="386"/>
      <c r="I354" s="386"/>
      <c r="J354" s="386"/>
      <c r="K354" s="386">
        <v>3</v>
      </c>
      <c r="L354" s="386"/>
      <c r="M354" s="386"/>
      <c r="N354" s="386"/>
      <c r="O354" s="386"/>
      <c r="P354" s="399"/>
      <c r="R354" s="319"/>
      <c r="S354" s="319"/>
      <c r="T354" s="319"/>
      <c r="U354" s="319"/>
      <c r="V354" s="319"/>
      <c r="W354" s="319"/>
      <c r="X354" s="319"/>
      <c r="Y354" s="319"/>
      <c r="Z354" s="319"/>
      <c r="AA354" s="319"/>
      <c r="AB354" s="319"/>
      <c r="AG354" s="309"/>
      <c r="AI354" s="87" t="s">
        <v>738</v>
      </c>
      <c r="AJ354" s="19" t="str">
        <f>VLOOKUP(C354,EJE!C$1:D1696,2,FALSE)</f>
        <v>https://youtu.be/dMsXx_Qqpj0?si=VK3hfq7BMsTC3ZqS</v>
      </c>
    </row>
    <row r="355" spans="1:36" ht="12.75" customHeight="1">
      <c r="A355" s="155">
        <v>18</v>
      </c>
      <c r="B355" s="83" t="s">
        <v>397</v>
      </c>
      <c r="C355" s="316" t="s">
        <v>290</v>
      </c>
      <c r="D355" s="131" t="str">
        <f t="shared" ref="D355:D357" si="308">HYPERLINK(AJ355,AI355)</f>
        <v>video</v>
      </c>
      <c r="E355" s="389">
        <v>10</v>
      </c>
      <c r="F355" s="389"/>
      <c r="G355" s="389"/>
      <c r="H355" s="389"/>
      <c r="I355" s="389"/>
      <c r="J355" s="389"/>
      <c r="K355" s="389">
        <v>3</v>
      </c>
      <c r="L355" s="389"/>
      <c r="M355" s="389"/>
      <c r="N355" s="389"/>
      <c r="O355" s="389"/>
      <c r="P355" s="397"/>
      <c r="R355" s="319"/>
      <c r="S355" s="319"/>
      <c r="T355" s="319"/>
      <c r="U355" s="319"/>
      <c r="V355" s="319"/>
      <c r="W355" s="319"/>
      <c r="X355" s="319"/>
      <c r="Y355" s="319"/>
      <c r="Z355" s="319"/>
      <c r="AA355" s="319"/>
      <c r="AB355" s="319"/>
      <c r="AE355" s="23"/>
      <c r="AI355" s="87" t="s">
        <v>738</v>
      </c>
      <c r="AJ355" s="19">
        <f>VLOOKUP(C355,EJE!C$1:D1697,2,FALSE)</f>
        <v>0</v>
      </c>
    </row>
    <row r="356" spans="1:36" ht="12.75" customHeight="1" thickBot="1">
      <c r="A356" s="155">
        <v>19</v>
      </c>
      <c r="B356" s="83" t="s">
        <v>394</v>
      </c>
      <c r="C356" s="313" t="s">
        <v>1198</v>
      </c>
      <c r="D356" s="133" t="str">
        <f t="shared" si="308"/>
        <v>video</v>
      </c>
      <c r="E356" s="386">
        <v>10</v>
      </c>
      <c r="F356" s="386"/>
      <c r="G356" s="386"/>
      <c r="H356" s="386"/>
      <c r="I356" s="386"/>
      <c r="J356" s="386"/>
      <c r="K356" s="386">
        <v>3</v>
      </c>
      <c r="L356" s="386"/>
      <c r="M356" s="386"/>
      <c r="N356" s="386"/>
      <c r="O356" s="386"/>
      <c r="P356" s="399"/>
      <c r="R356" s="319"/>
      <c r="S356" s="319"/>
      <c r="T356" s="319"/>
      <c r="U356" s="319"/>
      <c r="V356" s="319"/>
      <c r="W356" s="319"/>
      <c r="X356" s="319"/>
      <c r="Y356" s="319"/>
      <c r="Z356" s="319"/>
      <c r="AA356" s="319"/>
      <c r="AB356" s="319"/>
      <c r="AE356" s="23"/>
      <c r="AI356" s="87" t="s">
        <v>738</v>
      </c>
      <c r="AJ356" s="19" t="str">
        <f>VLOOKUP(C356,EJE!C$1:D1698,2,FALSE)</f>
        <v>https://www.youtube.com/watch?v=O3DX8v_pLi8</v>
      </c>
    </row>
    <row r="357" spans="1:36" ht="12.75" customHeight="1">
      <c r="A357" s="155">
        <v>20</v>
      </c>
      <c r="B357" s="83" t="s">
        <v>1</v>
      </c>
      <c r="C357" s="321" t="s">
        <v>745</v>
      </c>
      <c r="D357" s="132" t="str">
        <f t="shared" si="308"/>
        <v>video</v>
      </c>
      <c r="E357" s="395"/>
      <c r="F357" s="395"/>
      <c r="G357" s="395"/>
      <c r="H357" s="395" t="s">
        <v>779</v>
      </c>
      <c r="I357" s="395"/>
      <c r="J357" s="395"/>
      <c r="K357" s="395">
        <v>3</v>
      </c>
      <c r="L357" s="395"/>
      <c r="M357" s="395"/>
      <c r="N357" s="395"/>
      <c r="O357" s="395"/>
      <c r="P357" s="395"/>
      <c r="R357" s="319"/>
      <c r="S357" s="319"/>
      <c r="T357" s="319"/>
      <c r="U357" s="319"/>
      <c r="V357" s="319"/>
      <c r="W357" s="319"/>
      <c r="X357" s="319"/>
      <c r="Y357" s="319"/>
      <c r="Z357" s="319"/>
      <c r="AA357" s="319"/>
      <c r="AB357" s="319"/>
      <c r="AE357" s="23"/>
      <c r="AI357" s="87" t="s">
        <v>738</v>
      </c>
      <c r="AJ357" s="19" t="str">
        <f>VLOOKUP(C357,EJE!C$1:D1699,2,FALSE)</f>
        <v>https://drive.google.com/file/d/1d10kKB4X2rApjiYtDlKjBbuy7zvRY_rz/view?usp=sharing</v>
      </c>
    </row>
    <row r="358" spans="1:36">
      <c r="A358" s="155"/>
      <c r="B358" s="83"/>
      <c r="C358" s="320"/>
      <c r="D358" s="192"/>
      <c r="E358" s="22"/>
      <c r="F358" s="22"/>
      <c r="G358" s="22"/>
      <c r="I358" s="320"/>
      <c r="J358" s="23"/>
      <c r="L358" s="320"/>
      <c r="M358" s="23"/>
      <c r="O358" s="320"/>
      <c r="P358" s="23"/>
      <c r="S358" s="23"/>
      <c r="U358" s="24"/>
      <c r="V358" s="24"/>
      <c r="W358" s="24"/>
      <c r="X358" s="24"/>
      <c r="Y358" s="24"/>
      <c r="AB358" s="23"/>
      <c r="AE358" s="23"/>
    </row>
    <row r="359" spans="1:36">
      <c r="A359" s="155"/>
      <c r="B359" s="83"/>
      <c r="C359" s="320"/>
      <c r="D359" s="192"/>
      <c r="E359" s="22"/>
      <c r="F359" s="22"/>
      <c r="G359" s="22"/>
      <c r="I359" s="320"/>
      <c r="J359" s="23"/>
      <c r="L359" s="320"/>
      <c r="M359" s="23"/>
      <c r="O359" s="320"/>
      <c r="P359" s="23"/>
      <c r="S359" s="23"/>
      <c r="U359" s="24"/>
      <c r="V359" s="24"/>
      <c r="W359" s="24"/>
      <c r="X359" s="24"/>
      <c r="Y359" s="24"/>
      <c r="AB359" s="23"/>
      <c r="AE359" s="23"/>
    </row>
    <row r="360" spans="1:36">
      <c r="A360" s="155"/>
      <c r="B360" s="83"/>
    </row>
    <row r="361" spans="1:36">
      <c r="A361" s="155"/>
      <c r="B361" s="83"/>
    </row>
    <row r="362" spans="1:36">
      <c r="B362" s="320"/>
      <c r="C362" s="77" t="s">
        <v>939</v>
      </c>
    </row>
    <row r="363" spans="1:36" customFormat="1" ht="21" thickBot="1">
      <c r="A363" s="160">
        <v>15</v>
      </c>
      <c r="B363" s="160"/>
      <c r="C363" s="160" t="s">
        <v>940</v>
      </c>
      <c r="D363" s="190"/>
      <c r="E363" s="379" t="s">
        <v>688</v>
      </c>
      <c r="F363" s="379"/>
      <c r="G363" s="379"/>
      <c r="H363" s="379" t="s">
        <v>38</v>
      </c>
      <c r="I363" s="379"/>
      <c r="J363" s="379"/>
      <c r="K363" s="379" t="s">
        <v>687</v>
      </c>
      <c r="L363" s="379"/>
      <c r="M363" s="379"/>
      <c r="N363" s="379" t="s">
        <v>686</v>
      </c>
      <c r="O363" s="379"/>
      <c r="P363" s="379"/>
      <c r="Q363" s="77"/>
      <c r="R363" s="77"/>
      <c r="S363" s="77"/>
      <c r="T363" s="77"/>
      <c r="U363" s="77"/>
      <c r="V363" s="77"/>
      <c r="W363" s="77"/>
      <c r="X363" s="77"/>
      <c r="Y363" s="77"/>
      <c r="Z363" s="77"/>
      <c r="AA363" s="77"/>
      <c r="AB363" s="77"/>
      <c r="AC363" s="77"/>
      <c r="AD363" s="77"/>
      <c r="AE363" s="77"/>
      <c r="AF363" s="77"/>
      <c r="AG363" s="78"/>
      <c r="AH363" s="320"/>
      <c r="AI363" s="87"/>
      <c r="AJ363" s="76"/>
    </row>
    <row r="364" spans="1:36" ht="12.75">
      <c r="A364" s="155">
        <v>1</v>
      </c>
      <c r="B364" s="80" t="s">
        <v>942</v>
      </c>
      <c r="C364" s="316" t="s">
        <v>199</v>
      </c>
      <c r="D364" s="131" t="e">
        <f t="shared" ref="D364:D369" si="309">HYPERLINK(AJ364,AI364)</f>
        <v>#N/A</v>
      </c>
      <c r="E364" s="389"/>
      <c r="F364" s="389"/>
      <c r="G364" s="389"/>
      <c r="H364" s="389" t="s">
        <v>776</v>
      </c>
      <c r="I364" s="389"/>
      <c r="J364" s="389"/>
      <c r="K364" s="389">
        <v>3</v>
      </c>
      <c r="L364" s="389"/>
      <c r="M364" s="389"/>
      <c r="N364" s="389"/>
      <c r="O364" s="389"/>
      <c r="P364" s="397"/>
      <c r="Q364" s="159"/>
      <c r="R364" s="159"/>
      <c r="S364" s="159"/>
      <c r="T364" s="159"/>
      <c r="U364" s="159"/>
      <c r="V364" s="159"/>
      <c r="W364" s="159"/>
      <c r="X364" s="159"/>
      <c r="Y364" s="159"/>
      <c r="Z364" s="159"/>
      <c r="AA364" s="159"/>
      <c r="AB364" s="159"/>
      <c r="AC364" s="159"/>
      <c r="AD364" s="159"/>
      <c r="AE364" s="159"/>
      <c r="AF364" s="159"/>
      <c r="AG364" s="308"/>
      <c r="AI364" s="87" t="s">
        <v>738</v>
      </c>
      <c r="AJ364" s="19" t="e">
        <f>VLOOKUP(C364,EJE!C$1:D1699,2,FALSE)</f>
        <v>#N/A</v>
      </c>
    </row>
    <row r="365" spans="1:36" ht="12.75" customHeight="1">
      <c r="A365" s="155">
        <v>2</v>
      </c>
      <c r="B365" s="81" t="s">
        <v>264</v>
      </c>
      <c r="C365" s="321" t="s">
        <v>219</v>
      </c>
      <c r="D365" s="132" t="str">
        <f t="shared" si="309"/>
        <v>video</v>
      </c>
      <c r="E365" s="395"/>
      <c r="F365" s="395"/>
      <c r="G365" s="395"/>
      <c r="H365" s="395" t="s">
        <v>776</v>
      </c>
      <c r="I365" s="395"/>
      <c r="J365" s="395"/>
      <c r="K365" s="395">
        <v>3</v>
      </c>
      <c r="L365" s="395"/>
      <c r="M365" s="395"/>
      <c r="N365" s="395"/>
      <c r="O365" s="395"/>
      <c r="P365" s="398"/>
      <c r="Q365" s="159"/>
      <c r="R365" s="159"/>
      <c r="S365" s="159"/>
      <c r="T365" s="159"/>
      <c r="U365" s="159"/>
      <c r="V365" s="159"/>
      <c r="W365" s="159"/>
      <c r="X365" s="159"/>
      <c r="Y365" s="159"/>
      <c r="Z365" s="159"/>
      <c r="AA365" s="159"/>
      <c r="AB365" s="159"/>
      <c r="AC365" s="159"/>
      <c r="AD365" s="159"/>
      <c r="AE365" s="159"/>
      <c r="AF365" s="159"/>
      <c r="AG365" s="308"/>
      <c r="AI365" s="87" t="s">
        <v>738</v>
      </c>
      <c r="AJ365" s="19">
        <f>VLOOKUP(C365,EJE!C$1:D1700,2,FALSE)</f>
        <v>0</v>
      </c>
    </row>
    <row r="366" spans="1:36" ht="17.25" customHeight="1" thickBot="1">
      <c r="A366" s="155">
        <v>3</v>
      </c>
      <c r="B366" s="82" t="s">
        <v>942</v>
      </c>
      <c r="C366" s="313" t="s">
        <v>177</v>
      </c>
      <c r="D366" s="133" t="str">
        <f t="shared" si="309"/>
        <v>video</v>
      </c>
      <c r="E366" s="386"/>
      <c r="F366" s="386"/>
      <c r="G366" s="386"/>
      <c r="H366" s="386" t="s">
        <v>776</v>
      </c>
      <c r="I366" s="386"/>
      <c r="J366" s="386"/>
      <c r="K366" s="386">
        <v>3</v>
      </c>
      <c r="L366" s="386"/>
      <c r="M366" s="386"/>
      <c r="N366" s="386"/>
      <c r="O366" s="386"/>
      <c r="P366" s="399"/>
      <c r="Q366" s="159"/>
      <c r="R366" s="159"/>
      <c r="S366" s="159"/>
      <c r="T366" s="159"/>
      <c r="U366" s="159"/>
      <c r="V366" s="159"/>
      <c r="W366" s="159"/>
      <c r="X366" s="159"/>
      <c r="Y366" s="159"/>
      <c r="Z366" s="159"/>
      <c r="AA366" s="159"/>
      <c r="AB366" s="159"/>
      <c r="AC366" s="159"/>
      <c r="AD366" s="159"/>
      <c r="AE366" s="159"/>
      <c r="AF366" s="159"/>
      <c r="AG366" s="308"/>
      <c r="AI366" s="87" t="s">
        <v>738</v>
      </c>
      <c r="AJ366" s="19" t="str">
        <f>VLOOKUP(C366,EJE!C$1:D1701,2,FALSE)</f>
        <v>https://youtube.com/shorts/F5owFeKgpoc?si=WPHajVCe8n2gHMbW</v>
      </c>
    </row>
    <row r="367" spans="1:36" ht="16.5" customHeight="1">
      <c r="A367" s="155">
        <v>4</v>
      </c>
      <c r="B367" s="81" t="s">
        <v>739</v>
      </c>
      <c r="C367" s="321" t="s">
        <v>66</v>
      </c>
      <c r="D367" s="132" t="str">
        <f t="shared" si="309"/>
        <v>video</v>
      </c>
      <c r="E367" s="395"/>
      <c r="F367" s="395"/>
      <c r="G367" s="395"/>
      <c r="H367" s="395" t="s">
        <v>776</v>
      </c>
      <c r="I367" s="395"/>
      <c r="J367" s="395"/>
      <c r="K367" s="395">
        <v>3</v>
      </c>
      <c r="L367" s="395"/>
      <c r="M367" s="395"/>
      <c r="N367" s="395"/>
      <c r="O367" s="395"/>
      <c r="P367" s="398"/>
      <c r="Q367" s="159"/>
      <c r="R367" s="159"/>
      <c r="S367" s="159"/>
      <c r="T367" s="159"/>
      <c r="U367" s="159"/>
      <c r="V367" s="159"/>
      <c r="W367" s="159"/>
      <c r="X367" s="159"/>
      <c r="Y367" s="159"/>
      <c r="Z367" s="159"/>
      <c r="AA367" s="159"/>
      <c r="AB367" s="159"/>
      <c r="AC367" s="159"/>
      <c r="AD367" s="159"/>
      <c r="AE367" s="159"/>
      <c r="AF367" s="159"/>
      <c r="AG367" s="308"/>
      <c r="AI367" s="87" t="s">
        <v>738</v>
      </c>
      <c r="AJ367" s="19" t="str">
        <f>VLOOKUP(C367,EJE!C$1:D1702,2,FALSE)</f>
        <v>https://youtu.be/YNAwRWgPwNk?si=tRGZb459mOPBCCZB</v>
      </c>
    </row>
    <row r="368" spans="1:36" ht="12.75" customHeight="1">
      <c r="A368" s="155">
        <v>5</v>
      </c>
      <c r="B368" s="81" t="s">
        <v>739</v>
      </c>
      <c r="C368" s="321" t="s">
        <v>316</v>
      </c>
      <c r="D368" s="132" t="str">
        <f t="shared" si="309"/>
        <v>video</v>
      </c>
      <c r="E368" s="395"/>
      <c r="F368" s="395"/>
      <c r="G368" s="395"/>
      <c r="H368" s="395" t="s">
        <v>776</v>
      </c>
      <c r="I368" s="395"/>
      <c r="J368" s="395"/>
      <c r="K368" s="395">
        <v>3</v>
      </c>
      <c r="L368" s="395"/>
      <c r="M368" s="395"/>
      <c r="N368" s="395"/>
      <c r="O368" s="395"/>
      <c r="P368" s="398"/>
      <c r="Q368" s="159"/>
      <c r="R368" s="159"/>
      <c r="S368" s="159"/>
      <c r="T368" s="159"/>
      <c r="U368" s="159"/>
      <c r="V368" s="159"/>
      <c r="W368" s="159"/>
      <c r="X368" s="159"/>
      <c r="Y368" s="159"/>
      <c r="Z368" s="159"/>
      <c r="AA368" s="159"/>
      <c r="AB368" s="159"/>
      <c r="AC368" s="159"/>
      <c r="AD368" s="159"/>
      <c r="AE368" s="159"/>
      <c r="AF368" s="159"/>
      <c r="AG368" s="308"/>
      <c r="AI368" s="87" t="s">
        <v>738</v>
      </c>
      <c r="AJ368" s="19" t="str">
        <f>VLOOKUP(C368,EJE!C$1:D1703,2,FALSE)</f>
        <v>https://youtu.be/mHF9oAkfJ6Q?si=PpywtjmHtAge-zOQ</v>
      </c>
    </row>
    <row r="369" spans="1:36" ht="13.5" customHeight="1" thickBot="1">
      <c r="A369" s="155">
        <v>6</v>
      </c>
      <c r="B369" s="81" t="s">
        <v>0</v>
      </c>
      <c r="C369" s="321" t="s">
        <v>621</v>
      </c>
      <c r="D369" s="132" t="str">
        <f t="shared" si="309"/>
        <v>video</v>
      </c>
      <c r="E369" s="395"/>
      <c r="F369" s="395"/>
      <c r="G369" s="395"/>
      <c r="H369" s="395" t="s">
        <v>776</v>
      </c>
      <c r="I369" s="395"/>
      <c r="J369" s="395"/>
      <c r="K369" s="395">
        <v>3</v>
      </c>
      <c r="L369" s="395"/>
      <c r="M369" s="395"/>
      <c r="N369" s="395"/>
      <c r="O369" s="395"/>
      <c r="P369" s="398"/>
      <c r="Q369" s="159"/>
      <c r="R369" s="159"/>
      <c r="S369" s="159"/>
      <c r="T369" s="159"/>
      <c r="U369" s="159"/>
      <c r="V369" s="159"/>
      <c r="W369" s="159"/>
      <c r="X369" s="159"/>
      <c r="Y369" s="159"/>
      <c r="Z369" s="159"/>
      <c r="AA369" s="159"/>
      <c r="AB369" s="159"/>
      <c r="AC369" s="159"/>
      <c r="AD369" s="159"/>
      <c r="AE369" s="159"/>
      <c r="AF369" s="159"/>
      <c r="AG369" s="308"/>
      <c r="AI369" s="87" t="s">
        <v>738</v>
      </c>
      <c r="AJ369" s="19">
        <f>VLOOKUP(C369,EJE!C$1:D1704,2,FALSE)</f>
        <v>0</v>
      </c>
    </row>
    <row r="370" spans="1:36" ht="12.75">
      <c r="A370" s="155">
        <v>7</v>
      </c>
      <c r="B370" s="129" t="s">
        <v>1258</v>
      </c>
      <c r="C370" s="317" t="str">
        <f>+VLOOKUP($B370,PERIODIZACION!$A$3:$AN$528,2,FALSE)</f>
        <v>SENTADILLA</v>
      </c>
      <c r="D370" s="203">
        <f>IF(VLOOKUP($B370,PERIODIZACION!$A$3:$AN$528,3,FALSE)=0,"",VLOOKUP($B370,PERIODIZACION!$A$3:$AN$528,3,FALSE))</f>
        <v>40</v>
      </c>
      <c r="E370" s="317" t="str">
        <f t="shared" ref="E370" si="310">IF(D370 &lt;&gt; "","/","")</f>
        <v>/</v>
      </c>
      <c r="F370" s="317">
        <f>IF(VLOOKUP($B370,PERIODIZACION!$A$3:$AN$528,4,FALSE)=0,"",VLOOKUP($B370,PERIODIZACION!$A$3:$AN$528,4,FALSE))</f>
        <v>4</v>
      </c>
      <c r="G370" s="317">
        <f>IF(VLOOKUP($B370,PERIODIZACION!$A$3:$AN$528,5,FALSE)=0,"",VLOOKUP($B370,PERIODIZACION!$A$3:$AN$528,5,FALSE))</f>
        <v>60</v>
      </c>
      <c r="H370" s="317" t="str">
        <f t="shared" ref="H370" si="311">IF(G370 &lt;&gt; "","/","")</f>
        <v>/</v>
      </c>
      <c r="I370" s="317">
        <f>IF(VLOOKUP($B370,PERIODIZACION!$A$3:$AN$528,6,FALSE)=0,"",VLOOKUP($B370,PERIODIZACION!$A$3:$AN$528,6,FALSE))</f>
        <v>4</v>
      </c>
      <c r="J370" s="317">
        <f>IF(VLOOKUP($B370,PERIODIZACION!$A$3:$AN$528,7,FALSE)=0,"",VLOOKUP($B370,PERIODIZACION!$A$3:$AN$528,7,FALSE))</f>
        <v>70</v>
      </c>
      <c r="K370" s="317" t="str">
        <f t="shared" ref="K370" si="312">IF(J370 &lt;&gt; "","/","")</f>
        <v>/</v>
      </c>
      <c r="L370" s="317">
        <f>IF(VLOOKUP($B370,PERIODIZACION!$A$3:$AN$528,8,FALSE)=0,"",VLOOKUP($B370,PERIODIZACION!$A$3:$AN$528,8,FALSE))</f>
        <v>4</v>
      </c>
      <c r="M370" s="317">
        <f>IF(VLOOKUP($B370,PERIODIZACION!$A$3:$AN$528,9,FALSE)=0,"",VLOOKUP($B370,PERIODIZACION!$A$3:$AN$528,9,FALSE))</f>
        <v>80</v>
      </c>
      <c r="N370" s="317" t="str">
        <f t="shared" ref="N370" si="313">IF(M370 &lt;&gt; "","/","")</f>
        <v>/</v>
      </c>
      <c r="O370" s="317">
        <f>IF(VLOOKUP($B370,PERIODIZACION!$A$3:$AN$528,10,FALSE)=0,"",VLOOKUP($B370,PERIODIZACION!$A$3:$AN$528,10,FALSE))</f>
        <v>2</v>
      </c>
      <c r="P370" s="317">
        <f>IF(VLOOKUP($B370,PERIODIZACION!$A$3:$AN$528,11,FALSE)=0,"",VLOOKUP($B370,PERIODIZACION!$A$3:$AN$528,11,FALSE))</f>
        <v>80</v>
      </c>
      <c r="Q370" s="317" t="str">
        <f t="shared" ref="Q370" si="314">IF(P370 &lt;&gt; "","/","")</f>
        <v>/</v>
      </c>
      <c r="R370" s="317">
        <f>IF(VLOOKUP($B370,PERIODIZACION!$A$3:$AN$528,12,FALSE)=0,"",VLOOKUP($B370,PERIODIZACION!$A$3:$AN$528,12,FALSE))</f>
        <v>2</v>
      </c>
      <c r="S370" s="317">
        <f>IF(VLOOKUP($B370,PERIODIZACION!$A$3:$AN$528,13,FALSE)=0,"",VLOOKUP($B370,PERIODIZACION!$A$3:$AN$528,13,FALSE))</f>
        <v>80</v>
      </c>
      <c r="T370" s="317" t="str">
        <f t="shared" ref="T370" si="315">IF(S370 &lt;&gt; "","/","")</f>
        <v>/</v>
      </c>
      <c r="U370" s="317">
        <f>IF(VLOOKUP($B370,PERIODIZACION!$A$3:$AN$528,14,FALSE)=0,"",VLOOKUP($B370,PERIODIZACION!$A$3:$AN$528,14,FALSE))</f>
        <v>2</v>
      </c>
      <c r="V370" s="317">
        <f>IF(VLOOKUP($B370,PERIODIZACION!$A$3:$AN$528,15,FALSE)=0,"",VLOOKUP($B370,PERIODIZACION!$A$3:$AN$528,15,FALSE))</f>
        <v>80</v>
      </c>
      <c r="W370" s="317" t="str">
        <f t="shared" ref="W370" si="316">IF(V370 &lt;&gt; "","/","")</f>
        <v>/</v>
      </c>
      <c r="X370" s="317">
        <f>IF(VLOOKUP($B370,PERIODIZACION!$A$3:$AN$528,16,FALSE)=0,"",VLOOKUP($B370,PERIODIZACION!$A$3:$AN$528,16,FALSE))</f>
        <v>2</v>
      </c>
      <c r="Y370" s="317">
        <f>IF(VLOOKUP($B370,PERIODIZACION!$A$3:$AN$528,17,FALSE)=0,"",VLOOKUP($B370,PERIODIZACION!$A$3:$AN$528,17,FALSE))</f>
        <v>80</v>
      </c>
      <c r="Z370" s="317" t="str">
        <f t="shared" ref="Z370" si="317">IF(Y370 &lt;&gt; "","/","")</f>
        <v>/</v>
      </c>
      <c r="AA370" s="317">
        <f>IF(VLOOKUP($B370,PERIODIZACION!$A$3:$AN$528,18,FALSE)=0,"",VLOOKUP($B370,PERIODIZACION!$A$3:$AN$528,18,FALSE))</f>
        <v>2</v>
      </c>
      <c r="AB370" s="317">
        <f>IF(VLOOKUP($B370,PERIODIZACION!$A$3:$AN$528,19,FALSE)=0,"",VLOOKUP($B370,PERIODIZACION!$A$3:$AN$528,19,FALSE))</f>
        <v>80</v>
      </c>
      <c r="AC370" s="317" t="str">
        <f t="shared" ref="AC370" si="318">IF(AB370 &lt;&gt; "","/","")</f>
        <v>/</v>
      </c>
      <c r="AD370" s="317">
        <f>IF(VLOOKUP($B370,PERIODIZACION!$A$3:$AN$528,20,FALSE)=0,"",VLOOKUP($B370,PERIODIZACION!$A$3:$AN$528,20,FALSE))</f>
        <v>2</v>
      </c>
      <c r="AE370" s="317" t="str">
        <f>IF(VLOOKUP($B370,PERIODIZACION!$A$3:$AN$528,21,FALSE)=0,"",VLOOKUP($B370,PERIODIZACION!$A$3:$AN$528,21,FALSE))</f>
        <v/>
      </c>
      <c r="AF370" s="317" t="str">
        <f t="shared" ref="AF370" si="319">IF(AE370 &lt;&gt; "","/","")</f>
        <v/>
      </c>
      <c r="AG370" s="318" t="str">
        <f>IF(VLOOKUP($B370,PERIODIZACION!$A$3:$AN$528,22,FALSE)=0,"",VLOOKUP($B370,PERIODIZACION!$A$3:$AN$528,22,FALSE))</f>
        <v/>
      </c>
      <c r="AI370" s="87" t="s">
        <v>738</v>
      </c>
      <c r="AJ370" s="19" t="e">
        <f>VLOOKUP(C370,EJE!C$1:D1706,2,FALSE)</f>
        <v>#N/A</v>
      </c>
    </row>
    <row r="371" spans="1:36" ht="16.5" customHeight="1">
      <c r="A371" s="155">
        <v>8</v>
      </c>
      <c r="B371" s="81"/>
      <c r="C371" s="308"/>
      <c r="D371" s="132"/>
      <c r="E371" s="380"/>
      <c r="F371" s="380"/>
      <c r="G371" s="380"/>
      <c r="H371" s="380"/>
      <c r="I371" s="380"/>
      <c r="J371" s="380"/>
      <c r="K371" s="380"/>
      <c r="L371" s="380"/>
      <c r="M371" s="380"/>
      <c r="N371" s="380"/>
      <c r="O371" s="380"/>
      <c r="P371" s="380"/>
      <c r="Q371" s="308"/>
      <c r="R371" s="308"/>
      <c r="S371" s="308"/>
      <c r="T371" s="308"/>
      <c r="U371" s="308"/>
      <c r="V371" s="308"/>
      <c r="W371" s="308"/>
      <c r="X371" s="308"/>
      <c r="Y371" s="308"/>
      <c r="Z371" s="308"/>
      <c r="AA371" s="308"/>
      <c r="AB371" s="308"/>
      <c r="AC371" s="308"/>
      <c r="AD371" s="308"/>
      <c r="AE371" s="308"/>
      <c r="AF371" s="308"/>
      <c r="AG371" s="312"/>
      <c r="AI371" s="87" t="s">
        <v>738</v>
      </c>
      <c r="AJ371" s="19" t="e">
        <f>VLOOKUP(C371,EJE!C$1:D1707,2,FALSE)</f>
        <v>#N/A</v>
      </c>
    </row>
    <row r="372" spans="1:36" ht="13.5" customHeight="1" thickBot="1">
      <c r="A372" s="155">
        <v>9</v>
      </c>
      <c r="B372" s="82" t="s">
        <v>264</v>
      </c>
      <c r="C372" s="314" t="s">
        <v>651</v>
      </c>
      <c r="D372" s="133" t="str">
        <f>HYPERLINK(AJ372,AI372)</f>
        <v>video</v>
      </c>
      <c r="E372" s="387"/>
      <c r="F372" s="387"/>
      <c r="G372" s="387"/>
      <c r="H372" s="387" t="s">
        <v>776</v>
      </c>
      <c r="I372" s="387"/>
      <c r="J372" s="387"/>
      <c r="K372" s="387"/>
      <c r="L372" s="387"/>
      <c r="M372" s="387"/>
      <c r="N372" s="387"/>
      <c r="O372" s="387"/>
      <c r="P372" s="387"/>
      <c r="Q372" s="314"/>
      <c r="R372" s="314"/>
      <c r="S372" s="314"/>
      <c r="T372" s="314"/>
      <c r="U372" s="314"/>
      <c r="V372" s="314"/>
      <c r="W372" s="314"/>
      <c r="X372" s="314"/>
      <c r="Y372" s="314"/>
      <c r="Z372" s="314"/>
      <c r="AA372" s="314"/>
      <c r="AB372" s="314"/>
      <c r="AC372" s="314"/>
      <c r="AD372" s="314"/>
      <c r="AE372" s="314"/>
      <c r="AF372" s="314"/>
      <c r="AG372" s="315"/>
      <c r="AI372" s="87" t="s">
        <v>738</v>
      </c>
      <c r="AJ372" s="19" t="str">
        <f>VLOOKUP(C372,EJE!C$1:D1708,2,FALSE)</f>
        <v>https://youtu.be/NDnUK9fSDe8?si=3nBkyPS7AyNNNd0x</v>
      </c>
    </row>
    <row r="373" spans="1:36" ht="12.75">
      <c r="A373" s="155">
        <v>10</v>
      </c>
      <c r="B373" s="129" t="s">
        <v>1257</v>
      </c>
      <c r="C373" s="317" t="str">
        <f>+VLOOKUP($B373,PERIODIZACION!$A$3:$AN$528,2,FALSE)</f>
        <v>SEAL ROW</v>
      </c>
      <c r="D373" s="203">
        <f>IF(VLOOKUP($B373,PERIODIZACION!$A$3:$AN$528,3,FALSE)=0,"",VLOOKUP($B373,PERIODIZACION!$A$3:$AN$528,3,FALSE))</f>
        <v>40</v>
      </c>
      <c r="E373" s="317" t="str">
        <f t="shared" ref="E373" si="320">IF(D373 &lt;&gt; "","/","")</f>
        <v>/</v>
      </c>
      <c r="F373" s="317">
        <f>IF(VLOOKUP($B373,PERIODIZACION!$A$3:$AN$528,4,FALSE)=0,"",VLOOKUP($B373,PERIODIZACION!$A$3:$AN$528,4,FALSE))</f>
        <v>4</v>
      </c>
      <c r="G373" s="317">
        <f>IF(VLOOKUP($B373,PERIODIZACION!$A$3:$AN$528,5,FALSE)=0,"",VLOOKUP($B373,PERIODIZACION!$A$3:$AN$528,5,FALSE))</f>
        <v>60</v>
      </c>
      <c r="H373" s="317" t="str">
        <f t="shared" ref="H373" si="321">IF(G373 &lt;&gt; "","/","")</f>
        <v>/</v>
      </c>
      <c r="I373" s="317">
        <f>IF(VLOOKUP($B373,PERIODIZACION!$A$3:$AN$528,6,FALSE)=0,"",VLOOKUP($B373,PERIODIZACION!$A$3:$AN$528,6,FALSE))</f>
        <v>4</v>
      </c>
      <c r="J373" s="317">
        <f>IF(VLOOKUP($B373,PERIODIZACION!$A$3:$AN$528,7,FALSE)=0,"",VLOOKUP($B373,PERIODIZACION!$A$3:$AN$528,7,FALSE))</f>
        <v>70</v>
      </c>
      <c r="K373" s="317" t="str">
        <f t="shared" ref="K373" si="322">IF(J373 &lt;&gt; "","/","")</f>
        <v>/</v>
      </c>
      <c r="L373" s="317">
        <f>IF(VLOOKUP($B373,PERIODIZACION!$A$3:$AN$528,8,FALSE)=0,"",VLOOKUP($B373,PERIODIZACION!$A$3:$AN$528,8,FALSE))</f>
        <v>4</v>
      </c>
      <c r="M373" s="317">
        <f>IF(VLOOKUP($B373,PERIODIZACION!$A$3:$AN$528,9,FALSE)=0,"",VLOOKUP($B373,PERIODIZACION!$A$3:$AN$528,9,FALSE))</f>
        <v>80</v>
      </c>
      <c r="N373" s="317" t="str">
        <f t="shared" ref="N373" si="323">IF(M373 &lt;&gt; "","/","")</f>
        <v>/</v>
      </c>
      <c r="O373" s="317">
        <f>IF(VLOOKUP($B373,PERIODIZACION!$A$3:$AN$528,10,FALSE)=0,"",VLOOKUP($B373,PERIODIZACION!$A$3:$AN$528,10,FALSE))</f>
        <v>2</v>
      </c>
      <c r="P373" s="317">
        <f>IF(VLOOKUP($B373,PERIODIZACION!$A$3:$AN$528,11,FALSE)=0,"",VLOOKUP($B373,PERIODIZACION!$A$3:$AN$528,11,FALSE))</f>
        <v>80</v>
      </c>
      <c r="Q373" s="317" t="str">
        <f t="shared" ref="Q373" si="324">IF(P373 &lt;&gt; "","/","")</f>
        <v>/</v>
      </c>
      <c r="R373" s="317">
        <f>IF(VLOOKUP($B373,PERIODIZACION!$A$3:$AN$528,12,FALSE)=0,"",VLOOKUP($B373,PERIODIZACION!$A$3:$AN$528,12,FALSE))</f>
        <v>2</v>
      </c>
      <c r="S373" s="317">
        <f>IF(VLOOKUP($B373,PERIODIZACION!$A$3:$AN$528,13,FALSE)=0,"",VLOOKUP($B373,PERIODIZACION!$A$3:$AN$528,13,FALSE))</f>
        <v>80</v>
      </c>
      <c r="T373" s="317" t="str">
        <f t="shared" ref="T373" si="325">IF(S373 &lt;&gt; "","/","")</f>
        <v>/</v>
      </c>
      <c r="U373" s="317">
        <f>IF(VLOOKUP($B373,PERIODIZACION!$A$3:$AN$528,14,FALSE)=0,"",VLOOKUP($B373,PERIODIZACION!$A$3:$AN$528,14,FALSE))</f>
        <v>2</v>
      </c>
      <c r="V373" s="317">
        <f>IF(VLOOKUP($B373,PERIODIZACION!$A$3:$AN$528,15,FALSE)=0,"",VLOOKUP($B373,PERIODIZACION!$A$3:$AN$528,15,FALSE))</f>
        <v>80</v>
      </c>
      <c r="W373" s="317" t="str">
        <f t="shared" ref="W373" si="326">IF(V373 &lt;&gt; "","/","")</f>
        <v>/</v>
      </c>
      <c r="X373" s="317">
        <f>IF(VLOOKUP($B373,PERIODIZACION!$A$3:$AN$528,16,FALSE)=0,"",VLOOKUP($B373,PERIODIZACION!$A$3:$AN$528,16,FALSE))</f>
        <v>2</v>
      </c>
      <c r="Y373" s="317">
        <f>IF(VLOOKUP($B373,PERIODIZACION!$A$3:$AN$528,17,FALSE)=0,"",VLOOKUP($B373,PERIODIZACION!$A$3:$AN$528,17,FALSE))</f>
        <v>80</v>
      </c>
      <c r="Z373" s="317" t="str">
        <f t="shared" ref="Z373" si="327">IF(Y373 &lt;&gt; "","/","")</f>
        <v>/</v>
      </c>
      <c r="AA373" s="317">
        <f>IF(VLOOKUP($B373,PERIODIZACION!$A$3:$AN$528,18,FALSE)=0,"",VLOOKUP($B373,PERIODIZACION!$A$3:$AN$528,18,FALSE))</f>
        <v>2</v>
      </c>
      <c r="AB373" s="317">
        <f>IF(VLOOKUP($B373,PERIODIZACION!$A$3:$AN$528,19,FALSE)=0,"",VLOOKUP($B373,PERIODIZACION!$A$3:$AN$528,19,FALSE))</f>
        <v>80</v>
      </c>
      <c r="AC373" s="317" t="str">
        <f t="shared" ref="AC373" si="328">IF(AB373 &lt;&gt; "","/","")</f>
        <v>/</v>
      </c>
      <c r="AD373" s="317">
        <f>IF(VLOOKUP($B373,PERIODIZACION!$A$3:$AN$528,20,FALSE)=0,"",VLOOKUP($B373,PERIODIZACION!$A$3:$AN$528,20,FALSE))</f>
        <v>2</v>
      </c>
      <c r="AE373" s="317" t="str">
        <f>IF(VLOOKUP($B373,PERIODIZACION!$A$3:$AN$528,21,FALSE)=0,"",VLOOKUP($B373,PERIODIZACION!$A$3:$AN$528,21,FALSE))</f>
        <v/>
      </c>
      <c r="AF373" s="317" t="str">
        <f t="shared" ref="AF373" si="329">IF(AE373 &lt;&gt; "","/","")</f>
        <v/>
      </c>
      <c r="AG373" s="318" t="str">
        <f>IF(VLOOKUP($B373,PERIODIZACION!$A$3:$AN$528,22,FALSE)=0,"",VLOOKUP($B373,PERIODIZACION!$A$3:$AN$528,22,FALSE))</f>
        <v/>
      </c>
      <c r="AI373" s="87" t="s">
        <v>738</v>
      </c>
      <c r="AJ373" s="19" t="e">
        <f>VLOOKUP(C373,EJE!C$1:D1709,2,FALSE)</f>
        <v>#N/A</v>
      </c>
    </row>
    <row r="374" spans="1:36" ht="16.5" customHeight="1">
      <c r="A374" s="155">
        <v>11</v>
      </c>
      <c r="B374" s="81" t="s">
        <v>687</v>
      </c>
      <c r="C374" s="308"/>
      <c r="D374" s="132"/>
      <c r="E374" s="380"/>
      <c r="F374" s="380"/>
      <c r="G374" s="380"/>
      <c r="H374" s="380"/>
      <c r="I374" s="380"/>
      <c r="J374" s="380"/>
      <c r="K374" s="380"/>
      <c r="L374" s="380"/>
      <c r="M374" s="380"/>
      <c r="N374" s="380"/>
      <c r="O374" s="380"/>
      <c r="P374" s="380"/>
      <c r="Q374" s="308"/>
      <c r="R374" s="308"/>
      <c r="S374" s="308"/>
      <c r="T374" s="308"/>
      <c r="U374" s="308"/>
      <c r="V374" s="308"/>
      <c r="W374" s="308"/>
      <c r="X374" s="308"/>
      <c r="Y374" s="308"/>
      <c r="Z374" s="308"/>
      <c r="AA374" s="308"/>
      <c r="AB374" s="308"/>
      <c r="AC374" s="308"/>
      <c r="AD374" s="308"/>
      <c r="AE374" s="308"/>
      <c r="AF374" s="308"/>
      <c r="AG374" s="312"/>
      <c r="AI374" s="87" t="s">
        <v>738</v>
      </c>
      <c r="AJ374" s="19" t="e">
        <f>VLOOKUP(C374,EJE!C$1:D1710,2,FALSE)</f>
        <v>#N/A</v>
      </c>
    </row>
    <row r="375" spans="1:36" ht="17.25" customHeight="1" thickBot="1">
      <c r="A375" s="155">
        <v>12</v>
      </c>
      <c r="B375" s="82" t="s">
        <v>942</v>
      </c>
      <c r="C375" s="313" t="s">
        <v>667</v>
      </c>
      <c r="D375" s="133" t="str">
        <f>HYPERLINK(AJ375,AI375)</f>
        <v>video</v>
      </c>
      <c r="E375" s="387"/>
      <c r="F375" s="387"/>
      <c r="G375" s="387"/>
      <c r="H375" s="387" t="s">
        <v>776</v>
      </c>
      <c r="I375" s="387"/>
      <c r="J375" s="387"/>
      <c r="K375" s="387"/>
      <c r="L375" s="387"/>
      <c r="M375" s="387"/>
      <c r="N375" s="387"/>
      <c r="O375" s="387"/>
      <c r="P375" s="387"/>
      <c r="Q375" s="314"/>
      <c r="R375" s="314"/>
      <c r="S375" s="314"/>
      <c r="T375" s="314"/>
      <c r="U375" s="314"/>
      <c r="V375" s="314"/>
      <c r="W375" s="314"/>
      <c r="X375" s="314"/>
      <c r="Y375" s="314"/>
      <c r="Z375" s="314"/>
      <c r="AA375" s="314"/>
      <c r="AB375" s="314"/>
      <c r="AC375" s="314"/>
      <c r="AD375" s="314"/>
      <c r="AE375" s="314"/>
      <c r="AF375" s="314"/>
      <c r="AG375" s="315"/>
      <c r="AI375" s="87" t="s">
        <v>738</v>
      </c>
      <c r="AJ375" s="19" t="str">
        <f>VLOOKUP(C375,EJE!C$1:D1711,2,FALSE)</f>
        <v>https://youtu.be/6h97GImoFN8?si=9xA6dYWvzzOHIsIz</v>
      </c>
    </row>
    <row r="376" spans="1:36" ht="12" customHeight="1" thickBot="1">
      <c r="A376" s="155">
        <v>13</v>
      </c>
      <c r="B376" s="379"/>
      <c r="C376" s="379"/>
      <c r="D376" s="379"/>
      <c r="E376" s="379" t="s">
        <v>688</v>
      </c>
      <c r="F376" s="379"/>
      <c r="G376" s="379"/>
      <c r="H376" s="379" t="s">
        <v>38</v>
      </c>
      <c r="I376" s="379"/>
      <c r="J376" s="379"/>
      <c r="K376" s="379" t="s">
        <v>687</v>
      </c>
      <c r="L376" s="379"/>
      <c r="M376" s="379"/>
      <c r="N376" s="379" t="s">
        <v>686</v>
      </c>
      <c r="O376" s="379"/>
      <c r="P376" s="379"/>
      <c r="Q376" s="319"/>
      <c r="R376" s="319"/>
      <c r="S376" s="319"/>
      <c r="T376" s="319"/>
      <c r="U376" s="319"/>
      <c r="V376" s="319"/>
      <c r="W376" s="319"/>
      <c r="X376" s="319"/>
      <c r="Y376" s="319"/>
      <c r="Z376" s="319"/>
      <c r="AA376" s="319"/>
      <c r="AB376" s="319"/>
      <c r="AC376" s="319"/>
      <c r="AD376" s="319"/>
      <c r="AE376" s="319"/>
      <c r="AF376" s="319"/>
      <c r="AG376" s="319"/>
      <c r="AI376" s="87" t="s">
        <v>738</v>
      </c>
      <c r="AJ376" s="19"/>
    </row>
    <row r="377" spans="1:36" ht="12.75" customHeight="1">
      <c r="A377" s="155">
        <v>14</v>
      </c>
      <c r="B377" s="83" t="s">
        <v>42</v>
      </c>
      <c r="C377" s="316" t="s">
        <v>23</v>
      </c>
      <c r="D377" s="131" t="str">
        <f>HYPERLINK(AJ377,AI377)</f>
        <v>video</v>
      </c>
      <c r="E377" s="389"/>
      <c r="F377" s="389"/>
      <c r="G377" s="389"/>
      <c r="H377" s="389" t="s">
        <v>779</v>
      </c>
      <c r="I377" s="389"/>
      <c r="J377" s="389"/>
      <c r="K377" s="389">
        <v>3</v>
      </c>
      <c r="L377" s="389"/>
      <c r="M377" s="389"/>
      <c r="N377" s="389"/>
      <c r="O377" s="389"/>
      <c r="P377" s="397"/>
      <c r="Q377" s="319"/>
      <c r="R377" s="319"/>
      <c r="S377" s="319"/>
      <c r="T377" s="319"/>
      <c r="U377" s="319"/>
      <c r="V377" s="319"/>
      <c r="W377" s="319"/>
      <c r="X377" s="319"/>
      <c r="Y377" s="319"/>
      <c r="Z377" s="319"/>
      <c r="AA377" s="319"/>
      <c r="AB377" s="319"/>
      <c r="AC377" s="319"/>
      <c r="AD377" s="319"/>
      <c r="AE377" s="319"/>
      <c r="AF377" s="319"/>
      <c r="AG377" s="319"/>
      <c r="AI377" s="87" t="s">
        <v>738</v>
      </c>
      <c r="AJ377" s="19">
        <f>VLOOKUP(C377,EJE!C$1:D1713,2,FALSE)</f>
        <v>0</v>
      </c>
    </row>
    <row r="378" spans="1:36" ht="25.5" customHeight="1">
      <c r="A378" s="155">
        <v>15</v>
      </c>
      <c r="B378" s="83" t="s">
        <v>687</v>
      </c>
      <c r="C378" s="321" t="s">
        <v>1190</v>
      </c>
      <c r="D378" s="132" t="str">
        <f>HYPERLINK(AJ378,AI378)</f>
        <v>video</v>
      </c>
      <c r="E378" s="395">
        <v>6</v>
      </c>
      <c r="F378" s="395"/>
      <c r="G378" s="395"/>
      <c r="H378" s="395"/>
      <c r="I378" s="395"/>
      <c r="J378" s="395"/>
      <c r="K378" s="395">
        <v>3</v>
      </c>
      <c r="L378" s="395"/>
      <c r="M378" s="395"/>
      <c r="N378" s="395"/>
      <c r="O378" s="395"/>
      <c r="P378" s="398"/>
      <c r="Q378" s="319"/>
      <c r="R378" s="319"/>
      <c r="S378" s="319"/>
      <c r="T378" s="319"/>
      <c r="U378" s="319"/>
      <c r="V378" s="319"/>
      <c r="W378" s="319"/>
      <c r="X378" s="319"/>
      <c r="Y378" s="319"/>
      <c r="Z378" s="319"/>
      <c r="AA378" s="319"/>
      <c r="AB378" s="319"/>
      <c r="AC378" s="319"/>
      <c r="AD378" s="319"/>
      <c r="AE378" s="319"/>
      <c r="AF378" s="319"/>
      <c r="AG378" s="319"/>
      <c r="AI378" s="87" t="s">
        <v>738</v>
      </c>
      <c r="AJ378" s="19">
        <f>VLOOKUP(C378,EJE!C$1:D1714,2,FALSE)</f>
        <v>0</v>
      </c>
    </row>
    <row r="379" spans="1:36" ht="12.75" customHeight="1">
      <c r="A379" s="155">
        <v>16</v>
      </c>
      <c r="B379" s="83" t="s">
        <v>38</v>
      </c>
      <c r="C379" s="321" t="s">
        <v>35</v>
      </c>
      <c r="D379" s="132" t="str">
        <f>HYPERLINK(AJ379,AI379)</f>
        <v>video</v>
      </c>
      <c r="E379" s="395">
        <v>6</v>
      </c>
      <c r="F379" s="395"/>
      <c r="G379" s="395"/>
      <c r="H379" s="395"/>
      <c r="I379" s="395"/>
      <c r="J379" s="395"/>
      <c r="K379" s="395">
        <v>3</v>
      </c>
      <c r="L379" s="395"/>
      <c r="M379" s="395"/>
      <c r="N379" s="395"/>
      <c r="O379" s="395"/>
      <c r="P379" s="398"/>
      <c r="Q379" s="319"/>
      <c r="R379" s="319"/>
      <c r="S379" s="319"/>
      <c r="T379" s="319"/>
      <c r="U379" s="319"/>
      <c r="V379" s="319"/>
      <c r="W379" s="319"/>
      <c r="X379" s="319"/>
      <c r="Y379" s="319"/>
      <c r="Z379" s="319"/>
      <c r="AA379" s="319"/>
      <c r="AB379" s="319"/>
      <c r="AC379" s="319"/>
      <c r="AD379" s="319"/>
      <c r="AE379" s="319"/>
      <c r="AF379" s="319"/>
      <c r="AG379" s="319"/>
      <c r="AI379" s="87" t="s">
        <v>738</v>
      </c>
      <c r="AJ379" s="19" t="str">
        <f>VLOOKUP(C379,EJE!C$1:D1715,2,FALSE)</f>
        <v>https://youtube.com/shorts/yKgCLj9e8Fo</v>
      </c>
    </row>
    <row r="380" spans="1:36" ht="13.5" thickBot="1">
      <c r="A380" s="155">
        <v>17</v>
      </c>
      <c r="B380" s="83" t="s">
        <v>687</v>
      </c>
      <c r="C380" s="313" t="s">
        <v>1193</v>
      </c>
      <c r="D380" s="133" t="str">
        <f>HYPERLINK(AJ380,AI380)</f>
        <v>video</v>
      </c>
      <c r="E380" s="386">
        <v>6</v>
      </c>
      <c r="F380" s="386"/>
      <c r="G380" s="386"/>
      <c r="H380" s="386"/>
      <c r="I380" s="386"/>
      <c r="J380" s="386"/>
      <c r="K380" s="386">
        <v>3</v>
      </c>
      <c r="L380" s="386"/>
      <c r="M380" s="386"/>
      <c r="N380" s="386"/>
      <c r="O380" s="386"/>
      <c r="P380" s="399"/>
      <c r="Q380" s="319"/>
      <c r="R380" s="319"/>
      <c r="S380" s="319"/>
      <c r="T380" s="319"/>
      <c r="U380" s="319"/>
      <c r="V380" s="319"/>
      <c r="W380" s="319"/>
      <c r="X380" s="319"/>
      <c r="Y380" s="319"/>
      <c r="Z380" s="319"/>
      <c r="AA380" s="319"/>
      <c r="AB380" s="319"/>
      <c r="AC380" s="319"/>
      <c r="AD380" s="319"/>
      <c r="AE380" s="319"/>
      <c r="AF380" s="319"/>
      <c r="AG380" s="319"/>
      <c r="AI380" s="87" t="s">
        <v>738</v>
      </c>
      <c r="AJ380" s="19">
        <f>VLOOKUP(C380,EJE!C$1:D1716,2,FALSE)</f>
        <v>0</v>
      </c>
    </row>
    <row r="381" spans="1:36" ht="12.75">
      <c r="A381" s="155">
        <v>18</v>
      </c>
      <c r="B381" s="83" t="s">
        <v>262</v>
      </c>
      <c r="C381" s="316" t="s">
        <v>301</v>
      </c>
      <c r="D381" s="131" t="str">
        <f t="shared" ref="D381:D383" si="330">HYPERLINK(AJ381,AI381)</f>
        <v>video</v>
      </c>
      <c r="E381" s="389">
        <v>10</v>
      </c>
      <c r="F381" s="389"/>
      <c r="G381" s="389"/>
      <c r="H381" s="389"/>
      <c r="I381" s="389"/>
      <c r="J381" s="389"/>
      <c r="K381" s="389">
        <v>3</v>
      </c>
      <c r="L381" s="389"/>
      <c r="M381" s="389"/>
      <c r="N381" s="389"/>
      <c r="O381" s="389"/>
      <c r="P381" s="397"/>
      <c r="Q381" s="319"/>
      <c r="R381" s="319"/>
      <c r="S381" s="319"/>
      <c r="T381" s="319"/>
      <c r="U381" s="319"/>
      <c r="V381" s="319"/>
      <c r="W381" s="319"/>
      <c r="X381" s="319"/>
      <c r="Y381" s="319"/>
      <c r="Z381" s="319"/>
      <c r="AA381" s="319"/>
      <c r="AB381" s="319"/>
      <c r="AC381" s="319"/>
      <c r="AD381" s="319"/>
      <c r="AE381" s="319"/>
      <c r="AF381" s="319"/>
      <c r="AG381" s="319"/>
      <c r="AI381" s="87" t="s">
        <v>738</v>
      </c>
      <c r="AJ381" s="19">
        <f>VLOOKUP(C381,EJE!C$1:D1717,2,FALSE)</f>
        <v>0</v>
      </c>
    </row>
    <row r="382" spans="1:36" ht="12.75">
      <c r="A382" s="155">
        <v>19</v>
      </c>
      <c r="B382" s="83" t="s">
        <v>262</v>
      </c>
      <c r="C382" s="321" t="s">
        <v>268</v>
      </c>
      <c r="D382" s="132" t="str">
        <f t="shared" si="330"/>
        <v>video</v>
      </c>
      <c r="E382" s="395">
        <v>10</v>
      </c>
      <c r="F382" s="395"/>
      <c r="G382" s="395"/>
      <c r="H382" s="395"/>
      <c r="I382" s="395"/>
      <c r="J382" s="395"/>
      <c r="K382" s="395">
        <v>3</v>
      </c>
      <c r="L382" s="395"/>
      <c r="M382" s="395"/>
      <c r="N382" s="395"/>
      <c r="O382" s="395"/>
      <c r="P382" s="398"/>
      <c r="Q382" s="319"/>
      <c r="R382" s="319"/>
      <c r="S382" s="319"/>
      <c r="T382" s="319"/>
      <c r="U382" s="319"/>
      <c r="V382" s="319"/>
      <c r="W382" s="319"/>
      <c r="X382" s="319"/>
      <c r="Y382" s="319"/>
      <c r="Z382" s="319"/>
      <c r="AA382" s="319"/>
      <c r="AB382" s="319"/>
      <c r="AC382" s="319"/>
      <c r="AD382" s="319"/>
      <c r="AE382" s="319"/>
      <c r="AF382" s="319"/>
      <c r="AG382" s="319"/>
      <c r="AI382" s="87" t="s">
        <v>738</v>
      </c>
      <c r="AJ382" s="19">
        <f>VLOOKUP(C382,EJE!C$1:D1718,2,FALSE)</f>
        <v>0</v>
      </c>
    </row>
    <row r="383" spans="1:36" ht="26.25" thickBot="1">
      <c r="A383" s="155">
        <v>20</v>
      </c>
      <c r="B383" s="83" t="s">
        <v>263</v>
      </c>
      <c r="C383" s="313" t="s">
        <v>255</v>
      </c>
      <c r="D383" s="133" t="str">
        <f t="shared" si="330"/>
        <v>video</v>
      </c>
      <c r="E383" s="386"/>
      <c r="F383" s="386"/>
      <c r="G383" s="386"/>
      <c r="H383" s="386" t="s">
        <v>779</v>
      </c>
      <c r="I383" s="386"/>
      <c r="J383" s="386"/>
      <c r="K383" s="386">
        <v>3</v>
      </c>
      <c r="L383" s="386"/>
      <c r="M383" s="386"/>
      <c r="N383" s="386"/>
      <c r="O383" s="386"/>
      <c r="P383" s="399"/>
      <c r="Q383" s="319"/>
      <c r="R383" s="319"/>
      <c r="S383" s="319"/>
      <c r="T383" s="319"/>
      <c r="U383" s="319"/>
      <c r="V383" s="319"/>
      <c r="W383" s="319"/>
      <c r="X383" s="319"/>
      <c r="Y383" s="319"/>
      <c r="Z383" s="319"/>
      <c r="AA383" s="319"/>
      <c r="AB383" s="319"/>
      <c r="AC383" s="319"/>
      <c r="AD383" s="319"/>
      <c r="AE383" s="319"/>
      <c r="AF383" s="319"/>
      <c r="AG383" s="319"/>
      <c r="AI383" s="87" t="s">
        <v>738</v>
      </c>
      <c r="AJ383" s="19">
        <f>VLOOKUP(C383,EJE!C$1:D1719,2,FALSE)</f>
        <v>0</v>
      </c>
    </row>
    <row r="384" spans="1:36" ht="12.75">
      <c r="A384" s="155">
        <v>21</v>
      </c>
      <c r="B384" s="83" t="s">
        <v>1</v>
      </c>
      <c r="C384" s="321" t="s">
        <v>745</v>
      </c>
      <c r="D384" s="132"/>
      <c r="E384" s="394"/>
      <c r="F384" s="394"/>
      <c r="G384" s="394"/>
      <c r="H384" s="395" t="s">
        <v>779</v>
      </c>
      <c r="I384" s="395"/>
      <c r="J384" s="395"/>
      <c r="K384" s="395"/>
      <c r="L384" s="395"/>
      <c r="M384" s="395"/>
      <c r="N384" s="394"/>
      <c r="O384" s="394"/>
      <c r="P384" s="394"/>
      <c r="Q384" s="319"/>
      <c r="R384" s="319"/>
      <c r="S384" s="319"/>
      <c r="T384" s="319"/>
      <c r="U384" s="319"/>
      <c r="V384" s="319"/>
      <c r="W384" s="319"/>
      <c r="X384" s="319"/>
      <c r="Y384" s="319"/>
      <c r="Z384" s="319"/>
      <c r="AA384" s="319"/>
      <c r="AB384" s="319"/>
      <c r="AC384" s="319"/>
      <c r="AD384" s="319"/>
      <c r="AE384" s="319"/>
      <c r="AF384" s="130"/>
      <c r="AG384" s="319"/>
    </row>
    <row r="385" spans="1:36">
      <c r="A385" s="155"/>
      <c r="B385" s="83"/>
    </row>
    <row r="386" spans="1:36">
      <c r="A386" s="155"/>
      <c r="B386" s="83"/>
    </row>
    <row r="387" spans="1:36">
      <c r="A387" s="155"/>
      <c r="B387" s="83"/>
    </row>
    <row r="388" spans="1:36">
      <c r="B388" s="320"/>
      <c r="C388" s="77" t="s">
        <v>939</v>
      </c>
    </row>
    <row r="389" spans="1:36" customFormat="1" ht="21" thickBot="1">
      <c r="A389" s="162">
        <v>16</v>
      </c>
      <c r="B389" s="162"/>
      <c r="C389" s="162" t="s">
        <v>941</v>
      </c>
      <c r="D389" s="191"/>
      <c r="E389" s="381" t="s">
        <v>688</v>
      </c>
      <c r="F389" s="381"/>
      <c r="G389" s="381"/>
      <c r="H389" s="381" t="s">
        <v>38</v>
      </c>
      <c r="I389" s="381"/>
      <c r="J389" s="381"/>
      <c r="K389" s="381" t="s">
        <v>687</v>
      </c>
      <c r="L389" s="381"/>
      <c r="M389" s="381"/>
      <c r="N389" s="381" t="s">
        <v>686</v>
      </c>
      <c r="O389" s="381"/>
      <c r="P389" s="381"/>
      <c r="AH389" s="320"/>
      <c r="AI389" s="87"/>
    </row>
    <row r="390" spans="1:36" ht="12.75">
      <c r="A390" s="155">
        <v>1</v>
      </c>
      <c r="B390" s="80" t="s">
        <v>175</v>
      </c>
      <c r="C390" s="321" t="s">
        <v>199</v>
      </c>
      <c r="D390" s="59" t="e">
        <f t="shared" ref="D390:D395" si="331">HYPERLINK(AJ390,AI390)</f>
        <v>#N/A</v>
      </c>
      <c r="E390" s="395"/>
      <c r="F390" s="395"/>
      <c r="G390" s="395"/>
      <c r="H390" s="395" t="s">
        <v>776</v>
      </c>
      <c r="I390" s="395"/>
      <c r="J390" s="395"/>
      <c r="K390" s="395">
        <v>3</v>
      </c>
      <c r="L390" s="395"/>
      <c r="M390" s="395"/>
      <c r="N390" s="395"/>
      <c r="O390" s="395"/>
      <c r="P390" s="398"/>
      <c r="AG390" s="309"/>
      <c r="AI390" s="87" t="s">
        <v>738</v>
      </c>
      <c r="AJ390" s="19" t="e">
        <f>VLOOKUP(C390,EJE!C$1:D1732,2,FALSE)</f>
        <v>#N/A</v>
      </c>
    </row>
    <row r="391" spans="1:36" ht="12.75" customHeight="1">
      <c r="A391" s="155">
        <v>2</v>
      </c>
      <c r="B391" s="81" t="s">
        <v>395</v>
      </c>
      <c r="C391" s="321" t="s">
        <v>391</v>
      </c>
      <c r="D391" s="59" t="str">
        <f t="shared" si="331"/>
        <v>video</v>
      </c>
      <c r="E391" s="395"/>
      <c r="F391" s="395"/>
      <c r="G391" s="395"/>
      <c r="H391" s="395" t="s">
        <v>776</v>
      </c>
      <c r="I391" s="395"/>
      <c r="J391" s="395"/>
      <c r="K391" s="395">
        <v>3</v>
      </c>
      <c r="L391" s="395"/>
      <c r="M391" s="395"/>
      <c r="N391" s="395"/>
      <c r="O391" s="395"/>
      <c r="P391" s="398"/>
      <c r="AG391" s="309"/>
      <c r="AI391" s="87" t="s">
        <v>738</v>
      </c>
      <c r="AJ391" s="19" t="str">
        <f>VLOOKUP(C391,EJE!C$1:D1733,2,FALSE)</f>
        <v>https://youtu.be/8ZVAz0Z6uvE?si=yNBnpnbYuEKrl79R</v>
      </c>
    </row>
    <row r="392" spans="1:36" ht="17.25" customHeight="1" thickBot="1">
      <c r="A392" s="155">
        <v>3</v>
      </c>
      <c r="B392" s="82" t="s">
        <v>392</v>
      </c>
      <c r="C392" s="313" t="s">
        <v>178</v>
      </c>
      <c r="D392" s="61" t="str">
        <f t="shared" si="331"/>
        <v>video</v>
      </c>
      <c r="E392" s="386"/>
      <c r="F392" s="386"/>
      <c r="G392" s="386"/>
      <c r="H392" s="386" t="s">
        <v>776</v>
      </c>
      <c r="I392" s="386"/>
      <c r="J392" s="386"/>
      <c r="K392" s="386">
        <v>3</v>
      </c>
      <c r="L392" s="386"/>
      <c r="M392" s="386"/>
      <c r="N392" s="386"/>
      <c r="O392" s="386"/>
      <c r="P392" s="399"/>
      <c r="AG392" s="309"/>
      <c r="AI392" s="87" t="s">
        <v>738</v>
      </c>
      <c r="AJ392" s="19" t="str">
        <f>VLOOKUP(C392,EJE!C$1:D1734,2,FALSE)</f>
        <v>https://youtu.be/dMsXx_Qqpj0?si=VK3hfq7BMsTC3ZqS</v>
      </c>
    </row>
    <row r="393" spans="1:36" ht="16.5" customHeight="1">
      <c r="A393" s="155">
        <v>4</v>
      </c>
      <c r="B393" s="80" t="s">
        <v>739</v>
      </c>
      <c r="C393" s="316" t="s">
        <v>47</v>
      </c>
      <c r="D393" s="74" t="str">
        <f t="shared" si="331"/>
        <v>video</v>
      </c>
      <c r="E393" s="389"/>
      <c r="F393" s="389"/>
      <c r="G393" s="389"/>
      <c r="H393" s="389" t="s">
        <v>776</v>
      </c>
      <c r="I393" s="389"/>
      <c r="J393" s="389"/>
      <c r="K393" s="389">
        <v>3</v>
      </c>
      <c r="L393" s="389"/>
      <c r="M393" s="389"/>
      <c r="N393" s="389"/>
      <c r="O393" s="389"/>
      <c r="P393" s="397"/>
      <c r="AG393" s="309"/>
      <c r="AI393" s="87" t="s">
        <v>738</v>
      </c>
      <c r="AJ393" s="19">
        <f>VLOOKUP(C393,EJE!C$1:D1735,2,FALSE)</f>
        <v>0</v>
      </c>
    </row>
    <row r="394" spans="1:36" ht="12.75" customHeight="1">
      <c r="A394" s="155">
        <v>5</v>
      </c>
      <c r="B394" s="81" t="s">
        <v>739</v>
      </c>
      <c r="C394" s="321" t="s">
        <v>622</v>
      </c>
      <c r="D394" s="59" t="e">
        <f t="shared" si="331"/>
        <v>#N/A</v>
      </c>
      <c r="E394" s="395"/>
      <c r="F394" s="395"/>
      <c r="G394" s="395"/>
      <c r="H394" s="395" t="s">
        <v>776</v>
      </c>
      <c r="I394" s="395"/>
      <c r="J394" s="395"/>
      <c r="K394" s="395">
        <v>3</v>
      </c>
      <c r="L394" s="395"/>
      <c r="M394" s="395"/>
      <c r="N394" s="395"/>
      <c r="O394" s="395"/>
      <c r="P394" s="398"/>
      <c r="AG394" s="309"/>
      <c r="AI394" s="87" t="s">
        <v>738</v>
      </c>
      <c r="AJ394" s="19" t="e">
        <f>VLOOKUP(C394,EJE!C$1:D1736,2,FALSE)</f>
        <v>#N/A</v>
      </c>
    </row>
    <row r="395" spans="1:36" ht="13.5" customHeight="1" thickBot="1">
      <c r="A395" s="155">
        <v>6</v>
      </c>
      <c r="B395" s="81" t="s">
        <v>0</v>
      </c>
      <c r="C395" s="321" t="s">
        <v>328</v>
      </c>
      <c r="D395" s="59" t="str">
        <f t="shared" si="331"/>
        <v>video</v>
      </c>
      <c r="E395" s="395"/>
      <c r="F395" s="395"/>
      <c r="G395" s="395"/>
      <c r="H395" s="395" t="s">
        <v>776</v>
      </c>
      <c r="I395" s="395"/>
      <c r="J395" s="395"/>
      <c r="K395" s="395">
        <v>3</v>
      </c>
      <c r="L395" s="395"/>
      <c r="M395" s="395"/>
      <c r="N395" s="395"/>
      <c r="O395" s="395"/>
      <c r="P395" s="398"/>
      <c r="AG395" s="309"/>
      <c r="AI395" s="87" t="s">
        <v>738</v>
      </c>
      <c r="AJ395" s="19">
        <f>VLOOKUP(C395,EJE!C$1:D1737,2,FALSE)</f>
        <v>0</v>
      </c>
    </row>
    <row r="396" spans="1:36" ht="12.75">
      <c r="A396" s="155">
        <v>7</v>
      </c>
      <c r="B396" s="129" t="s">
        <v>1256</v>
      </c>
      <c r="C396" s="317" t="str">
        <f>+VLOOKUP($B396,PERIODIZACION!$A$3:$AN$528,2,FALSE)</f>
        <v>HIP TRUST</v>
      </c>
      <c r="D396" s="203">
        <f>IF(VLOOKUP($B396,PERIODIZACION!$A$3:$AN$528,3,FALSE)=0,"",VLOOKUP($B396,PERIODIZACION!$A$3:$AN$528,3,FALSE))</f>
        <v>40</v>
      </c>
      <c r="E396" s="317" t="str">
        <f t="shared" ref="E396" si="332">IF(D396 &lt;&gt; "","/","")</f>
        <v>/</v>
      </c>
      <c r="F396" s="317">
        <f>IF(VLOOKUP($B396,PERIODIZACION!$A$3:$AN$528,4,FALSE)=0,"",VLOOKUP($B396,PERIODIZACION!$A$3:$AN$528,4,FALSE))</f>
        <v>4</v>
      </c>
      <c r="G396" s="317">
        <f>IF(VLOOKUP($B396,PERIODIZACION!$A$3:$AN$528,5,FALSE)=0,"",VLOOKUP($B396,PERIODIZACION!$A$3:$AN$528,5,FALSE))</f>
        <v>60</v>
      </c>
      <c r="H396" s="317" t="str">
        <f t="shared" ref="H396" si="333">IF(G396 &lt;&gt; "","/","")</f>
        <v>/</v>
      </c>
      <c r="I396" s="317">
        <f>IF(VLOOKUP($B396,PERIODIZACION!$A$3:$AN$528,6,FALSE)=0,"",VLOOKUP($B396,PERIODIZACION!$A$3:$AN$528,6,FALSE))</f>
        <v>4</v>
      </c>
      <c r="J396" s="317">
        <f>IF(VLOOKUP($B396,PERIODIZACION!$A$3:$AN$528,7,FALSE)=0,"",VLOOKUP($B396,PERIODIZACION!$A$3:$AN$528,7,FALSE))</f>
        <v>70</v>
      </c>
      <c r="K396" s="317" t="str">
        <f t="shared" ref="K396" si="334">IF(J396 &lt;&gt; "","/","")</f>
        <v>/</v>
      </c>
      <c r="L396" s="317">
        <f>IF(VLOOKUP($B396,PERIODIZACION!$A$3:$AN$528,8,FALSE)=0,"",VLOOKUP($B396,PERIODIZACION!$A$3:$AN$528,8,FALSE))</f>
        <v>4</v>
      </c>
      <c r="M396" s="317">
        <f>IF(VLOOKUP($B396,PERIODIZACION!$A$3:$AN$528,9,FALSE)=0,"",VLOOKUP($B396,PERIODIZACION!$A$3:$AN$528,9,FALSE))</f>
        <v>80</v>
      </c>
      <c r="N396" s="317" t="str">
        <f t="shared" ref="N396" si="335">IF(M396 &lt;&gt; "","/","")</f>
        <v>/</v>
      </c>
      <c r="O396" s="317">
        <f>IF(VLOOKUP($B396,PERIODIZACION!$A$3:$AN$528,10,FALSE)=0,"",VLOOKUP($B396,PERIODIZACION!$A$3:$AN$528,10,FALSE))</f>
        <v>2</v>
      </c>
      <c r="P396" s="317">
        <f>IF(VLOOKUP($B396,PERIODIZACION!$A$3:$AN$528,11,FALSE)=0,"",VLOOKUP($B396,PERIODIZACION!$A$3:$AN$528,11,FALSE))</f>
        <v>80</v>
      </c>
      <c r="Q396" s="317" t="str">
        <f t="shared" ref="Q396" si="336">IF(P396 &lt;&gt; "","/","")</f>
        <v>/</v>
      </c>
      <c r="R396" s="317">
        <f>IF(VLOOKUP($B396,PERIODIZACION!$A$3:$AN$528,12,FALSE)=0,"",VLOOKUP($B396,PERIODIZACION!$A$3:$AN$528,12,FALSE))</f>
        <v>2</v>
      </c>
      <c r="S396" s="317">
        <f>IF(VLOOKUP($B396,PERIODIZACION!$A$3:$AN$528,13,FALSE)=0,"",VLOOKUP($B396,PERIODIZACION!$A$3:$AN$528,13,FALSE))</f>
        <v>80</v>
      </c>
      <c r="T396" s="317" t="str">
        <f t="shared" ref="T396" si="337">IF(S396 &lt;&gt; "","/","")</f>
        <v>/</v>
      </c>
      <c r="U396" s="317">
        <f>IF(VLOOKUP($B396,PERIODIZACION!$A$3:$AN$528,14,FALSE)=0,"",VLOOKUP($B396,PERIODIZACION!$A$3:$AN$528,14,FALSE))</f>
        <v>2</v>
      </c>
      <c r="V396" s="317">
        <f>IF(VLOOKUP($B396,PERIODIZACION!$A$3:$AN$528,15,FALSE)=0,"",VLOOKUP($B396,PERIODIZACION!$A$3:$AN$528,15,FALSE))</f>
        <v>80</v>
      </c>
      <c r="W396" s="317" t="str">
        <f t="shared" ref="W396" si="338">IF(V396 &lt;&gt; "","/","")</f>
        <v>/</v>
      </c>
      <c r="X396" s="317">
        <f>IF(VLOOKUP($B396,PERIODIZACION!$A$3:$AN$528,16,FALSE)=0,"",VLOOKUP($B396,PERIODIZACION!$A$3:$AN$528,16,FALSE))</f>
        <v>2</v>
      </c>
      <c r="Y396" s="317">
        <f>IF(VLOOKUP($B396,PERIODIZACION!$A$3:$AN$528,17,FALSE)=0,"",VLOOKUP($B396,PERIODIZACION!$A$3:$AN$528,17,FALSE))</f>
        <v>80</v>
      </c>
      <c r="Z396" s="317" t="str">
        <f t="shared" ref="Z396" si="339">IF(Y396 &lt;&gt; "","/","")</f>
        <v>/</v>
      </c>
      <c r="AA396" s="317">
        <f>IF(VLOOKUP($B396,PERIODIZACION!$A$3:$AN$528,18,FALSE)=0,"",VLOOKUP($B396,PERIODIZACION!$A$3:$AN$528,18,FALSE))</f>
        <v>2</v>
      </c>
      <c r="AB396" s="317">
        <f>IF(VLOOKUP($B396,PERIODIZACION!$A$3:$AN$528,19,FALSE)=0,"",VLOOKUP($B396,PERIODIZACION!$A$3:$AN$528,19,FALSE))</f>
        <v>80</v>
      </c>
      <c r="AC396" s="317" t="str">
        <f t="shared" ref="AC396" si="340">IF(AB396 &lt;&gt; "","/","")</f>
        <v>/</v>
      </c>
      <c r="AD396" s="317">
        <f>IF(VLOOKUP($B396,PERIODIZACION!$A$3:$AN$528,20,FALSE)=0,"",VLOOKUP($B396,PERIODIZACION!$A$3:$AN$528,20,FALSE))</f>
        <v>2</v>
      </c>
      <c r="AE396" s="317" t="str">
        <f>IF(VLOOKUP($B396,PERIODIZACION!$A$3:$AN$528,21,FALSE)=0,"",VLOOKUP($B396,PERIODIZACION!$A$3:$AN$528,21,FALSE))</f>
        <v/>
      </c>
      <c r="AF396" s="317" t="str">
        <f t="shared" ref="AF396" si="341">IF(AE396 &lt;&gt; "","/","")</f>
        <v/>
      </c>
      <c r="AG396" s="318" t="str">
        <f>IF(VLOOKUP($B396,PERIODIZACION!$A$3:$AN$528,22,FALSE)=0,"",VLOOKUP($B396,PERIODIZACION!$A$3:$AN$528,22,FALSE))</f>
        <v/>
      </c>
      <c r="AI396" s="87" t="s">
        <v>738</v>
      </c>
      <c r="AJ396" s="19" t="e">
        <f>VLOOKUP(C396,EJE!C$1:D1738,2,FALSE)</f>
        <v>#N/A</v>
      </c>
    </row>
    <row r="397" spans="1:36" ht="12.75" customHeight="1">
      <c r="A397" s="155">
        <v>8</v>
      </c>
      <c r="B397" s="81"/>
      <c r="C397" s="308"/>
      <c r="D397" s="59"/>
      <c r="E397" s="382"/>
      <c r="F397" s="382"/>
      <c r="G397" s="382"/>
      <c r="H397" s="382"/>
      <c r="I397" s="382"/>
      <c r="J397" s="382"/>
      <c r="K397" s="382"/>
      <c r="L397" s="382"/>
      <c r="M397" s="382"/>
      <c r="N397" s="382"/>
      <c r="O397" s="382"/>
      <c r="P397" s="382"/>
      <c r="Q397" s="309"/>
      <c r="R397" s="309"/>
      <c r="S397" s="309"/>
      <c r="T397" s="309"/>
      <c r="U397" s="309"/>
      <c r="V397" s="309"/>
      <c r="W397" s="309"/>
      <c r="X397" s="309"/>
      <c r="Y397" s="309"/>
      <c r="Z397" s="309"/>
      <c r="AA397" s="309"/>
      <c r="AB397" s="309"/>
      <c r="AC397" s="309"/>
      <c r="AD397" s="309"/>
      <c r="AE397" s="309"/>
      <c r="AF397" s="309"/>
      <c r="AG397" s="312"/>
      <c r="AI397" s="87" t="s">
        <v>738</v>
      </c>
      <c r="AJ397" s="19" t="e">
        <f>VLOOKUP(C397,EJE!C$1:D1739,2,FALSE)</f>
        <v>#N/A</v>
      </c>
    </row>
    <row r="398" spans="1:36" ht="13.5" customHeight="1" thickBot="1">
      <c r="A398" s="155">
        <v>9</v>
      </c>
      <c r="B398" s="258" t="s">
        <v>1255</v>
      </c>
      <c r="C398" s="314" t="str">
        <f>+VLOOKUP($B398,PERIODIZACION!$A$3:$AN$528,2,FALSE)</f>
        <v>PECHO</v>
      </c>
      <c r="D398" s="324">
        <f>IF(VLOOKUP($B398,PERIODIZACION!$A$3:$AN$528,3,FALSE)=0,"",VLOOKUP($B398,PERIODIZACION!$A$3:$AN$528,3,FALSE))</f>
        <v>40</v>
      </c>
      <c r="E398" s="314" t="str">
        <f t="shared" ref="E398" si="342">IF(D398 &lt;&gt; "","/","")</f>
        <v>/</v>
      </c>
      <c r="F398" s="314">
        <f>IF(VLOOKUP($B398,PERIODIZACION!$A$3:$AN$528,4,FALSE)=0,"",VLOOKUP($B398,PERIODIZACION!$A$3:$AN$528,4,FALSE))</f>
        <v>4</v>
      </c>
      <c r="G398" s="314">
        <f>IF(VLOOKUP($B398,PERIODIZACION!$A$3:$AN$528,5,FALSE)=0,"",VLOOKUP($B398,PERIODIZACION!$A$3:$AN$528,5,FALSE))</f>
        <v>60</v>
      </c>
      <c r="H398" s="314" t="str">
        <f t="shared" ref="H398" si="343">IF(G398 &lt;&gt; "","/","")</f>
        <v>/</v>
      </c>
      <c r="I398" s="314">
        <f>IF(VLOOKUP($B398,PERIODIZACION!$A$3:$AN$528,6,FALSE)=0,"",VLOOKUP($B398,PERIODIZACION!$A$3:$AN$528,6,FALSE))</f>
        <v>4</v>
      </c>
      <c r="J398" s="314">
        <f>IF(VLOOKUP($B398,PERIODIZACION!$A$3:$AN$528,7,FALSE)=0,"",VLOOKUP($B398,PERIODIZACION!$A$3:$AN$528,7,FALSE))</f>
        <v>70</v>
      </c>
      <c r="K398" s="314" t="str">
        <f t="shared" ref="K398" si="344">IF(J398 &lt;&gt; "","/","")</f>
        <v>/</v>
      </c>
      <c r="L398" s="314">
        <f>IF(VLOOKUP($B398,PERIODIZACION!$A$3:$AN$528,8,FALSE)=0,"",VLOOKUP($B398,PERIODIZACION!$A$3:$AN$528,8,FALSE))</f>
        <v>4</v>
      </c>
      <c r="M398" s="314">
        <f>IF(VLOOKUP($B398,PERIODIZACION!$A$3:$AN$528,9,FALSE)=0,"",VLOOKUP($B398,PERIODIZACION!$A$3:$AN$528,9,FALSE))</f>
        <v>85</v>
      </c>
      <c r="N398" s="314" t="str">
        <f t="shared" ref="N398" si="345">IF(M398 &lt;&gt; "","/","")</f>
        <v>/</v>
      </c>
      <c r="O398" s="314">
        <f>IF(VLOOKUP($B398,PERIODIZACION!$A$3:$AN$528,10,FALSE)=0,"",VLOOKUP($B398,PERIODIZACION!$A$3:$AN$528,10,FALSE))</f>
        <v>5</v>
      </c>
      <c r="P398" s="314">
        <f>IF(VLOOKUP($B398,PERIODIZACION!$A$3:$AN$528,11,FALSE)=0,"",VLOOKUP($B398,PERIODIZACION!$A$3:$AN$528,11,FALSE))</f>
        <v>85</v>
      </c>
      <c r="Q398" s="314" t="str">
        <f t="shared" ref="Q398" si="346">IF(P398 &lt;&gt; "","/","")</f>
        <v>/</v>
      </c>
      <c r="R398" s="314">
        <f>IF(VLOOKUP($B398,PERIODIZACION!$A$3:$AN$528,12,FALSE)=0,"",VLOOKUP($B398,PERIODIZACION!$A$3:$AN$528,12,FALSE))</f>
        <v>5</v>
      </c>
      <c r="S398" s="314">
        <f>IF(VLOOKUP($B398,PERIODIZACION!$A$3:$AN$528,13,FALSE)=0,"",VLOOKUP($B398,PERIODIZACION!$A$3:$AN$528,13,FALSE))</f>
        <v>85</v>
      </c>
      <c r="T398" s="314" t="str">
        <f t="shared" ref="T398" si="347">IF(S398 &lt;&gt; "","/","")</f>
        <v>/</v>
      </c>
      <c r="U398" s="314">
        <f>IF(VLOOKUP($B398,PERIODIZACION!$A$3:$AN$528,14,FALSE)=0,"",VLOOKUP($B398,PERIODIZACION!$A$3:$AN$528,14,FALSE))</f>
        <v>5</v>
      </c>
      <c r="V398" s="314">
        <f>IF(VLOOKUP($B398,PERIODIZACION!$A$3:$AN$528,15,FALSE)=0,"",VLOOKUP($B398,PERIODIZACION!$A$3:$AN$528,15,FALSE))</f>
        <v>85</v>
      </c>
      <c r="W398" s="314" t="str">
        <f t="shared" ref="W398" si="348">IF(V398 &lt;&gt; "","/","")</f>
        <v>/</v>
      </c>
      <c r="X398" s="314">
        <f>IF(VLOOKUP($B398,PERIODIZACION!$A$3:$AN$528,16,FALSE)=0,"",VLOOKUP($B398,PERIODIZACION!$A$3:$AN$528,16,FALSE))</f>
        <v>5</v>
      </c>
      <c r="Y398" s="314">
        <f>IF(VLOOKUP($B398,PERIODIZACION!$A$3:$AN$528,17,FALSE)=0,"",VLOOKUP($B398,PERIODIZACION!$A$3:$AN$528,17,FALSE))</f>
        <v>85</v>
      </c>
      <c r="Z398" s="314" t="str">
        <f t="shared" ref="Z398" si="349">IF(Y398 &lt;&gt; "","/","")</f>
        <v>/</v>
      </c>
      <c r="AA398" s="314">
        <f>IF(VLOOKUP($B398,PERIODIZACION!$A$3:$AN$528,18,FALSE)=0,"",VLOOKUP($B398,PERIODIZACION!$A$3:$AN$528,18,FALSE))</f>
        <v>5</v>
      </c>
      <c r="AB398" s="314" t="str">
        <f>IF(VLOOKUP($B398,PERIODIZACION!$A$3:$AN$528,19,FALSE)=0,"",VLOOKUP($B398,PERIODIZACION!$A$3:$AN$528,19,FALSE))</f>
        <v/>
      </c>
      <c r="AC398" s="314" t="str">
        <f t="shared" ref="AC398" si="350">IF(AB398 &lt;&gt; "","/","")</f>
        <v/>
      </c>
      <c r="AD398" s="314" t="str">
        <f>IF(VLOOKUP($B398,PERIODIZACION!$A$3:$AN$528,20,FALSE)=0,"",VLOOKUP($B398,PERIODIZACION!$A$3:$AN$528,20,FALSE))</f>
        <v/>
      </c>
      <c r="AE398" s="314" t="str">
        <f>IF(VLOOKUP($B398,PERIODIZACION!$A$3:$AN$528,21,FALSE)=0,"",VLOOKUP($B398,PERIODIZACION!$A$3:$AN$528,21,FALSE))</f>
        <v/>
      </c>
      <c r="AF398" s="310"/>
      <c r="AG398" s="315" t="str">
        <f>IF(VLOOKUP($B398,PERIODIZACION!$A$3:$AN$528,22,FALSE)=0,"",VLOOKUP($B398,PERIODIZACION!$A$3:$AN$528,22,FALSE))</f>
        <v/>
      </c>
      <c r="AI398" s="87" t="s">
        <v>738</v>
      </c>
      <c r="AJ398" s="19" t="e">
        <f>VLOOKUP(C398,EJE!C$1:D1740,2,FALSE)</f>
        <v>#N/A</v>
      </c>
    </row>
    <row r="399" spans="1:36" ht="13.5" thickBot="1">
      <c r="A399" s="155">
        <v>10</v>
      </c>
      <c r="B399" s="261"/>
      <c r="C399" s="261"/>
      <c r="D399" s="325"/>
      <c r="E399" s="396" t="s">
        <v>688</v>
      </c>
      <c r="F399" s="396"/>
      <c r="G399" s="396"/>
      <c r="H399" s="396" t="s">
        <v>38</v>
      </c>
      <c r="I399" s="396"/>
      <c r="J399" s="396"/>
      <c r="K399" s="396" t="s">
        <v>687</v>
      </c>
      <c r="L399" s="396"/>
      <c r="M399" s="396"/>
      <c r="N399" s="396" t="s">
        <v>686</v>
      </c>
      <c r="O399" s="396"/>
      <c r="P399" s="396"/>
      <c r="Q399" s="309"/>
      <c r="R399" s="309"/>
      <c r="S399" s="309"/>
      <c r="T399" s="309"/>
      <c r="U399" s="309"/>
      <c r="V399" s="309"/>
      <c r="W399" s="309"/>
      <c r="X399" s="309"/>
      <c r="Y399" s="309"/>
      <c r="Z399" s="309"/>
      <c r="AA399" s="309"/>
      <c r="AB399" s="309"/>
      <c r="AC399" s="309"/>
      <c r="AD399" s="309"/>
      <c r="AE399" s="309"/>
      <c r="AF399" s="308" t="str">
        <f>IF(AE398 &lt;&gt; "","/","")</f>
        <v/>
      </c>
      <c r="AG399" s="308" t="str">
        <f>IF(VLOOKUP($B398,PERIODIZACION!$A$3:$AN$528,22,FALSE)=0,"",VLOOKUP($B398,PERIODIZACION!$A$3:$AN$528,22,FALSE))</f>
        <v/>
      </c>
      <c r="AI399" s="87" t="s">
        <v>738</v>
      </c>
      <c r="AJ399" s="19" t="e">
        <f>VLOOKUP(C399,EJE!C$1:D1741,2,FALSE)</f>
        <v>#N/A</v>
      </c>
    </row>
    <row r="400" spans="1:36" ht="16.5" customHeight="1">
      <c r="A400" s="155">
        <v>11</v>
      </c>
      <c r="B400" s="83" t="s">
        <v>41</v>
      </c>
      <c r="C400" s="255" t="s">
        <v>85</v>
      </c>
      <c r="D400" s="131" t="str">
        <f t="shared" ref="D400:D403" si="351">HYPERLINK(AJ400,AI400)</f>
        <v>video</v>
      </c>
      <c r="E400" s="389">
        <v>8</v>
      </c>
      <c r="F400" s="389"/>
      <c r="G400" s="389"/>
      <c r="H400" s="389"/>
      <c r="I400" s="389"/>
      <c r="J400" s="389"/>
      <c r="K400" s="389">
        <v>3</v>
      </c>
      <c r="L400" s="389"/>
      <c r="M400" s="389"/>
      <c r="N400" s="389"/>
      <c r="O400" s="389"/>
      <c r="P400" s="397"/>
      <c r="Q400" s="321"/>
      <c r="R400" s="311"/>
      <c r="S400" s="311"/>
      <c r="T400" s="311"/>
      <c r="U400" s="311"/>
      <c r="V400" s="311"/>
      <c r="W400" s="311"/>
      <c r="X400" s="311"/>
      <c r="Y400" s="311"/>
      <c r="Z400" s="311"/>
      <c r="AA400" s="311"/>
      <c r="AB400" s="311"/>
      <c r="AC400" s="311"/>
      <c r="AD400" s="311"/>
      <c r="AE400" s="311"/>
      <c r="AF400" s="311"/>
      <c r="AG400" s="311"/>
      <c r="AI400" s="87" t="s">
        <v>738</v>
      </c>
      <c r="AJ400" s="19">
        <f>VLOOKUP(C400,EJE!C$1:D1742,2,FALSE)</f>
        <v>0</v>
      </c>
    </row>
    <row r="401" spans="1:36" ht="17.25" customHeight="1">
      <c r="A401" s="155">
        <v>12</v>
      </c>
      <c r="B401" s="83" t="s">
        <v>687</v>
      </c>
      <c r="C401" s="256" t="s">
        <v>1195</v>
      </c>
      <c r="D401" s="132" t="str">
        <f t="shared" si="351"/>
        <v>video</v>
      </c>
      <c r="E401" s="384">
        <v>4</v>
      </c>
      <c r="F401" s="384"/>
      <c r="G401" s="384"/>
      <c r="H401" s="384"/>
      <c r="I401" s="384"/>
      <c r="J401" s="384"/>
      <c r="K401" s="384">
        <v>3</v>
      </c>
      <c r="L401" s="384"/>
      <c r="M401" s="384"/>
      <c r="N401" s="384"/>
      <c r="O401" s="384"/>
      <c r="P401" s="398"/>
      <c r="Q401" s="321"/>
      <c r="R401" s="311"/>
      <c r="S401" s="311"/>
      <c r="T401" s="311"/>
      <c r="U401" s="311"/>
      <c r="V401" s="311"/>
      <c r="W401" s="311"/>
      <c r="X401" s="311"/>
      <c r="Y401" s="311"/>
      <c r="Z401" s="311"/>
      <c r="AA401" s="311"/>
      <c r="AB401" s="311"/>
      <c r="AC401" s="311"/>
      <c r="AD401" s="311"/>
      <c r="AE401" s="311"/>
      <c r="AF401" s="311"/>
      <c r="AG401" s="311"/>
      <c r="AI401" s="87" t="s">
        <v>738</v>
      </c>
      <c r="AJ401" s="19">
        <f>VLOOKUP(C401,EJE!C$1:D1743,2,FALSE)</f>
        <v>0</v>
      </c>
    </row>
    <row r="402" spans="1:36" ht="12" customHeight="1">
      <c r="A402" s="155">
        <v>13</v>
      </c>
      <c r="B402" s="83" t="s">
        <v>39</v>
      </c>
      <c r="C402" s="256" t="s">
        <v>458</v>
      </c>
      <c r="D402" s="132" t="str">
        <f t="shared" si="351"/>
        <v>video</v>
      </c>
      <c r="E402" s="384">
        <v>8</v>
      </c>
      <c r="F402" s="384"/>
      <c r="G402" s="384"/>
      <c r="H402" s="384"/>
      <c r="I402" s="384"/>
      <c r="J402" s="384"/>
      <c r="K402" s="384">
        <v>3</v>
      </c>
      <c r="L402" s="384"/>
      <c r="M402" s="384"/>
      <c r="N402" s="384"/>
      <c r="O402" s="384"/>
      <c r="P402" s="398"/>
      <c r="Q402" s="321"/>
      <c r="R402" s="309"/>
      <c r="S402" s="309"/>
      <c r="T402" s="309"/>
      <c r="U402" s="309"/>
      <c r="V402" s="309"/>
      <c r="W402" s="309"/>
      <c r="X402" s="309"/>
      <c r="Y402" s="309"/>
      <c r="Z402" s="309"/>
      <c r="AA402" s="309"/>
      <c r="AB402" s="309"/>
      <c r="AC402" s="309"/>
      <c r="AD402" s="309"/>
      <c r="AE402" s="309"/>
      <c r="AF402" s="309"/>
      <c r="AG402" s="309"/>
      <c r="AI402" s="87" t="s">
        <v>738</v>
      </c>
      <c r="AJ402" s="19" t="str">
        <f>VLOOKUP(C402,EJE!C$1:D1744,2,FALSE)</f>
        <v>https://youtu.be/7s-2_lPB6XI?si=DCdUijWJVbxeq3Ro</v>
      </c>
    </row>
    <row r="403" spans="1:36" ht="12.75" customHeight="1" thickBot="1">
      <c r="A403" s="155">
        <v>14</v>
      </c>
      <c r="B403" s="83" t="s">
        <v>687</v>
      </c>
      <c r="C403" s="257" t="s">
        <v>1194</v>
      </c>
      <c r="D403" s="133" t="str">
        <f t="shared" si="351"/>
        <v>video</v>
      </c>
      <c r="E403" s="386">
        <v>6</v>
      </c>
      <c r="F403" s="386"/>
      <c r="G403" s="386"/>
      <c r="H403" s="386"/>
      <c r="I403" s="386"/>
      <c r="J403" s="386"/>
      <c r="K403" s="386">
        <v>3</v>
      </c>
      <c r="L403" s="386"/>
      <c r="M403" s="386"/>
      <c r="N403" s="386"/>
      <c r="O403" s="386"/>
      <c r="P403" s="399"/>
      <c r="R403" s="319"/>
      <c r="S403" s="319"/>
      <c r="T403" s="319"/>
      <c r="U403" s="319"/>
      <c r="V403" s="319"/>
      <c r="W403" s="319"/>
      <c r="X403" s="319"/>
      <c r="Y403" s="319"/>
      <c r="Z403" s="319"/>
      <c r="AA403" s="319"/>
      <c r="AB403" s="319"/>
      <c r="AG403" s="309"/>
      <c r="AI403" s="87" t="s">
        <v>738</v>
      </c>
      <c r="AJ403" s="19">
        <f>VLOOKUP(C403,EJE!C$1:D1745,2,FALSE)</f>
        <v>0</v>
      </c>
    </row>
    <row r="404" spans="1:36" ht="12.75" customHeight="1">
      <c r="A404" s="155">
        <v>15</v>
      </c>
      <c r="B404" s="83" t="s">
        <v>263</v>
      </c>
      <c r="C404" s="255" t="s">
        <v>233</v>
      </c>
      <c r="D404" s="131" t="str">
        <f>HYPERLINK(AJ404,AI404)</f>
        <v>video</v>
      </c>
      <c r="E404" s="389">
        <v>12</v>
      </c>
      <c r="F404" s="389"/>
      <c r="G404" s="389"/>
      <c r="H404" s="389"/>
      <c r="I404" s="389"/>
      <c r="J404" s="389"/>
      <c r="K404" s="389">
        <v>3</v>
      </c>
      <c r="L404" s="389"/>
      <c r="M404" s="389"/>
      <c r="N404" s="389"/>
      <c r="O404" s="389"/>
      <c r="P404" s="397"/>
      <c r="R404" s="319"/>
      <c r="S404" s="319"/>
      <c r="T404" s="319"/>
      <c r="U404" s="319"/>
      <c r="V404" s="319"/>
      <c r="W404" s="319"/>
      <c r="X404" s="319"/>
      <c r="Y404" s="319"/>
      <c r="Z404" s="319"/>
      <c r="AA404" s="319"/>
      <c r="AB404" s="319"/>
      <c r="AG404" s="309"/>
      <c r="AI404" s="87" t="s">
        <v>738</v>
      </c>
      <c r="AJ404" s="19">
        <f>VLOOKUP(C404,EJE!C$1:D1746,2,FALSE)</f>
        <v>0</v>
      </c>
    </row>
    <row r="405" spans="1:36" ht="12.75" customHeight="1">
      <c r="A405" s="155">
        <v>16</v>
      </c>
      <c r="B405" s="83" t="s">
        <v>397</v>
      </c>
      <c r="C405" s="256" t="s">
        <v>291</v>
      </c>
      <c r="D405" s="132" t="str">
        <f>HYPERLINK(AJ405,AI405)</f>
        <v>video</v>
      </c>
      <c r="E405" s="384">
        <v>12</v>
      </c>
      <c r="F405" s="384"/>
      <c r="G405" s="384"/>
      <c r="H405" s="384"/>
      <c r="I405" s="384"/>
      <c r="J405" s="384"/>
      <c r="K405" s="384">
        <v>3</v>
      </c>
      <c r="L405" s="384"/>
      <c r="M405" s="384"/>
      <c r="N405" s="384"/>
      <c r="O405" s="384"/>
      <c r="P405" s="398"/>
      <c r="R405" s="319"/>
      <c r="S405" s="319"/>
      <c r="T405" s="319"/>
      <c r="U405" s="319"/>
      <c r="V405" s="319"/>
      <c r="W405" s="319"/>
      <c r="X405" s="319"/>
      <c r="Y405" s="319"/>
      <c r="Z405" s="319"/>
      <c r="AA405" s="319"/>
      <c r="AB405" s="319"/>
      <c r="AG405" s="309"/>
      <c r="AI405" s="87" t="s">
        <v>738</v>
      </c>
      <c r="AJ405" s="19">
        <f>VLOOKUP(C405,EJE!C$1:D1747,2,FALSE)</f>
        <v>0</v>
      </c>
    </row>
    <row r="406" spans="1:36" ht="12.75" customHeight="1" thickBot="1">
      <c r="A406" s="155">
        <v>17</v>
      </c>
      <c r="B406" s="83" t="s">
        <v>942</v>
      </c>
      <c r="C406" s="257" t="s">
        <v>178</v>
      </c>
      <c r="D406" s="133" t="str">
        <f>HYPERLINK(AJ406,AI406)</f>
        <v>video</v>
      </c>
      <c r="E406" s="386">
        <v>8</v>
      </c>
      <c r="F406" s="386"/>
      <c r="G406" s="386"/>
      <c r="H406" s="386"/>
      <c r="I406" s="386"/>
      <c r="J406" s="386"/>
      <c r="K406" s="386">
        <v>3</v>
      </c>
      <c r="L406" s="386"/>
      <c r="M406" s="386"/>
      <c r="N406" s="386"/>
      <c r="O406" s="386"/>
      <c r="P406" s="399"/>
      <c r="R406" s="319"/>
      <c r="S406" s="319"/>
      <c r="T406" s="319"/>
      <c r="U406" s="319"/>
      <c r="V406" s="319"/>
      <c r="W406" s="319"/>
      <c r="X406" s="319"/>
      <c r="Y406" s="319"/>
      <c r="Z406" s="319"/>
      <c r="AA406" s="319"/>
      <c r="AB406" s="319"/>
      <c r="AG406" s="309"/>
      <c r="AI406" s="87" t="s">
        <v>738</v>
      </c>
      <c r="AJ406" s="19" t="str">
        <f>VLOOKUP(C406,EJE!C$1:D1748,2,FALSE)</f>
        <v>https://youtu.be/dMsXx_Qqpj0?si=VK3hfq7BMsTC3ZqS</v>
      </c>
    </row>
    <row r="407" spans="1:36" ht="12.75" customHeight="1">
      <c r="A407" s="155">
        <v>18</v>
      </c>
      <c r="B407" s="83" t="s">
        <v>397</v>
      </c>
      <c r="C407" s="255" t="s">
        <v>290</v>
      </c>
      <c r="D407" s="131" t="str">
        <f t="shared" ref="D407:D409" si="352">HYPERLINK(AJ407,AI407)</f>
        <v>video</v>
      </c>
      <c r="E407" s="389">
        <v>10</v>
      </c>
      <c r="F407" s="389"/>
      <c r="G407" s="389"/>
      <c r="H407" s="389"/>
      <c r="I407" s="389"/>
      <c r="J407" s="389"/>
      <c r="K407" s="389">
        <v>3</v>
      </c>
      <c r="L407" s="389"/>
      <c r="M407" s="389"/>
      <c r="N407" s="389"/>
      <c r="O407" s="389"/>
      <c r="P407" s="397"/>
      <c r="R407" s="319"/>
      <c r="S407" s="319"/>
      <c r="T407" s="319"/>
      <c r="U407" s="319"/>
      <c r="V407" s="319"/>
      <c r="W407" s="319"/>
      <c r="X407" s="319"/>
      <c r="Y407" s="319"/>
      <c r="Z407" s="319"/>
      <c r="AA407" s="319"/>
      <c r="AB407" s="319"/>
      <c r="AE407" s="23"/>
      <c r="AI407" s="87" t="s">
        <v>738</v>
      </c>
      <c r="AJ407" s="19">
        <f>VLOOKUP(C407,EJE!C$1:D1749,2,FALSE)</f>
        <v>0</v>
      </c>
    </row>
    <row r="408" spans="1:36" ht="12.75" customHeight="1" thickBot="1">
      <c r="A408" s="155">
        <v>19</v>
      </c>
      <c r="B408" s="83" t="s">
        <v>394</v>
      </c>
      <c r="C408" s="257" t="s">
        <v>1198</v>
      </c>
      <c r="D408" s="133" t="str">
        <f t="shared" si="352"/>
        <v>video</v>
      </c>
      <c r="E408" s="386">
        <v>10</v>
      </c>
      <c r="F408" s="386"/>
      <c r="G408" s="386"/>
      <c r="H408" s="386"/>
      <c r="I408" s="386"/>
      <c r="J408" s="386"/>
      <c r="K408" s="386">
        <v>3</v>
      </c>
      <c r="L408" s="386"/>
      <c r="M408" s="386"/>
      <c r="N408" s="386"/>
      <c r="O408" s="386"/>
      <c r="P408" s="399"/>
      <c r="R408" s="319"/>
      <c r="S408" s="319"/>
      <c r="T408" s="319"/>
      <c r="U408" s="319"/>
      <c r="V408" s="319"/>
      <c r="W408" s="319"/>
      <c r="X408" s="319"/>
      <c r="Y408" s="319"/>
      <c r="Z408" s="319"/>
      <c r="AA408" s="319"/>
      <c r="AB408" s="319"/>
      <c r="AE408" s="23"/>
      <c r="AI408" s="87" t="s">
        <v>738</v>
      </c>
      <c r="AJ408" s="19" t="str">
        <f>VLOOKUP(C408,EJE!C$1:D1750,2,FALSE)</f>
        <v>https://www.youtube.com/watch?v=O3DX8v_pLi8</v>
      </c>
    </row>
    <row r="409" spans="1:36" ht="12.75" customHeight="1">
      <c r="A409" s="155">
        <v>20</v>
      </c>
      <c r="B409" s="83" t="s">
        <v>1</v>
      </c>
      <c r="C409" s="321" t="s">
        <v>745</v>
      </c>
      <c r="D409" s="132" t="str">
        <f t="shared" si="352"/>
        <v>video</v>
      </c>
      <c r="E409" s="395"/>
      <c r="F409" s="395"/>
      <c r="G409" s="395"/>
      <c r="H409" s="395" t="s">
        <v>779</v>
      </c>
      <c r="I409" s="395"/>
      <c r="J409" s="395"/>
      <c r="K409" s="395"/>
      <c r="L409" s="395"/>
      <c r="M409" s="395"/>
      <c r="N409" s="395"/>
      <c r="O409" s="395"/>
      <c r="P409" s="395"/>
      <c r="R409" s="319"/>
      <c r="S409" s="319"/>
      <c r="T409" s="319"/>
      <c r="U409" s="319"/>
      <c r="V409" s="319"/>
      <c r="W409" s="319"/>
      <c r="X409" s="319"/>
      <c r="Y409" s="319"/>
      <c r="Z409" s="319"/>
      <c r="AA409" s="319"/>
      <c r="AB409" s="319"/>
      <c r="AE409" s="23"/>
      <c r="AI409" s="87" t="s">
        <v>738</v>
      </c>
      <c r="AJ409" s="19" t="str">
        <f>VLOOKUP(C409,EJE!C$1:D1751,2,FALSE)</f>
        <v>https://drive.google.com/file/d/1d10kKB4X2rApjiYtDlKjBbuy7zvRY_rz/view?usp=sharing</v>
      </c>
    </row>
    <row r="410" spans="1:36">
      <c r="A410" s="155">
        <v>21</v>
      </c>
      <c r="B410" s="83"/>
      <c r="C410" s="320"/>
      <c r="D410" s="192"/>
      <c r="E410" s="22"/>
      <c r="F410" s="22"/>
      <c r="G410" s="22"/>
      <c r="I410" s="320"/>
      <c r="J410" s="23"/>
      <c r="L410" s="320"/>
      <c r="M410" s="23"/>
      <c r="O410" s="320"/>
      <c r="P410" s="23"/>
      <c r="S410" s="23"/>
      <c r="U410" s="24"/>
      <c r="V410" s="24"/>
      <c r="W410" s="24"/>
      <c r="X410" s="24"/>
      <c r="Y410" s="24"/>
      <c r="AB410" s="23"/>
      <c r="AE410" s="23"/>
    </row>
    <row r="411" spans="1:36">
      <c r="A411" s="155">
        <v>22</v>
      </c>
      <c r="B411" s="83"/>
      <c r="C411" s="320"/>
      <c r="D411" s="192"/>
      <c r="E411" s="22"/>
      <c r="F411" s="22"/>
      <c r="G411" s="22"/>
      <c r="I411" s="320"/>
      <c r="J411" s="23"/>
      <c r="L411" s="320"/>
      <c r="M411" s="23"/>
      <c r="O411" s="320"/>
      <c r="P411" s="23"/>
      <c r="S411" s="23"/>
      <c r="U411" s="24"/>
      <c r="V411" s="24"/>
      <c r="W411" s="24"/>
      <c r="X411" s="24"/>
      <c r="Y411" s="24"/>
      <c r="AB411" s="23"/>
      <c r="AE411" s="23"/>
    </row>
    <row r="412" spans="1:36">
      <c r="A412" s="155">
        <v>23</v>
      </c>
      <c r="B412" s="83"/>
    </row>
    <row r="413" spans="1:36">
      <c r="A413" s="155">
        <v>24</v>
      </c>
      <c r="B413" s="83"/>
    </row>
  </sheetData>
  <mergeCells count="1293">
    <mergeCell ref="E3:G3"/>
    <mergeCell ref="H3:J3"/>
    <mergeCell ref="K3:M3"/>
    <mergeCell ref="N3:P3"/>
    <mergeCell ref="E4:G4"/>
    <mergeCell ref="H4:J4"/>
    <mergeCell ref="K4:M4"/>
    <mergeCell ref="N4:P4"/>
    <mergeCell ref="E9:G9"/>
    <mergeCell ref="H9:J9"/>
    <mergeCell ref="K9:M9"/>
    <mergeCell ref="N9:P9"/>
    <mergeCell ref="E11:G11"/>
    <mergeCell ref="H11:J11"/>
    <mergeCell ref="K11:M11"/>
    <mergeCell ref="N11:P11"/>
    <mergeCell ref="E7:G7"/>
    <mergeCell ref="H7:J7"/>
    <mergeCell ref="K7:M7"/>
    <mergeCell ref="N7:P7"/>
    <mergeCell ref="E8:G8"/>
    <mergeCell ref="H8:J8"/>
    <mergeCell ref="K8:M8"/>
    <mergeCell ref="N8:P8"/>
    <mergeCell ref="E5:G5"/>
    <mergeCell ref="H5:J5"/>
    <mergeCell ref="K5:M5"/>
    <mergeCell ref="N5:P5"/>
    <mergeCell ref="E6:G6"/>
    <mergeCell ref="H6:J6"/>
    <mergeCell ref="K6:M6"/>
    <mergeCell ref="N6:P6"/>
    <mergeCell ref="E15:G15"/>
    <mergeCell ref="H15:J15"/>
    <mergeCell ref="K15:M15"/>
    <mergeCell ref="N15:P15"/>
    <mergeCell ref="B16:D16"/>
    <mergeCell ref="E16:G16"/>
    <mergeCell ref="H16:J16"/>
    <mergeCell ref="K16:M16"/>
    <mergeCell ref="N16:P16"/>
    <mergeCell ref="E12:G12"/>
    <mergeCell ref="H12:J12"/>
    <mergeCell ref="K12:M12"/>
    <mergeCell ref="N12:P12"/>
    <mergeCell ref="E14:G14"/>
    <mergeCell ref="H14:J14"/>
    <mergeCell ref="K14:M14"/>
    <mergeCell ref="N14:P14"/>
    <mergeCell ref="E21:G21"/>
    <mergeCell ref="H21:J21"/>
    <mergeCell ref="K21:M21"/>
    <mergeCell ref="N21:P21"/>
    <mergeCell ref="E22:G22"/>
    <mergeCell ref="H22:J22"/>
    <mergeCell ref="K22:M22"/>
    <mergeCell ref="N22:P22"/>
    <mergeCell ref="E19:G19"/>
    <mergeCell ref="H19:J19"/>
    <mergeCell ref="K19:M19"/>
    <mergeCell ref="N19:P19"/>
    <mergeCell ref="E20:G20"/>
    <mergeCell ref="H20:J20"/>
    <mergeCell ref="K20:M20"/>
    <mergeCell ref="N20:P20"/>
    <mergeCell ref="E17:G17"/>
    <mergeCell ref="H17:J17"/>
    <mergeCell ref="K17:M17"/>
    <mergeCell ref="N17:P17"/>
    <mergeCell ref="E18:G18"/>
    <mergeCell ref="H18:J18"/>
    <mergeCell ref="K18:M18"/>
    <mergeCell ref="N18:P18"/>
    <mergeCell ref="E27:G27"/>
    <mergeCell ref="H27:J27"/>
    <mergeCell ref="K27:M27"/>
    <mergeCell ref="N27:P27"/>
    <mergeCell ref="E29:G29"/>
    <mergeCell ref="H29:J29"/>
    <mergeCell ref="K29:M29"/>
    <mergeCell ref="N29:P29"/>
    <mergeCell ref="E25:G25"/>
    <mergeCell ref="H25:J25"/>
    <mergeCell ref="K25:M25"/>
    <mergeCell ref="N25:P25"/>
    <mergeCell ref="E26:G26"/>
    <mergeCell ref="H26:J26"/>
    <mergeCell ref="K26:M26"/>
    <mergeCell ref="N26:P26"/>
    <mergeCell ref="E23:G23"/>
    <mergeCell ref="H23:J23"/>
    <mergeCell ref="K23:M23"/>
    <mergeCell ref="N23:P23"/>
    <mergeCell ref="E24:G24"/>
    <mergeCell ref="H24:J24"/>
    <mergeCell ref="K24:M24"/>
    <mergeCell ref="N24:P24"/>
    <mergeCell ref="E34:G34"/>
    <mergeCell ref="H34:J34"/>
    <mergeCell ref="K34:M34"/>
    <mergeCell ref="N34:P34"/>
    <mergeCell ref="E35:G35"/>
    <mergeCell ref="H35:J35"/>
    <mergeCell ref="K35:M35"/>
    <mergeCell ref="N35:P35"/>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E40:G40"/>
    <mergeCell ref="H40:J40"/>
    <mergeCell ref="K40:M40"/>
    <mergeCell ref="N40:P40"/>
    <mergeCell ref="E41:G41"/>
    <mergeCell ref="H41:J41"/>
    <mergeCell ref="K41:M41"/>
    <mergeCell ref="N41:P41"/>
    <mergeCell ref="E37:G37"/>
    <mergeCell ref="H37:J37"/>
    <mergeCell ref="K37:M37"/>
    <mergeCell ref="N37:P37"/>
    <mergeCell ref="B39:D39"/>
    <mergeCell ref="E39:G39"/>
    <mergeCell ref="H39:J39"/>
    <mergeCell ref="K39:M39"/>
    <mergeCell ref="N39:P39"/>
    <mergeCell ref="E46:G46"/>
    <mergeCell ref="H46:J46"/>
    <mergeCell ref="K46:M46"/>
    <mergeCell ref="N46:P46"/>
    <mergeCell ref="E47:G47"/>
    <mergeCell ref="H47:J47"/>
    <mergeCell ref="K47:M47"/>
    <mergeCell ref="N47:P47"/>
    <mergeCell ref="E44:G44"/>
    <mergeCell ref="H44:J44"/>
    <mergeCell ref="K44:M44"/>
    <mergeCell ref="N44:P44"/>
    <mergeCell ref="E45:G45"/>
    <mergeCell ref="H45:J45"/>
    <mergeCell ref="K45:M45"/>
    <mergeCell ref="N45:P45"/>
    <mergeCell ref="E42:G42"/>
    <mergeCell ref="H42:J42"/>
    <mergeCell ref="K42:M42"/>
    <mergeCell ref="N42:P42"/>
    <mergeCell ref="E43:G43"/>
    <mergeCell ref="H43:J43"/>
    <mergeCell ref="K43:M43"/>
    <mergeCell ref="N43:P43"/>
    <mergeCell ref="E53:G53"/>
    <mergeCell ref="H53:J53"/>
    <mergeCell ref="K53:M53"/>
    <mergeCell ref="N53:P53"/>
    <mergeCell ref="E54:G54"/>
    <mergeCell ref="H54:J54"/>
    <mergeCell ref="K54:M54"/>
    <mergeCell ref="N54:P54"/>
    <mergeCell ref="E50:G50"/>
    <mergeCell ref="H50:J50"/>
    <mergeCell ref="K50:M50"/>
    <mergeCell ref="N50:P50"/>
    <mergeCell ref="E52:G52"/>
    <mergeCell ref="H52:J52"/>
    <mergeCell ref="K52:M52"/>
    <mergeCell ref="N52:P52"/>
    <mergeCell ref="E48:G48"/>
    <mergeCell ref="H48:J48"/>
    <mergeCell ref="K48:M48"/>
    <mergeCell ref="N48:P48"/>
    <mergeCell ref="E49:G49"/>
    <mergeCell ref="H49:J49"/>
    <mergeCell ref="K49:M49"/>
    <mergeCell ref="N49:P49"/>
    <mergeCell ref="E60:G60"/>
    <mergeCell ref="H60:J60"/>
    <mergeCell ref="K60:M60"/>
    <mergeCell ref="N60:P60"/>
    <mergeCell ref="E61:G61"/>
    <mergeCell ref="H61:J61"/>
    <mergeCell ref="K61:M61"/>
    <mergeCell ref="N61:P61"/>
    <mergeCell ref="E57:G57"/>
    <mergeCell ref="H57:J57"/>
    <mergeCell ref="K57:M57"/>
    <mergeCell ref="N57:P57"/>
    <mergeCell ref="E58:G58"/>
    <mergeCell ref="H58:J58"/>
    <mergeCell ref="K58:M58"/>
    <mergeCell ref="N58:P58"/>
    <mergeCell ref="E55:G55"/>
    <mergeCell ref="H55:J55"/>
    <mergeCell ref="K55:M55"/>
    <mergeCell ref="N55:P55"/>
    <mergeCell ref="E56:G56"/>
    <mergeCell ref="H56:J56"/>
    <mergeCell ref="K56:M56"/>
    <mergeCell ref="N56:P56"/>
    <mergeCell ref="B65:D65"/>
    <mergeCell ref="E65:G65"/>
    <mergeCell ref="H65:J65"/>
    <mergeCell ref="K65:M65"/>
    <mergeCell ref="N65:P65"/>
    <mergeCell ref="E66:G66"/>
    <mergeCell ref="H66:J66"/>
    <mergeCell ref="K66:M66"/>
    <mergeCell ref="N66:P66"/>
    <mergeCell ref="E63:G63"/>
    <mergeCell ref="H63:J63"/>
    <mergeCell ref="K63:M63"/>
    <mergeCell ref="N63:P63"/>
    <mergeCell ref="E64:G64"/>
    <mergeCell ref="H64:J64"/>
    <mergeCell ref="K64:M64"/>
    <mergeCell ref="N64:P64"/>
    <mergeCell ref="E71:G71"/>
    <mergeCell ref="H71:J71"/>
    <mergeCell ref="K71:M71"/>
    <mergeCell ref="N71:P71"/>
    <mergeCell ref="E72:G72"/>
    <mergeCell ref="H72:J72"/>
    <mergeCell ref="K72:M72"/>
    <mergeCell ref="N72:P72"/>
    <mergeCell ref="E69:G69"/>
    <mergeCell ref="H69:J69"/>
    <mergeCell ref="K69:M69"/>
    <mergeCell ref="N69:P69"/>
    <mergeCell ref="E70:G70"/>
    <mergeCell ref="H70:J70"/>
    <mergeCell ref="K70:M70"/>
    <mergeCell ref="N70:P70"/>
    <mergeCell ref="E67:G67"/>
    <mergeCell ref="H67:J67"/>
    <mergeCell ref="K67:M67"/>
    <mergeCell ref="N67:P67"/>
    <mergeCell ref="E68:G68"/>
    <mergeCell ref="H68:J68"/>
    <mergeCell ref="K68:M68"/>
    <mergeCell ref="N68:P68"/>
    <mergeCell ref="E81:G81"/>
    <mergeCell ref="H81:J81"/>
    <mergeCell ref="K81:M81"/>
    <mergeCell ref="N81:P81"/>
    <mergeCell ref="E82:G82"/>
    <mergeCell ref="H82:J82"/>
    <mergeCell ref="K82:M82"/>
    <mergeCell ref="N82:P82"/>
    <mergeCell ref="E79:G79"/>
    <mergeCell ref="H79:J79"/>
    <mergeCell ref="K79:M79"/>
    <mergeCell ref="N79:P79"/>
    <mergeCell ref="E80:G80"/>
    <mergeCell ref="H80:J80"/>
    <mergeCell ref="K80:M80"/>
    <mergeCell ref="N80:P80"/>
    <mergeCell ref="E73:G73"/>
    <mergeCell ref="H73:J73"/>
    <mergeCell ref="K73:M73"/>
    <mergeCell ref="N73:P73"/>
    <mergeCell ref="E78:G78"/>
    <mergeCell ref="H78:J78"/>
    <mergeCell ref="K78:M78"/>
    <mergeCell ref="N78:P78"/>
    <mergeCell ref="E89:G89"/>
    <mergeCell ref="H89:J89"/>
    <mergeCell ref="K89:M89"/>
    <mergeCell ref="N89:P89"/>
    <mergeCell ref="E90:G90"/>
    <mergeCell ref="H90:J90"/>
    <mergeCell ref="K90:M90"/>
    <mergeCell ref="N90:P90"/>
    <mergeCell ref="E86:G86"/>
    <mergeCell ref="H86:J86"/>
    <mergeCell ref="K86:M86"/>
    <mergeCell ref="N86:P86"/>
    <mergeCell ref="E88:G88"/>
    <mergeCell ref="H88:J88"/>
    <mergeCell ref="K88:M88"/>
    <mergeCell ref="N88:P88"/>
    <mergeCell ref="E83:G83"/>
    <mergeCell ref="H83:J83"/>
    <mergeCell ref="K83:M83"/>
    <mergeCell ref="N83:P83"/>
    <mergeCell ref="E84:G84"/>
    <mergeCell ref="H84:J84"/>
    <mergeCell ref="K84:M84"/>
    <mergeCell ref="N84:P84"/>
    <mergeCell ref="E95:G95"/>
    <mergeCell ref="H95:J95"/>
    <mergeCell ref="K95:M95"/>
    <mergeCell ref="N95:P95"/>
    <mergeCell ref="E96:G96"/>
    <mergeCell ref="H96:J96"/>
    <mergeCell ref="K96:M96"/>
    <mergeCell ref="N96:P96"/>
    <mergeCell ref="E93:G93"/>
    <mergeCell ref="H93:J93"/>
    <mergeCell ref="K93:M93"/>
    <mergeCell ref="N93:P93"/>
    <mergeCell ref="E94:G94"/>
    <mergeCell ref="H94:J94"/>
    <mergeCell ref="K94:M94"/>
    <mergeCell ref="N94:P94"/>
    <mergeCell ref="E91:G91"/>
    <mergeCell ref="H91:J91"/>
    <mergeCell ref="K91:M91"/>
    <mergeCell ref="N91:P91"/>
    <mergeCell ref="E92:G92"/>
    <mergeCell ref="H92:J92"/>
    <mergeCell ref="K92:M92"/>
    <mergeCell ref="N92:P92"/>
    <mergeCell ref="E101:G101"/>
    <mergeCell ref="H101:J101"/>
    <mergeCell ref="K101:M101"/>
    <mergeCell ref="N101:P101"/>
    <mergeCell ref="E102:G102"/>
    <mergeCell ref="H102:J102"/>
    <mergeCell ref="K102:M102"/>
    <mergeCell ref="N102:P102"/>
    <mergeCell ref="E99:G99"/>
    <mergeCell ref="H99:J99"/>
    <mergeCell ref="K99:M99"/>
    <mergeCell ref="N99:P99"/>
    <mergeCell ref="E100:G100"/>
    <mergeCell ref="H100:J100"/>
    <mergeCell ref="K100:M100"/>
    <mergeCell ref="N100:P100"/>
    <mergeCell ref="E97:G97"/>
    <mergeCell ref="H97:J97"/>
    <mergeCell ref="K97:M97"/>
    <mergeCell ref="N97:P97"/>
    <mergeCell ref="E98:G98"/>
    <mergeCell ref="H98:J98"/>
    <mergeCell ref="K98:M98"/>
    <mergeCell ref="N98:P98"/>
    <mergeCell ref="E107:G107"/>
    <mergeCell ref="H107:J107"/>
    <mergeCell ref="K107:M107"/>
    <mergeCell ref="N107:P107"/>
    <mergeCell ref="E108:G108"/>
    <mergeCell ref="H108:J108"/>
    <mergeCell ref="K108:M108"/>
    <mergeCell ref="N108:P108"/>
    <mergeCell ref="E105:G105"/>
    <mergeCell ref="H105:J105"/>
    <mergeCell ref="K105:M105"/>
    <mergeCell ref="N105:P105"/>
    <mergeCell ref="E106:G106"/>
    <mergeCell ref="H106:J106"/>
    <mergeCell ref="K106:M106"/>
    <mergeCell ref="N106:P106"/>
    <mergeCell ref="E103:G103"/>
    <mergeCell ref="H103:J103"/>
    <mergeCell ref="K103:M103"/>
    <mergeCell ref="N103:P103"/>
    <mergeCell ref="E104:G104"/>
    <mergeCell ref="H104:J104"/>
    <mergeCell ref="K104:M104"/>
    <mergeCell ref="N104:P104"/>
    <mergeCell ref="E115:G115"/>
    <mergeCell ref="H115:J115"/>
    <mergeCell ref="K115:M115"/>
    <mergeCell ref="N115:P115"/>
    <mergeCell ref="E116:G116"/>
    <mergeCell ref="H116:J116"/>
    <mergeCell ref="K116:M116"/>
    <mergeCell ref="N116:P116"/>
    <mergeCell ref="E112:G112"/>
    <mergeCell ref="H112:J112"/>
    <mergeCell ref="K112:M112"/>
    <mergeCell ref="N112:P112"/>
    <mergeCell ref="E113:G113"/>
    <mergeCell ref="H113:J113"/>
    <mergeCell ref="K113:M113"/>
    <mergeCell ref="N113:P113"/>
    <mergeCell ref="E109:G109"/>
    <mergeCell ref="H109:J109"/>
    <mergeCell ref="K109:M109"/>
    <mergeCell ref="N109:P109"/>
    <mergeCell ref="E110:G110"/>
    <mergeCell ref="H110:J110"/>
    <mergeCell ref="K110:M110"/>
    <mergeCell ref="N110:P110"/>
    <mergeCell ref="E121:G121"/>
    <mergeCell ref="H121:J121"/>
    <mergeCell ref="K121:M121"/>
    <mergeCell ref="N121:P121"/>
    <mergeCell ref="E122:G122"/>
    <mergeCell ref="H122:J122"/>
    <mergeCell ref="K122:M122"/>
    <mergeCell ref="N122:P122"/>
    <mergeCell ref="E119:G119"/>
    <mergeCell ref="H119:J119"/>
    <mergeCell ref="K119:M119"/>
    <mergeCell ref="N119:P119"/>
    <mergeCell ref="E120:G120"/>
    <mergeCell ref="H120:J120"/>
    <mergeCell ref="K120:M120"/>
    <mergeCell ref="N120:P120"/>
    <mergeCell ref="B117:D117"/>
    <mergeCell ref="E117:G117"/>
    <mergeCell ref="H117:J117"/>
    <mergeCell ref="K117:M117"/>
    <mergeCell ref="N117:P117"/>
    <mergeCell ref="E118:G118"/>
    <mergeCell ref="H118:J118"/>
    <mergeCell ref="K118:M118"/>
    <mergeCell ref="N118:P118"/>
    <mergeCell ref="E130:G130"/>
    <mergeCell ref="H130:J130"/>
    <mergeCell ref="K130:M130"/>
    <mergeCell ref="N130:P130"/>
    <mergeCell ref="E131:G131"/>
    <mergeCell ref="H131:J131"/>
    <mergeCell ref="K131:M131"/>
    <mergeCell ref="N131:P131"/>
    <mergeCell ref="E125:G125"/>
    <mergeCell ref="H125:J125"/>
    <mergeCell ref="K125:M125"/>
    <mergeCell ref="N125:P125"/>
    <mergeCell ref="E129:G129"/>
    <mergeCell ref="H129:J129"/>
    <mergeCell ref="K129:M129"/>
    <mergeCell ref="N129:P129"/>
    <mergeCell ref="E123:G123"/>
    <mergeCell ref="H123:J123"/>
    <mergeCell ref="K123:M123"/>
    <mergeCell ref="N123:P123"/>
    <mergeCell ref="E124:G124"/>
    <mergeCell ref="H124:J124"/>
    <mergeCell ref="K124:M124"/>
    <mergeCell ref="N124:P124"/>
    <mergeCell ref="E137:G137"/>
    <mergeCell ref="H137:J137"/>
    <mergeCell ref="K137:M137"/>
    <mergeCell ref="N137:P137"/>
    <mergeCell ref="E139:G139"/>
    <mergeCell ref="H139:J139"/>
    <mergeCell ref="K139:M139"/>
    <mergeCell ref="N139:P139"/>
    <mergeCell ref="E134:G134"/>
    <mergeCell ref="H134:J134"/>
    <mergeCell ref="K134:M134"/>
    <mergeCell ref="N134:P134"/>
    <mergeCell ref="E135:G135"/>
    <mergeCell ref="H135:J135"/>
    <mergeCell ref="K135:M135"/>
    <mergeCell ref="N135:P135"/>
    <mergeCell ref="E132:G132"/>
    <mergeCell ref="H132:J132"/>
    <mergeCell ref="K132:M132"/>
    <mergeCell ref="N132:P132"/>
    <mergeCell ref="E133:G133"/>
    <mergeCell ref="H133:J133"/>
    <mergeCell ref="K133:M133"/>
    <mergeCell ref="N133:P133"/>
    <mergeCell ref="E144:G144"/>
    <mergeCell ref="H144:J144"/>
    <mergeCell ref="K144:M144"/>
    <mergeCell ref="N144:P144"/>
    <mergeCell ref="E145:G145"/>
    <mergeCell ref="H145:J145"/>
    <mergeCell ref="K145:M145"/>
    <mergeCell ref="N145:P145"/>
    <mergeCell ref="E142:G142"/>
    <mergeCell ref="H142:J142"/>
    <mergeCell ref="K142:M142"/>
    <mergeCell ref="N142:P142"/>
    <mergeCell ref="E143:G143"/>
    <mergeCell ref="H143:J143"/>
    <mergeCell ref="K143:M143"/>
    <mergeCell ref="N143:P143"/>
    <mergeCell ref="E140:G140"/>
    <mergeCell ref="H140:J140"/>
    <mergeCell ref="K140:M140"/>
    <mergeCell ref="N140:P140"/>
    <mergeCell ref="E141:G141"/>
    <mergeCell ref="H141:J141"/>
    <mergeCell ref="K141:M141"/>
    <mergeCell ref="N141:P141"/>
    <mergeCell ref="E155:G155"/>
    <mergeCell ref="H155:J155"/>
    <mergeCell ref="K155:M155"/>
    <mergeCell ref="N155:P155"/>
    <mergeCell ref="E156:G156"/>
    <mergeCell ref="H156:J156"/>
    <mergeCell ref="K156:M156"/>
    <mergeCell ref="N156:P156"/>
    <mergeCell ref="E148:G148"/>
    <mergeCell ref="H148:J148"/>
    <mergeCell ref="K148:M148"/>
    <mergeCell ref="N148:P148"/>
    <mergeCell ref="E149:G149"/>
    <mergeCell ref="H149:J149"/>
    <mergeCell ref="K149:M149"/>
    <mergeCell ref="N149:P149"/>
    <mergeCell ref="E146:G146"/>
    <mergeCell ref="H146:J146"/>
    <mergeCell ref="K146:M146"/>
    <mergeCell ref="N146:P146"/>
    <mergeCell ref="E147:G147"/>
    <mergeCell ref="H147:J147"/>
    <mergeCell ref="K147:M147"/>
    <mergeCell ref="N147:P147"/>
    <mergeCell ref="E161:G161"/>
    <mergeCell ref="H161:J161"/>
    <mergeCell ref="K161:M161"/>
    <mergeCell ref="N161:P161"/>
    <mergeCell ref="E163:G163"/>
    <mergeCell ref="H163:J163"/>
    <mergeCell ref="K163:M163"/>
    <mergeCell ref="N163:P163"/>
    <mergeCell ref="E159:G159"/>
    <mergeCell ref="H159:J159"/>
    <mergeCell ref="K159:M159"/>
    <mergeCell ref="N159:P159"/>
    <mergeCell ref="E160:G160"/>
    <mergeCell ref="H160:J160"/>
    <mergeCell ref="K160:M160"/>
    <mergeCell ref="N160:P160"/>
    <mergeCell ref="E157:G157"/>
    <mergeCell ref="H157:J157"/>
    <mergeCell ref="K157:M157"/>
    <mergeCell ref="N157:P157"/>
    <mergeCell ref="E158:G158"/>
    <mergeCell ref="H158:J158"/>
    <mergeCell ref="K158:M158"/>
    <mergeCell ref="N158:P158"/>
    <mergeCell ref="E167:G167"/>
    <mergeCell ref="H167:J167"/>
    <mergeCell ref="K167:M167"/>
    <mergeCell ref="N167:P167"/>
    <mergeCell ref="B168:D168"/>
    <mergeCell ref="E168:G168"/>
    <mergeCell ref="H168:J168"/>
    <mergeCell ref="K168:M168"/>
    <mergeCell ref="N168:P168"/>
    <mergeCell ref="E164:G164"/>
    <mergeCell ref="H164:J164"/>
    <mergeCell ref="K164:M164"/>
    <mergeCell ref="N164:P164"/>
    <mergeCell ref="E166:G166"/>
    <mergeCell ref="H166:J166"/>
    <mergeCell ref="K166:M166"/>
    <mergeCell ref="N166:P166"/>
    <mergeCell ref="E173:G173"/>
    <mergeCell ref="H173:J173"/>
    <mergeCell ref="K173:M173"/>
    <mergeCell ref="N173:P173"/>
    <mergeCell ref="E174:G174"/>
    <mergeCell ref="H174:J174"/>
    <mergeCell ref="K174:M174"/>
    <mergeCell ref="N174:P174"/>
    <mergeCell ref="E171:G171"/>
    <mergeCell ref="H171:J171"/>
    <mergeCell ref="K171:M171"/>
    <mergeCell ref="N171:P171"/>
    <mergeCell ref="E172:G172"/>
    <mergeCell ref="H172:J172"/>
    <mergeCell ref="K172:M172"/>
    <mergeCell ref="N172:P172"/>
    <mergeCell ref="E169:G169"/>
    <mergeCell ref="H169:J169"/>
    <mergeCell ref="K169:M169"/>
    <mergeCell ref="N169:P169"/>
    <mergeCell ref="E170:G170"/>
    <mergeCell ref="H170:J170"/>
    <mergeCell ref="K170:M170"/>
    <mergeCell ref="N170:P170"/>
    <mergeCell ref="E183:G183"/>
    <mergeCell ref="H183:J183"/>
    <mergeCell ref="K183:M183"/>
    <mergeCell ref="N183:P183"/>
    <mergeCell ref="E184:G184"/>
    <mergeCell ref="H184:J184"/>
    <mergeCell ref="K184:M184"/>
    <mergeCell ref="N184:P184"/>
    <mergeCell ref="E181:G181"/>
    <mergeCell ref="H181:J181"/>
    <mergeCell ref="K181:M181"/>
    <mergeCell ref="N181:P181"/>
    <mergeCell ref="E182:G182"/>
    <mergeCell ref="H182:J182"/>
    <mergeCell ref="K182:M182"/>
    <mergeCell ref="N182:P182"/>
    <mergeCell ref="E175:G175"/>
    <mergeCell ref="H175:J175"/>
    <mergeCell ref="K175:M175"/>
    <mergeCell ref="N175:P175"/>
    <mergeCell ref="E176:G176"/>
    <mergeCell ref="H176:J176"/>
    <mergeCell ref="K176:M176"/>
    <mergeCell ref="N176:P176"/>
    <mergeCell ref="E191:G191"/>
    <mergeCell ref="H191:J191"/>
    <mergeCell ref="K191:M191"/>
    <mergeCell ref="N191:P191"/>
    <mergeCell ref="E192:G192"/>
    <mergeCell ref="H192:J192"/>
    <mergeCell ref="K192:M192"/>
    <mergeCell ref="N192:P192"/>
    <mergeCell ref="E187:G187"/>
    <mergeCell ref="H187:J187"/>
    <mergeCell ref="K187:M187"/>
    <mergeCell ref="N187:P187"/>
    <mergeCell ref="E189:G189"/>
    <mergeCell ref="H189:J189"/>
    <mergeCell ref="K189:M189"/>
    <mergeCell ref="N189:P189"/>
    <mergeCell ref="E185:G185"/>
    <mergeCell ref="H185:J185"/>
    <mergeCell ref="K185:M185"/>
    <mergeCell ref="N185:P185"/>
    <mergeCell ref="E186:G186"/>
    <mergeCell ref="H186:J186"/>
    <mergeCell ref="K186:M186"/>
    <mergeCell ref="N186:P186"/>
    <mergeCell ref="E197:G197"/>
    <mergeCell ref="H197:J197"/>
    <mergeCell ref="K197:M197"/>
    <mergeCell ref="N197:P197"/>
    <mergeCell ref="E198:G198"/>
    <mergeCell ref="H198:J198"/>
    <mergeCell ref="K198:M198"/>
    <mergeCell ref="N198:P198"/>
    <mergeCell ref="E195:G195"/>
    <mergeCell ref="H195:J195"/>
    <mergeCell ref="K195:M195"/>
    <mergeCell ref="N195:P195"/>
    <mergeCell ref="E196:G196"/>
    <mergeCell ref="H196:J196"/>
    <mergeCell ref="K196:M196"/>
    <mergeCell ref="N196:P196"/>
    <mergeCell ref="E193:G193"/>
    <mergeCell ref="H193:J193"/>
    <mergeCell ref="K193:M193"/>
    <mergeCell ref="N193:P193"/>
    <mergeCell ref="E194:G194"/>
    <mergeCell ref="H194:J194"/>
    <mergeCell ref="K194:M194"/>
    <mergeCell ref="N194:P194"/>
    <mergeCell ref="E208:G208"/>
    <mergeCell ref="H208:J208"/>
    <mergeCell ref="K208:M208"/>
    <mergeCell ref="N208:P208"/>
    <mergeCell ref="E209:G209"/>
    <mergeCell ref="H209:J209"/>
    <mergeCell ref="K209:M209"/>
    <mergeCell ref="N209:P209"/>
    <mergeCell ref="E201:G201"/>
    <mergeCell ref="H201:J201"/>
    <mergeCell ref="K201:M201"/>
    <mergeCell ref="N201:P201"/>
    <mergeCell ref="E207:G207"/>
    <mergeCell ref="H207:J207"/>
    <mergeCell ref="K207:M207"/>
    <mergeCell ref="N207:P207"/>
    <mergeCell ref="E199:G199"/>
    <mergeCell ref="H199:J199"/>
    <mergeCell ref="K199:M199"/>
    <mergeCell ref="N199:P199"/>
    <mergeCell ref="E200:G200"/>
    <mergeCell ref="H200:J200"/>
    <mergeCell ref="K200:M200"/>
    <mergeCell ref="N200:P200"/>
    <mergeCell ref="E215:G215"/>
    <mergeCell ref="H215:J215"/>
    <mergeCell ref="K215:M215"/>
    <mergeCell ref="N215:P215"/>
    <mergeCell ref="E216:G216"/>
    <mergeCell ref="H216:J216"/>
    <mergeCell ref="K216:M216"/>
    <mergeCell ref="N216:P216"/>
    <mergeCell ref="E212:G212"/>
    <mergeCell ref="H212:J212"/>
    <mergeCell ref="K212:M212"/>
    <mergeCell ref="N212:P212"/>
    <mergeCell ref="E213:G213"/>
    <mergeCell ref="H213:J213"/>
    <mergeCell ref="K213:M213"/>
    <mergeCell ref="N213:P213"/>
    <mergeCell ref="E210:G210"/>
    <mergeCell ref="H210:J210"/>
    <mergeCell ref="K210:M210"/>
    <mergeCell ref="N210:P210"/>
    <mergeCell ref="E211:G211"/>
    <mergeCell ref="H211:J211"/>
    <mergeCell ref="K211:M211"/>
    <mergeCell ref="N211:P211"/>
    <mergeCell ref="B220:D220"/>
    <mergeCell ref="E220:G220"/>
    <mergeCell ref="H220:J220"/>
    <mergeCell ref="K220:M220"/>
    <mergeCell ref="N220:P220"/>
    <mergeCell ref="E221:G221"/>
    <mergeCell ref="H221:J221"/>
    <mergeCell ref="K221:M221"/>
    <mergeCell ref="N221:P221"/>
    <mergeCell ref="E218:G218"/>
    <mergeCell ref="H218:J218"/>
    <mergeCell ref="K218:M218"/>
    <mergeCell ref="N218:P218"/>
    <mergeCell ref="E219:G219"/>
    <mergeCell ref="H219:J219"/>
    <mergeCell ref="K219:M219"/>
    <mergeCell ref="N219:P219"/>
    <mergeCell ref="E226:G226"/>
    <mergeCell ref="H226:J226"/>
    <mergeCell ref="K226:M226"/>
    <mergeCell ref="N226:P226"/>
    <mergeCell ref="E227:G227"/>
    <mergeCell ref="H227:J227"/>
    <mergeCell ref="K227:M227"/>
    <mergeCell ref="N227:P227"/>
    <mergeCell ref="E224:G224"/>
    <mergeCell ref="H224:J224"/>
    <mergeCell ref="K224:M224"/>
    <mergeCell ref="N224:P224"/>
    <mergeCell ref="E225:G225"/>
    <mergeCell ref="H225:J225"/>
    <mergeCell ref="K225:M225"/>
    <mergeCell ref="N225:P225"/>
    <mergeCell ref="E222:G222"/>
    <mergeCell ref="H222:J222"/>
    <mergeCell ref="K222:M222"/>
    <mergeCell ref="N222:P222"/>
    <mergeCell ref="E223:G223"/>
    <mergeCell ref="H223:J223"/>
    <mergeCell ref="K223:M223"/>
    <mergeCell ref="N223:P223"/>
    <mergeCell ref="E236:G236"/>
    <mergeCell ref="H236:J236"/>
    <mergeCell ref="K236:M236"/>
    <mergeCell ref="N236:P236"/>
    <mergeCell ref="E237:G237"/>
    <mergeCell ref="H237:J237"/>
    <mergeCell ref="K237:M237"/>
    <mergeCell ref="N237:P237"/>
    <mergeCell ref="E234:G234"/>
    <mergeCell ref="H234:J234"/>
    <mergeCell ref="K234:M234"/>
    <mergeCell ref="N234:P234"/>
    <mergeCell ref="E235:G235"/>
    <mergeCell ref="H235:J235"/>
    <mergeCell ref="K235:M235"/>
    <mergeCell ref="N235:P235"/>
    <mergeCell ref="E228:G228"/>
    <mergeCell ref="H228:J228"/>
    <mergeCell ref="K228:M228"/>
    <mergeCell ref="N228:P228"/>
    <mergeCell ref="E233:G233"/>
    <mergeCell ref="H233:J233"/>
    <mergeCell ref="K233:M233"/>
    <mergeCell ref="N233:P233"/>
    <mergeCell ref="E244:G244"/>
    <mergeCell ref="H244:J244"/>
    <mergeCell ref="K244:M244"/>
    <mergeCell ref="N244:P244"/>
    <mergeCell ref="E245:G245"/>
    <mergeCell ref="H245:J245"/>
    <mergeCell ref="K245:M245"/>
    <mergeCell ref="N245:P245"/>
    <mergeCell ref="E241:G241"/>
    <mergeCell ref="H241:J241"/>
    <mergeCell ref="K241:M241"/>
    <mergeCell ref="N241:P241"/>
    <mergeCell ref="E243:G243"/>
    <mergeCell ref="H243:J243"/>
    <mergeCell ref="K243:M243"/>
    <mergeCell ref="N243:P243"/>
    <mergeCell ref="E238:G238"/>
    <mergeCell ref="H238:J238"/>
    <mergeCell ref="K238:M238"/>
    <mergeCell ref="N238:P238"/>
    <mergeCell ref="E239:G239"/>
    <mergeCell ref="H239:J239"/>
    <mergeCell ref="K239:M239"/>
    <mergeCell ref="N239:P239"/>
    <mergeCell ref="E250:G250"/>
    <mergeCell ref="H250:J250"/>
    <mergeCell ref="K250:M250"/>
    <mergeCell ref="N250:P250"/>
    <mergeCell ref="E251:G251"/>
    <mergeCell ref="H251:J251"/>
    <mergeCell ref="K251:M251"/>
    <mergeCell ref="N251:P251"/>
    <mergeCell ref="E248:G248"/>
    <mergeCell ref="H248:J248"/>
    <mergeCell ref="K248:M248"/>
    <mergeCell ref="N248:P248"/>
    <mergeCell ref="E249:G249"/>
    <mergeCell ref="H249:J249"/>
    <mergeCell ref="K249:M249"/>
    <mergeCell ref="N249:P249"/>
    <mergeCell ref="E246:G246"/>
    <mergeCell ref="H246:J246"/>
    <mergeCell ref="K246:M246"/>
    <mergeCell ref="N246:P246"/>
    <mergeCell ref="E247:G247"/>
    <mergeCell ref="H247:J247"/>
    <mergeCell ref="K247:M247"/>
    <mergeCell ref="N247:P247"/>
    <mergeCell ref="E261:G261"/>
    <mergeCell ref="H261:J261"/>
    <mergeCell ref="K261:M261"/>
    <mergeCell ref="N261:P261"/>
    <mergeCell ref="E262:G262"/>
    <mergeCell ref="H262:J262"/>
    <mergeCell ref="K262:M262"/>
    <mergeCell ref="N262:P262"/>
    <mergeCell ref="E259:G259"/>
    <mergeCell ref="H259:J259"/>
    <mergeCell ref="K259:M259"/>
    <mergeCell ref="N259:P259"/>
    <mergeCell ref="E260:G260"/>
    <mergeCell ref="H260:J260"/>
    <mergeCell ref="K260:M260"/>
    <mergeCell ref="N260:P260"/>
    <mergeCell ref="E252:G252"/>
    <mergeCell ref="H252:J252"/>
    <mergeCell ref="K252:M252"/>
    <mergeCell ref="N252:P252"/>
    <mergeCell ref="E253:G253"/>
    <mergeCell ref="H253:J253"/>
    <mergeCell ref="K253:M253"/>
    <mergeCell ref="N253:P253"/>
    <mergeCell ref="E268:G268"/>
    <mergeCell ref="H268:J268"/>
    <mergeCell ref="K268:M268"/>
    <mergeCell ref="N268:P268"/>
    <mergeCell ref="E270:G270"/>
    <mergeCell ref="H270:J270"/>
    <mergeCell ref="K270:M270"/>
    <mergeCell ref="N270:P270"/>
    <mergeCell ref="E265:G265"/>
    <mergeCell ref="H265:J265"/>
    <mergeCell ref="K265:M265"/>
    <mergeCell ref="N265:P265"/>
    <mergeCell ref="E267:G267"/>
    <mergeCell ref="H267:J267"/>
    <mergeCell ref="K267:M267"/>
    <mergeCell ref="N267:P267"/>
    <mergeCell ref="E263:G263"/>
    <mergeCell ref="H263:J263"/>
    <mergeCell ref="K263:M263"/>
    <mergeCell ref="N263:P263"/>
    <mergeCell ref="E264:G264"/>
    <mergeCell ref="H264:J264"/>
    <mergeCell ref="K264:M264"/>
    <mergeCell ref="N264:P264"/>
    <mergeCell ref="E273:G273"/>
    <mergeCell ref="H273:J273"/>
    <mergeCell ref="K273:M273"/>
    <mergeCell ref="N273:P273"/>
    <mergeCell ref="E274:G274"/>
    <mergeCell ref="H274:J274"/>
    <mergeCell ref="K274:M274"/>
    <mergeCell ref="N274:P274"/>
    <mergeCell ref="E271:G271"/>
    <mergeCell ref="H271:J271"/>
    <mergeCell ref="K271:M271"/>
    <mergeCell ref="N271:P271"/>
    <mergeCell ref="B272:D272"/>
    <mergeCell ref="E272:G272"/>
    <mergeCell ref="H272:J272"/>
    <mergeCell ref="K272:M272"/>
    <mergeCell ref="N272:P272"/>
    <mergeCell ref="E279:G279"/>
    <mergeCell ref="H279:J279"/>
    <mergeCell ref="K279:M279"/>
    <mergeCell ref="N279:P279"/>
    <mergeCell ref="E280:G280"/>
    <mergeCell ref="H280:J280"/>
    <mergeCell ref="K280:M280"/>
    <mergeCell ref="N280:P280"/>
    <mergeCell ref="E277:G277"/>
    <mergeCell ref="H277:J277"/>
    <mergeCell ref="K277:M277"/>
    <mergeCell ref="N277:P277"/>
    <mergeCell ref="E278:G278"/>
    <mergeCell ref="H278:J278"/>
    <mergeCell ref="K278:M278"/>
    <mergeCell ref="N278:P278"/>
    <mergeCell ref="E275:G275"/>
    <mergeCell ref="H275:J275"/>
    <mergeCell ref="K275:M275"/>
    <mergeCell ref="N275:P275"/>
    <mergeCell ref="E276:G276"/>
    <mergeCell ref="H276:J276"/>
    <mergeCell ref="K276:M276"/>
    <mergeCell ref="N276:P276"/>
    <mergeCell ref="E289:G289"/>
    <mergeCell ref="H289:J289"/>
    <mergeCell ref="K289:M289"/>
    <mergeCell ref="N289:P289"/>
    <mergeCell ref="E290:G290"/>
    <mergeCell ref="H290:J290"/>
    <mergeCell ref="K290:M290"/>
    <mergeCell ref="N290:P290"/>
    <mergeCell ref="E287:G287"/>
    <mergeCell ref="H287:J287"/>
    <mergeCell ref="K287:M287"/>
    <mergeCell ref="N287:P287"/>
    <mergeCell ref="E288:G288"/>
    <mergeCell ref="H288:J288"/>
    <mergeCell ref="K288:M288"/>
    <mergeCell ref="N288:P288"/>
    <mergeCell ref="E285:G285"/>
    <mergeCell ref="H285:J285"/>
    <mergeCell ref="K285:M285"/>
    <mergeCell ref="N285:P285"/>
    <mergeCell ref="E286:G286"/>
    <mergeCell ref="H286:J286"/>
    <mergeCell ref="K286:M286"/>
    <mergeCell ref="N286:P286"/>
    <mergeCell ref="E297:G297"/>
    <mergeCell ref="H297:J297"/>
    <mergeCell ref="K297:M297"/>
    <mergeCell ref="N297:P297"/>
    <mergeCell ref="E298:G298"/>
    <mergeCell ref="H298:J298"/>
    <mergeCell ref="K298:M298"/>
    <mergeCell ref="N298:P298"/>
    <mergeCell ref="E295:G295"/>
    <mergeCell ref="H295:J295"/>
    <mergeCell ref="K295:M295"/>
    <mergeCell ref="N295:P295"/>
    <mergeCell ref="E296:G296"/>
    <mergeCell ref="H296:J296"/>
    <mergeCell ref="K296:M296"/>
    <mergeCell ref="N296:P296"/>
    <mergeCell ref="E291:G291"/>
    <mergeCell ref="H291:J291"/>
    <mergeCell ref="K291:M291"/>
    <mergeCell ref="N291:P291"/>
    <mergeCell ref="E293:G293"/>
    <mergeCell ref="H293:J293"/>
    <mergeCell ref="K293:M293"/>
    <mergeCell ref="N293:P293"/>
    <mergeCell ref="E303:G303"/>
    <mergeCell ref="H303:J303"/>
    <mergeCell ref="K303:M303"/>
    <mergeCell ref="N303:P303"/>
    <mergeCell ref="E304:G304"/>
    <mergeCell ref="H304:J304"/>
    <mergeCell ref="K304:M304"/>
    <mergeCell ref="N304:P304"/>
    <mergeCell ref="E301:G301"/>
    <mergeCell ref="H301:J301"/>
    <mergeCell ref="K301:M301"/>
    <mergeCell ref="N301:P301"/>
    <mergeCell ref="E302:G302"/>
    <mergeCell ref="H302:J302"/>
    <mergeCell ref="K302:M302"/>
    <mergeCell ref="N302:P302"/>
    <mergeCell ref="E299:G299"/>
    <mergeCell ref="H299:J299"/>
    <mergeCell ref="K299:M299"/>
    <mergeCell ref="N299:P299"/>
    <mergeCell ref="E300:G300"/>
    <mergeCell ref="H300:J300"/>
    <mergeCell ref="K300:M300"/>
    <mergeCell ref="N300:P300"/>
    <mergeCell ref="E314:G314"/>
    <mergeCell ref="H314:J314"/>
    <mergeCell ref="K314:M314"/>
    <mergeCell ref="N314:P314"/>
    <mergeCell ref="E315:G315"/>
    <mergeCell ref="H315:J315"/>
    <mergeCell ref="K315:M315"/>
    <mergeCell ref="N315:P315"/>
    <mergeCell ref="E312:G312"/>
    <mergeCell ref="H312:J312"/>
    <mergeCell ref="K312:M312"/>
    <mergeCell ref="N312:P312"/>
    <mergeCell ref="E313:G313"/>
    <mergeCell ref="H313:J313"/>
    <mergeCell ref="K313:M313"/>
    <mergeCell ref="N313:P313"/>
    <mergeCell ref="E305:G305"/>
    <mergeCell ref="H305:J305"/>
    <mergeCell ref="K305:M305"/>
    <mergeCell ref="N305:P305"/>
    <mergeCell ref="E311:G311"/>
    <mergeCell ref="H311:J311"/>
    <mergeCell ref="K311:M311"/>
    <mergeCell ref="N311:P311"/>
    <mergeCell ref="E322:G322"/>
    <mergeCell ref="H322:J322"/>
    <mergeCell ref="K322:M322"/>
    <mergeCell ref="N322:P322"/>
    <mergeCell ref="E323:G323"/>
    <mergeCell ref="H323:J323"/>
    <mergeCell ref="K323:M323"/>
    <mergeCell ref="N323:P323"/>
    <mergeCell ref="E319:G319"/>
    <mergeCell ref="H319:J319"/>
    <mergeCell ref="K319:M319"/>
    <mergeCell ref="N319:P319"/>
    <mergeCell ref="E320:G320"/>
    <mergeCell ref="H320:J320"/>
    <mergeCell ref="K320:M320"/>
    <mergeCell ref="N320:P320"/>
    <mergeCell ref="E316:G316"/>
    <mergeCell ref="H316:J316"/>
    <mergeCell ref="K316:M316"/>
    <mergeCell ref="N316:P316"/>
    <mergeCell ref="E317:G317"/>
    <mergeCell ref="H317:J317"/>
    <mergeCell ref="K317:M317"/>
    <mergeCell ref="N317:P317"/>
    <mergeCell ref="E326:G326"/>
    <mergeCell ref="H326:J326"/>
    <mergeCell ref="K326:M326"/>
    <mergeCell ref="N326:P326"/>
    <mergeCell ref="E327:G327"/>
    <mergeCell ref="H327:J327"/>
    <mergeCell ref="K327:M327"/>
    <mergeCell ref="N327:P327"/>
    <mergeCell ref="B324:D324"/>
    <mergeCell ref="E324:G324"/>
    <mergeCell ref="H324:J324"/>
    <mergeCell ref="K324:M324"/>
    <mergeCell ref="N324:P324"/>
    <mergeCell ref="E325:G325"/>
    <mergeCell ref="H325:J325"/>
    <mergeCell ref="K325:M325"/>
    <mergeCell ref="N325:P325"/>
    <mergeCell ref="E332:G332"/>
    <mergeCell ref="H332:J332"/>
    <mergeCell ref="K332:M332"/>
    <mergeCell ref="N332:P332"/>
    <mergeCell ref="E337:G337"/>
    <mergeCell ref="H337:J337"/>
    <mergeCell ref="K337:M337"/>
    <mergeCell ref="N337:P337"/>
    <mergeCell ref="E330:G330"/>
    <mergeCell ref="H330:J330"/>
    <mergeCell ref="K330:M330"/>
    <mergeCell ref="N330:P330"/>
    <mergeCell ref="E331:G331"/>
    <mergeCell ref="H331:J331"/>
    <mergeCell ref="K331:M331"/>
    <mergeCell ref="N331:P331"/>
    <mergeCell ref="E328:G328"/>
    <mergeCell ref="H328:J328"/>
    <mergeCell ref="K328:M328"/>
    <mergeCell ref="N328:P328"/>
    <mergeCell ref="E329:G329"/>
    <mergeCell ref="H329:J329"/>
    <mergeCell ref="K329:M329"/>
    <mergeCell ref="N329:P329"/>
    <mergeCell ref="E342:G342"/>
    <mergeCell ref="H342:J342"/>
    <mergeCell ref="K342:M342"/>
    <mergeCell ref="N342:P342"/>
    <mergeCell ref="E343:G343"/>
    <mergeCell ref="H343:J343"/>
    <mergeCell ref="K343:M343"/>
    <mergeCell ref="N343:P343"/>
    <mergeCell ref="E340:G340"/>
    <mergeCell ref="H340:J340"/>
    <mergeCell ref="K340:M340"/>
    <mergeCell ref="N340:P340"/>
    <mergeCell ref="E341:G341"/>
    <mergeCell ref="H341:J341"/>
    <mergeCell ref="K341:M341"/>
    <mergeCell ref="N341:P341"/>
    <mergeCell ref="E338:G338"/>
    <mergeCell ref="H338:J338"/>
    <mergeCell ref="K338:M338"/>
    <mergeCell ref="N338:P338"/>
    <mergeCell ref="E339:G339"/>
    <mergeCell ref="H339:J339"/>
    <mergeCell ref="K339:M339"/>
    <mergeCell ref="N339:P339"/>
    <mergeCell ref="E350:G350"/>
    <mergeCell ref="H350:J350"/>
    <mergeCell ref="K350:M350"/>
    <mergeCell ref="N350:P350"/>
    <mergeCell ref="E351:G351"/>
    <mergeCell ref="H351:J351"/>
    <mergeCell ref="K351:M351"/>
    <mergeCell ref="N351:P351"/>
    <mergeCell ref="E348:G348"/>
    <mergeCell ref="H348:J348"/>
    <mergeCell ref="K348:M348"/>
    <mergeCell ref="N348:P348"/>
    <mergeCell ref="E349:G349"/>
    <mergeCell ref="H349:J349"/>
    <mergeCell ref="K349:M349"/>
    <mergeCell ref="N349:P349"/>
    <mergeCell ref="E345:G345"/>
    <mergeCell ref="H345:J345"/>
    <mergeCell ref="K345:M345"/>
    <mergeCell ref="N345:P345"/>
    <mergeCell ref="E347:G347"/>
    <mergeCell ref="H347:J347"/>
    <mergeCell ref="K347:M347"/>
    <mergeCell ref="N347:P347"/>
    <mergeCell ref="E356:G356"/>
    <mergeCell ref="H356:J356"/>
    <mergeCell ref="K356:M356"/>
    <mergeCell ref="N356:P356"/>
    <mergeCell ref="E357:G357"/>
    <mergeCell ref="H357:J357"/>
    <mergeCell ref="K357:M357"/>
    <mergeCell ref="N357:P357"/>
    <mergeCell ref="E354:G354"/>
    <mergeCell ref="H354:J354"/>
    <mergeCell ref="K354:M354"/>
    <mergeCell ref="N354:P354"/>
    <mergeCell ref="E355:G355"/>
    <mergeCell ref="H355:J355"/>
    <mergeCell ref="K355:M355"/>
    <mergeCell ref="N355:P355"/>
    <mergeCell ref="E352:G352"/>
    <mergeCell ref="H352:J352"/>
    <mergeCell ref="K352:M352"/>
    <mergeCell ref="N352:P352"/>
    <mergeCell ref="E353:G353"/>
    <mergeCell ref="H353:J353"/>
    <mergeCell ref="K353:M353"/>
    <mergeCell ref="N353:P353"/>
    <mergeCell ref="E367:G367"/>
    <mergeCell ref="H367:J367"/>
    <mergeCell ref="K367:M367"/>
    <mergeCell ref="N367:P367"/>
    <mergeCell ref="E368:G368"/>
    <mergeCell ref="H368:J368"/>
    <mergeCell ref="K368:M368"/>
    <mergeCell ref="N368:P368"/>
    <mergeCell ref="E365:G365"/>
    <mergeCell ref="H365:J365"/>
    <mergeCell ref="K365:M365"/>
    <mergeCell ref="N365:P365"/>
    <mergeCell ref="E366:G366"/>
    <mergeCell ref="H366:J366"/>
    <mergeCell ref="K366:M366"/>
    <mergeCell ref="N366:P366"/>
    <mergeCell ref="E363:G363"/>
    <mergeCell ref="H363:J363"/>
    <mergeCell ref="K363:M363"/>
    <mergeCell ref="N363:P363"/>
    <mergeCell ref="E364:G364"/>
    <mergeCell ref="H364:J364"/>
    <mergeCell ref="K364:M364"/>
    <mergeCell ref="N364:P364"/>
    <mergeCell ref="B376:D376"/>
    <mergeCell ref="E376:G376"/>
    <mergeCell ref="H376:J376"/>
    <mergeCell ref="K376:M376"/>
    <mergeCell ref="N376:P376"/>
    <mergeCell ref="E372:G372"/>
    <mergeCell ref="H372:J372"/>
    <mergeCell ref="K372:M372"/>
    <mergeCell ref="N372:P372"/>
    <mergeCell ref="E374:G374"/>
    <mergeCell ref="H374:J374"/>
    <mergeCell ref="K374:M374"/>
    <mergeCell ref="N374:P374"/>
    <mergeCell ref="E369:G369"/>
    <mergeCell ref="H369:J369"/>
    <mergeCell ref="K369:M369"/>
    <mergeCell ref="N369:P369"/>
    <mergeCell ref="E371:G371"/>
    <mergeCell ref="H371:J371"/>
    <mergeCell ref="K371:M371"/>
    <mergeCell ref="N371:P371"/>
    <mergeCell ref="E379:G379"/>
    <mergeCell ref="H379:J379"/>
    <mergeCell ref="K379:M379"/>
    <mergeCell ref="N379:P379"/>
    <mergeCell ref="E380:G380"/>
    <mergeCell ref="H380:J380"/>
    <mergeCell ref="K380:M380"/>
    <mergeCell ref="N380:P380"/>
    <mergeCell ref="E377:G377"/>
    <mergeCell ref="H377:J377"/>
    <mergeCell ref="K377:M377"/>
    <mergeCell ref="N377:P377"/>
    <mergeCell ref="E378:G378"/>
    <mergeCell ref="H378:J378"/>
    <mergeCell ref="K378:M378"/>
    <mergeCell ref="N378:P378"/>
    <mergeCell ref="E375:G375"/>
    <mergeCell ref="H375:J375"/>
    <mergeCell ref="K375:M375"/>
    <mergeCell ref="N375:P375"/>
    <mergeCell ref="E389:G389"/>
    <mergeCell ref="H389:J389"/>
    <mergeCell ref="K389:M389"/>
    <mergeCell ref="N389:P389"/>
    <mergeCell ref="E390:G390"/>
    <mergeCell ref="H390:J390"/>
    <mergeCell ref="K390:M390"/>
    <mergeCell ref="N390:P390"/>
    <mergeCell ref="E383:G383"/>
    <mergeCell ref="H383:J383"/>
    <mergeCell ref="K383:M383"/>
    <mergeCell ref="N383:P383"/>
    <mergeCell ref="E384:G384"/>
    <mergeCell ref="H384:J384"/>
    <mergeCell ref="K384:M384"/>
    <mergeCell ref="N384:P384"/>
    <mergeCell ref="E381:G381"/>
    <mergeCell ref="H381:J381"/>
    <mergeCell ref="K381:M381"/>
    <mergeCell ref="N381:P381"/>
    <mergeCell ref="E382:G382"/>
    <mergeCell ref="H382:J382"/>
    <mergeCell ref="K382:M382"/>
    <mergeCell ref="N382:P382"/>
    <mergeCell ref="E395:G395"/>
    <mergeCell ref="H395:J395"/>
    <mergeCell ref="K395:M395"/>
    <mergeCell ref="N395:P395"/>
    <mergeCell ref="E397:G397"/>
    <mergeCell ref="H397:J397"/>
    <mergeCell ref="K397:M397"/>
    <mergeCell ref="N397:P397"/>
    <mergeCell ref="E393:G393"/>
    <mergeCell ref="H393:J393"/>
    <mergeCell ref="K393:M393"/>
    <mergeCell ref="N393:P393"/>
    <mergeCell ref="E394:G394"/>
    <mergeCell ref="H394:J394"/>
    <mergeCell ref="K394:M394"/>
    <mergeCell ref="N394:P394"/>
    <mergeCell ref="E391:G391"/>
    <mergeCell ref="H391:J391"/>
    <mergeCell ref="K391:M391"/>
    <mergeCell ref="N391:P391"/>
    <mergeCell ref="E392:G392"/>
    <mergeCell ref="H392:J392"/>
    <mergeCell ref="K392:M392"/>
    <mergeCell ref="N392:P392"/>
    <mergeCell ref="E403:G403"/>
    <mergeCell ref="H403:J403"/>
    <mergeCell ref="K403:M403"/>
    <mergeCell ref="N403:P403"/>
    <mergeCell ref="E404:G404"/>
    <mergeCell ref="H404:J404"/>
    <mergeCell ref="K404:M404"/>
    <mergeCell ref="N404:P404"/>
    <mergeCell ref="E401:G401"/>
    <mergeCell ref="H401:J401"/>
    <mergeCell ref="K401:M401"/>
    <mergeCell ref="N401:P401"/>
    <mergeCell ref="E402:G402"/>
    <mergeCell ref="H402:J402"/>
    <mergeCell ref="K402:M402"/>
    <mergeCell ref="N402:P402"/>
    <mergeCell ref="E399:G399"/>
    <mergeCell ref="H399:J399"/>
    <mergeCell ref="K399:M399"/>
    <mergeCell ref="N399:P399"/>
    <mergeCell ref="E400:G400"/>
    <mergeCell ref="H400:J400"/>
    <mergeCell ref="K400:M400"/>
    <mergeCell ref="N400:P400"/>
    <mergeCell ref="E409:G409"/>
    <mergeCell ref="H409:J409"/>
    <mergeCell ref="K409:M409"/>
    <mergeCell ref="N409:P409"/>
    <mergeCell ref="E407:G407"/>
    <mergeCell ref="H407:J407"/>
    <mergeCell ref="K407:M407"/>
    <mergeCell ref="N407:P407"/>
    <mergeCell ref="E408:G408"/>
    <mergeCell ref="H408:J408"/>
    <mergeCell ref="K408:M408"/>
    <mergeCell ref="N408:P408"/>
    <mergeCell ref="E405:G405"/>
    <mergeCell ref="H405:J405"/>
    <mergeCell ref="K405:M405"/>
    <mergeCell ref="N405:P405"/>
    <mergeCell ref="E406:G406"/>
    <mergeCell ref="H406:J406"/>
    <mergeCell ref="K406:M406"/>
    <mergeCell ref="N406:P406"/>
  </mergeCells>
  <dataValidations count="3">
    <dataValidation type="list" allowBlank="1" showInputMessage="1" showErrorMessage="1" sqref="C37 C63:C64 C192:C205 C215:C216 C40:C49 C130:C135 C163:C164 C182:C187 C137 C112:C113 C166:C167 C371:C372 C374:C375 C60:C61 C221:C228 C89:C102 C338:C343 C86 C156:C161 C400:C409 C11:C12 C4:C9 C115:C116 C319:C320 C105:C110 C218:C219 C208:C213 C53:C58 C244:C257 C241 C267:C268 C270:C271 C273:C280 C364:C369 C296:C305 C293 C322:C323 C312:C317 C325:C332 C234:C239 C14:C15 C260:C265 C377:C384 C30:C35 C345 C348:C357 C286:C291 C66:C73 C79:C84 C118:C125 C140:C149 C169:C176 C189 C390:C395 C397 C17:C27" xr:uid="{00000000-0002-0000-0600-000000000000}">
      <formula1>INDIRECT($B4)</formula1>
    </dataValidation>
    <dataValidation type="list" allowBlank="1" showInputMessage="1" showErrorMessage="1" sqref="AQ95" xr:uid="{00000000-0002-0000-0600-000001000000}">
      <formula1>INDIRECT($AQ102)</formula1>
    </dataValidation>
    <dataValidation type="list" allowBlank="1" showInputMessage="1" showErrorMessage="1" sqref="AP257" xr:uid="{00000000-0002-0000-0600-000002000000}">
      <formula1>INDIRECT($B258)</formula1>
    </dataValidation>
  </dataValidations>
  <hyperlinks>
    <hyperlink ref="A4" location="'A-B'!A4" display="'A-B'!A4" xr:uid="{00000000-0004-0000-0600-000000000000}"/>
    <hyperlink ref="A5" location="'A-B'!A29" display="'A-B'!A29" xr:uid="{00000000-0004-0000-0600-000001000000}"/>
    <hyperlink ref="A6" location="'A-B'!A55" display="'A-B'!A55" xr:uid="{00000000-0004-0000-0600-000002000000}"/>
    <hyperlink ref="A7" location="'A-B'!A81" display="'A-B'!A81" xr:uid="{00000000-0004-0000-0600-000003000000}"/>
    <hyperlink ref="A8" location="'A-B'!A107" display="'A-B'!A107" xr:uid="{00000000-0004-0000-0600-000004000000}"/>
    <hyperlink ref="A9" location="'A-B'!A132" display="'A-B'!A132" xr:uid="{00000000-0004-0000-0600-000005000000}"/>
    <hyperlink ref="A10" location="'A-B'!A158" display="'A-B'!A158" xr:uid="{00000000-0004-0000-0600-000006000000}"/>
    <hyperlink ref="A11" location="'A-B'!A184" display="'A-B'!A184" xr:uid="{00000000-0004-0000-0600-000007000000}"/>
    <hyperlink ref="A12" location="'A-B'!A210" display="'A-B'!A210" xr:uid="{00000000-0004-0000-0600-000008000000}"/>
    <hyperlink ref="A13" location="'A-B'!A236" display="'A-B'!A236" xr:uid="{00000000-0004-0000-0600-000009000000}"/>
    <hyperlink ref="A14" location="'A-B'!A262" display="'A-B'!A262" xr:uid="{00000000-0004-0000-0600-00000A000000}"/>
    <hyperlink ref="A15" location="'A-B'!A288" display="'A-B'!A288" xr:uid="{00000000-0004-0000-0600-00000B000000}"/>
    <hyperlink ref="A16" location="'A-B'!A314" display="'A-B'!A314" xr:uid="{00000000-0004-0000-0600-00000C000000}"/>
    <hyperlink ref="A17" location="'A-B'!A340" display="'A-B'!A340" xr:uid="{00000000-0004-0000-0600-00000D000000}"/>
    <hyperlink ref="A18" location="'A-B'!A366" display="'A-B'!A366" xr:uid="{00000000-0004-0000-0600-00000E000000}"/>
    <hyperlink ref="A19" location="'A-B'!A392" display="'A-B'!A392" xr:uid="{00000000-0004-0000-0600-00000F000000}"/>
    <hyperlink ref="A30" location="'A-B'!A4" display="'A-B'!A4" xr:uid="{00000000-0004-0000-0600-000010000000}"/>
    <hyperlink ref="A31" location="'A-B'!A29" display="'A-B'!A29" xr:uid="{00000000-0004-0000-0600-000011000000}"/>
    <hyperlink ref="A32" location="'A-B'!A55" display="'A-B'!A55" xr:uid="{00000000-0004-0000-0600-000012000000}"/>
    <hyperlink ref="A33" location="'A-B'!A81" display="'A-B'!A81" xr:uid="{00000000-0004-0000-0600-000013000000}"/>
    <hyperlink ref="A34" location="'A-B'!A107" display="'A-B'!A107" xr:uid="{00000000-0004-0000-0600-000014000000}"/>
    <hyperlink ref="A35" location="'A-B'!A132" display="'A-B'!A132" xr:uid="{00000000-0004-0000-0600-000015000000}"/>
    <hyperlink ref="A36" location="'A-B'!A158" display="'A-B'!A158" xr:uid="{00000000-0004-0000-0600-000016000000}"/>
    <hyperlink ref="A37" location="'A-B'!A184" display="'A-B'!A184" xr:uid="{00000000-0004-0000-0600-000017000000}"/>
    <hyperlink ref="A39" location="'A-B'!A236" display="'A-B'!A236" xr:uid="{00000000-0004-0000-0600-000018000000}"/>
    <hyperlink ref="A40" location="'A-B'!A340" display="'A-B'!A340" xr:uid="{00000000-0004-0000-0600-000019000000}"/>
    <hyperlink ref="A41" location="'A-B'!A366" display="'A-B'!A366" xr:uid="{00000000-0004-0000-0600-00001A000000}"/>
    <hyperlink ref="A42" location="'A-B'!A392" display="'A-B'!A392" xr:uid="{00000000-0004-0000-0600-00001B000000}"/>
    <hyperlink ref="A53" location="'A-B'!A4" display="'A-B'!A4" xr:uid="{00000000-0004-0000-0600-00001C000000}"/>
    <hyperlink ref="A54" location="'A-B'!A29" display="'A-B'!A29" xr:uid="{00000000-0004-0000-0600-00001D000000}"/>
    <hyperlink ref="A55" location="'A-B'!A55" display="'A-B'!A55" xr:uid="{00000000-0004-0000-0600-00001E000000}"/>
    <hyperlink ref="A56" location="'A-B'!A81" display="'A-B'!A81" xr:uid="{00000000-0004-0000-0600-00001F000000}"/>
    <hyperlink ref="A57" location="'A-B'!A107" display="'A-B'!A107" xr:uid="{00000000-0004-0000-0600-000020000000}"/>
    <hyperlink ref="A58" location="'A-B'!A132" display="'A-B'!A132" xr:uid="{00000000-0004-0000-0600-000021000000}"/>
    <hyperlink ref="A59" location="'A-B'!A158" display="'A-B'!A158" xr:uid="{00000000-0004-0000-0600-000022000000}"/>
    <hyperlink ref="A60" location="'A-B'!A184" display="'A-B'!A184" xr:uid="{00000000-0004-0000-0600-000023000000}"/>
    <hyperlink ref="A61" location="'A-B'!A210" display="'A-B'!A210" xr:uid="{00000000-0004-0000-0600-000024000000}"/>
    <hyperlink ref="A62" location="'A-B'!A236" display="'A-B'!A236" xr:uid="{00000000-0004-0000-0600-000025000000}"/>
    <hyperlink ref="A63" location="'A-B'!A262" display="'A-B'!A262" xr:uid="{00000000-0004-0000-0600-000026000000}"/>
    <hyperlink ref="A64" location="'A-B'!A288" display="'A-B'!A288" xr:uid="{00000000-0004-0000-0600-000027000000}"/>
    <hyperlink ref="A65" location="'A-B'!A314" display="'A-B'!A314" xr:uid="{00000000-0004-0000-0600-000028000000}"/>
    <hyperlink ref="A66" location="'A-B'!A340" display="'A-B'!A340" xr:uid="{00000000-0004-0000-0600-000029000000}"/>
    <hyperlink ref="A67" location="'A-B'!A366" display="'A-B'!A366" xr:uid="{00000000-0004-0000-0600-00002A000000}"/>
    <hyperlink ref="A68" location="'A-B'!A392" display="'A-B'!A392" xr:uid="{00000000-0004-0000-0600-00002B000000}"/>
    <hyperlink ref="A79" location="'A-B'!A4" display="'A-B'!A4" xr:uid="{00000000-0004-0000-0600-00002C000000}"/>
    <hyperlink ref="A80" location="'A-B'!A29" display="'A-B'!A29" xr:uid="{00000000-0004-0000-0600-00002D000000}"/>
    <hyperlink ref="A81" location="'A-B'!A55" display="'A-B'!A55" xr:uid="{00000000-0004-0000-0600-00002E000000}"/>
    <hyperlink ref="A82" location="'A-B'!A81" display="'A-B'!A81" xr:uid="{00000000-0004-0000-0600-00002F000000}"/>
    <hyperlink ref="A83" location="'A-B'!A107" display="'A-B'!A107" xr:uid="{00000000-0004-0000-0600-000030000000}"/>
    <hyperlink ref="A84" location="'A-B'!A132" display="'A-B'!A132" xr:uid="{00000000-0004-0000-0600-000031000000}"/>
    <hyperlink ref="A85" location="'A-B'!A158" display="'A-B'!A158" xr:uid="{00000000-0004-0000-0600-000032000000}"/>
    <hyperlink ref="A86" location="'A-B'!A184" display="'A-B'!A184" xr:uid="{00000000-0004-0000-0600-000033000000}"/>
    <hyperlink ref="A87" location="'A-B'!A210" display="'A-B'!A210" xr:uid="{00000000-0004-0000-0600-000034000000}"/>
    <hyperlink ref="A88" location="'A-B'!A236" display="'A-B'!A236" xr:uid="{00000000-0004-0000-0600-000035000000}"/>
    <hyperlink ref="A89" location="'A-B'!A262" display="'A-B'!A262" xr:uid="{00000000-0004-0000-0600-000036000000}"/>
    <hyperlink ref="A90" location="'A-B'!A288" display="'A-B'!A288" xr:uid="{00000000-0004-0000-0600-000037000000}"/>
    <hyperlink ref="A91" location="'A-B'!A314" display="'A-B'!A314" xr:uid="{00000000-0004-0000-0600-000038000000}"/>
    <hyperlink ref="A92" location="'A-B'!A340" display="'A-B'!A340" xr:uid="{00000000-0004-0000-0600-000039000000}"/>
    <hyperlink ref="A93" location="'A-B'!A366" display="'A-B'!A366" xr:uid="{00000000-0004-0000-0600-00003A000000}"/>
    <hyperlink ref="A94" location="'A-B'!A392" display="'A-B'!A392" xr:uid="{00000000-0004-0000-0600-00003B000000}"/>
    <hyperlink ref="A105" location="'A-B'!A4" display="'A-B'!A4" xr:uid="{00000000-0004-0000-0600-00003C000000}"/>
    <hyperlink ref="A106" location="'A-B'!A29" display="'A-B'!A29" xr:uid="{00000000-0004-0000-0600-00003D000000}"/>
    <hyperlink ref="A107" location="'A-B'!A55" display="'A-B'!A55" xr:uid="{00000000-0004-0000-0600-00003E000000}"/>
    <hyperlink ref="A108" location="'A-B'!A81" display="'A-B'!A81" xr:uid="{00000000-0004-0000-0600-00003F000000}"/>
    <hyperlink ref="A109" location="'A-B'!A107" display="'A-B'!A107" xr:uid="{00000000-0004-0000-0600-000040000000}"/>
    <hyperlink ref="A110" location="'A-B'!A132" display="'A-B'!A132" xr:uid="{00000000-0004-0000-0600-000041000000}"/>
    <hyperlink ref="A111" location="'A-B'!A158" display="'A-B'!A158" xr:uid="{00000000-0004-0000-0600-000042000000}"/>
    <hyperlink ref="A112" location="'A-B'!A184" display="'A-B'!A184" xr:uid="{00000000-0004-0000-0600-000043000000}"/>
    <hyperlink ref="A113" location="'A-B'!A210" display="'A-B'!A210" xr:uid="{00000000-0004-0000-0600-000044000000}"/>
    <hyperlink ref="A114" location="'A-B'!A236" display="'A-B'!A236" xr:uid="{00000000-0004-0000-0600-000045000000}"/>
    <hyperlink ref="A115" location="'A-B'!A262" display="'A-B'!A262" xr:uid="{00000000-0004-0000-0600-000046000000}"/>
    <hyperlink ref="A116" location="'A-B'!A288" display="'A-B'!A288" xr:uid="{00000000-0004-0000-0600-000047000000}"/>
    <hyperlink ref="A117" location="'A-B'!A314" display="'A-B'!A314" xr:uid="{00000000-0004-0000-0600-000048000000}"/>
    <hyperlink ref="A118" location="'A-B'!A340" display="'A-B'!A340" xr:uid="{00000000-0004-0000-0600-000049000000}"/>
    <hyperlink ref="A119" location="'A-B'!A366" display="'A-B'!A366" xr:uid="{00000000-0004-0000-0600-00004A000000}"/>
    <hyperlink ref="A120" location="'A-B'!A392" display="'A-B'!A392" xr:uid="{00000000-0004-0000-0600-00004B000000}"/>
    <hyperlink ref="A130" location="'A-B'!A4" display="'A-B'!A4" xr:uid="{00000000-0004-0000-0600-00004C000000}"/>
    <hyperlink ref="A131" location="'A-B'!A29" display="'A-B'!A29" xr:uid="{00000000-0004-0000-0600-00004D000000}"/>
    <hyperlink ref="A132" location="'A-B'!A55" display="'A-B'!A55" xr:uid="{00000000-0004-0000-0600-00004E000000}"/>
    <hyperlink ref="A133" location="'A-B'!A81" display="'A-B'!A81" xr:uid="{00000000-0004-0000-0600-00004F000000}"/>
    <hyperlink ref="A134" location="'A-B'!A107" display="'A-B'!A107" xr:uid="{00000000-0004-0000-0600-000050000000}"/>
    <hyperlink ref="A135" location="'A-B'!A132" display="'A-B'!A132" xr:uid="{00000000-0004-0000-0600-000051000000}"/>
    <hyperlink ref="A136" location="'A-B'!A158" display="'A-B'!A158" xr:uid="{00000000-0004-0000-0600-000052000000}"/>
    <hyperlink ref="A137" location="'A-B'!A184" display="'A-B'!A184" xr:uid="{00000000-0004-0000-0600-000053000000}"/>
    <hyperlink ref="A138" location="'A-B'!A210" display="'A-B'!A210" xr:uid="{00000000-0004-0000-0600-000054000000}"/>
    <hyperlink ref="A139" location="'A-B'!A236" display="'A-B'!A236" xr:uid="{00000000-0004-0000-0600-000055000000}"/>
    <hyperlink ref="A140" location="'A-B'!A262" display="'A-B'!A262" xr:uid="{00000000-0004-0000-0600-000056000000}"/>
    <hyperlink ref="A141" location="'A-B'!A288" display="'A-B'!A288" xr:uid="{00000000-0004-0000-0600-000057000000}"/>
    <hyperlink ref="A142" location="'A-B'!A314" display="'A-B'!A314" xr:uid="{00000000-0004-0000-0600-000058000000}"/>
    <hyperlink ref="A143" location="'A-B'!A340" display="'A-B'!A340" xr:uid="{00000000-0004-0000-0600-000059000000}"/>
    <hyperlink ref="A144" location="'A-B'!A366" display="'A-B'!A366" xr:uid="{00000000-0004-0000-0600-00005A000000}"/>
    <hyperlink ref="A145" location="'A-B'!A392" display="'A-B'!A392" xr:uid="{00000000-0004-0000-0600-00005B000000}"/>
    <hyperlink ref="A156" location="'A-B'!A4" display="'A-B'!A4" xr:uid="{00000000-0004-0000-0600-00005C000000}"/>
    <hyperlink ref="A157" location="'A-B'!A29" display="'A-B'!A29" xr:uid="{00000000-0004-0000-0600-00005D000000}"/>
    <hyperlink ref="A158" location="'A-B'!A55" display="'A-B'!A55" xr:uid="{00000000-0004-0000-0600-00005E000000}"/>
    <hyperlink ref="A159" location="'A-B'!A81" display="'A-B'!A81" xr:uid="{00000000-0004-0000-0600-00005F000000}"/>
    <hyperlink ref="A160" location="'A-B'!A107" display="'A-B'!A107" xr:uid="{00000000-0004-0000-0600-000060000000}"/>
    <hyperlink ref="A161" location="'A-B'!A132" display="'A-B'!A132" xr:uid="{00000000-0004-0000-0600-000061000000}"/>
    <hyperlink ref="A162" location="'A-B'!A158" display="'A-B'!A158" xr:uid="{00000000-0004-0000-0600-000062000000}"/>
    <hyperlink ref="A163" location="'A-B'!A184" display="'A-B'!A184" xr:uid="{00000000-0004-0000-0600-000063000000}"/>
    <hyperlink ref="A164" location="'A-B'!A210" display="'A-B'!A210" xr:uid="{00000000-0004-0000-0600-000064000000}"/>
    <hyperlink ref="A165" location="'A-B'!A236" display="'A-B'!A236" xr:uid="{00000000-0004-0000-0600-000065000000}"/>
    <hyperlink ref="A166" location="'A-B'!A262" display="'A-B'!A262" xr:uid="{00000000-0004-0000-0600-000066000000}"/>
    <hyperlink ref="A167" location="'A-B'!A288" display="'A-B'!A288" xr:uid="{00000000-0004-0000-0600-000067000000}"/>
    <hyperlink ref="A168" location="'A-B'!A314" display="'A-B'!A314" xr:uid="{00000000-0004-0000-0600-000068000000}"/>
    <hyperlink ref="A169" location="'A-B'!A340" display="'A-B'!A340" xr:uid="{00000000-0004-0000-0600-000069000000}"/>
    <hyperlink ref="A170" location="'A-B'!A366" display="'A-B'!A366" xr:uid="{00000000-0004-0000-0600-00006A000000}"/>
    <hyperlink ref="A171" location="'A-B'!A392" display="'A-B'!A392" xr:uid="{00000000-0004-0000-0600-00006B000000}"/>
    <hyperlink ref="A182" location="'A-B'!A4" display="'A-B'!A4" xr:uid="{00000000-0004-0000-0600-00006C000000}"/>
    <hyperlink ref="A183" location="'A-B'!A29" display="'A-B'!A29" xr:uid="{00000000-0004-0000-0600-00006D000000}"/>
    <hyperlink ref="A184" location="'A-B'!A55" display="'A-B'!A55" xr:uid="{00000000-0004-0000-0600-00006E000000}"/>
    <hyperlink ref="A185" location="'A-B'!A81" display="'A-B'!A81" xr:uid="{00000000-0004-0000-0600-00006F000000}"/>
    <hyperlink ref="A186" location="'A-B'!A107" display="'A-B'!A107" xr:uid="{00000000-0004-0000-0600-000070000000}"/>
    <hyperlink ref="A187" location="'A-B'!A132" display="'A-B'!A132" xr:uid="{00000000-0004-0000-0600-000071000000}"/>
    <hyperlink ref="A188" location="'A-B'!A158" display="'A-B'!A158" xr:uid="{00000000-0004-0000-0600-000072000000}"/>
    <hyperlink ref="A189" location="'A-B'!A184" display="'A-B'!A184" xr:uid="{00000000-0004-0000-0600-000073000000}"/>
    <hyperlink ref="A190" location="'A-B'!A210" display="'A-B'!A210" xr:uid="{00000000-0004-0000-0600-000074000000}"/>
    <hyperlink ref="A191" location="'A-B'!A236" display="'A-B'!A236" xr:uid="{00000000-0004-0000-0600-000075000000}"/>
    <hyperlink ref="A192" location="'A-B'!A262" display="'A-B'!A262" xr:uid="{00000000-0004-0000-0600-000076000000}"/>
    <hyperlink ref="A193" location="'A-B'!A288" display="'A-B'!A288" xr:uid="{00000000-0004-0000-0600-000077000000}"/>
    <hyperlink ref="A194" location="'A-B'!A314" display="'A-B'!A314" xr:uid="{00000000-0004-0000-0600-000078000000}"/>
    <hyperlink ref="A195" location="'A-B'!A340" display="'A-B'!A340" xr:uid="{00000000-0004-0000-0600-000079000000}"/>
    <hyperlink ref="A196" location="'A-B'!A366" display="'A-B'!A366" xr:uid="{00000000-0004-0000-0600-00007A000000}"/>
    <hyperlink ref="A197" location="'A-B'!A392" display="'A-B'!A392" xr:uid="{00000000-0004-0000-0600-00007B000000}"/>
    <hyperlink ref="A208" location="'A-B'!A4" display="'A-B'!A4" xr:uid="{00000000-0004-0000-0600-00007C000000}"/>
    <hyperlink ref="A209" location="'A-B'!A29" display="'A-B'!A29" xr:uid="{00000000-0004-0000-0600-00007D000000}"/>
    <hyperlink ref="A210" location="'A-B'!A55" display="'A-B'!A55" xr:uid="{00000000-0004-0000-0600-00007E000000}"/>
    <hyperlink ref="A211" location="'A-B'!A81" display="'A-B'!A81" xr:uid="{00000000-0004-0000-0600-00007F000000}"/>
    <hyperlink ref="A212" location="'A-B'!A107" display="'A-B'!A107" xr:uid="{00000000-0004-0000-0600-000080000000}"/>
    <hyperlink ref="A213" location="'A-B'!A132" display="'A-B'!A132" xr:uid="{00000000-0004-0000-0600-000081000000}"/>
    <hyperlink ref="A214" location="'A-B'!A158" display="'A-B'!A158" xr:uid="{00000000-0004-0000-0600-000082000000}"/>
    <hyperlink ref="A215" location="'A-B'!A184" display="'A-B'!A184" xr:uid="{00000000-0004-0000-0600-000083000000}"/>
    <hyperlink ref="A216" location="'A-B'!A210" display="'A-B'!A210" xr:uid="{00000000-0004-0000-0600-000084000000}"/>
    <hyperlink ref="A217" location="'A-B'!A236" display="'A-B'!A236" xr:uid="{00000000-0004-0000-0600-000085000000}"/>
    <hyperlink ref="A218" location="'A-B'!A262" display="'A-B'!A262" xr:uid="{00000000-0004-0000-0600-000086000000}"/>
    <hyperlink ref="A219" location="'A-B'!A288" display="'A-B'!A288" xr:uid="{00000000-0004-0000-0600-000087000000}"/>
    <hyperlink ref="A220" location="'A-B'!A314" display="'A-B'!A314" xr:uid="{00000000-0004-0000-0600-000088000000}"/>
    <hyperlink ref="A221" location="'A-B'!A340" display="'A-B'!A340" xr:uid="{00000000-0004-0000-0600-000089000000}"/>
    <hyperlink ref="A222" location="'A-B'!A366" display="'A-B'!A366" xr:uid="{00000000-0004-0000-0600-00008A000000}"/>
    <hyperlink ref="A223" location="'A-B'!A392" display="'A-B'!A392" xr:uid="{00000000-0004-0000-0600-00008B000000}"/>
    <hyperlink ref="A234" location="'A-B'!A4" display="'A-B'!A4" xr:uid="{00000000-0004-0000-0600-00008C000000}"/>
    <hyperlink ref="A235" location="'A-B'!A29" display="'A-B'!A29" xr:uid="{00000000-0004-0000-0600-00008D000000}"/>
    <hyperlink ref="A236" location="'A-B'!A55" display="'A-B'!A55" xr:uid="{00000000-0004-0000-0600-00008E000000}"/>
    <hyperlink ref="A237" location="'A-B'!A81" display="'A-B'!A81" xr:uid="{00000000-0004-0000-0600-00008F000000}"/>
    <hyperlink ref="A238" location="'A-B'!A107" display="'A-B'!A107" xr:uid="{00000000-0004-0000-0600-000090000000}"/>
    <hyperlink ref="A239" location="'A-B'!A132" display="'A-B'!A132" xr:uid="{00000000-0004-0000-0600-000091000000}"/>
    <hyperlink ref="A240" location="'A-B'!A158" display="'A-B'!A158" xr:uid="{00000000-0004-0000-0600-000092000000}"/>
    <hyperlink ref="A241" location="'A-B'!A184" display="'A-B'!A184" xr:uid="{00000000-0004-0000-0600-000093000000}"/>
    <hyperlink ref="A242" location="'A-B'!A210" display="'A-B'!A210" xr:uid="{00000000-0004-0000-0600-000094000000}"/>
    <hyperlink ref="A243" location="'A-B'!A236" display="'A-B'!A236" xr:uid="{00000000-0004-0000-0600-000095000000}"/>
    <hyperlink ref="A244" location="'A-B'!A262" display="'A-B'!A262" xr:uid="{00000000-0004-0000-0600-000096000000}"/>
    <hyperlink ref="A245" location="'A-B'!A288" display="'A-B'!A288" xr:uid="{00000000-0004-0000-0600-000097000000}"/>
    <hyperlink ref="A246" location="'A-B'!A314" display="'A-B'!A314" xr:uid="{00000000-0004-0000-0600-000098000000}"/>
    <hyperlink ref="A247" location="'A-B'!A340" display="'A-B'!A340" xr:uid="{00000000-0004-0000-0600-000099000000}"/>
    <hyperlink ref="A248" location="'A-B'!A366" display="'A-B'!A366" xr:uid="{00000000-0004-0000-0600-00009A000000}"/>
    <hyperlink ref="A249" location="'A-B'!A392" display="'A-B'!A392" xr:uid="{00000000-0004-0000-0600-00009B000000}"/>
    <hyperlink ref="A260" location="'A-B'!A4" display="'A-B'!A4" xr:uid="{00000000-0004-0000-0600-00009C000000}"/>
    <hyperlink ref="A261" location="'A-B'!A29" display="'A-B'!A29" xr:uid="{00000000-0004-0000-0600-00009D000000}"/>
    <hyperlink ref="A262" location="'A-B'!A55" display="'A-B'!A55" xr:uid="{00000000-0004-0000-0600-00009E000000}"/>
    <hyperlink ref="A263" location="'A-B'!A81" display="'A-B'!A81" xr:uid="{00000000-0004-0000-0600-00009F000000}"/>
    <hyperlink ref="A264" location="'A-B'!A107" display="'A-B'!A107" xr:uid="{00000000-0004-0000-0600-0000A0000000}"/>
    <hyperlink ref="A265" location="'A-B'!A132" display="'A-B'!A132" xr:uid="{00000000-0004-0000-0600-0000A1000000}"/>
    <hyperlink ref="A266" location="'A-B'!A158" display="'A-B'!A158" xr:uid="{00000000-0004-0000-0600-0000A2000000}"/>
    <hyperlink ref="A267" location="'A-B'!A184" display="'A-B'!A184" xr:uid="{00000000-0004-0000-0600-0000A3000000}"/>
    <hyperlink ref="A268" location="'A-B'!A210" display="'A-B'!A210" xr:uid="{00000000-0004-0000-0600-0000A4000000}"/>
    <hyperlink ref="A269" location="'A-B'!A236" display="'A-B'!A236" xr:uid="{00000000-0004-0000-0600-0000A5000000}"/>
    <hyperlink ref="A270" location="'A-B'!A262" display="'A-B'!A262" xr:uid="{00000000-0004-0000-0600-0000A6000000}"/>
    <hyperlink ref="A271" location="'A-B'!A288" display="'A-B'!A288" xr:uid="{00000000-0004-0000-0600-0000A7000000}"/>
    <hyperlink ref="A272" location="'A-B'!A314" display="'A-B'!A314" xr:uid="{00000000-0004-0000-0600-0000A8000000}"/>
    <hyperlink ref="A273" location="'A-B'!A340" display="'A-B'!A340" xr:uid="{00000000-0004-0000-0600-0000A9000000}"/>
    <hyperlink ref="A274" location="'A-B'!A366" display="'A-B'!A366" xr:uid="{00000000-0004-0000-0600-0000AA000000}"/>
    <hyperlink ref="A275" location="'A-B'!A392" display="'A-B'!A392" xr:uid="{00000000-0004-0000-0600-0000AB000000}"/>
    <hyperlink ref="A286" location="'A-B'!A4" display="'A-B'!A4" xr:uid="{00000000-0004-0000-0600-0000AC000000}"/>
    <hyperlink ref="A287" location="'A-B'!A29" display="'A-B'!A29" xr:uid="{00000000-0004-0000-0600-0000AD000000}"/>
    <hyperlink ref="A288" location="'A-B'!A55" display="'A-B'!A55" xr:uid="{00000000-0004-0000-0600-0000AE000000}"/>
    <hyperlink ref="A289" location="'A-B'!A81" display="'A-B'!A81" xr:uid="{00000000-0004-0000-0600-0000AF000000}"/>
    <hyperlink ref="A290" location="'A-B'!A107" display="'A-B'!A107" xr:uid="{00000000-0004-0000-0600-0000B0000000}"/>
    <hyperlink ref="A291" location="'A-B'!A132" display="'A-B'!A132" xr:uid="{00000000-0004-0000-0600-0000B1000000}"/>
    <hyperlink ref="A292" location="'A-B'!A158" display="'A-B'!A158" xr:uid="{00000000-0004-0000-0600-0000B2000000}"/>
    <hyperlink ref="A293" location="'A-B'!A184" display="'A-B'!A184" xr:uid="{00000000-0004-0000-0600-0000B3000000}"/>
    <hyperlink ref="A294" location="'A-B'!A210" display="'A-B'!A210" xr:uid="{00000000-0004-0000-0600-0000B4000000}"/>
    <hyperlink ref="A295" location="'A-B'!A236" display="'A-B'!A236" xr:uid="{00000000-0004-0000-0600-0000B5000000}"/>
    <hyperlink ref="A296" location="'A-B'!A262" display="'A-B'!A262" xr:uid="{00000000-0004-0000-0600-0000B6000000}"/>
    <hyperlink ref="A297" location="'A-B'!A288" display="'A-B'!A288" xr:uid="{00000000-0004-0000-0600-0000B7000000}"/>
    <hyperlink ref="A298" location="'A-B'!A314" display="'A-B'!A314" xr:uid="{00000000-0004-0000-0600-0000B8000000}"/>
    <hyperlink ref="A299" location="'A-B'!A340" display="'A-B'!A340" xr:uid="{00000000-0004-0000-0600-0000B9000000}"/>
    <hyperlink ref="A300" location="'A-B'!A366" display="'A-B'!A366" xr:uid="{00000000-0004-0000-0600-0000BA000000}"/>
    <hyperlink ref="A301" location="'A-B'!A392" display="'A-B'!A392" xr:uid="{00000000-0004-0000-0600-0000BB000000}"/>
    <hyperlink ref="A312" location="'A-B'!A4" display="'A-B'!A4" xr:uid="{00000000-0004-0000-0600-0000BC000000}"/>
    <hyperlink ref="A313" location="'A-B'!A29" display="'A-B'!A29" xr:uid="{00000000-0004-0000-0600-0000BD000000}"/>
    <hyperlink ref="A314" location="'A-B'!A55" display="'A-B'!A55" xr:uid="{00000000-0004-0000-0600-0000BE000000}"/>
    <hyperlink ref="A315" location="'A-B'!A81" display="'A-B'!A81" xr:uid="{00000000-0004-0000-0600-0000BF000000}"/>
    <hyperlink ref="A316" location="'A-B'!A107" display="'A-B'!A107" xr:uid="{00000000-0004-0000-0600-0000C0000000}"/>
    <hyperlink ref="A317" location="'A-B'!A132" display="'A-B'!A132" xr:uid="{00000000-0004-0000-0600-0000C1000000}"/>
    <hyperlink ref="A318" location="'A-B'!A158" display="'A-B'!A158" xr:uid="{00000000-0004-0000-0600-0000C2000000}"/>
    <hyperlink ref="A319" location="'A-B'!A184" display="'A-B'!A184" xr:uid="{00000000-0004-0000-0600-0000C3000000}"/>
    <hyperlink ref="A320" location="'A-B'!A210" display="'A-B'!A210" xr:uid="{00000000-0004-0000-0600-0000C4000000}"/>
    <hyperlink ref="A321" location="'A-B'!A236" display="'A-B'!A236" xr:uid="{00000000-0004-0000-0600-0000C5000000}"/>
    <hyperlink ref="A322" location="'A-B'!A262" display="'A-B'!A262" xr:uid="{00000000-0004-0000-0600-0000C6000000}"/>
    <hyperlink ref="A323" location="'A-B'!A288" display="'A-B'!A288" xr:uid="{00000000-0004-0000-0600-0000C7000000}"/>
    <hyperlink ref="A324" location="'A-B'!A314" display="'A-B'!A314" xr:uid="{00000000-0004-0000-0600-0000C8000000}"/>
    <hyperlink ref="A325" location="'A-B'!A340" display="'A-B'!A340" xr:uid="{00000000-0004-0000-0600-0000C9000000}"/>
    <hyperlink ref="A326" location="'A-B'!A366" display="'A-B'!A366" xr:uid="{00000000-0004-0000-0600-0000CA000000}"/>
    <hyperlink ref="A327" location="'A-B'!A392" display="'A-B'!A392" xr:uid="{00000000-0004-0000-0600-0000CB000000}"/>
    <hyperlink ref="A338" location="'A-B'!A4" display="'A-B'!A4" xr:uid="{00000000-0004-0000-0600-0000CC000000}"/>
    <hyperlink ref="A339" location="'A-B'!A29" display="'A-B'!A29" xr:uid="{00000000-0004-0000-0600-0000CD000000}"/>
    <hyperlink ref="A340" location="'A-B'!A55" display="'A-B'!A55" xr:uid="{00000000-0004-0000-0600-0000CE000000}"/>
    <hyperlink ref="A341" location="'A-B'!A81" display="'A-B'!A81" xr:uid="{00000000-0004-0000-0600-0000CF000000}"/>
    <hyperlink ref="A342" location="'A-B'!A107" display="'A-B'!A107" xr:uid="{00000000-0004-0000-0600-0000D0000000}"/>
    <hyperlink ref="A343" location="'A-B'!A132" display="'A-B'!A132" xr:uid="{00000000-0004-0000-0600-0000D1000000}"/>
    <hyperlink ref="A344" location="'A-B'!A158" display="'A-B'!A158" xr:uid="{00000000-0004-0000-0600-0000D2000000}"/>
    <hyperlink ref="A345" location="'A-B'!A184" display="'A-B'!A184" xr:uid="{00000000-0004-0000-0600-0000D3000000}"/>
    <hyperlink ref="A346" location="'A-B'!A210" display="'A-B'!A210" xr:uid="{00000000-0004-0000-0600-0000D4000000}"/>
    <hyperlink ref="A347" location="'A-B'!A236" display="'A-B'!A236" xr:uid="{00000000-0004-0000-0600-0000D5000000}"/>
    <hyperlink ref="A348" location="'A-B'!A262" display="'A-B'!A262" xr:uid="{00000000-0004-0000-0600-0000D6000000}"/>
    <hyperlink ref="A349" location="'A-B'!A288" display="'A-B'!A288" xr:uid="{00000000-0004-0000-0600-0000D7000000}"/>
    <hyperlink ref="A350" location="'A-B'!A314" display="'A-B'!A314" xr:uid="{00000000-0004-0000-0600-0000D8000000}"/>
    <hyperlink ref="A351" location="'A-B'!A340" display="'A-B'!A340" xr:uid="{00000000-0004-0000-0600-0000D9000000}"/>
    <hyperlink ref="A352" location="'A-B'!A366" display="'A-B'!A366" xr:uid="{00000000-0004-0000-0600-0000DA000000}"/>
    <hyperlink ref="A353" location="'A-B'!A392" display="'A-B'!A392" xr:uid="{00000000-0004-0000-0600-0000DB000000}"/>
    <hyperlink ref="A364" location="'A-B'!A4" display="'A-B'!A4" xr:uid="{00000000-0004-0000-0600-0000DC000000}"/>
    <hyperlink ref="A365" location="'A-B'!A29" display="'A-B'!A29" xr:uid="{00000000-0004-0000-0600-0000DD000000}"/>
    <hyperlink ref="A366" location="'A-B'!A55" display="'A-B'!A55" xr:uid="{00000000-0004-0000-0600-0000DE000000}"/>
    <hyperlink ref="A367" location="'A-B'!A81" display="'A-B'!A81" xr:uid="{00000000-0004-0000-0600-0000DF000000}"/>
    <hyperlink ref="A368" location="'A-B'!A107" display="'A-B'!A107" xr:uid="{00000000-0004-0000-0600-0000E0000000}"/>
    <hyperlink ref="A369" location="'A-B'!A132" display="'A-B'!A132" xr:uid="{00000000-0004-0000-0600-0000E1000000}"/>
    <hyperlink ref="A370" location="'A-B'!A158" display="'A-B'!A158" xr:uid="{00000000-0004-0000-0600-0000E2000000}"/>
    <hyperlink ref="A371" location="'A-B'!A184" display="'A-B'!A184" xr:uid="{00000000-0004-0000-0600-0000E3000000}"/>
    <hyperlink ref="A372" location="'A-B'!A210" display="'A-B'!A210" xr:uid="{00000000-0004-0000-0600-0000E4000000}"/>
    <hyperlink ref="A373" location="'A-B'!A236" display="'A-B'!A236" xr:uid="{00000000-0004-0000-0600-0000E5000000}"/>
    <hyperlink ref="A374" location="'A-B'!A262" display="'A-B'!A262" xr:uid="{00000000-0004-0000-0600-0000E6000000}"/>
    <hyperlink ref="A375" location="'A-B'!A288" display="'A-B'!A288" xr:uid="{00000000-0004-0000-0600-0000E7000000}"/>
    <hyperlink ref="A376" location="'A-B'!A314" display="'A-B'!A314" xr:uid="{00000000-0004-0000-0600-0000E8000000}"/>
    <hyperlink ref="A377" location="'A-B'!A340" display="'A-B'!A340" xr:uid="{00000000-0004-0000-0600-0000E9000000}"/>
    <hyperlink ref="A378" location="'A-B'!A366" display="'A-B'!A366" xr:uid="{00000000-0004-0000-0600-0000EA000000}"/>
    <hyperlink ref="A379" location="'A-B'!A392" display="'A-B'!A392" xr:uid="{00000000-0004-0000-0600-0000EB000000}"/>
    <hyperlink ref="A390" location="'A-B'!A4" display="'A-B'!A4" xr:uid="{00000000-0004-0000-0600-0000EC000000}"/>
    <hyperlink ref="A391" location="'A-B'!A29" display="'A-B'!A29" xr:uid="{00000000-0004-0000-0600-0000ED000000}"/>
    <hyperlink ref="A392" location="'A-B'!A55" display="'A-B'!A55" xr:uid="{00000000-0004-0000-0600-0000EE000000}"/>
    <hyperlink ref="A393" location="'A-B'!A81" display="'A-B'!A81" xr:uid="{00000000-0004-0000-0600-0000EF000000}"/>
    <hyperlink ref="A394" location="'A-B'!A107" display="'A-B'!A107" xr:uid="{00000000-0004-0000-0600-0000F0000000}"/>
    <hyperlink ref="A395" location="'A-B'!A132" display="'A-B'!A132" xr:uid="{00000000-0004-0000-0600-0000F1000000}"/>
    <hyperlink ref="A396" location="'A-B'!A158" display="'A-B'!A158" xr:uid="{00000000-0004-0000-0600-0000F2000000}"/>
    <hyperlink ref="A397" location="'A-B'!A184" display="'A-B'!A184" xr:uid="{00000000-0004-0000-0600-0000F3000000}"/>
    <hyperlink ref="A398" location="'A-B'!A210" display="'A-B'!A210" xr:uid="{00000000-0004-0000-0600-0000F4000000}"/>
    <hyperlink ref="A399" location="'A-B'!A236" display="'A-B'!A236" xr:uid="{00000000-0004-0000-0600-0000F5000000}"/>
    <hyperlink ref="A400" location="'A-B'!A262" display="'A-B'!A262" xr:uid="{00000000-0004-0000-0600-0000F6000000}"/>
    <hyperlink ref="A401" location="'A-B'!A288" display="'A-B'!A288" xr:uid="{00000000-0004-0000-0600-0000F7000000}"/>
    <hyperlink ref="A402" location="'A-B'!A314" display="'A-B'!A314" xr:uid="{00000000-0004-0000-0600-0000F8000000}"/>
    <hyperlink ref="A403" location="'A-B'!A340" display="'A-B'!A340" xr:uid="{00000000-0004-0000-0600-0000F9000000}"/>
    <hyperlink ref="A404" location="'A-B'!A366" display="'A-B'!A366" xr:uid="{00000000-0004-0000-0600-0000FA000000}"/>
    <hyperlink ref="A405" location="'A-B'!A392" display="'A-B'!A392" xr:uid="{00000000-0004-0000-0600-0000FB000000}"/>
    <hyperlink ref="A38" location="'A-B'!A210" display="'A-B'!A210" xr:uid="{00000000-0004-0000-0600-0000FC000000}"/>
  </hyperlinks>
  <printOptions horizontalCentered="1" verticalCentered="1"/>
  <pageMargins left="0.11811023622047245" right="0.11811023622047245" top="0" bottom="0.15748031496062992" header="0.31496062992125984" footer="0.31496062992125984"/>
  <pageSetup paperSize="13" fitToHeight="0" orientation="landscape" r:id="rId1"/>
  <headerFooter>
    <oddHeader>&amp;R&amp;G</oddHeader>
    <oddFooter>&amp;L&amp;G&amp;R&amp;"Frutiger LT Pro 95 UltraBlack,Negrita"&amp;72&amp;P</oddFooter>
  </headerFooter>
  <rowBreaks count="15" manualBreakCount="15">
    <brk id="27" max="33" man="1"/>
    <brk id="50" max="33" man="1"/>
    <brk id="76" max="33" man="1"/>
    <brk id="102" max="33" man="1"/>
    <brk id="127" max="33" man="1"/>
    <brk id="153" max="33" man="1"/>
    <brk id="179" max="33" man="1"/>
    <brk id="205" max="33" man="1"/>
    <brk id="231" max="33" man="1"/>
    <brk id="257" max="33" man="1"/>
    <brk id="283" max="33" man="1"/>
    <brk id="309" max="33" man="1"/>
    <brk id="335" max="33" man="1"/>
    <brk id="361" max="33" man="1"/>
    <brk id="387" max="33" man="1"/>
  </rowBreaks>
  <legacyDrawingHF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600-000003000000}">
          <x14:formula1>
            <xm:f>EJE!$G$1:$G$13</xm:f>
          </x14:formula1>
          <xm:sqref>K374:K376 K11:K12 K24:K35 K3 K389 K363 K78 K336:K337 K86:K87 K63:K65 K345:K346 K37 K129 K166:K168 K189:K190 K14:K16 K115:K117 K112:K113 K218:K220 K202:K207 K39 K137:K138 K233 K154:K155 K215:K216 K241:K242 K371:K372 K254:K259 K270:K272 K310:K311 K267:K268 K181 K284:K285 K293:K294 K51:K52 K322:K324 K319:K320 K163:K164 K60:K61 K99:K104 K397:K398</xm:sqref>
        </x14:dataValidation>
        <x14:dataValidation type="list" allowBlank="1" showInputMessage="1" showErrorMessage="1" xr:uid="{00000000-0002-0000-0600-000004000000}">
          <x14:formula1>
            <xm:f>EJE!$I$1:$I$31</xm:f>
          </x14:formula1>
          <xm:sqref>E374:E376 E11:E12 E24:E35 E3 E389 E363 E78 E336:E337 E86:E87 E63:E65 E345:E346 E37 E129 E166:E168 E189:E190 E14:E16 E115:E117 E112:E113 E218:E220 E202:E207 E39 E137:E138 E233 E154:E155 E215:E216 E241:E242 E371:E372 E254:E259 E270:E272 E310:E311 E267:E268 E181 E284:E285 E293:E294 E51:E52 E322:E324 E319:E320 E163:E164 E60:E61 E99:E104 E397:E398</xm:sqref>
        </x14:dataValidation>
        <x14:dataValidation type="list" allowBlank="1" showInputMessage="1" showErrorMessage="1" xr:uid="{00000000-0002-0000-0600-000005000000}">
          <x14:formula1>
            <xm:f>EJE!$H$1:$H$15</xm:f>
          </x14:formula1>
          <xm:sqref>H3 H16 H29 H207 H363 H337 H78 H39 H104 H376 H129 H117 H155 H389 H181 H168 H65 H233 H220 H259 H52 H285 H272 H311 H324</xm:sqref>
        </x14:dataValidation>
        <x14:dataValidation type="list" allowBlank="1" showInputMessage="1" showErrorMessage="1" xr:uid="{00000000-0002-0000-0600-000006000000}">
          <x14:formula1>
            <xm:f>EJE!$H$1:$H$25</xm:f>
          </x14:formula1>
          <xm:sqref>H154 H14:H15 H11:H12 H24:H28 H30:H35 H115:H116 H241:H242 H60:H61 H310 H215:H216 H345:H346 H371:H372 H86:H87 H63:H64 H374:H375 H51 H202:H206 H37 H99:H103 H218:H219 H284 H267:H268 H336 H270:H271 H319:H320 H322:H323 H137:H138 H112:H113 H163:H164 H166:H167 H254:H258 H293:H294 H189:H190 H397:H398</xm:sqref>
        </x14:dataValidation>
        <x14:dataValidation type="list" allowBlank="1" showInputMessage="1" showErrorMessage="1" xr:uid="{00000000-0002-0000-0600-000007000000}">
          <x14:formula1>
            <xm:f>EJE!$J$1:$J$8</xm:f>
          </x14:formula1>
          <xm:sqref>N363 N16 N78 N3 N65 N39 N129 N117 N376 N24:N35 N181 N168 N104 N154:N155 N311 N233 N220 N52 N206:N207 N285 N272 N99:N102 N259 N337 N324 N389</xm:sqref>
        </x14:dataValidation>
        <x14:dataValidation type="list" allowBlank="1" showInputMessage="1" showErrorMessage="1" xr:uid="{00000000-0002-0000-0600-000008000000}">
          <x14:formula1>
            <xm:f>EJE!$A$1:$A$19</xm:f>
          </x14:formula1>
          <xm:sqref>B4:B9 B14:B15 B11:B12 B377:B384 B30:B35 B374:B375 B351:B357 B293 B338:B343 B400:B401 B92:B103 B79:B84 B371:B372 B89:B90 B118:B127 B63:B64 B115:B116 B112:B113 B66:B76 B169:B176 B86 B195:B206 B137 B143:B149 B130:B135 B166:B167 B163:B164 B140:B141 B156:B161 B182:B187 B192:B193 B17:B28 B154 B284 B221:B228 B218:B219 B215:B216 B208:B213 B310 B247:B258 B189 B234:B239 B244:B245 B336 B273:B280 B270:B271 B267:B268 B260:B265 B299:B305 B241 B286:B291 B296:B297 B325:B332 B322:B323 B319:B320 B312:B317 B40:B51 B348:B349 AQ102:AQ127 B105:B110 B60:B61 B364:B369 B53:B58 B37 B403:B409 B345 B390:B395 B397</xm:sqref>
        </x14:dataValidation>
        <x14:dataValidation type="list" allowBlank="1" showInputMessage="1" showErrorMessage="1" xr:uid="{00000000-0002-0000-0600-000009000000}">
          <x14:formula1>
            <xm:f>PERIODIZACION!$A:$A</xm:f>
          </x14:formula1>
          <xm:sqref>B10 B36 B13 B318 B321 B292 B242 B266 B269 B240 B190 B214 B217 B188 B138 B162 B165 B136 B114 B111 B87 B59 B62 B85 B346 B344 B294 B370 B373 B38 B396 B398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Q416"/>
  <sheetViews>
    <sheetView topLeftCell="A386" zoomScale="145" zoomScaleNormal="145" workbookViewId="0">
      <selection activeCell="C416" sqref="A414:C416"/>
    </sheetView>
  </sheetViews>
  <sheetFormatPr baseColWidth="10" defaultRowHeight="12" outlineLevelCol="1"/>
  <cols>
    <col min="1" max="1" width="4.42578125" style="164" bestFit="1" customWidth="1"/>
    <col min="2" max="2" width="3.140625" style="25" customWidth="1" outlineLevel="1"/>
    <col min="3" max="3" width="38" style="21" customWidth="1"/>
    <col min="4" max="4" width="4.7109375" style="87" customWidth="1" outlineLevel="1"/>
    <col min="5" max="5" width="1" style="18" bestFit="1" customWidth="1"/>
    <col min="6" max="6" width="2" style="23" bestFit="1" customWidth="1"/>
    <col min="7" max="7" width="4.42578125" style="18" bestFit="1" customWidth="1"/>
    <col min="8" max="8" width="1" style="18" bestFit="1" customWidth="1"/>
    <col min="9" max="9" width="2" style="23" customWidth="1"/>
    <col min="10" max="10" width="5.42578125" style="18" bestFit="1" customWidth="1"/>
    <col min="11" max="11" width="1" style="18" bestFit="1" customWidth="1"/>
    <col min="12" max="12" width="2" style="23" bestFit="1" customWidth="1"/>
    <col min="13" max="13" width="4" style="18" bestFit="1" customWidth="1"/>
    <col min="14" max="14" width="1" style="18" bestFit="1" customWidth="1"/>
    <col min="15" max="15" width="2" style="23" bestFit="1" customWidth="1"/>
    <col min="16" max="16" width="4" style="18" bestFit="1" customWidth="1"/>
    <col min="17" max="17" width="1" style="18" bestFit="1" customWidth="1"/>
    <col min="18" max="18" width="2" style="18" bestFit="1" customWidth="1"/>
    <col min="19" max="19" width="4" style="18" bestFit="1" customWidth="1"/>
    <col min="20" max="20" width="1" style="18" bestFit="1" customWidth="1"/>
    <col min="21" max="21" width="2" style="18" bestFit="1" customWidth="1"/>
    <col min="22" max="22" width="4" style="18" bestFit="1" customWidth="1"/>
    <col min="23" max="23" width="1" style="18" bestFit="1" customWidth="1"/>
    <col min="24" max="24" width="2" style="18" bestFit="1" customWidth="1"/>
    <col min="25" max="25" width="4" style="18" bestFit="1" customWidth="1"/>
    <col min="26" max="26" width="1" style="18" bestFit="1" customWidth="1"/>
    <col min="27" max="27" width="2" style="18" bestFit="1" customWidth="1"/>
    <col min="28" max="28" width="4" style="18" bestFit="1" customWidth="1"/>
    <col min="29" max="29" width="1" style="18" bestFit="1" customWidth="1"/>
    <col min="30" max="30" width="2" style="18" bestFit="1" customWidth="1"/>
    <col min="31" max="31" width="3" style="18" customWidth="1"/>
    <col min="32" max="32" width="1.140625" style="18" customWidth="1"/>
    <col min="33" max="33" width="4.42578125" style="18" customWidth="1"/>
    <col min="34" max="34" width="2.7109375" style="18" customWidth="1"/>
    <col min="35" max="35" width="5.140625" style="25" bestFit="1" customWidth="1"/>
    <col min="36" max="36" width="30.85546875" style="25" customWidth="1"/>
    <col min="37" max="39" width="3.85546875" style="18" customWidth="1"/>
    <col min="40" max="40" width="2" style="18" bestFit="1" customWidth="1"/>
    <col min="41" max="177" width="11.42578125" style="18"/>
    <col min="178" max="178" width="1.85546875" style="18" bestFit="1" customWidth="1"/>
    <col min="179" max="179" width="10.7109375" style="18" customWidth="1"/>
    <col min="180" max="180" width="2" style="18" customWidth="1"/>
    <col min="181" max="181" width="3" style="18" customWidth="1"/>
    <col min="182" max="182" width="0.85546875" style="18" customWidth="1"/>
    <col min="183" max="183" width="2.42578125" style="18" customWidth="1"/>
    <col min="184" max="184" width="3" style="18" customWidth="1"/>
    <col min="185" max="185" width="0.85546875" style="18" customWidth="1"/>
    <col min="186" max="186" width="2.42578125" style="18" customWidth="1"/>
    <col min="187" max="187" width="3" style="18" customWidth="1"/>
    <col min="188" max="188" width="0.85546875" style="18" customWidth="1"/>
    <col min="189" max="189" width="2.42578125" style="18" customWidth="1"/>
    <col min="190" max="190" width="3" style="18" customWidth="1"/>
    <col min="191" max="191" width="0.85546875" style="18" customWidth="1"/>
    <col min="192" max="192" width="2.42578125" style="18" customWidth="1"/>
    <col min="193" max="193" width="3" style="18" customWidth="1"/>
    <col min="194" max="194" width="0.85546875" style="18" customWidth="1"/>
    <col min="195" max="195" width="2.42578125" style="18" customWidth="1"/>
    <col min="196" max="196" width="3" style="18" customWidth="1"/>
    <col min="197" max="197" width="0.85546875" style="18" customWidth="1"/>
    <col min="198" max="198" width="2.42578125" style="18" customWidth="1"/>
    <col min="199" max="199" width="3" style="18" customWidth="1"/>
    <col min="200" max="200" width="0.85546875" style="18" customWidth="1"/>
    <col min="201" max="201" width="2.42578125" style="18" customWidth="1"/>
    <col min="202" max="202" width="3" style="18" customWidth="1"/>
    <col min="203" max="203" width="0.85546875" style="18" customWidth="1"/>
    <col min="204" max="204" width="2.42578125" style="18" customWidth="1"/>
    <col min="205" max="205" width="3" style="18" customWidth="1"/>
    <col min="206" max="206" width="0.85546875" style="18" customWidth="1"/>
    <col min="207" max="207" width="2.42578125" style="18" customWidth="1"/>
    <col min="208" max="208" width="3" style="18" customWidth="1"/>
    <col min="209" max="209" width="0.85546875" style="18" customWidth="1"/>
    <col min="210" max="210" width="2.42578125" style="18" customWidth="1"/>
    <col min="211" max="211" width="3.7109375" style="18" customWidth="1"/>
    <col min="212" max="212" width="4.7109375" style="18" customWidth="1"/>
    <col min="213" max="213" width="5.42578125" style="18" customWidth="1"/>
    <col min="214" max="214" width="4.140625" style="18" customWidth="1"/>
    <col min="215" max="433" width="11.42578125" style="18"/>
    <col min="434" max="434" width="1.85546875" style="18" bestFit="1" customWidth="1"/>
    <col min="435" max="435" width="10.7109375" style="18" customWidth="1"/>
    <col min="436" max="436" width="2" style="18" customWidth="1"/>
    <col min="437" max="437" width="3" style="18" customWidth="1"/>
    <col min="438" max="438" width="0.85546875" style="18" customWidth="1"/>
    <col min="439" max="439" width="2.42578125" style="18" customWidth="1"/>
    <col min="440" max="440" width="3" style="18" customWidth="1"/>
    <col min="441" max="441" width="0.85546875" style="18" customWidth="1"/>
    <col min="442" max="442" width="2.42578125" style="18" customWidth="1"/>
    <col min="443" max="443" width="3" style="18" customWidth="1"/>
    <col min="444" max="444" width="0.85546875" style="18" customWidth="1"/>
    <col min="445" max="445" width="2.42578125" style="18" customWidth="1"/>
    <col min="446" max="446" width="3" style="18" customWidth="1"/>
    <col min="447" max="447" width="0.85546875" style="18" customWidth="1"/>
    <col min="448" max="448" width="2.42578125" style="18" customWidth="1"/>
    <col min="449" max="449" width="3" style="18" customWidth="1"/>
    <col min="450" max="450" width="0.85546875" style="18" customWidth="1"/>
    <col min="451" max="451" width="2.42578125" style="18" customWidth="1"/>
    <col min="452" max="452" width="3" style="18" customWidth="1"/>
    <col min="453" max="453" width="0.85546875" style="18" customWidth="1"/>
    <col min="454" max="454" width="2.42578125" style="18" customWidth="1"/>
    <col min="455" max="455" width="3" style="18" customWidth="1"/>
    <col min="456" max="456" width="0.85546875" style="18" customWidth="1"/>
    <col min="457" max="457" width="2.42578125" style="18" customWidth="1"/>
    <col min="458" max="458" width="3" style="18" customWidth="1"/>
    <col min="459" max="459" width="0.85546875" style="18" customWidth="1"/>
    <col min="460" max="460" width="2.42578125" style="18" customWidth="1"/>
    <col min="461" max="461" width="3" style="18" customWidth="1"/>
    <col min="462" max="462" width="0.85546875" style="18" customWidth="1"/>
    <col min="463" max="463" width="2.42578125" style="18" customWidth="1"/>
    <col min="464" max="464" width="3" style="18" customWidth="1"/>
    <col min="465" max="465" width="0.85546875" style="18" customWidth="1"/>
    <col min="466" max="466" width="2.42578125" style="18" customWidth="1"/>
    <col min="467" max="467" width="3.7109375" style="18" customWidth="1"/>
    <col min="468" max="468" width="4.7109375" style="18" customWidth="1"/>
    <col min="469" max="469" width="5.42578125" style="18" customWidth="1"/>
    <col min="470" max="470" width="4.140625" style="18" customWidth="1"/>
    <col min="471" max="689" width="11.42578125" style="18"/>
    <col min="690" max="690" width="1.85546875" style="18" bestFit="1" customWidth="1"/>
    <col min="691" max="691" width="10.7109375" style="18" customWidth="1"/>
    <col min="692" max="692" width="2" style="18" customWidth="1"/>
    <col min="693" max="693" width="3" style="18" customWidth="1"/>
    <col min="694" max="694" width="0.85546875" style="18" customWidth="1"/>
    <col min="695" max="695" width="2.42578125" style="18" customWidth="1"/>
    <col min="696" max="696" width="3" style="18" customWidth="1"/>
    <col min="697" max="697" width="0.85546875" style="18" customWidth="1"/>
    <col min="698" max="698" width="2.42578125" style="18" customWidth="1"/>
    <col min="699" max="699" width="3" style="18" customWidth="1"/>
    <col min="700" max="700" width="0.85546875" style="18" customWidth="1"/>
    <col min="701" max="701" width="2.42578125" style="18" customWidth="1"/>
    <col min="702" max="702" width="3" style="18" customWidth="1"/>
    <col min="703" max="703" width="0.85546875" style="18" customWidth="1"/>
    <col min="704" max="704" width="2.42578125" style="18" customWidth="1"/>
    <col min="705" max="705" width="3" style="18" customWidth="1"/>
    <col min="706" max="706" width="0.85546875" style="18" customWidth="1"/>
    <col min="707" max="707" width="2.42578125" style="18" customWidth="1"/>
    <col min="708" max="708" width="3" style="18" customWidth="1"/>
    <col min="709" max="709" width="0.85546875" style="18" customWidth="1"/>
    <col min="710" max="710" width="2.42578125" style="18" customWidth="1"/>
    <col min="711" max="711" width="3" style="18" customWidth="1"/>
    <col min="712" max="712" width="0.85546875" style="18" customWidth="1"/>
    <col min="713" max="713" width="2.42578125" style="18" customWidth="1"/>
    <col min="714" max="714" width="3" style="18" customWidth="1"/>
    <col min="715" max="715" width="0.85546875" style="18" customWidth="1"/>
    <col min="716" max="716" width="2.42578125" style="18" customWidth="1"/>
    <col min="717" max="717" width="3" style="18" customWidth="1"/>
    <col min="718" max="718" width="0.85546875" style="18" customWidth="1"/>
    <col min="719" max="719" width="2.42578125" style="18" customWidth="1"/>
    <col min="720" max="720" width="3" style="18" customWidth="1"/>
    <col min="721" max="721" width="0.85546875" style="18" customWidth="1"/>
    <col min="722" max="722" width="2.42578125" style="18" customWidth="1"/>
    <col min="723" max="723" width="3.7109375" style="18" customWidth="1"/>
    <col min="724" max="724" width="4.7109375" style="18" customWidth="1"/>
    <col min="725" max="725" width="5.42578125" style="18" customWidth="1"/>
    <col min="726" max="726" width="4.140625" style="18" customWidth="1"/>
    <col min="727" max="945" width="11.42578125" style="18"/>
    <col min="946" max="946" width="1.85546875" style="18" bestFit="1" customWidth="1"/>
    <col min="947" max="947" width="10.7109375" style="18" customWidth="1"/>
    <col min="948" max="948" width="2" style="18" customWidth="1"/>
    <col min="949" max="949" width="3" style="18" customWidth="1"/>
    <col min="950" max="950" width="0.85546875" style="18" customWidth="1"/>
    <col min="951" max="951" width="2.42578125" style="18" customWidth="1"/>
    <col min="952" max="952" width="3" style="18" customWidth="1"/>
    <col min="953" max="953" width="0.85546875" style="18" customWidth="1"/>
    <col min="954" max="954" width="2.42578125" style="18" customWidth="1"/>
    <col min="955" max="955" width="3" style="18" customWidth="1"/>
    <col min="956" max="956" width="0.85546875" style="18" customWidth="1"/>
    <col min="957" max="957" width="2.42578125" style="18" customWidth="1"/>
    <col min="958" max="958" width="3" style="18" customWidth="1"/>
    <col min="959" max="959" width="0.85546875" style="18" customWidth="1"/>
    <col min="960" max="960" width="2.42578125" style="18" customWidth="1"/>
    <col min="961" max="961" width="3" style="18" customWidth="1"/>
    <col min="962" max="962" width="0.85546875" style="18" customWidth="1"/>
    <col min="963" max="963" width="2.42578125" style="18" customWidth="1"/>
    <col min="964" max="964" width="3" style="18" customWidth="1"/>
    <col min="965" max="965" width="0.85546875" style="18" customWidth="1"/>
    <col min="966" max="966" width="2.42578125" style="18" customWidth="1"/>
    <col min="967" max="967" width="3" style="18" customWidth="1"/>
    <col min="968" max="968" width="0.85546875" style="18" customWidth="1"/>
    <col min="969" max="969" width="2.42578125" style="18" customWidth="1"/>
    <col min="970" max="970" width="3" style="18" customWidth="1"/>
    <col min="971" max="971" width="0.85546875" style="18" customWidth="1"/>
    <col min="972" max="972" width="2.42578125" style="18" customWidth="1"/>
    <col min="973" max="973" width="3" style="18" customWidth="1"/>
    <col min="974" max="974" width="0.85546875" style="18" customWidth="1"/>
    <col min="975" max="975" width="2.42578125" style="18" customWidth="1"/>
    <col min="976" max="976" width="3" style="18" customWidth="1"/>
    <col min="977" max="977" width="0.85546875" style="18" customWidth="1"/>
    <col min="978" max="978" width="2.42578125" style="18" customWidth="1"/>
    <col min="979" max="979" width="3.7109375" style="18" customWidth="1"/>
    <col min="980" max="980" width="4.7109375" style="18" customWidth="1"/>
    <col min="981" max="981" width="5.42578125" style="18" customWidth="1"/>
    <col min="982" max="982" width="4.140625" style="18" customWidth="1"/>
    <col min="983" max="1201" width="11.42578125" style="18"/>
    <col min="1202" max="1202" width="1.85546875" style="18" bestFit="1" customWidth="1"/>
    <col min="1203" max="1203" width="10.7109375" style="18" customWidth="1"/>
    <col min="1204" max="1204" width="2" style="18" customWidth="1"/>
    <col min="1205" max="1205" width="3" style="18" customWidth="1"/>
    <col min="1206" max="1206" width="0.85546875" style="18" customWidth="1"/>
    <col min="1207" max="1207" width="2.42578125" style="18" customWidth="1"/>
    <col min="1208" max="1208" width="3" style="18" customWidth="1"/>
    <col min="1209" max="1209" width="0.85546875" style="18" customWidth="1"/>
    <col min="1210" max="1210" width="2.42578125" style="18" customWidth="1"/>
    <col min="1211" max="1211" width="3" style="18" customWidth="1"/>
    <col min="1212" max="1212" width="0.85546875" style="18" customWidth="1"/>
    <col min="1213" max="1213" width="2.42578125" style="18" customWidth="1"/>
    <col min="1214" max="1214" width="3" style="18" customWidth="1"/>
    <col min="1215" max="1215" width="0.85546875" style="18" customWidth="1"/>
    <col min="1216" max="1216" width="2.42578125" style="18" customWidth="1"/>
    <col min="1217" max="1217" width="3" style="18" customWidth="1"/>
    <col min="1218" max="1218" width="0.85546875" style="18" customWidth="1"/>
    <col min="1219" max="1219" width="2.42578125" style="18" customWidth="1"/>
    <col min="1220" max="1220" width="3" style="18" customWidth="1"/>
    <col min="1221" max="1221" width="0.85546875" style="18" customWidth="1"/>
    <col min="1222" max="1222" width="2.42578125" style="18" customWidth="1"/>
    <col min="1223" max="1223" width="3" style="18" customWidth="1"/>
    <col min="1224" max="1224" width="0.85546875" style="18" customWidth="1"/>
    <col min="1225" max="1225" width="2.42578125" style="18" customWidth="1"/>
    <col min="1226" max="1226" width="3" style="18" customWidth="1"/>
    <col min="1227" max="1227" width="0.85546875" style="18" customWidth="1"/>
    <col min="1228" max="1228" width="2.42578125" style="18" customWidth="1"/>
    <col min="1229" max="1229" width="3" style="18" customWidth="1"/>
    <col min="1230" max="1230" width="0.85546875" style="18" customWidth="1"/>
    <col min="1231" max="1231" width="2.42578125" style="18" customWidth="1"/>
    <col min="1232" max="1232" width="3" style="18" customWidth="1"/>
    <col min="1233" max="1233" width="0.85546875" style="18" customWidth="1"/>
    <col min="1234" max="1234" width="2.42578125" style="18" customWidth="1"/>
    <col min="1235" max="1235" width="3.7109375" style="18" customWidth="1"/>
    <col min="1236" max="1236" width="4.7109375" style="18" customWidth="1"/>
    <col min="1237" max="1237" width="5.42578125" style="18" customWidth="1"/>
    <col min="1238" max="1238" width="4.140625" style="18" customWidth="1"/>
    <col min="1239" max="1457" width="11.42578125" style="18"/>
    <col min="1458" max="1458" width="1.85546875" style="18" bestFit="1" customWidth="1"/>
    <col min="1459" max="1459" width="10.7109375" style="18" customWidth="1"/>
    <col min="1460" max="1460" width="2" style="18" customWidth="1"/>
    <col min="1461" max="1461" width="3" style="18" customWidth="1"/>
    <col min="1462" max="1462" width="0.85546875" style="18" customWidth="1"/>
    <col min="1463" max="1463" width="2.42578125" style="18" customWidth="1"/>
    <col min="1464" max="1464" width="3" style="18" customWidth="1"/>
    <col min="1465" max="1465" width="0.85546875" style="18" customWidth="1"/>
    <col min="1466" max="1466" width="2.42578125" style="18" customWidth="1"/>
    <col min="1467" max="1467" width="3" style="18" customWidth="1"/>
    <col min="1468" max="1468" width="0.85546875" style="18" customWidth="1"/>
    <col min="1469" max="1469" width="2.42578125" style="18" customWidth="1"/>
    <col min="1470" max="1470" width="3" style="18" customWidth="1"/>
    <col min="1471" max="1471" width="0.85546875" style="18" customWidth="1"/>
    <col min="1472" max="1472" width="2.42578125" style="18" customWidth="1"/>
    <col min="1473" max="1473" width="3" style="18" customWidth="1"/>
    <col min="1474" max="1474" width="0.85546875" style="18" customWidth="1"/>
    <col min="1475" max="1475" width="2.42578125" style="18" customWidth="1"/>
    <col min="1476" max="1476" width="3" style="18" customWidth="1"/>
    <col min="1477" max="1477" width="0.85546875" style="18" customWidth="1"/>
    <col min="1478" max="1478" width="2.42578125" style="18" customWidth="1"/>
    <col min="1479" max="1479" width="3" style="18" customWidth="1"/>
    <col min="1480" max="1480" width="0.85546875" style="18" customWidth="1"/>
    <col min="1481" max="1481" width="2.42578125" style="18" customWidth="1"/>
    <col min="1482" max="1482" width="3" style="18" customWidth="1"/>
    <col min="1483" max="1483" width="0.85546875" style="18" customWidth="1"/>
    <col min="1484" max="1484" width="2.42578125" style="18" customWidth="1"/>
    <col min="1485" max="1485" width="3" style="18" customWidth="1"/>
    <col min="1486" max="1486" width="0.85546875" style="18" customWidth="1"/>
    <col min="1487" max="1487" width="2.42578125" style="18" customWidth="1"/>
    <col min="1488" max="1488" width="3" style="18" customWidth="1"/>
    <col min="1489" max="1489" width="0.85546875" style="18" customWidth="1"/>
    <col min="1490" max="1490" width="2.42578125" style="18" customWidth="1"/>
    <col min="1491" max="1491" width="3.7109375" style="18" customWidth="1"/>
    <col min="1492" max="1492" width="4.7109375" style="18" customWidth="1"/>
    <col min="1493" max="1493" width="5.42578125" style="18" customWidth="1"/>
    <col min="1494" max="1494" width="4.140625" style="18" customWidth="1"/>
    <col min="1495" max="1713" width="11.42578125" style="18"/>
    <col min="1714" max="1714" width="1.85546875" style="18" bestFit="1" customWidth="1"/>
    <col min="1715" max="1715" width="10.7109375" style="18" customWidth="1"/>
    <col min="1716" max="1716" width="2" style="18" customWidth="1"/>
    <col min="1717" max="1717" width="3" style="18" customWidth="1"/>
    <col min="1718" max="1718" width="0.85546875" style="18" customWidth="1"/>
    <col min="1719" max="1719" width="2.42578125" style="18" customWidth="1"/>
    <col min="1720" max="1720" width="3" style="18" customWidth="1"/>
    <col min="1721" max="1721" width="0.85546875" style="18" customWidth="1"/>
    <col min="1722" max="1722" width="2.42578125" style="18" customWidth="1"/>
    <col min="1723" max="1723" width="3" style="18" customWidth="1"/>
    <col min="1724" max="1724" width="0.85546875" style="18" customWidth="1"/>
    <col min="1725" max="1725" width="2.42578125" style="18" customWidth="1"/>
    <col min="1726" max="1726" width="3" style="18" customWidth="1"/>
    <col min="1727" max="1727" width="0.85546875" style="18" customWidth="1"/>
    <col min="1728" max="1728" width="2.42578125" style="18" customWidth="1"/>
    <col min="1729" max="1729" width="3" style="18" customWidth="1"/>
    <col min="1730" max="1730" width="0.85546875" style="18" customWidth="1"/>
    <col min="1731" max="1731" width="2.42578125" style="18" customWidth="1"/>
    <col min="1732" max="1732" width="3" style="18" customWidth="1"/>
    <col min="1733" max="1733" width="0.85546875" style="18" customWidth="1"/>
    <col min="1734" max="1734" width="2.42578125" style="18" customWidth="1"/>
    <col min="1735" max="1735" width="3" style="18" customWidth="1"/>
    <col min="1736" max="1736" width="0.85546875" style="18" customWidth="1"/>
    <col min="1737" max="1737" width="2.42578125" style="18" customWidth="1"/>
    <col min="1738" max="1738" width="3" style="18" customWidth="1"/>
    <col min="1739" max="1739" width="0.85546875" style="18" customWidth="1"/>
    <col min="1740" max="1740" width="2.42578125" style="18" customWidth="1"/>
    <col min="1741" max="1741" width="3" style="18" customWidth="1"/>
    <col min="1742" max="1742" width="0.85546875" style="18" customWidth="1"/>
    <col min="1743" max="1743" width="2.42578125" style="18" customWidth="1"/>
    <col min="1744" max="1744" width="3" style="18" customWidth="1"/>
    <col min="1745" max="1745" width="0.85546875" style="18" customWidth="1"/>
    <col min="1746" max="1746" width="2.42578125" style="18" customWidth="1"/>
    <col min="1747" max="1747" width="3.7109375" style="18" customWidth="1"/>
    <col min="1748" max="1748" width="4.7109375" style="18" customWidth="1"/>
    <col min="1749" max="1749" width="5.42578125" style="18" customWidth="1"/>
    <col min="1750" max="1750" width="4.140625" style="18" customWidth="1"/>
    <col min="1751" max="1969" width="11.42578125" style="18"/>
    <col min="1970" max="1970" width="1.85546875" style="18" bestFit="1" customWidth="1"/>
    <col min="1971" max="1971" width="10.7109375" style="18" customWidth="1"/>
    <col min="1972" max="1972" width="2" style="18" customWidth="1"/>
    <col min="1973" max="1973" width="3" style="18" customWidth="1"/>
    <col min="1974" max="1974" width="0.85546875" style="18" customWidth="1"/>
    <col min="1975" max="1975" width="2.42578125" style="18" customWidth="1"/>
    <col min="1976" max="1976" width="3" style="18" customWidth="1"/>
    <col min="1977" max="1977" width="0.85546875" style="18" customWidth="1"/>
    <col min="1978" max="1978" width="2.42578125" style="18" customWidth="1"/>
    <col min="1979" max="1979" width="3" style="18" customWidth="1"/>
    <col min="1980" max="1980" width="0.85546875" style="18" customWidth="1"/>
    <col min="1981" max="1981" width="2.42578125" style="18" customWidth="1"/>
    <col min="1982" max="1982" width="3" style="18" customWidth="1"/>
    <col min="1983" max="1983" width="0.85546875" style="18" customWidth="1"/>
    <col min="1984" max="1984" width="2.42578125" style="18" customWidth="1"/>
    <col min="1985" max="1985" width="3" style="18" customWidth="1"/>
    <col min="1986" max="1986" width="0.85546875" style="18" customWidth="1"/>
    <col min="1987" max="1987" width="2.42578125" style="18" customWidth="1"/>
    <col min="1988" max="1988" width="3" style="18" customWidth="1"/>
    <col min="1989" max="1989" width="0.85546875" style="18" customWidth="1"/>
    <col min="1990" max="1990" width="2.42578125" style="18" customWidth="1"/>
    <col min="1991" max="1991" width="3" style="18" customWidth="1"/>
    <col min="1992" max="1992" width="0.85546875" style="18" customWidth="1"/>
    <col min="1993" max="1993" width="2.42578125" style="18" customWidth="1"/>
    <col min="1994" max="1994" width="3" style="18" customWidth="1"/>
    <col min="1995" max="1995" width="0.85546875" style="18" customWidth="1"/>
    <col min="1996" max="1996" width="2.42578125" style="18" customWidth="1"/>
    <col min="1997" max="1997" width="3" style="18" customWidth="1"/>
    <col min="1998" max="1998" width="0.85546875" style="18" customWidth="1"/>
    <col min="1999" max="1999" width="2.42578125" style="18" customWidth="1"/>
    <col min="2000" max="2000" width="3" style="18" customWidth="1"/>
    <col min="2001" max="2001" width="0.85546875" style="18" customWidth="1"/>
    <col min="2002" max="2002" width="2.42578125" style="18" customWidth="1"/>
    <col min="2003" max="2003" width="3.7109375" style="18" customWidth="1"/>
    <col min="2004" max="2004" width="4.7109375" style="18" customWidth="1"/>
    <col min="2005" max="2005" width="5.42578125" style="18" customWidth="1"/>
    <col min="2006" max="2006" width="4.140625" style="18" customWidth="1"/>
    <col min="2007" max="2225" width="11.42578125" style="18"/>
    <col min="2226" max="2226" width="1.85546875" style="18" bestFit="1" customWidth="1"/>
    <col min="2227" max="2227" width="10.7109375" style="18" customWidth="1"/>
    <col min="2228" max="2228" width="2" style="18" customWidth="1"/>
    <col min="2229" max="2229" width="3" style="18" customWidth="1"/>
    <col min="2230" max="2230" width="0.85546875" style="18" customWidth="1"/>
    <col min="2231" max="2231" width="2.42578125" style="18" customWidth="1"/>
    <col min="2232" max="2232" width="3" style="18" customWidth="1"/>
    <col min="2233" max="2233" width="0.85546875" style="18" customWidth="1"/>
    <col min="2234" max="2234" width="2.42578125" style="18" customWidth="1"/>
    <col min="2235" max="2235" width="3" style="18" customWidth="1"/>
    <col min="2236" max="2236" width="0.85546875" style="18" customWidth="1"/>
    <col min="2237" max="2237" width="2.42578125" style="18" customWidth="1"/>
    <col min="2238" max="2238" width="3" style="18" customWidth="1"/>
    <col min="2239" max="2239" width="0.85546875" style="18" customWidth="1"/>
    <col min="2240" max="2240" width="2.42578125" style="18" customWidth="1"/>
    <col min="2241" max="2241" width="3" style="18" customWidth="1"/>
    <col min="2242" max="2242" width="0.85546875" style="18" customWidth="1"/>
    <col min="2243" max="2243" width="2.42578125" style="18" customWidth="1"/>
    <col min="2244" max="2244" width="3" style="18" customWidth="1"/>
    <col min="2245" max="2245" width="0.85546875" style="18" customWidth="1"/>
    <col min="2246" max="2246" width="2.42578125" style="18" customWidth="1"/>
    <col min="2247" max="2247" width="3" style="18" customWidth="1"/>
    <col min="2248" max="2248" width="0.85546875" style="18" customWidth="1"/>
    <col min="2249" max="2249" width="2.42578125" style="18" customWidth="1"/>
    <col min="2250" max="2250" width="3" style="18" customWidth="1"/>
    <col min="2251" max="2251" width="0.85546875" style="18" customWidth="1"/>
    <col min="2252" max="2252" width="2.42578125" style="18" customWidth="1"/>
    <col min="2253" max="2253" width="3" style="18" customWidth="1"/>
    <col min="2254" max="2254" width="0.85546875" style="18" customWidth="1"/>
    <col min="2255" max="2255" width="2.42578125" style="18" customWidth="1"/>
    <col min="2256" max="2256" width="3" style="18" customWidth="1"/>
    <col min="2257" max="2257" width="0.85546875" style="18" customWidth="1"/>
    <col min="2258" max="2258" width="2.42578125" style="18" customWidth="1"/>
    <col min="2259" max="2259" width="3.7109375" style="18" customWidth="1"/>
    <col min="2260" max="2260" width="4.7109375" style="18" customWidth="1"/>
    <col min="2261" max="2261" width="5.42578125" style="18" customWidth="1"/>
    <col min="2262" max="2262" width="4.140625" style="18" customWidth="1"/>
    <col min="2263" max="2481" width="11.42578125" style="18"/>
    <col min="2482" max="2482" width="1.85546875" style="18" bestFit="1" customWidth="1"/>
    <col min="2483" max="2483" width="10.7109375" style="18" customWidth="1"/>
    <col min="2484" max="2484" width="2" style="18" customWidth="1"/>
    <col min="2485" max="2485" width="3" style="18" customWidth="1"/>
    <col min="2486" max="2486" width="0.85546875" style="18" customWidth="1"/>
    <col min="2487" max="2487" width="2.42578125" style="18" customWidth="1"/>
    <col min="2488" max="2488" width="3" style="18" customWidth="1"/>
    <col min="2489" max="2489" width="0.85546875" style="18" customWidth="1"/>
    <col min="2490" max="2490" width="2.42578125" style="18" customWidth="1"/>
    <col min="2491" max="2491" width="3" style="18" customWidth="1"/>
    <col min="2492" max="2492" width="0.85546875" style="18" customWidth="1"/>
    <col min="2493" max="2493" width="2.42578125" style="18" customWidth="1"/>
    <col min="2494" max="2494" width="3" style="18" customWidth="1"/>
    <col min="2495" max="2495" width="0.85546875" style="18" customWidth="1"/>
    <col min="2496" max="2496" width="2.42578125" style="18" customWidth="1"/>
    <col min="2497" max="2497" width="3" style="18" customWidth="1"/>
    <col min="2498" max="2498" width="0.85546875" style="18" customWidth="1"/>
    <col min="2499" max="2499" width="2.42578125" style="18" customWidth="1"/>
    <col min="2500" max="2500" width="3" style="18" customWidth="1"/>
    <col min="2501" max="2501" width="0.85546875" style="18" customWidth="1"/>
    <col min="2502" max="2502" width="2.42578125" style="18" customWidth="1"/>
    <col min="2503" max="2503" width="3" style="18" customWidth="1"/>
    <col min="2504" max="2504" width="0.85546875" style="18" customWidth="1"/>
    <col min="2505" max="2505" width="2.42578125" style="18" customWidth="1"/>
    <col min="2506" max="2506" width="3" style="18" customWidth="1"/>
    <col min="2507" max="2507" width="0.85546875" style="18" customWidth="1"/>
    <col min="2508" max="2508" width="2.42578125" style="18" customWidth="1"/>
    <col min="2509" max="2509" width="3" style="18" customWidth="1"/>
    <col min="2510" max="2510" width="0.85546875" style="18" customWidth="1"/>
    <col min="2511" max="2511" width="2.42578125" style="18" customWidth="1"/>
    <col min="2512" max="2512" width="3" style="18" customWidth="1"/>
    <col min="2513" max="2513" width="0.85546875" style="18" customWidth="1"/>
    <col min="2514" max="2514" width="2.42578125" style="18" customWidth="1"/>
    <col min="2515" max="2515" width="3.7109375" style="18" customWidth="1"/>
    <col min="2516" max="2516" width="4.7109375" style="18" customWidth="1"/>
    <col min="2517" max="2517" width="5.42578125" style="18" customWidth="1"/>
    <col min="2518" max="2518" width="4.140625" style="18" customWidth="1"/>
    <col min="2519" max="2737" width="11.42578125" style="18"/>
    <col min="2738" max="2738" width="1.85546875" style="18" bestFit="1" customWidth="1"/>
    <col min="2739" max="2739" width="10.7109375" style="18" customWidth="1"/>
    <col min="2740" max="2740" width="2" style="18" customWidth="1"/>
    <col min="2741" max="2741" width="3" style="18" customWidth="1"/>
    <col min="2742" max="2742" width="0.85546875" style="18" customWidth="1"/>
    <col min="2743" max="2743" width="2.42578125" style="18" customWidth="1"/>
    <col min="2744" max="2744" width="3" style="18" customWidth="1"/>
    <col min="2745" max="2745" width="0.85546875" style="18" customWidth="1"/>
    <col min="2746" max="2746" width="2.42578125" style="18" customWidth="1"/>
    <col min="2747" max="2747" width="3" style="18" customWidth="1"/>
    <col min="2748" max="2748" width="0.85546875" style="18" customWidth="1"/>
    <col min="2749" max="2749" width="2.42578125" style="18" customWidth="1"/>
    <col min="2750" max="2750" width="3" style="18" customWidth="1"/>
    <col min="2751" max="2751" width="0.85546875" style="18" customWidth="1"/>
    <col min="2752" max="2752" width="2.42578125" style="18" customWidth="1"/>
    <col min="2753" max="2753" width="3" style="18" customWidth="1"/>
    <col min="2754" max="2754" width="0.85546875" style="18" customWidth="1"/>
    <col min="2755" max="2755" width="2.42578125" style="18" customWidth="1"/>
    <col min="2756" max="2756" width="3" style="18" customWidth="1"/>
    <col min="2757" max="2757" width="0.85546875" style="18" customWidth="1"/>
    <col min="2758" max="2758" width="2.42578125" style="18" customWidth="1"/>
    <col min="2759" max="2759" width="3" style="18" customWidth="1"/>
    <col min="2760" max="2760" width="0.85546875" style="18" customWidth="1"/>
    <col min="2761" max="2761" width="2.42578125" style="18" customWidth="1"/>
    <col min="2762" max="2762" width="3" style="18" customWidth="1"/>
    <col min="2763" max="2763" width="0.85546875" style="18" customWidth="1"/>
    <col min="2764" max="2764" width="2.42578125" style="18" customWidth="1"/>
    <col min="2765" max="2765" width="3" style="18" customWidth="1"/>
    <col min="2766" max="2766" width="0.85546875" style="18" customWidth="1"/>
    <col min="2767" max="2767" width="2.42578125" style="18" customWidth="1"/>
    <col min="2768" max="2768" width="3" style="18" customWidth="1"/>
    <col min="2769" max="2769" width="0.85546875" style="18" customWidth="1"/>
    <col min="2770" max="2770" width="2.42578125" style="18" customWidth="1"/>
    <col min="2771" max="2771" width="3.7109375" style="18" customWidth="1"/>
    <col min="2772" max="2772" width="4.7109375" style="18" customWidth="1"/>
    <col min="2773" max="2773" width="5.42578125" style="18" customWidth="1"/>
    <col min="2774" max="2774" width="4.140625" style="18" customWidth="1"/>
    <col min="2775" max="2993" width="11.42578125" style="18"/>
    <col min="2994" max="2994" width="1.85546875" style="18" bestFit="1" customWidth="1"/>
    <col min="2995" max="2995" width="10.7109375" style="18" customWidth="1"/>
    <col min="2996" max="2996" width="2" style="18" customWidth="1"/>
    <col min="2997" max="2997" width="3" style="18" customWidth="1"/>
    <col min="2998" max="2998" width="0.85546875" style="18" customWidth="1"/>
    <col min="2999" max="2999" width="2.42578125" style="18" customWidth="1"/>
    <col min="3000" max="3000" width="3" style="18" customWidth="1"/>
    <col min="3001" max="3001" width="0.85546875" style="18" customWidth="1"/>
    <col min="3002" max="3002" width="2.42578125" style="18" customWidth="1"/>
    <col min="3003" max="3003" width="3" style="18" customWidth="1"/>
    <col min="3004" max="3004" width="0.85546875" style="18" customWidth="1"/>
    <col min="3005" max="3005" width="2.42578125" style="18" customWidth="1"/>
    <col min="3006" max="3006" width="3" style="18" customWidth="1"/>
    <col min="3007" max="3007" width="0.85546875" style="18" customWidth="1"/>
    <col min="3008" max="3008" width="2.42578125" style="18" customWidth="1"/>
    <col min="3009" max="3009" width="3" style="18" customWidth="1"/>
    <col min="3010" max="3010" width="0.85546875" style="18" customWidth="1"/>
    <col min="3011" max="3011" width="2.42578125" style="18" customWidth="1"/>
    <col min="3012" max="3012" width="3" style="18" customWidth="1"/>
    <col min="3013" max="3013" width="0.85546875" style="18" customWidth="1"/>
    <col min="3014" max="3014" width="2.42578125" style="18" customWidth="1"/>
    <col min="3015" max="3015" width="3" style="18" customWidth="1"/>
    <col min="3016" max="3016" width="0.85546875" style="18" customWidth="1"/>
    <col min="3017" max="3017" width="2.42578125" style="18" customWidth="1"/>
    <col min="3018" max="3018" width="3" style="18" customWidth="1"/>
    <col min="3019" max="3019" width="0.85546875" style="18" customWidth="1"/>
    <col min="3020" max="3020" width="2.42578125" style="18" customWidth="1"/>
    <col min="3021" max="3021" width="3" style="18" customWidth="1"/>
    <col min="3022" max="3022" width="0.85546875" style="18" customWidth="1"/>
    <col min="3023" max="3023" width="2.42578125" style="18" customWidth="1"/>
    <col min="3024" max="3024" width="3" style="18" customWidth="1"/>
    <col min="3025" max="3025" width="0.85546875" style="18" customWidth="1"/>
    <col min="3026" max="3026" width="2.42578125" style="18" customWidth="1"/>
    <col min="3027" max="3027" width="3.7109375" style="18" customWidth="1"/>
    <col min="3028" max="3028" width="4.7109375" style="18" customWidth="1"/>
    <col min="3029" max="3029" width="5.42578125" style="18" customWidth="1"/>
    <col min="3030" max="3030" width="4.140625" style="18" customWidth="1"/>
    <col min="3031" max="3249" width="11.42578125" style="18"/>
    <col min="3250" max="3250" width="1.85546875" style="18" bestFit="1" customWidth="1"/>
    <col min="3251" max="3251" width="10.7109375" style="18" customWidth="1"/>
    <col min="3252" max="3252" width="2" style="18" customWidth="1"/>
    <col min="3253" max="3253" width="3" style="18" customWidth="1"/>
    <col min="3254" max="3254" width="0.85546875" style="18" customWidth="1"/>
    <col min="3255" max="3255" width="2.42578125" style="18" customWidth="1"/>
    <col min="3256" max="3256" width="3" style="18" customWidth="1"/>
    <col min="3257" max="3257" width="0.85546875" style="18" customWidth="1"/>
    <col min="3258" max="3258" width="2.42578125" style="18" customWidth="1"/>
    <col min="3259" max="3259" width="3" style="18" customWidth="1"/>
    <col min="3260" max="3260" width="0.85546875" style="18" customWidth="1"/>
    <col min="3261" max="3261" width="2.42578125" style="18" customWidth="1"/>
    <col min="3262" max="3262" width="3" style="18" customWidth="1"/>
    <col min="3263" max="3263" width="0.85546875" style="18" customWidth="1"/>
    <col min="3264" max="3264" width="2.42578125" style="18" customWidth="1"/>
    <col min="3265" max="3265" width="3" style="18" customWidth="1"/>
    <col min="3266" max="3266" width="0.85546875" style="18" customWidth="1"/>
    <col min="3267" max="3267" width="2.42578125" style="18" customWidth="1"/>
    <col min="3268" max="3268" width="3" style="18" customWidth="1"/>
    <col min="3269" max="3269" width="0.85546875" style="18" customWidth="1"/>
    <col min="3270" max="3270" width="2.42578125" style="18" customWidth="1"/>
    <col min="3271" max="3271" width="3" style="18" customWidth="1"/>
    <col min="3272" max="3272" width="0.85546875" style="18" customWidth="1"/>
    <col min="3273" max="3273" width="2.42578125" style="18" customWidth="1"/>
    <col min="3274" max="3274" width="3" style="18" customWidth="1"/>
    <col min="3275" max="3275" width="0.85546875" style="18" customWidth="1"/>
    <col min="3276" max="3276" width="2.42578125" style="18" customWidth="1"/>
    <col min="3277" max="3277" width="3" style="18" customWidth="1"/>
    <col min="3278" max="3278" width="0.85546875" style="18" customWidth="1"/>
    <col min="3279" max="3279" width="2.42578125" style="18" customWidth="1"/>
    <col min="3280" max="3280" width="3" style="18" customWidth="1"/>
    <col min="3281" max="3281" width="0.85546875" style="18" customWidth="1"/>
    <col min="3282" max="3282" width="2.42578125" style="18" customWidth="1"/>
    <col min="3283" max="3283" width="3.7109375" style="18" customWidth="1"/>
    <col min="3284" max="3284" width="4.7109375" style="18" customWidth="1"/>
    <col min="3285" max="3285" width="5.42578125" style="18" customWidth="1"/>
    <col min="3286" max="3286" width="4.140625" style="18" customWidth="1"/>
    <col min="3287" max="3505" width="11.42578125" style="18"/>
    <col min="3506" max="3506" width="1.85546875" style="18" bestFit="1" customWidth="1"/>
    <col min="3507" max="3507" width="10.7109375" style="18" customWidth="1"/>
    <col min="3508" max="3508" width="2" style="18" customWidth="1"/>
    <col min="3509" max="3509" width="3" style="18" customWidth="1"/>
    <col min="3510" max="3510" width="0.85546875" style="18" customWidth="1"/>
    <col min="3511" max="3511" width="2.42578125" style="18" customWidth="1"/>
    <col min="3512" max="3512" width="3" style="18" customWidth="1"/>
    <col min="3513" max="3513" width="0.85546875" style="18" customWidth="1"/>
    <col min="3514" max="3514" width="2.42578125" style="18" customWidth="1"/>
    <col min="3515" max="3515" width="3" style="18" customWidth="1"/>
    <col min="3516" max="3516" width="0.85546875" style="18" customWidth="1"/>
    <col min="3517" max="3517" width="2.42578125" style="18" customWidth="1"/>
    <col min="3518" max="3518" width="3" style="18" customWidth="1"/>
    <col min="3519" max="3519" width="0.85546875" style="18" customWidth="1"/>
    <col min="3520" max="3520" width="2.42578125" style="18" customWidth="1"/>
    <col min="3521" max="3521" width="3" style="18" customWidth="1"/>
    <col min="3522" max="3522" width="0.85546875" style="18" customWidth="1"/>
    <col min="3523" max="3523" width="2.42578125" style="18" customWidth="1"/>
    <col min="3524" max="3524" width="3" style="18" customWidth="1"/>
    <col min="3525" max="3525" width="0.85546875" style="18" customWidth="1"/>
    <col min="3526" max="3526" width="2.42578125" style="18" customWidth="1"/>
    <col min="3527" max="3527" width="3" style="18" customWidth="1"/>
    <col min="3528" max="3528" width="0.85546875" style="18" customWidth="1"/>
    <col min="3529" max="3529" width="2.42578125" style="18" customWidth="1"/>
    <col min="3530" max="3530" width="3" style="18" customWidth="1"/>
    <col min="3531" max="3531" width="0.85546875" style="18" customWidth="1"/>
    <col min="3532" max="3532" width="2.42578125" style="18" customWidth="1"/>
    <col min="3533" max="3533" width="3" style="18" customWidth="1"/>
    <col min="3534" max="3534" width="0.85546875" style="18" customWidth="1"/>
    <col min="3535" max="3535" width="2.42578125" style="18" customWidth="1"/>
    <col min="3536" max="3536" width="3" style="18" customWidth="1"/>
    <col min="3537" max="3537" width="0.85546875" style="18" customWidth="1"/>
    <col min="3538" max="3538" width="2.42578125" style="18" customWidth="1"/>
    <col min="3539" max="3539" width="3.7109375" style="18" customWidth="1"/>
    <col min="3540" max="3540" width="4.7109375" style="18" customWidth="1"/>
    <col min="3541" max="3541" width="5.42578125" style="18" customWidth="1"/>
    <col min="3542" max="3542" width="4.140625" style="18" customWidth="1"/>
    <col min="3543" max="3761" width="11.42578125" style="18"/>
    <col min="3762" max="3762" width="1.85546875" style="18" bestFit="1" customWidth="1"/>
    <col min="3763" max="3763" width="10.7109375" style="18" customWidth="1"/>
    <col min="3764" max="3764" width="2" style="18" customWidth="1"/>
    <col min="3765" max="3765" width="3" style="18" customWidth="1"/>
    <col min="3766" max="3766" width="0.85546875" style="18" customWidth="1"/>
    <col min="3767" max="3767" width="2.42578125" style="18" customWidth="1"/>
    <col min="3768" max="3768" width="3" style="18" customWidth="1"/>
    <col min="3769" max="3769" width="0.85546875" style="18" customWidth="1"/>
    <col min="3770" max="3770" width="2.42578125" style="18" customWidth="1"/>
    <col min="3771" max="3771" width="3" style="18" customWidth="1"/>
    <col min="3772" max="3772" width="0.85546875" style="18" customWidth="1"/>
    <col min="3773" max="3773" width="2.42578125" style="18" customWidth="1"/>
    <col min="3774" max="3774" width="3" style="18" customWidth="1"/>
    <col min="3775" max="3775" width="0.85546875" style="18" customWidth="1"/>
    <col min="3776" max="3776" width="2.42578125" style="18" customWidth="1"/>
    <col min="3777" max="3777" width="3" style="18" customWidth="1"/>
    <col min="3778" max="3778" width="0.85546875" style="18" customWidth="1"/>
    <col min="3779" max="3779" width="2.42578125" style="18" customWidth="1"/>
    <col min="3780" max="3780" width="3" style="18" customWidth="1"/>
    <col min="3781" max="3781" width="0.85546875" style="18" customWidth="1"/>
    <col min="3782" max="3782" width="2.42578125" style="18" customWidth="1"/>
    <col min="3783" max="3783" width="3" style="18" customWidth="1"/>
    <col min="3784" max="3784" width="0.85546875" style="18" customWidth="1"/>
    <col min="3785" max="3785" width="2.42578125" style="18" customWidth="1"/>
    <col min="3786" max="3786" width="3" style="18" customWidth="1"/>
    <col min="3787" max="3787" width="0.85546875" style="18" customWidth="1"/>
    <col min="3788" max="3788" width="2.42578125" style="18" customWidth="1"/>
    <col min="3789" max="3789" width="3" style="18" customWidth="1"/>
    <col min="3790" max="3790" width="0.85546875" style="18" customWidth="1"/>
    <col min="3791" max="3791" width="2.42578125" style="18" customWidth="1"/>
    <col min="3792" max="3792" width="3" style="18" customWidth="1"/>
    <col min="3793" max="3793" width="0.85546875" style="18" customWidth="1"/>
    <col min="3794" max="3794" width="2.42578125" style="18" customWidth="1"/>
    <col min="3795" max="3795" width="3.7109375" style="18" customWidth="1"/>
    <col min="3796" max="3796" width="4.7109375" style="18" customWidth="1"/>
    <col min="3797" max="3797" width="5.42578125" style="18" customWidth="1"/>
    <col min="3798" max="3798" width="4.140625" style="18" customWidth="1"/>
    <col min="3799" max="4017" width="11.42578125" style="18"/>
    <col min="4018" max="4018" width="1.85546875" style="18" bestFit="1" customWidth="1"/>
    <col min="4019" max="4019" width="10.7109375" style="18" customWidth="1"/>
    <col min="4020" max="4020" width="2" style="18" customWidth="1"/>
    <col min="4021" max="4021" width="3" style="18" customWidth="1"/>
    <col min="4022" max="4022" width="0.85546875" style="18" customWidth="1"/>
    <col min="4023" max="4023" width="2.42578125" style="18" customWidth="1"/>
    <col min="4024" max="4024" width="3" style="18" customWidth="1"/>
    <col min="4025" max="4025" width="0.85546875" style="18" customWidth="1"/>
    <col min="4026" max="4026" width="2.42578125" style="18" customWidth="1"/>
    <col min="4027" max="4027" width="3" style="18" customWidth="1"/>
    <col min="4028" max="4028" width="0.85546875" style="18" customWidth="1"/>
    <col min="4029" max="4029" width="2.42578125" style="18" customWidth="1"/>
    <col min="4030" max="4030" width="3" style="18" customWidth="1"/>
    <col min="4031" max="4031" width="0.85546875" style="18" customWidth="1"/>
    <col min="4032" max="4032" width="2.42578125" style="18" customWidth="1"/>
    <col min="4033" max="4033" width="3" style="18" customWidth="1"/>
    <col min="4034" max="4034" width="0.85546875" style="18" customWidth="1"/>
    <col min="4035" max="4035" width="2.42578125" style="18" customWidth="1"/>
    <col min="4036" max="4036" width="3" style="18" customWidth="1"/>
    <col min="4037" max="4037" width="0.85546875" style="18" customWidth="1"/>
    <col min="4038" max="4038" width="2.42578125" style="18" customWidth="1"/>
    <col min="4039" max="4039" width="3" style="18" customWidth="1"/>
    <col min="4040" max="4040" width="0.85546875" style="18" customWidth="1"/>
    <col min="4041" max="4041" width="2.42578125" style="18" customWidth="1"/>
    <col min="4042" max="4042" width="3" style="18" customWidth="1"/>
    <col min="4043" max="4043" width="0.85546875" style="18" customWidth="1"/>
    <col min="4044" max="4044" width="2.42578125" style="18" customWidth="1"/>
    <col min="4045" max="4045" width="3" style="18" customWidth="1"/>
    <col min="4046" max="4046" width="0.85546875" style="18" customWidth="1"/>
    <col min="4047" max="4047" width="2.42578125" style="18" customWidth="1"/>
    <col min="4048" max="4048" width="3" style="18" customWidth="1"/>
    <col min="4049" max="4049" width="0.85546875" style="18" customWidth="1"/>
    <col min="4050" max="4050" width="2.42578125" style="18" customWidth="1"/>
    <col min="4051" max="4051" width="3.7109375" style="18" customWidth="1"/>
    <col min="4052" max="4052" width="4.7109375" style="18" customWidth="1"/>
    <col min="4053" max="4053" width="5.42578125" style="18" customWidth="1"/>
    <col min="4054" max="4054" width="4.140625" style="18" customWidth="1"/>
    <col min="4055" max="4273" width="11.42578125" style="18"/>
    <col min="4274" max="4274" width="1.85546875" style="18" bestFit="1" customWidth="1"/>
    <col min="4275" max="4275" width="10.7109375" style="18" customWidth="1"/>
    <col min="4276" max="4276" width="2" style="18" customWidth="1"/>
    <col min="4277" max="4277" width="3" style="18" customWidth="1"/>
    <col min="4278" max="4278" width="0.85546875" style="18" customWidth="1"/>
    <col min="4279" max="4279" width="2.42578125" style="18" customWidth="1"/>
    <col min="4280" max="4280" width="3" style="18" customWidth="1"/>
    <col min="4281" max="4281" width="0.85546875" style="18" customWidth="1"/>
    <col min="4282" max="4282" width="2.42578125" style="18" customWidth="1"/>
    <col min="4283" max="4283" width="3" style="18" customWidth="1"/>
    <col min="4284" max="4284" width="0.85546875" style="18" customWidth="1"/>
    <col min="4285" max="4285" width="2.42578125" style="18" customWidth="1"/>
    <col min="4286" max="4286" width="3" style="18" customWidth="1"/>
    <col min="4287" max="4287" width="0.85546875" style="18" customWidth="1"/>
    <col min="4288" max="4288" width="2.42578125" style="18" customWidth="1"/>
    <col min="4289" max="4289" width="3" style="18" customWidth="1"/>
    <col min="4290" max="4290" width="0.85546875" style="18" customWidth="1"/>
    <col min="4291" max="4291" width="2.42578125" style="18" customWidth="1"/>
    <col min="4292" max="4292" width="3" style="18" customWidth="1"/>
    <col min="4293" max="4293" width="0.85546875" style="18" customWidth="1"/>
    <col min="4294" max="4294" width="2.42578125" style="18" customWidth="1"/>
    <col min="4295" max="4295" width="3" style="18" customWidth="1"/>
    <col min="4296" max="4296" width="0.85546875" style="18" customWidth="1"/>
    <col min="4297" max="4297" width="2.42578125" style="18" customWidth="1"/>
    <col min="4298" max="4298" width="3" style="18" customWidth="1"/>
    <col min="4299" max="4299" width="0.85546875" style="18" customWidth="1"/>
    <col min="4300" max="4300" width="2.42578125" style="18" customWidth="1"/>
    <col min="4301" max="4301" width="3" style="18" customWidth="1"/>
    <col min="4302" max="4302" width="0.85546875" style="18" customWidth="1"/>
    <col min="4303" max="4303" width="2.42578125" style="18" customWidth="1"/>
    <col min="4304" max="4304" width="3" style="18" customWidth="1"/>
    <col min="4305" max="4305" width="0.85546875" style="18" customWidth="1"/>
    <col min="4306" max="4306" width="2.42578125" style="18" customWidth="1"/>
    <col min="4307" max="4307" width="3.7109375" style="18" customWidth="1"/>
    <col min="4308" max="4308" width="4.7109375" style="18" customWidth="1"/>
    <col min="4309" max="4309" width="5.42578125" style="18" customWidth="1"/>
    <col min="4310" max="4310" width="4.140625" style="18" customWidth="1"/>
    <col min="4311" max="4529" width="11.42578125" style="18"/>
    <col min="4530" max="4530" width="1.85546875" style="18" bestFit="1" customWidth="1"/>
    <col min="4531" max="4531" width="10.7109375" style="18" customWidth="1"/>
    <col min="4532" max="4532" width="2" style="18" customWidth="1"/>
    <col min="4533" max="4533" width="3" style="18" customWidth="1"/>
    <col min="4534" max="4534" width="0.85546875" style="18" customWidth="1"/>
    <col min="4535" max="4535" width="2.42578125" style="18" customWidth="1"/>
    <col min="4536" max="4536" width="3" style="18" customWidth="1"/>
    <col min="4537" max="4537" width="0.85546875" style="18" customWidth="1"/>
    <col min="4538" max="4538" width="2.42578125" style="18" customWidth="1"/>
    <col min="4539" max="4539" width="3" style="18" customWidth="1"/>
    <col min="4540" max="4540" width="0.85546875" style="18" customWidth="1"/>
    <col min="4541" max="4541" width="2.42578125" style="18" customWidth="1"/>
    <col min="4542" max="4542" width="3" style="18" customWidth="1"/>
    <col min="4543" max="4543" width="0.85546875" style="18" customWidth="1"/>
    <col min="4544" max="4544" width="2.42578125" style="18" customWidth="1"/>
    <col min="4545" max="4545" width="3" style="18" customWidth="1"/>
    <col min="4546" max="4546" width="0.85546875" style="18" customWidth="1"/>
    <col min="4547" max="4547" width="2.42578125" style="18" customWidth="1"/>
    <col min="4548" max="4548" width="3" style="18" customWidth="1"/>
    <col min="4549" max="4549" width="0.85546875" style="18" customWidth="1"/>
    <col min="4550" max="4550" width="2.42578125" style="18" customWidth="1"/>
    <col min="4551" max="4551" width="3" style="18" customWidth="1"/>
    <col min="4552" max="4552" width="0.85546875" style="18" customWidth="1"/>
    <col min="4553" max="4553" width="2.42578125" style="18" customWidth="1"/>
    <col min="4554" max="4554" width="3" style="18" customWidth="1"/>
    <col min="4555" max="4555" width="0.85546875" style="18" customWidth="1"/>
    <col min="4556" max="4556" width="2.42578125" style="18" customWidth="1"/>
    <col min="4557" max="4557" width="3" style="18" customWidth="1"/>
    <col min="4558" max="4558" width="0.85546875" style="18" customWidth="1"/>
    <col min="4559" max="4559" width="2.42578125" style="18" customWidth="1"/>
    <col min="4560" max="4560" width="3" style="18" customWidth="1"/>
    <col min="4561" max="4561" width="0.85546875" style="18" customWidth="1"/>
    <col min="4562" max="4562" width="2.42578125" style="18" customWidth="1"/>
    <col min="4563" max="4563" width="3.7109375" style="18" customWidth="1"/>
    <col min="4564" max="4564" width="4.7109375" style="18" customWidth="1"/>
    <col min="4565" max="4565" width="5.42578125" style="18" customWidth="1"/>
    <col min="4566" max="4566" width="4.140625" style="18" customWidth="1"/>
    <col min="4567" max="4785" width="11.42578125" style="18"/>
    <col min="4786" max="4786" width="1.85546875" style="18" bestFit="1" customWidth="1"/>
    <col min="4787" max="4787" width="10.7109375" style="18" customWidth="1"/>
    <col min="4788" max="4788" width="2" style="18" customWidth="1"/>
    <col min="4789" max="4789" width="3" style="18" customWidth="1"/>
    <col min="4790" max="4790" width="0.85546875" style="18" customWidth="1"/>
    <col min="4791" max="4791" width="2.42578125" style="18" customWidth="1"/>
    <col min="4792" max="4792" width="3" style="18" customWidth="1"/>
    <col min="4793" max="4793" width="0.85546875" style="18" customWidth="1"/>
    <col min="4794" max="4794" width="2.42578125" style="18" customWidth="1"/>
    <col min="4795" max="4795" width="3" style="18" customWidth="1"/>
    <col min="4796" max="4796" width="0.85546875" style="18" customWidth="1"/>
    <col min="4797" max="4797" width="2.42578125" style="18" customWidth="1"/>
    <col min="4798" max="4798" width="3" style="18" customWidth="1"/>
    <col min="4799" max="4799" width="0.85546875" style="18" customWidth="1"/>
    <col min="4800" max="4800" width="2.42578125" style="18" customWidth="1"/>
    <col min="4801" max="4801" width="3" style="18" customWidth="1"/>
    <col min="4802" max="4802" width="0.85546875" style="18" customWidth="1"/>
    <col min="4803" max="4803" width="2.42578125" style="18" customWidth="1"/>
    <col min="4804" max="4804" width="3" style="18" customWidth="1"/>
    <col min="4805" max="4805" width="0.85546875" style="18" customWidth="1"/>
    <col min="4806" max="4806" width="2.42578125" style="18" customWidth="1"/>
    <col min="4807" max="4807" width="3" style="18" customWidth="1"/>
    <col min="4808" max="4808" width="0.85546875" style="18" customWidth="1"/>
    <col min="4809" max="4809" width="2.42578125" style="18" customWidth="1"/>
    <col min="4810" max="4810" width="3" style="18" customWidth="1"/>
    <col min="4811" max="4811" width="0.85546875" style="18" customWidth="1"/>
    <col min="4812" max="4812" width="2.42578125" style="18" customWidth="1"/>
    <col min="4813" max="4813" width="3" style="18" customWidth="1"/>
    <col min="4814" max="4814" width="0.85546875" style="18" customWidth="1"/>
    <col min="4815" max="4815" width="2.42578125" style="18" customWidth="1"/>
    <col min="4816" max="4816" width="3" style="18" customWidth="1"/>
    <col min="4817" max="4817" width="0.85546875" style="18" customWidth="1"/>
    <col min="4818" max="4818" width="2.42578125" style="18" customWidth="1"/>
    <col min="4819" max="4819" width="3.7109375" style="18" customWidth="1"/>
    <col min="4820" max="4820" width="4.7109375" style="18" customWidth="1"/>
    <col min="4821" max="4821" width="5.42578125" style="18" customWidth="1"/>
    <col min="4822" max="4822" width="4.140625" style="18" customWidth="1"/>
    <col min="4823" max="5041" width="11.42578125" style="18"/>
    <col min="5042" max="5042" width="1.85546875" style="18" bestFit="1" customWidth="1"/>
    <col min="5043" max="5043" width="10.7109375" style="18" customWidth="1"/>
    <col min="5044" max="5044" width="2" style="18" customWidth="1"/>
    <col min="5045" max="5045" width="3" style="18" customWidth="1"/>
    <col min="5046" max="5046" width="0.85546875" style="18" customWidth="1"/>
    <col min="5047" max="5047" width="2.42578125" style="18" customWidth="1"/>
    <col min="5048" max="5048" width="3" style="18" customWidth="1"/>
    <col min="5049" max="5049" width="0.85546875" style="18" customWidth="1"/>
    <col min="5050" max="5050" width="2.42578125" style="18" customWidth="1"/>
    <col min="5051" max="5051" width="3" style="18" customWidth="1"/>
    <col min="5052" max="5052" width="0.85546875" style="18" customWidth="1"/>
    <col min="5053" max="5053" width="2.42578125" style="18" customWidth="1"/>
    <col min="5054" max="5054" width="3" style="18" customWidth="1"/>
    <col min="5055" max="5055" width="0.85546875" style="18" customWidth="1"/>
    <col min="5056" max="5056" width="2.42578125" style="18" customWidth="1"/>
    <col min="5057" max="5057" width="3" style="18" customWidth="1"/>
    <col min="5058" max="5058" width="0.85546875" style="18" customWidth="1"/>
    <col min="5059" max="5059" width="2.42578125" style="18" customWidth="1"/>
    <col min="5060" max="5060" width="3" style="18" customWidth="1"/>
    <col min="5061" max="5061" width="0.85546875" style="18" customWidth="1"/>
    <col min="5062" max="5062" width="2.42578125" style="18" customWidth="1"/>
    <col min="5063" max="5063" width="3" style="18" customWidth="1"/>
    <col min="5064" max="5064" width="0.85546875" style="18" customWidth="1"/>
    <col min="5065" max="5065" width="2.42578125" style="18" customWidth="1"/>
    <col min="5066" max="5066" width="3" style="18" customWidth="1"/>
    <col min="5067" max="5067" width="0.85546875" style="18" customWidth="1"/>
    <col min="5068" max="5068" width="2.42578125" style="18" customWidth="1"/>
    <col min="5069" max="5069" width="3" style="18" customWidth="1"/>
    <col min="5070" max="5070" width="0.85546875" style="18" customWidth="1"/>
    <col min="5071" max="5071" width="2.42578125" style="18" customWidth="1"/>
    <col min="5072" max="5072" width="3" style="18" customWidth="1"/>
    <col min="5073" max="5073" width="0.85546875" style="18" customWidth="1"/>
    <col min="5074" max="5074" width="2.42578125" style="18" customWidth="1"/>
    <col min="5075" max="5075" width="3.7109375" style="18" customWidth="1"/>
    <col min="5076" max="5076" width="4.7109375" style="18" customWidth="1"/>
    <col min="5077" max="5077" width="5.42578125" style="18" customWidth="1"/>
    <col min="5078" max="5078" width="4.140625" style="18" customWidth="1"/>
    <col min="5079" max="5297" width="11.42578125" style="18"/>
    <col min="5298" max="5298" width="1.85546875" style="18" bestFit="1" customWidth="1"/>
    <col min="5299" max="5299" width="10.7109375" style="18" customWidth="1"/>
    <col min="5300" max="5300" width="2" style="18" customWidth="1"/>
    <col min="5301" max="5301" width="3" style="18" customWidth="1"/>
    <col min="5302" max="5302" width="0.85546875" style="18" customWidth="1"/>
    <col min="5303" max="5303" width="2.42578125" style="18" customWidth="1"/>
    <col min="5304" max="5304" width="3" style="18" customWidth="1"/>
    <col min="5305" max="5305" width="0.85546875" style="18" customWidth="1"/>
    <col min="5306" max="5306" width="2.42578125" style="18" customWidth="1"/>
    <col min="5307" max="5307" width="3" style="18" customWidth="1"/>
    <col min="5308" max="5308" width="0.85546875" style="18" customWidth="1"/>
    <col min="5309" max="5309" width="2.42578125" style="18" customWidth="1"/>
    <col min="5310" max="5310" width="3" style="18" customWidth="1"/>
    <col min="5311" max="5311" width="0.85546875" style="18" customWidth="1"/>
    <col min="5312" max="5312" width="2.42578125" style="18" customWidth="1"/>
    <col min="5313" max="5313" width="3" style="18" customWidth="1"/>
    <col min="5314" max="5314" width="0.85546875" style="18" customWidth="1"/>
    <col min="5315" max="5315" width="2.42578125" style="18" customWidth="1"/>
    <col min="5316" max="5316" width="3" style="18" customWidth="1"/>
    <col min="5317" max="5317" width="0.85546875" style="18" customWidth="1"/>
    <col min="5318" max="5318" width="2.42578125" style="18" customWidth="1"/>
    <col min="5319" max="5319" width="3" style="18" customWidth="1"/>
    <col min="5320" max="5320" width="0.85546875" style="18" customWidth="1"/>
    <col min="5321" max="5321" width="2.42578125" style="18" customWidth="1"/>
    <col min="5322" max="5322" width="3" style="18" customWidth="1"/>
    <col min="5323" max="5323" width="0.85546875" style="18" customWidth="1"/>
    <col min="5324" max="5324" width="2.42578125" style="18" customWidth="1"/>
    <col min="5325" max="5325" width="3" style="18" customWidth="1"/>
    <col min="5326" max="5326" width="0.85546875" style="18" customWidth="1"/>
    <col min="5327" max="5327" width="2.42578125" style="18" customWidth="1"/>
    <col min="5328" max="5328" width="3" style="18" customWidth="1"/>
    <col min="5329" max="5329" width="0.85546875" style="18" customWidth="1"/>
    <col min="5330" max="5330" width="2.42578125" style="18" customWidth="1"/>
    <col min="5331" max="5331" width="3.7109375" style="18" customWidth="1"/>
    <col min="5332" max="5332" width="4.7109375" style="18" customWidth="1"/>
    <col min="5333" max="5333" width="5.42578125" style="18" customWidth="1"/>
    <col min="5334" max="5334" width="4.140625" style="18" customWidth="1"/>
    <col min="5335" max="5553" width="11.42578125" style="18"/>
    <col min="5554" max="5554" width="1.85546875" style="18" bestFit="1" customWidth="1"/>
    <col min="5555" max="5555" width="10.7109375" style="18" customWidth="1"/>
    <col min="5556" max="5556" width="2" style="18" customWidth="1"/>
    <col min="5557" max="5557" width="3" style="18" customWidth="1"/>
    <col min="5558" max="5558" width="0.85546875" style="18" customWidth="1"/>
    <col min="5559" max="5559" width="2.42578125" style="18" customWidth="1"/>
    <col min="5560" max="5560" width="3" style="18" customWidth="1"/>
    <col min="5561" max="5561" width="0.85546875" style="18" customWidth="1"/>
    <col min="5562" max="5562" width="2.42578125" style="18" customWidth="1"/>
    <col min="5563" max="5563" width="3" style="18" customWidth="1"/>
    <col min="5564" max="5564" width="0.85546875" style="18" customWidth="1"/>
    <col min="5565" max="5565" width="2.42578125" style="18" customWidth="1"/>
    <col min="5566" max="5566" width="3" style="18" customWidth="1"/>
    <col min="5567" max="5567" width="0.85546875" style="18" customWidth="1"/>
    <col min="5568" max="5568" width="2.42578125" style="18" customWidth="1"/>
    <col min="5569" max="5569" width="3" style="18" customWidth="1"/>
    <col min="5570" max="5570" width="0.85546875" style="18" customWidth="1"/>
    <col min="5571" max="5571" width="2.42578125" style="18" customWidth="1"/>
    <col min="5572" max="5572" width="3" style="18" customWidth="1"/>
    <col min="5573" max="5573" width="0.85546875" style="18" customWidth="1"/>
    <col min="5574" max="5574" width="2.42578125" style="18" customWidth="1"/>
    <col min="5575" max="5575" width="3" style="18" customWidth="1"/>
    <col min="5576" max="5576" width="0.85546875" style="18" customWidth="1"/>
    <col min="5577" max="5577" width="2.42578125" style="18" customWidth="1"/>
    <col min="5578" max="5578" width="3" style="18" customWidth="1"/>
    <col min="5579" max="5579" width="0.85546875" style="18" customWidth="1"/>
    <col min="5580" max="5580" width="2.42578125" style="18" customWidth="1"/>
    <col min="5581" max="5581" width="3" style="18" customWidth="1"/>
    <col min="5582" max="5582" width="0.85546875" style="18" customWidth="1"/>
    <col min="5583" max="5583" width="2.42578125" style="18" customWidth="1"/>
    <col min="5584" max="5584" width="3" style="18" customWidth="1"/>
    <col min="5585" max="5585" width="0.85546875" style="18" customWidth="1"/>
    <col min="5586" max="5586" width="2.42578125" style="18" customWidth="1"/>
    <col min="5587" max="5587" width="3.7109375" style="18" customWidth="1"/>
    <col min="5588" max="5588" width="4.7109375" style="18" customWidth="1"/>
    <col min="5589" max="5589" width="5.42578125" style="18" customWidth="1"/>
    <col min="5590" max="5590" width="4.140625" style="18" customWidth="1"/>
    <col min="5591" max="5809" width="11.42578125" style="18"/>
    <col min="5810" max="5810" width="1.85546875" style="18" bestFit="1" customWidth="1"/>
    <col min="5811" max="5811" width="10.7109375" style="18" customWidth="1"/>
    <col min="5812" max="5812" width="2" style="18" customWidth="1"/>
    <col min="5813" max="5813" width="3" style="18" customWidth="1"/>
    <col min="5814" max="5814" width="0.85546875" style="18" customWidth="1"/>
    <col min="5815" max="5815" width="2.42578125" style="18" customWidth="1"/>
    <col min="5816" max="5816" width="3" style="18" customWidth="1"/>
    <col min="5817" max="5817" width="0.85546875" style="18" customWidth="1"/>
    <col min="5818" max="5818" width="2.42578125" style="18" customWidth="1"/>
    <col min="5819" max="5819" width="3" style="18" customWidth="1"/>
    <col min="5820" max="5820" width="0.85546875" style="18" customWidth="1"/>
    <col min="5821" max="5821" width="2.42578125" style="18" customWidth="1"/>
    <col min="5822" max="5822" width="3" style="18" customWidth="1"/>
    <col min="5823" max="5823" width="0.85546875" style="18" customWidth="1"/>
    <col min="5824" max="5824" width="2.42578125" style="18" customWidth="1"/>
    <col min="5825" max="5825" width="3" style="18" customWidth="1"/>
    <col min="5826" max="5826" width="0.85546875" style="18" customWidth="1"/>
    <col min="5827" max="5827" width="2.42578125" style="18" customWidth="1"/>
    <col min="5828" max="5828" width="3" style="18" customWidth="1"/>
    <col min="5829" max="5829" width="0.85546875" style="18" customWidth="1"/>
    <col min="5830" max="5830" width="2.42578125" style="18" customWidth="1"/>
    <col min="5831" max="5831" width="3" style="18" customWidth="1"/>
    <col min="5832" max="5832" width="0.85546875" style="18" customWidth="1"/>
    <col min="5833" max="5833" width="2.42578125" style="18" customWidth="1"/>
    <col min="5834" max="5834" width="3" style="18" customWidth="1"/>
    <col min="5835" max="5835" width="0.85546875" style="18" customWidth="1"/>
    <col min="5836" max="5836" width="2.42578125" style="18" customWidth="1"/>
    <col min="5837" max="5837" width="3" style="18" customWidth="1"/>
    <col min="5838" max="5838" width="0.85546875" style="18" customWidth="1"/>
    <col min="5839" max="5839" width="2.42578125" style="18" customWidth="1"/>
    <col min="5840" max="5840" width="3" style="18" customWidth="1"/>
    <col min="5841" max="5841" width="0.85546875" style="18" customWidth="1"/>
    <col min="5842" max="5842" width="2.42578125" style="18" customWidth="1"/>
    <col min="5843" max="5843" width="3.7109375" style="18" customWidth="1"/>
    <col min="5844" max="5844" width="4.7109375" style="18" customWidth="1"/>
    <col min="5845" max="5845" width="5.42578125" style="18" customWidth="1"/>
    <col min="5846" max="5846" width="4.140625" style="18" customWidth="1"/>
    <col min="5847" max="6065" width="11.42578125" style="18"/>
    <col min="6066" max="6066" width="1.85546875" style="18" bestFit="1" customWidth="1"/>
    <col min="6067" max="6067" width="10.7109375" style="18" customWidth="1"/>
    <col min="6068" max="6068" width="2" style="18" customWidth="1"/>
    <col min="6069" max="6069" width="3" style="18" customWidth="1"/>
    <col min="6070" max="6070" width="0.85546875" style="18" customWidth="1"/>
    <col min="6071" max="6071" width="2.42578125" style="18" customWidth="1"/>
    <col min="6072" max="6072" width="3" style="18" customWidth="1"/>
    <col min="6073" max="6073" width="0.85546875" style="18" customWidth="1"/>
    <col min="6074" max="6074" width="2.42578125" style="18" customWidth="1"/>
    <col min="6075" max="6075" width="3" style="18" customWidth="1"/>
    <col min="6076" max="6076" width="0.85546875" style="18" customWidth="1"/>
    <col min="6077" max="6077" width="2.42578125" style="18" customWidth="1"/>
    <col min="6078" max="6078" width="3" style="18" customWidth="1"/>
    <col min="6079" max="6079" width="0.85546875" style="18" customWidth="1"/>
    <col min="6080" max="6080" width="2.42578125" style="18" customWidth="1"/>
    <col min="6081" max="6081" width="3" style="18" customWidth="1"/>
    <col min="6082" max="6082" width="0.85546875" style="18" customWidth="1"/>
    <col min="6083" max="6083" width="2.42578125" style="18" customWidth="1"/>
    <col min="6084" max="6084" width="3" style="18" customWidth="1"/>
    <col min="6085" max="6085" width="0.85546875" style="18" customWidth="1"/>
    <col min="6086" max="6086" width="2.42578125" style="18" customWidth="1"/>
    <col min="6087" max="6087" width="3" style="18" customWidth="1"/>
    <col min="6088" max="6088" width="0.85546875" style="18" customWidth="1"/>
    <col min="6089" max="6089" width="2.42578125" style="18" customWidth="1"/>
    <col min="6090" max="6090" width="3" style="18" customWidth="1"/>
    <col min="6091" max="6091" width="0.85546875" style="18" customWidth="1"/>
    <col min="6092" max="6092" width="2.42578125" style="18" customWidth="1"/>
    <col min="6093" max="6093" width="3" style="18" customWidth="1"/>
    <col min="6094" max="6094" width="0.85546875" style="18" customWidth="1"/>
    <col min="6095" max="6095" width="2.42578125" style="18" customWidth="1"/>
    <col min="6096" max="6096" width="3" style="18" customWidth="1"/>
    <col min="6097" max="6097" width="0.85546875" style="18" customWidth="1"/>
    <col min="6098" max="6098" width="2.42578125" style="18" customWidth="1"/>
    <col min="6099" max="6099" width="3.7109375" style="18" customWidth="1"/>
    <col min="6100" max="6100" width="4.7109375" style="18" customWidth="1"/>
    <col min="6101" max="6101" width="5.42578125" style="18" customWidth="1"/>
    <col min="6102" max="6102" width="4.140625" style="18" customWidth="1"/>
    <col min="6103" max="6321" width="11.42578125" style="18"/>
    <col min="6322" max="6322" width="1.85546875" style="18" bestFit="1" customWidth="1"/>
    <col min="6323" max="6323" width="10.7109375" style="18" customWidth="1"/>
    <col min="6324" max="6324" width="2" style="18" customWidth="1"/>
    <col min="6325" max="6325" width="3" style="18" customWidth="1"/>
    <col min="6326" max="6326" width="0.85546875" style="18" customWidth="1"/>
    <col min="6327" max="6327" width="2.42578125" style="18" customWidth="1"/>
    <col min="6328" max="6328" width="3" style="18" customWidth="1"/>
    <col min="6329" max="6329" width="0.85546875" style="18" customWidth="1"/>
    <col min="6330" max="6330" width="2.42578125" style="18" customWidth="1"/>
    <col min="6331" max="6331" width="3" style="18" customWidth="1"/>
    <col min="6332" max="6332" width="0.85546875" style="18" customWidth="1"/>
    <col min="6333" max="6333" width="2.42578125" style="18" customWidth="1"/>
    <col min="6334" max="6334" width="3" style="18" customWidth="1"/>
    <col min="6335" max="6335" width="0.85546875" style="18" customWidth="1"/>
    <col min="6336" max="6336" width="2.42578125" style="18" customWidth="1"/>
    <col min="6337" max="6337" width="3" style="18" customWidth="1"/>
    <col min="6338" max="6338" width="0.85546875" style="18" customWidth="1"/>
    <col min="6339" max="6339" width="2.42578125" style="18" customWidth="1"/>
    <col min="6340" max="6340" width="3" style="18" customWidth="1"/>
    <col min="6341" max="6341" width="0.85546875" style="18" customWidth="1"/>
    <col min="6342" max="6342" width="2.42578125" style="18" customWidth="1"/>
    <col min="6343" max="6343" width="3" style="18" customWidth="1"/>
    <col min="6344" max="6344" width="0.85546875" style="18" customWidth="1"/>
    <col min="6345" max="6345" width="2.42578125" style="18" customWidth="1"/>
    <col min="6346" max="6346" width="3" style="18" customWidth="1"/>
    <col min="6347" max="6347" width="0.85546875" style="18" customWidth="1"/>
    <col min="6348" max="6348" width="2.42578125" style="18" customWidth="1"/>
    <col min="6349" max="6349" width="3" style="18" customWidth="1"/>
    <col min="6350" max="6350" width="0.85546875" style="18" customWidth="1"/>
    <col min="6351" max="6351" width="2.42578125" style="18" customWidth="1"/>
    <col min="6352" max="6352" width="3" style="18" customWidth="1"/>
    <col min="6353" max="6353" width="0.85546875" style="18" customWidth="1"/>
    <col min="6354" max="6354" width="2.42578125" style="18" customWidth="1"/>
    <col min="6355" max="6355" width="3.7109375" style="18" customWidth="1"/>
    <col min="6356" max="6356" width="4.7109375" style="18" customWidth="1"/>
    <col min="6357" max="6357" width="5.42578125" style="18" customWidth="1"/>
    <col min="6358" max="6358" width="4.140625" style="18" customWidth="1"/>
    <col min="6359" max="6577" width="11.42578125" style="18"/>
    <col min="6578" max="6578" width="1.85546875" style="18" bestFit="1" customWidth="1"/>
    <col min="6579" max="6579" width="10.7109375" style="18" customWidth="1"/>
    <col min="6580" max="6580" width="2" style="18" customWidth="1"/>
    <col min="6581" max="6581" width="3" style="18" customWidth="1"/>
    <col min="6582" max="6582" width="0.85546875" style="18" customWidth="1"/>
    <col min="6583" max="6583" width="2.42578125" style="18" customWidth="1"/>
    <col min="6584" max="6584" width="3" style="18" customWidth="1"/>
    <col min="6585" max="6585" width="0.85546875" style="18" customWidth="1"/>
    <col min="6586" max="6586" width="2.42578125" style="18" customWidth="1"/>
    <col min="6587" max="6587" width="3" style="18" customWidth="1"/>
    <col min="6588" max="6588" width="0.85546875" style="18" customWidth="1"/>
    <col min="6589" max="6589" width="2.42578125" style="18" customWidth="1"/>
    <col min="6590" max="6590" width="3" style="18" customWidth="1"/>
    <col min="6591" max="6591" width="0.85546875" style="18" customWidth="1"/>
    <col min="6592" max="6592" width="2.42578125" style="18" customWidth="1"/>
    <col min="6593" max="6593" width="3" style="18" customWidth="1"/>
    <col min="6594" max="6594" width="0.85546875" style="18" customWidth="1"/>
    <col min="6595" max="6595" width="2.42578125" style="18" customWidth="1"/>
    <col min="6596" max="6596" width="3" style="18" customWidth="1"/>
    <col min="6597" max="6597" width="0.85546875" style="18" customWidth="1"/>
    <col min="6598" max="6598" width="2.42578125" style="18" customWidth="1"/>
    <col min="6599" max="6599" width="3" style="18" customWidth="1"/>
    <col min="6600" max="6600" width="0.85546875" style="18" customWidth="1"/>
    <col min="6601" max="6601" width="2.42578125" style="18" customWidth="1"/>
    <col min="6602" max="6602" width="3" style="18" customWidth="1"/>
    <col min="6603" max="6603" width="0.85546875" style="18" customWidth="1"/>
    <col min="6604" max="6604" width="2.42578125" style="18" customWidth="1"/>
    <col min="6605" max="6605" width="3" style="18" customWidth="1"/>
    <col min="6606" max="6606" width="0.85546875" style="18" customWidth="1"/>
    <col min="6607" max="6607" width="2.42578125" style="18" customWidth="1"/>
    <col min="6608" max="6608" width="3" style="18" customWidth="1"/>
    <col min="6609" max="6609" width="0.85546875" style="18" customWidth="1"/>
    <col min="6610" max="6610" width="2.42578125" style="18" customWidth="1"/>
    <col min="6611" max="6611" width="3.7109375" style="18" customWidth="1"/>
    <col min="6612" max="6612" width="4.7109375" style="18" customWidth="1"/>
    <col min="6613" max="6613" width="5.42578125" style="18" customWidth="1"/>
    <col min="6614" max="6614" width="4.140625" style="18" customWidth="1"/>
    <col min="6615" max="6833" width="11.42578125" style="18"/>
    <col min="6834" max="6834" width="1.85546875" style="18" bestFit="1" customWidth="1"/>
    <col min="6835" max="6835" width="10.7109375" style="18" customWidth="1"/>
    <col min="6836" max="6836" width="2" style="18" customWidth="1"/>
    <col min="6837" max="6837" width="3" style="18" customWidth="1"/>
    <col min="6838" max="6838" width="0.85546875" style="18" customWidth="1"/>
    <col min="6839" max="6839" width="2.42578125" style="18" customWidth="1"/>
    <col min="6840" max="6840" width="3" style="18" customWidth="1"/>
    <col min="6841" max="6841" width="0.85546875" style="18" customWidth="1"/>
    <col min="6842" max="6842" width="2.42578125" style="18" customWidth="1"/>
    <col min="6843" max="6843" width="3" style="18" customWidth="1"/>
    <col min="6844" max="6844" width="0.85546875" style="18" customWidth="1"/>
    <col min="6845" max="6845" width="2.42578125" style="18" customWidth="1"/>
    <col min="6846" max="6846" width="3" style="18" customWidth="1"/>
    <col min="6847" max="6847" width="0.85546875" style="18" customWidth="1"/>
    <col min="6848" max="6848" width="2.42578125" style="18" customWidth="1"/>
    <col min="6849" max="6849" width="3" style="18" customWidth="1"/>
    <col min="6850" max="6850" width="0.85546875" style="18" customWidth="1"/>
    <col min="6851" max="6851" width="2.42578125" style="18" customWidth="1"/>
    <col min="6852" max="6852" width="3" style="18" customWidth="1"/>
    <col min="6853" max="6853" width="0.85546875" style="18" customWidth="1"/>
    <col min="6854" max="6854" width="2.42578125" style="18" customWidth="1"/>
    <col min="6855" max="6855" width="3" style="18" customWidth="1"/>
    <col min="6856" max="6856" width="0.85546875" style="18" customWidth="1"/>
    <col min="6857" max="6857" width="2.42578125" style="18" customWidth="1"/>
    <col min="6858" max="6858" width="3" style="18" customWidth="1"/>
    <col min="6859" max="6859" width="0.85546875" style="18" customWidth="1"/>
    <col min="6860" max="6860" width="2.42578125" style="18" customWidth="1"/>
    <col min="6861" max="6861" width="3" style="18" customWidth="1"/>
    <col min="6862" max="6862" width="0.85546875" style="18" customWidth="1"/>
    <col min="6863" max="6863" width="2.42578125" style="18" customWidth="1"/>
    <col min="6864" max="6864" width="3" style="18" customWidth="1"/>
    <col min="6865" max="6865" width="0.85546875" style="18" customWidth="1"/>
    <col min="6866" max="6866" width="2.42578125" style="18" customWidth="1"/>
    <col min="6867" max="6867" width="3.7109375" style="18" customWidth="1"/>
    <col min="6868" max="6868" width="4.7109375" style="18" customWidth="1"/>
    <col min="6869" max="6869" width="5.42578125" style="18" customWidth="1"/>
    <col min="6870" max="6870" width="4.140625" style="18" customWidth="1"/>
    <col min="6871" max="7089" width="11.42578125" style="18"/>
    <col min="7090" max="7090" width="1.85546875" style="18" bestFit="1" customWidth="1"/>
    <col min="7091" max="7091" width="10.7109375" style="18" customWidth="1"/>
    <col min="7092" max="7092" width="2" style="18" customWidth="1"/>
    <col min="7093" max="7093" width="3" style="18" customWidth="1"/>
    <col min="7094" max="7094" width="0.85546875" style="18" customWidth="1"/>
    <col min="7095" max="7095" width="2.42578125" style="18" customWidth="1"/>
    <col min="7096" max="7096" width="3" style="18" customWidth="1"/>
    <col min="7097" max="7097" width="0.85546875" style="18" customWidth="1"/>
    <col min="7098" max="7098" width="2.42578125" style="18" customWidth="1"/>
    <col min="7099" max="7099" width="3" style="18" customWidth="1"/>
    <col min="7100" max="7100" width="0.85546875" style="18" customWidth="1"/>
    <col min="7101" max="7101" width="2.42578125" style="18" customWidth="1"/>
    <col min="7102" max="7102" width="3" style="18" customWidth="1"/>
    <col min="7103" max="7103" width="0.85546875" style="18" customWidth="1"/>
    <col min="7104" max="7104" width="2.42578125" style="18" customWidth="1"/>
    <col min="7105" max="7105" width="3" style="18" customWidth="1"/>
    <col min="7106" max="7106" width="0.85546875" style="18" customWidth="1"/>
    <col min="7107" max="7107" width="2.42578125" style="18" customWidth="1"/>
    <col min="7108" max="7108" width="3" style="18" customWidth="1"/>
    <col min="7109" max="7109" width="0.85546875" style="18" customWidth="1"/>
    <col min="7110" max="7110" width="2.42578125" style="18" customWidth="1"/>
    <col min="7111" max="7111" width="3" style="18" customWidth="1"/>
    <col min="7112" max="7112" width="0.85546875" style="18" customWidth="1"/>
    <col min="7113" max="7113" width="2.42578125" style="18" customWidth="1"/>
    <col min="7114" max="7114" width="3" style="18" customWidth="1"/>
    <col min="7115" max="7115" width="0.85546875" style="18" customWidth="1"/>
    <col min="7116" max="7116" width="2.42578125" style="18" customWidth="1"/>
    <col min="7117" max="7117" width="3" style="18" customWidth="1"/>
    <col min="7118" max="7118" width="0.85546875" style="18" customWidth="1"/>
    <col min="7119" max="7119" width="2.42578125" style="18" customWidth="1"/>
    <col min="7120" max="7120" width="3" style="18" customWidth="1"/>
    <col min="7121" max="7121" width="0.85546875" style="18" customWidth="1"/>
    <col min="7122" max="7122" width="2.42578125" style="18" customWidth="1"/>
    <col min="7123" max="7123" width="3.7109375" style="18" customWidth="1"/>
    <col min="7124" max="7124" width="4.7109375" style="18" customWidth="1"/>
    <col min="7125" max="7125" width="5.42578125" style="18" customWidth="1"/>
    <col min="7126" max="7126" width="4.140625" style="18" customWidth="1"/>
    <col min="7127" max="7345" width="11.42578125" style="18"/>
    <col min="7346" max="7346" width="1.85546875" style="18" bestFit="1" customWidth="1"/>
    <col min="7347" max="7347" width="10.7109375" style="18" customWidth="1"/>
    <col min="7348" max="7348" width="2" style="18" customWidth="1"/>
    <col min="7349" max="7349" width="3" style="18" customWidth="1"/>
    <col min="7350" max="7350" width="0.85546875" style="18" customWidth="1"/>
    <col min="7351" max="7351" width="2.42578125" style="18" customWidth="1"/>
    <col min="7352" max="7352" width="3" style="18" customWidth="1"/>
    <col min="7353" max="7353" width="0.85546875" style="18" customWidth="1"/>
    <col min="7354" max="7354" width="2.42578125" style="18" customWidth="1"/>
    <col min="7355" max="7355" width="3" style="18" customWidth="1"/>
    <col min="7356" max="7356" width="0.85546875" style="18" customWidth="1"/>
    <col min="7357" max="7357" width="2.42578125" style="18" customWidth="1"/>
    <col min="7358" max="7358" width="3" style="18" customWidth="1"/>
    <col min="7359" max="7359" width="0.85546875" style="18" customWidth="1"/>
    <col min="7360" max="7360" width="2.42578125" style="18" customWidth="1"/>
    <col min="7361" max="7361" width="3" style="18" customWidth="1"/>
    <col min="7362" max="7362" width="0.85546875" style="18" customWidth="1"/>
    <col min="7363" max="7363" width="2.42578125" style="18" customWidth="1"/>
    <col min="7364" max="7364" width="3" style="18" customWidth="1"/>
    <col min="7365" max="7365" width="0.85546875" style="18" customWidth="1"/>
    <col min="7366" max="7366" width="2.42578125" style="18" customWidth="1"/>
    <col min="7367" max="7367" width="3" style="18" customWidth="1"/>
    <col min="7368" max="7368" width="0.85546875" style="18" customWidth="1"/>
    <col min="7369" max="7369" width="2.42578125" style="18" customWidth="1"/>
    <col min="7370" max="7370" width="3" style="18" customWidth="1"/>
    <col min="7371" max="7371" width="0.85546875" style="18" customWidth="1"/>
    <col min="7372" max="7372" width="2.42578125" style="18" customWidth="1"/>
    <col min="7373" max="7373" width="3" style="18" customWidth="1"/>
    <col min="7374" max="7374" width="0.85546875" style="18" customWidth="1"/>
    <col min="7375" max="7375" width="2.42578125" style="18" customWidth="1"/>
    <col min="7376" max="7376" width="3" style="18" customWidth="1"/>
    <col min="7377" max="7377" width="0.85546875" style="18" customWidth="1"/>
    <col min="7378" max="7378" width="2.42578125" style="18" customWidth="1"/>
    <col min="7379" max="7379" width="3.7109375" style="18" customWidth="1"/>
    <col min="7380" max="7380" width="4.7109375" style="18" customWidth="1"/>
    <col min="7381" max="7381" width="5.42578125" style="18" customWidth="1"/>
    <col min="7382" max="7382" width="4.140625" style="18" customWidth="1"/>
    <col min="7383" max="7601" width="11.42578125" style="18"/>
    <col min="7602" max="7602" width="1.85546875" style="18" bestFit="1" customWidth="1"/>
    <col min="7603" max="7603" width="10.7109375" style="18" customWidth="1"/>
    <col min="7604" max="7604" width="2" style="18" customWidth="1"/>
    <col min="7605" max="7605" width="3" style="18" customWidth="1"/>
    <col min="7606" max="7606" width="0.85546875" style="18" customWidth="1"/>
    <col min="7607" max="7607" width="2.42578125" style="18" customWidth="1"/>
    <col min="7608" max="7608" width="3" style="18" customWidth="1"/>
    <col min="7609" max="7609" width="0.85546875" style="18" customWidth="1"/>
    <col min="7610" max="7610" width="2.42578125" style="18" customWidth="1"/>
    <col min="7611" max="7611" width="3" style="18" customWidth="1"/>
    <col min="7612" max="7612" width="0.85546875" style="18" customWidth="1"/>
    <col min="7613" max="7613" width="2.42578125" style="18" customWidth="1"/>
    <col min="7614" max="7614" width="3" style="18" customWidth="1"/>
    <col min="7615" max="7615" width="0.85546875" style="18" customWidth="1"/>
    <col min="7616" max="7616" width="2.42578125" style="18" customWidth="1"/>
    <col min="7617" max="7617" width="3" style="18" customWidth="1"/>
    <col min="7618" max="7618" width="0.85546875" style="18" customWidth="1"/>
    <col min="7619" max="7619" width="2.42578125" style="18" customWidth="1"/>
    <col min="7620" max="7620" width="3" style="18" customWidth="1"/>
    <col min="7621" max="7621" width="0.85546875" style="18" customWidth="1"/>
    <col min="7622" max="7622" width="2.42578125" style="18" customWidth="1"/>
    <col min="7623" max="7623" width="3" style="18" customWidth="1"/>
    <col min="7624" max="7624" width="0.85546875" style="18" customWidth="1"/>
    <col min="7625" max="7625" width="2.42578125" style="18" customWidth="1"/>
    <col min="7626" max="7626" width="3" style="18" customWidth="1"/>
    <col min="7627" max="7627" width="0.85546875" style="18" customWidth="1"/>
    <col min="7628" max="7628" width="2.42578125" style="18" customWidth="1"/>
    <col min="7629" max="7629" width="3" style="18" customWidth="1"/>
    <col min="7630" max="7630" width="0.85546875" style="18" customWidth="1"/>
    <col min="7631" max="7631" width="2.42578125" style="18" customWidth="1"/>
    <col min="7632" max="7632" width="3" style="18" customWidth="1"/>
    <col min="7633" max="7633" width="0.85546875" style="18" customWidth="1"/>
    <col min="7634" max="7634" width="2.42578125" style="18" customWidth="1"/>
    <col min="7635" max="7635" width="3.7109375" style="18" customWidth="1"/>
    <col min="7636" max="7636" width="4.7109375" style="18" customWidth="1"/>
    <col min="7637" max="7637" width="5.42578125" style="18" customWidth="1"/>
    <col min="7638" max="7638" width="4.140625" style="18" customWidth="1"/>
    <col min="7639" max="7857" width="11.42578125" style="18"/>
    <col min="7858" max="7858" width="1.85546875" style="18" bestFit="1" customWidth="1"/>
    <col min="7859" max="7859" width="10.7109375" style="18" customWidth="1"/>
    <col min="7860" max="7860" width="2" style="18" customWidth="1"/>
    <col min="7861" max="7861" width="3" style="18" customWidth="1"/>
    <col min="7862" max="7862" width="0.85546875" style="18" customWidth="1"/>
    <col min="7863" max="7863" width="2.42578125" style="18" customWidth="1"/>
    <col min="7864" max="7864" width="3" style="18" customWidth="1"/>
    <col min="7865" max="7865" width="0.85546875" style="18" customWidth="1"/>
    <col min="7866" max="7866" width="2.42578125" style="18" customWidth="1"/>
    <col min="7867" max="7867" width="3" style="18" customWidth="1"/>
    <col min="7868" max="7868" width="0.85546875" style="18" customWidth="1"/>
    <col min="7869" max="7869" width="2.42578125" style="18" customWidth="1"/>
    <col min="7870" max="7870" width="3" style="18" customWidth="1"/>
    <col min="7871" max="7871" width="0.85546875" style="18" customWidth="1"/>
    <col min="7872" max="7872" width="2.42578125" style="18" customWidth="1"/>
    <col min="7873" max="7873" width="3" style="18" customWidth="1"/>
    <col min="7874" max="7874" width="0.85546875" style="18" customWidth="1"/>
    <col min="7875" max="7875" width="2.42578125" style="18" customWidth="1"/>
    <col min="7876" max="7876" width="3" style="18" customWidth="1"/>
    <col min="7877" max="7877" width="0.85546875" style="18" customWidth="1"/>
    <col min="7878" max="7878" width="2.42578125" style="18" customWidth="1"/>
    <col min="7879" max="7879" width="3" style="18" customWidth="1"/>
    <col min="7880" max="7880" width="0.85546875" style="18" customWidth="1"/>
    <col min="7881" max="7881" width="2.42578125" style="18" customWidth="1"/>
    <col min="7882" max="7882" width="3" style="18" customWidth="1"/>
    <col min="7883" max="7883" width="0.85546875" style="18" customWidth="1"/>
    <col min="7884" max="7884" width="2.42578125" style="18" customWidth="1"/>
    <col min="7885" max="7885" width="3" style="18" customWidth="1"/>
    <col min="7886" max="7886" width="0.85546875" style="18" customWidth="1"/>
    <col min="7887" max="7887" width="2.42578125" style="18" customWidth="1"/>
    <col min="7888" max="7888" width="3" style="18" customWidth="1"/>
    <col min="7889" max="7889" width="0.85546875" style="18" customWidth="1"/>
    <col min="7890" max="7890" width="2.42578125" style="18" customWidth="1"/>
    <col min="7891" max="7891" width="3.7109375" style="18" customWidth="1"/>
    <col min="7892" max="7892" width="4.7109375" style="18" customWidth="1"/>
    <col min="7893" max="7893" width="5.42578125" style="18" customWidth="1"/>
    <col min="7894" max="7894" width="4.140625" style="18" customWidth="1"/>
    <col min="7895" max="8113" width="11.42578125" style="18"/>
    <col min="8114" max="8114" width="1.85546875" style="18" bestFit="1" customWidth="1"/>
    <col min="8115" max="8115" width="10.7109375" style="18" customWidth="1"/>
    <col min="8116" max="8116" width="2" style="18" customWidth="1"/>
    <col min="8117" max="8117" width="3" style="18" customWidth="1"/>
    <col min="8118" max="8118" width="0.85546875" style="18" customWidth="1"/>
    <col min="8119" max="8119" width="2.42578125" style="18" customWidth="1"/>
    <col min="8120" max="8120" width="3" style="18" customWidth="1"/>
    <col min="8121" max="8121" width="0.85546875" style="18" customWidth="1"/>
    <col min="8122" max="8122" width="2.42578125" style="18" customWidth="1"/>
    <col min="8123" max="8123" width="3" style="18" customWidth="1"/>
    <col min="8124" max="8124" width="0.85546875" style="18" customWidth="1"/>
    <col min="8125" max="8125" width="2.42578125" style="18" customWidth="1"/>
    <col min="8126" max="8126" width="3" style="18" customWidth="1"/>
    <col min="8127" max="8127" width="0.85546875" style="18" customWidth="1"/>
    <col min="8128" max="8128" width="2.42578125" style="18" customWidth="1"/>
    <col min="8129" max="8129" width="3" style="18" customWidth="1"/>
    <col min="8130" max="8130" width="0.85546875" style="18" customWidth="1"/>
    <col min="8131" max="8131" width="2.42578125" style="18" customWidth="1"/>
    <col min="8132" max="8132" width="3" style="18" customWidth="1"/>
    <col min="8133" max="8133" width="0.85546875" style="18" customWidth="1"/>
    <col min="8134" max="8134" width="2.42578125" style="18" customWidth="1"/>
    <col min="8135" max="8135" width="3" style="18" customWidth="1"/>
    <col min="8136" max="8136" width="0.85546875" style="18" customWidth="1"/>
    <col min="8137" max="8137" width="2.42578125" style="18" customWidth="1"/>
    <col min="8138" max="8138" width="3" style="18" customWidth="1"/>
    <col min="8139" max="8139" width="0.85546875" style="18" customWidth="1"/>
    <col min="8140" max="8140" width="2.42578125" style="18" customWidth="1"/>
    <col min="8141" max="8141" width="3" style="18" customWidth="1"/>
    <col min="8142" max="8142" width="0.85546875" style="18" customWidth="1"/>
    <col min="8143" max="8143" width="2.42578125" style="18" customWidth="1"/>
    <col min="8144" max="8144" width="3" style="18" customWidth="1"/>
    <col min="8145" max="8145" width="0.85546875" style="18" customWidth="1"/>
    <col min="8146" max="8146" width="2.42578125" style="18" customWidth="1"/>
    <col min="8147" max="8147" width="3.7109375" style="18" customWidth="1"/>
    <col min="8148" max="8148" width="4.7109375" style="18" customWidth="1"/>
    <col min="8149" max="8149" width="5.42578125" style="18" customWidth="1"/>
    <col min="8150" max="8150" width="4.140625" style="18" customWidth="1"/>
    <col min="8151" max="8369" width="11.42578125" style="18"/>
    <col min="8370" max="8370" width="1.85546875" style="18" bestFit="1" customWidth="1"/>
    <col min="8371" max="8371" width="10.7109375" style="18" customWidth="1"/>
    <col min="8372" max="8372" width="2" style="18" customWidth="1"/>
    <col min="8373" max="8373" width="3" style="18" customWidth="1"/>
    <col min="8374" max="8374" width="0.85546875" style="18" customWidth="1"/>
    <col min="8375" max="8375" width="2.42578125" style="18" customWidth="1"/>
    <col min="8376" max="8376" width="3" style="18" customWidth="1"/>
    <col min="8377" max="8377" width="0.85546875" style="18" customWidth="1"/>
    <col min="8378" max="8378" width="2.42578125" style="18" customWidth="1"/>
    <col min="8379" max="8379" width="3" style="18" customWidth="1"/>
    <col min="8380" max="8380" width="0.85546875" style="18" customWidth="1"/>
    <col min="8381" max="8381" width="2.42578125" style="18" customWidth="1"/>
    <col min="8382" max="8382" width="3" style="18" customWidth="1"/>
    <col min="8383" max="8383" width="0.85546875" style="18" customWidth="1"/>
    <col min="8384" max="8384" width="2.42578125" style="18" customWidth="1"/>
    <col min="8385" max="8385" width="3" style="18" customWidth="1"/>
    <col min="8386" max="8386" width="0.85546875" style="18" customWidth="1"/>
    <col min="8387" max="8387" width="2.42578125" style="18" customWidth="1"/>
    <col min="8388" max="8388" width="3" style="18" customWidth="1"/>
    <col min="8389" max="8389" width="0.85546875" style="18" customWidth="1"/>
    <col min="8390" max="8390" width="2.42578125" style="18" customWidth="1"/>
    <col min="8391" max="8391" width="3" style="18" customWidth="1"/>
    <col min="8392" max="8392" width="0.85546875" style="18" customWidth="1"/>
    <col min="8393" max="8393" width="2.42578125" style="18" customWidth="1"/>
    <col min="8394" max="8394" width="3" style="18" customWidth="1"/>
    <col min="8395" max="8395" width="0.85546875" style="18" customWidth="1"/>
    <col min="8396" max="8396" width="2.42578125" style="18" customWidth="1"/>
    <col min="8397" max="8397" width="3" style="18" customWidth="1"/>
    <col min="8398" max="8398" width="0.85546875" style="18" customWidth="1"/>
    <col min="8399" max="8399" width="2.42578125" style="18" customWidth="1"/>
    <col min="8400" max="8400" width="3" style="18" customWidth="1"/>
    <col min="8401" max="8401" width="0.85546875" style="18" customWidth="1"/>
    <col min="8402" max="8402" width="2.42578125" style="18" customWidth="1"/>
    <col min="8403" max="8403" width="3.7109375" style="18" customWidth="1"/>
    <col min="8404" max="8404" width="4.7109375" style="18" customWidth="1"/>
    <col min="8405" max="8405" width="5.42578125" style="18" customWidth="1"/>
    <col min="8406" max="8406" width="4.140625" style="18" customWidth="1"/>
    <col min="8407" max="8625" width="11.42578125" style="18"/>
    <col min="8626" max="8626" width="1.85546875" style="18" bestFit="1" customWidth="1"/>
    <col min="8627" max="8627" width="10.7109375" style="18" customWidth="1"/>
    <col min="8628" max="8628" width="2" style="18" customWidth="1"/>
    <col min="8629" max="8629" width="3" style="18" customWidth="1"/>
    <col min="8630" max="8630" width="0.85546875" style="18" customWidth="1"/>
    <col min="8631" max="8631" width="2.42578125" style="18" customWidth="1"/>
    <col min="8632" max="8632" width="3" style="18" customWidth="1"/>
    <col min="8633" max="8633" width="0.85546875" style="18" customWidth="1"/>
    <col min="8634" max="8634" width="2.42578125" style="18" customWidth="1"/>
    <col min="8635" max="8635" width="3" style="18" customWidth="1"/>
    <col min="8636" max="8636" width="0.85546875" style="18" customWidth="1"/>
    <col min="8637" max="8637" width="2.42578125" style="18" customWidth="1"/>
    <col min="8638" max="8638" width="3" style="18" customWidth="1"/>
    <col min="8639" max="8639" width="0.85546875" style="18" customWidth="1"/>
    <col min="8640" max="8640" width="2.42578125" style="18" customWidth="1"/>
    <col min="8641" max="8641" width="3" style="18" customWidth="1"/>
    <col min="8642" max="8642" width="0.85546875" style="18" customWidth="1"/>
    <col min="8643" max="8643" width="2.42578125" style="18" customWidth="1"/>
    <col min="8644" max="8644" width="3" style="18" customWidth="1"/>
    <col min="8645" max="8645" width="0.85546875" style="18" customWidth="1"/>
    <col min="8646" max="8646" width="2.42578125" style="18" customWidth="1"/>
    <col min="8647" max="8647" width="3" style="18" customWidth="1"/>
    <col min="8648" max="8648" width="0.85546875" style="18" customWidth="1"/>
    <col min="8649" max="8649" width="2.42578125" style="18" customWidth="1"/>
    <col min="8650" max="8650" width="3" style="18" customWidth="1"/>
    <col min="8651" max="8651" width="0.85546875" style="18" customWidth="1"/>
    <col min="8652" max="8652" width="2.42578125" style="18" customWidth="1"/>
    <col min="8653" max="8653" width="3" style="18" customWidth="1"/>
    <col min="8654" max="8654" width="0.85546875" style="18" customWidth="1"/>
    <col min="8655" max="8655" width="2.42578125" style="18" customWidth="1"/>
    <col min="8656" max="8656" width="3" style="18" customWidth="1"/>
    <col min="8657" max="8657" width="0.85546875" style="18" customWidth="1"/>
    <col min="8658" max="8658" width="2.42578125" style="18" customWidth="1"/>
    <col min="8659" max="8659" width="3.7109375" style="18" customWidth="1"/>
    <col min="8660" max="8660" width="4.7109375" style="18" customWidth="1"/>
    <col min="8661" max="8661" width="5.42578125" style="18" customWidth="1"/>
    <col min="8662" max="8662" width="4.140625" style="18" customWidth="1"/>
    <col min="8663" max="8881" width="11.42578125" style="18"/>
    <col min="8882" max="8882" width="1.85546875" style="18" bestFit="1" customWidth="1"/>
    <col min="8883" max="8883" width="10.7109375" style="18" customWidth="1"/>
    <col min="8884" max="8884" width="2" style="18" customWidth="1"/>
    <col min="8885" max="8885" width="3" style="18" customWidth="1"/>
    <col min="8886" max="8886" width="0.85546875" style="18" customWidth="1"/>
    <col min="8887" max="8887" width="2.42578125" style="18" customWidth="1"/>
    <col min="8888" max="8888" width="3" style="18" customWidth="1"/>
    <col min="8889" max="8889" width="0.85546875" style="18" customWidth="1"/>
    <col min="8890" max="8890" width="2.42578125" style="18" customWidth="1"/>
    <col min="8891" max="8891" width="3" style="18" customWidth="1"/>
    <col min="8892" max="8892" width="0.85546875" style="18" customWidth="1"/>
    <col min="8893" max="8893" width="2.42578125" style="18" customWidth="1"/>
    <col min="8894" max="8894" width="3" style="18" customWidth="1"/>
    <col min="8895" max="8895" width="0.85546875" style="18" customWidth="1"/>
    <col min="8896" max="8896" width="2.42578125" style="18" customWidth="1"/>
    <col min="8897" max="8897" width="3" style="18" customWidth="1"/>
    <col min="8898" max="8898" width="0.85546875" style="18" customWidth="1"/>
    <col min="8899" max="8899" width="2.42578125" style="18" customWidth="1"/>
    <col min="8900" max="8900" width="3" style="18" customWidth="1"/>
    <col min="8901" max="8901" width="0.85546875" style="18" customWidth="1"/>
    <col min="8902" max="8902" width="2.42578125" style="18" customWidth="1"/>
    <col min="8903" max="8903" width="3" style="18" customWidth="1"/>
    <col min="8904" max="8904" width="0.85546875" style="18" customWidth="1"/>
    <col min="8905" max="8905" width="2.42578125" style="18" customWidth="1"/>
    <col min="8906" max="8906" width="3" style="18" customWidth="1"/>
    <col min="8907" max="8907" width="0.85546875" style="18" customWidth="1"/>
    <col min="8908" max="8908" width="2.42578125" style="18" customWidth="1"/>
    <col min="8909" max="8909" width="3" style="18" customWidth="1"/>
    <col min="8910" max="8910" width="0.85546875" style="18" customWidth="1"/>
    <col min="8911" max="8911" width="2.42578125" style="18" customWidth="1"/>
    <col min="8912" max="8912" width="3" style="18" customWidth="1"/>
    <col min="8913" max="8913" width="0.85546875" style="18" customWidth="1"/>
    <col min="8914" max="8914" width="2.42578125" style="18" customWidth="1"/>
    <col min="8915" max="8915" width="3.7109375" style="18" customWidth="1"/>
    <col min="8916" max="8916" width="4.7109375" style="18" customWidth="1"/>
    <col min="8917" max="8917" width="5.42578125" style="18" customWidth="1"/>
    <col min="8918" max="8918" width="4.140625" style="18" customWidth="1"/>
    <col min="8919" max="9137" width="11.42578125" style="18"/>
    <col min="9138" max="9138" width="1.85546875" style="18" bestFit="1" customWidth="1"/>
    <col min="9139" max="9139" width="10.7109375" style="18" customWidth="1"/>
    <col min="9140" max="9140" width="2" style="18" customWidth="1"/>
    <col min="9141" max="9141" width="3" style="18" customWidth="1"/>
    <col min="9142" max="9142" width="0.85546875" style="18" customWidth="1"/>
    <col min="9143" max="9143" width="2.42578125" style="18" customWidth="1"/>
    <col min="9144" max="9144" width="3" style="18" customWidth="1"/>
    <col min="9145" max="9145" width="0.85546875" style="18" customWidth="1"/>
    <col min="9146" max="9146" width="2.42578125" style="18" customWidth="1"/>
    <col min="9147" max="9147" width="3" style="18" customWidth="1"/>
    <col min="9148" max="9148" width="0.85546875" style="18" customWidth="1"/>
    <col min="9149" max="9149" width="2.42578125" style="18" customWidth="1"/>
    <col min="9150" max="9150" width="3" style="18" customWidth="1"/>
    <col min="9151" max="9151" width="0.85546875" style="18" customWidth="1"/>
    <col min="9152" max="9152" width="2.42578125" style="18" customWidth="1"/>
    <col min="9153" max="9153" width="3" style="18" customWidth="1"/>
    <col min="9154" max="9154" width="0.85546875" style="18" customWidth="1"/>
    <col min="9155" max="9155" width="2.42578125" style="18" customWidth="1"/>
    <col min="9156" max="9156" width="3" style="18" customWidth="1"/>
    <col min="9157" max="9157" width="0.85546875" style="18" customWidth="1"/>
    <col min="9158" max="9158" width="2.42578125" style="18" customWidth="1"/>
    <col min="9159" max="9159" width="3" style="18" customWidth="1"/>
    <col min="9160" max="9160" width="0.85546875" style="18" customWidth="1"/>
    <col min="9161" max="9161" width="2.42578125" style="18" customWidth="1"/>
    <col min="9162" max="9162" width="3" style="18" customWidth="1"/>
    <col min="9163" max="9163" width="0.85546875" style="18" customWidth="1"/>
    <col min="9164" max="9164" width="2.42578125" style="18" customWidth="1"/>
    <col min="9165" max="9165" width="3" style="18" customWidth="1"/>
    <col min="9166" max="9166" width="0.85546875" style="18" customWidth="1"/>
    <col min="9167" max="9167" width="2.42578125" style="18" customWidth="1"/>
    <col min="9168" max="9168" width="3" style="18" customWidth="1"/>
    <col min="9169" max="9169" width="0.85546875" style="18" customWidth="1"/>
    <col min="9170" max="9170" width="2.42578125" style="18" customWidth="1"/>
    <col min="9171" max="9171" width="3.7109375" style="18" customWidth="1"/>
    <col min="9172" max="9172" width="4.7109375" style="18" customWidth="1"/>
    <col min="9173" max="9173" width="5.42578125" style="18" customWidth="1"/>
    <col min="9174" max="9174" width="4.140625" style="18" customWidth="1"/>
    <col min="9175" max="9393" width="11.42578125" style="18"/>
    <col min="9394" max="9394" width="1.85546875" style="18" bestFit="1" customWidth="1"/>
    <col min="9395" max="9395" width="10.7109375" style="18" customWidth="1"/>
    <col min="9396" max="9396" width="2" style="18" customWidth="1"/>
    <col min="9397" max="9397" width="3" style="18" customWidth="1"/>
    <col min="9398" max="9398" width="0.85546875" style="18" customWidth="1"/>
    <col min="9399" max="9399" width="2.42578125" style="18" customWidth="1"/>
    <col min="9400" max="9400" width="3" style="18" customWidth="1"/>
    <col min="9401" max="9401" width="0.85546875" style="18" customWidth="1"/>
    <col min="9402" max="9402" width="2.42578125" style="18" customWidth="1"/>
    <col min="9403" max="9403" width="3" style="18" customWidth="1"/>
    <col min="9404" max="9404" width="0.85546875" style="18" customWidth="1"/>
    <col min="9405" max="9405" width="2.42578125" style="18" customWidth="1"/>
    <col min="9406" max="9406" width="3" style="18" customWidth="1"/>
    <col min="9407" max="9407" width="0.85546875" style="18" customWidth="1"/>
    <col min="9408" max="9408" width="2.42578125" style="18" customWidth="1"/>
    <col min="9409" max="9409" width="3" style="18" customWidth="1"/>
    <col min="9410" max="9410" width="0.85546875" style="18" customWidth="1"/>
    <col min="9411" max="9411" width="2.42578125" style="18" customWidth="1"/>
    <col min="9412" max="9412" width="3" style="18" customWidth="1"/>
    <col min="9413" max="9413" width="0.85546875" style="18" customWidth="1"/>
    <col min="9414" max="9414" width="2.42578125" style="18" customWidth="1"/>
    <col min="9415" max="9415" width="3" style="18" customWidth="1"/>
    <col min="9416" max="9416" width="0.85546875" style="18" customWidth="1"/>
    <col min="9417" max="9417" width="2.42578125" style="18" customWidth="1"/>
    <col min="9418" max="9418" width="3" style="18" customWidth="1"/>
    <col min="9419" max="9419" width="0.85546875" style="18" customWidth="1"/>
    <col min="9420" max="9420" width="2.42578125" style="18" customWidth="1"/>
    <col min="9421" max="9421" width="3" style="18" customWidth="1"/>
    <col min="9422" max="9422" width="0.85546875" style="18" customWidth="1"/>
    <col min="9423" max="9423" width="2.42578125" style="18" customWidth="1"/>
    <col min="9424" max="9424" width="3" style="18" customWidth="1"/>
    <col min="9425" max="9425" width="0.85546875" style="18" customWidth="1"/>
    <col min="9426" max="9426" width="2.42578125" style="18" customWidth="1"/>
    <col min="9427" max="9427" width="3.7109375" style="18" customWidth="1"/>
    <col min="9428" max="9428" width="4.7109375" style="18" customWidth="1"/>
    <col min="9429" max="9429" width="5.42578125" style="18" customWidth="1"/>
    <col min="9430" max="9430" width="4.140625" style="18" customWidth="1"/>
    <col min="9431" max="9649" width="11.42578125" style="18"/>
    <col min="9650" max="9650" width="1.85546875" style="18" bestFit="1" customWidth="1"/>
    <col min="9651" max="9651" width="10.7109375" style="18" customWidth="1"/>
    <col min="9652" max="9652" width="2" style="18" customWidth="1"/>
    <col min="9653" max="9653" width="3" style="18" customWidth="1"/>
    <col min="9654" max="9654" width="0.85546875" style="18" customWidth="1"/>
    <col min="9655" max="9655" width="2.42578125" style="18" customWidth="1"/>
    <col min="9656" max="9656" width="3" style="18" customWidth="1"/>
    <col min="9657" max="9657" width="0.85546875" style="18" customWidth="1"/>
    <col min="9658" max="9658" width="2.42578125" style="18" customWidth="1"/>
    <col min="9659" max="9659" width="3" style="18" customWidth="1"/>
    <col min="9660" max="9660" width="0.85546875" style="18" customWidth="1"/>
    <col min="9661" max="9661" width="2.42578125" style="18" customWidth="1"/>
    <col min="9662" max="9662" width="3" style="18" customWidth="1"/>
    <col min="9663" max="9663" width="0.85546875" style="18" customWidth="1"/>
    <col min="9664" max="9664" width="2.42578125" style="18" customWidth="1"/>
    <col min="9665" max="9665" width="3" style="18" customWidth="1"/>
    <col min="9666" max="9666" width="0.85546875" style="18" customWidth="1"/>
    <col min="9667" max="9667" width="2.42578125" style="18" customWidth="1"/>
    <col min="9668" max="9668" width="3" style="18" customWidth="1"/>
    <col min="9669" max="9669" width="0.85546875" style="18" customWidth="1"/>
    <col min="9670" max="9670" width="2.42578125" style="18" customWidth="1"/>
    <col min="9671" max="9671" width="3" style="18" customWidth="1"/>
    <col min="9672" max="9672" width="0.85546875" style="18" customWidth="1"/>
    <col min="9673" max="9673" width="2.42578125" style="18" customWidth="1"/>
    <col min="9674" max="9674" width="3" style="18" customWidth="1"/>
    <col min="9675" max="9675" width="0.85546875" style="18" customWidth="1"/>
    <col min="9676" max="9676" width="2.42578125" style="18" customWidth="1"/>
    <col min="9677" max="9677" width="3" style="18" customWidth="1"/>
    <col min="9678" max="9678" width="0.85546875" style="18" customWidth="1"/>
    <col min="9679" max="9679" width="2.42578125" style="18" customWidth="1"/>
    <col min="9680" max="9680" width="3" style="18" customWidth="1"/>
    <col min="9681" max="9681" width="0.85546875" style="18" customWidth="1"/>
    <col min="9682" max="9682" width="2.42578125" style="18" customWidth="1"/>
    <col min="9683" max="9683" width="3.7109375" style="18" customWidth="1"/>
    <col min="9684" max="9684" width="4.7109375" style="18" customWidth="1"/>
    <col min="9685" max="9685" width="5.42578125" style="18" customWidth="1"/>
    <col min="9686" max="9686" width="4.140625" style="18" customWidth="1"/>
    <col min="9687" max="9905" width="11.42578125" style="18"/>
    <col min="9906" max="9906" width="1.85546875" style="18" bestFit="1" customWidth="1"/>
    <col min="9907" max="9907" width="10.7109375" style="18" customWidth="1"/>
    <col min="9908" max="9908" width="2" style="18" customWidth="1"/>
    <col min="9909" max="9909" width="3" style="18" customWidth="1"/>
    <col min="9910" max="9910" width="0.85546875" style="18" customWidth="1"/>
    <col min="9911" max="9911" width="2.42578125" style="18" customWidth="1"/>
    <col min="9912" max="9912" width="3" style="18" customWidth="1"/>
    <col min="9913" max="9913" width="0.85546875" style="18" customWidth="1"/>
    <col min="9914" max="9914" width="2.42578125" style="18" customWidth="1"/>
    <col min="9915" max="9915" width="3" style="18" customWidth="1"/>
    <col min="9916" max="9916" width="0.85546875" style="18" customWidth="1"/>
    <col min="9917" max="9917" width="2.42578125" style="18" customWidth="1"/>
    <col min="9918" max="9918" width="3" style="18" customWidth="1"/>
    <col min="9919" max="9919" width="0.85546875" style="18" customWidth="1"/>
    <col min="9920" max="9920" width="2.42578125" style="18" customWidth="1"/>
    <col min="9921" max="9921" width="3" style="18" customWidth="1"/>
    <col min="9922" max="9922" width="0.85546875" style="18" customWidth="1"/>
    <col min="9923" max="9923" width="2.42578125" style="18" customWidth="1"/>
    <col min="9924" max="9924" width="3" style="18" customWidth="1"/>
    <col min="9925" max="9925" width="0.85546875" style="18" customWidth="1"/>
    <col min="9926" max="9926" width="2.42578125" style="18" customWidth="1"/>
    <col min="9927" max="9927" width="3" style="18" customWidth="1"/>
    <col min="9928" max="9928" width="0.85546875" style="18" customWidth="1"/>
    <col min="9929" max="9929" width="2.42578125" style="18" customWidth="1"/>
    <col min="9930" max="9930" width="3" style="18" customWidth="1"/>
    <col min="9931" max="9931" width="0.85546875" style="18" customWidth="1"/>
    <col min="9932" max="9932" width="2.42578125" style="18" customWidth="1"/>
    <col min="9933" max="9933" width="3" style="18" customWidth="1"/>
    <col min="9934" max="9934" width="0.85546875" style="18" customWidth="1"/>
    <col min="9935" max="9935" width="2.42578125" style="18" customWidth="1"/>
    <col min="9936" max="9936" width="3" style="18" customWidth="1"/>
    <col min="9937" max="9937" width="0.85546875" style="18" customWidth="1"/>
    <col min="9938" max="9938" width="2.42578125" style="18" customWidth="1"/>
    <col min="9939" max="9939" width="3.7109375" style="18" customWidth="1"/>
    <col min="9940" max="9940" width="4.7109375" style="18" customWidth="1"/>
    <col min="9941" max="9941" width="5.42578125" style="18" customWidth="1"/>
    <col min="9942" max="9942" width="4.140625" style="18" customWidth="1"/>
    <col min="9943" max="10161" width="11.42578125" style="18"/>
    <col min="10162" max="10162" width="1.85546875" style="18" bestFit="1" customWidth="1"/>
    <col min="10163" max="10163" width="10.7109375" style="18" customWidth="1"/>
    <col min="10164" max="10164" width="2" style="18" customWidth="1"/>
    <col min="10165" max="10165" width="3" style="18" customWidth="1"/>
    <col min="10166" max="10166" width="0.85546875" style="18" customWidth="1"/>
    <col min="10167" max="10167" width="2.42578125" style="18" customWidth="1"/>
    <col min="10168" max="10168" width="3" style="18" customWidth="1"/>
    <col min="10169" max="10169" width="0.85546875" style="18" customWidth="1"/>
    <col min="10170" max="10170" width="2.42578125" style="18" customWidth="1"/>
    <col min="10171" max="10171" width="3" style="18" customWidth="1"/>
    <col min="10172" max="10172" width="0.85546875" style="18" customWidth="1"/>
    <col min="10173" max="10173" width="2.42578125" style="18" customWidth="1"/>
    <col min="10174" max="10174" width="3" style="18" customWidth="1"/>
    <col min="10175" max="10175" width="0.85546875" style="18" customWidth="1"/>
    <col min="10176" max="10176" width="2.42578125" style="18" customWidth="1"/>
    <col min="10177" max="10177" width="3" style="18" customWidth="1"/>
    <col min="10178" max="10178" width="0.85546875" style="18" customWidth="1"/>
    <col min="10179" max="10179" width="2.42578125" style="18" customWidth="1"/>
    <col min="10180" max="10180" width="3" style="18" customWidth="1"/>
    <col min="10181" max="10181" width="0.85546875" style="18" customWidth="1"/>
    <col min="10182" max="10182" width="2.42578125" style="18" customWidth="1"/>
    <col min="10183" max="10183" width="3" style="18" customWidth="1"/>
    <col min="10184" max="10184" width="0.85546875" style="18" customWidth="1"/>
    <col min="10185" max="10185" width="2.42578125" style="18" customWidth="1"/>
    <col min="10186" max="10186" width="3" style="18" customWidth="1"/>
    <col min="10187" max="10187" width="0.85546875" style="18" customWidth="1"/>
    <col min="10188" max="10188" width="2.42578125" style="18" customWidth="1"/>
    <col min="10189" max="10189" width="3" style="18" customWidth="1"/>
    <col min="10190" max="10190" width="0.85546875" style="18" customWidth="1"/>
    <col min="10191" max="10191" width="2.42578125" style="18" customWidth="1"/>
    <col min="10192" max="10192" width="3" style="18" customWidth="1"/>
    <col min="10193" max="10193" width="0.85546875" style="18" customWidth="1"/>
    <col min="10194" max="10194" width="2.42578125" style="18" customWidth="1"/>
    <col min="10195" max="10195" width="3.7109375" style="18" customWidth="1"/>
    <col min="10196" max="10196" width="4.7109375" style="18" customWidth="1"/>
    <col min="10197" max="10197" width="5.42578125" style="18" customWidth="1"/>
    <col min="10198" max="10198" width="4.140625" style="18" customWidth="1"/>
    <col min="10199" max="10417" width="11.42578125" style="18"/>
    <col min="10418" max="10418" width="1.85546875" style="18" bestFit="1" customWidth="1"/>
    <col min="10419" max="10419" width="10.7109375" style="18" customWidth="1"/>
    <col min="10420" max="10420" width="2" style="18" customWidth="1"/>
    <col min="10421" max="10421" width="3" style="18" customWidth="1"/>
    <col min="10422" max="10422" width="0.85546875" style="18" customWidth="1"/>
    <col min="10423" max="10423" width="2.42578125" style="18" customWidth="1"/>
    <col min="10424" max="10424" width="3" style="18" customWidth="1"/>
    <col min="10425" max="10425" width="0.85546875" style="18" customWidth="1"/>
    <col min="10426" max="10426" width="2.42578125" style="18" customWidth="1"/>
    <col min="10427" max="10427" width="3" style="18" customWidth="1"/>
    <col min="10428" max="10428" width="0.85546875" style="18" customWidth="1"/>
    <col min="10429" max="10429" width="2.42578125" style="18" customWidth="1"/>
    <col min="10430" max="10430" width="3" style="18" customWidth="1"/>
    <col min="10431" max="10431" width="0.85546875" style="18" customWidth="1"/>
    <col min="10432" max="10432" width="2.42578125" style="18" customWidth="1"/>
    <col min="10433" max="10433" width="3" style="18" customWidth="1"/>
    <col min="10434" max="10434" width="0.85546875" style="18" customWidth="1"/>
    <col min="10435" max="10435" width="2.42578125" style="18" customWidth="1"/>
    <col min="10436" max="10436" width="3" style="18" customWidth="1"/>
    <col min="10437" max="10437" width="0.85546875" style="18" customWidth="1"/>
    <col min="10438" max="10438" width="2.42578125" style="18" customWidth="1"/>
    <col min="10439" max="10439" width="3" style="18" customWidth="1"/>
    <col min="10440" max="10440" width="0.85546875" style="18" customWidth="1"/>
    <col min="10441" max="10441" width="2.42578125" style="18" customWidth="1"/>
    <col min="10442" max="10442" width="3" style="18" customWidth="1"/>
    <col min="10443" max="10443" width="0.85546875" style="18" customWidth="1"/>
    <col min="10444" max="10444" width="2.42578125" style="18" customWidth="1"/>
    <col min="10445" max="10445" width="3" style="18" customWidth="1"/>
    <col min="10446" max="10446" width="0.85546875" style="18" customWidth="1"/>
    <col min="10447" max="10447" width="2.42578125" style="18" customWidth="1"/>
    <col min="10448" max="10448" width="3" style="18" customWidth="1"/>
    <col min="10449" max="10449" width="0.85546875" style="18" customWidth="1"/>
    <col min="10450" max="10450" width="2.42578125" style="18" customWidth="1"/>
    <col min="10451" max="10451" width="3.7109375" style="18" customWidth="1"/>
    <col min="10452" max="10452" width="4.7109375" style="18" customWidth="1"/>
    <col min="10453" max="10453" width="5.42578125" style="18" customWidth="1"/>
    <col min="10454" max="10454" width="4.140625" style="18" customWidth="1"/>
    <col min="10455" max="10673" width="11.42578125" style="18"/>
    <col min="10674" max="10674" width="1.85546875" style="18" bestFit="1" customWidth="1"/>
    <col min="10675" max="10675" width="10.7109375" style="18" customWidth="1"/>
    <col min="10676" max="10676" width="2" style="18" customWidth="1"/>
    <col min="10677" max="10677" width="3" style="18" customWidth="1"/>
    <col min="10678" max="10678" width="0.85546875" style="18" customWidth="1"/>
    <col min="10679" max="10679" width="2.42578125" style="18" customWidth="1"/>
    <col min="10680" max="10680" width="3" style="18" customWidth="1"/>
    <col min="10681" max="10681" width="0.85546875" style="18" customWidth="1"/>
    <col min="10682" max="10682" width="2.42578125" style="18" customWidth="1"/>
    <col min="10683" max="10683" width="3" style="18" customWidth="1"/>
    <col min="10684" max="10684" width="0.85546875" style="18" customWidth="1"/>
    <col min="10685" max="10685" width="2.42578125" style="18" customWidth="1"/>
    <col min="10686" max="10686" width="3" style="18" customWidth="1"/>
    <col min="10687" max="10687" width="0.85546875" style="18" customWidth="1"/>
    <col min="10688" max="10688" width="2.42578125" style="18" customWidth="1"/>
    <col min="10689" max="10689" width="3" style="18" customWidth="1"/>
    <col min="10690" max="10690" width="0.85546875" style="18" customWidth="1"/>
    <col min="10691" max="10691" width="2.42578125" style="18" customWidth="1"/>
    <col min="10692" max="10692" width="3" style="18" customWidth="1"/>
    <col min="10693" max="10693" width="0.85546875" style="18" customWidth="1"/>
    <col min="10694" max="10694" width="2.42578125" style="18" customWidth="1"/>
    <col min="10695" max="10695" width="3" style="18" customWidth="1"/>
    <col min="10696" max="10696" width="0.85546875" style="18" customWidth="1"/>
    <col min="10697" max="10697" width="2.42578125" style="18" customWidth="1"/>
    <col min="10698" max="10698" width="3" style="18" customWidth="1"/>
    <col min="10699" max="10699" width="0.85546875" style="18" customWidth="1"/>
    <col min="10700" max="10700" width="2.42578125" style="18" customWidth="1"/>
    <col min="10701" max="10701" width="3" style="18" customWidth="1"/>
    <col min="10702" max="10702" width="0.85546875" style="18" customWidth="1"/>
    <col min="10703" max="10703" width="2.42578125" style="18" customWidth="1"/>
    <col min="10704" max="10704" width="3" style="18" customWidth="1"/>
    <col min="10705" max="10705" width="0.85546875" style="18" customWidth="1"/>
    <col min="10706" max="10706" width="2.42578125" style="18" customWidth="1"/>
    <col min="10707" max="10707" width="3.7109375" style="18" customWidth="1"/>
    <col min="10708" max="10708" width="4.7109375" style="18" customWidth="1"/>
    <col min="10709" max="10709" width="5.42578125" style="18" customWidth="1"/>
    <col min="10710" max="10710" width="4.140625" style="18" customWidth="1"/>
    <col min="10711" max="10929" width="11.42578125" style="18"/>
    <col min="10930" max="10930" width="1.85546875" style="18" bestFit="1" customWidth="1"/>
    <col min="10931" max="10931" width="10.7109375" style="18" customWidth="1"/>
    <col min="10932" max="10932" width="2" style="18" customWidth="1"/>
    <col min="10933" max="10933" width="3" style="18" customWidth="1"/>
    <col min="10934" max="10934" width="0.85546875" style="18" customWidth="1"/>
    <col min="10935" max="10935" width="2.42578125" style="18" customWidth="1"/>
    <col min="10936" max="10936" width="3" style="18" customWidth="1"/>
    <col min="10937" max="10937" width="0.85546875" style="18" customWidth="1"/>
    <col min="10938" max="10938" width="2.42578125" style="18" customWidth="1"/>
    <col min="10939" max="10939" width="3" style="18" customWidth="1"/>
    <col min="10940" max="10940" width="0.85546875" style="18" customWidth="1"/>
    <col min="10941" max="10941" width="2.42578125" style="18" customWidth="1"/>
    <col min="10942" max="10942" width="3" style="18" customWidth="1"/>
    <col min="10943" max="10943" width="0.85546875" style="18" customWidth="1"/>
    <col min="10944" max="10944" width="2.42578125" style="18" customWidth="1"/>
    <col min="10945" max="10945" width="3" style="18" customWidth="1"/>
    <col min="10946" max="10946" width="0.85546875" style="18" customWidth="1"/>
    <col min="10947" max="10947" width="2.42578125" style="18" customWidth="1"/>
    <col min="10948" max="10948" width="3" style="18" customWidth="1"/>
    <col min="10949" max="10949" width="0.85546875" style="18" customWidth="1"/>
    <col min="10950" max="10950" width="2.42578125" style="18" customWidth="1"/>
    <col min="10951" max="10951" width="3" style="18" customWidth="1"/>
    <col min="10952" max="10952" width="0.85546875" style="18" customWidth="1"/>
    <col min="10953" max="10953" width="2.42578125" style="18" customWidth="1"/>
    <col min="10954" max="10954" width="3" style="18" customWidth="1"/>
    <col min="10955" max="10955" width="0.85546875" style="18" customWidth="1"/>
    <col min="10956" max="10956" width="2.42578125" style="18" customWidth="1"/>
    <col min="10957" max="10957" width="3" style="18" customWidth="1"/>
    <col min="10958" max="10958" width="0.85546875" style="18" customWidth="1"/>
    <col min="10959" max="10959" width="2.42578125" style="18" customWidth="1"/>
    <col min="10960" max="10960" width="3" style="18" customWidth="1"/>
    <col min="10961" max="10961" width="0.85546875" style="18" customWidth="1"/>
    <col min="10962" max="10962" width="2.42578125" style="18" customWidth="1"/>
    <col min="10963" max="10963" width="3.7109375" style="18" customWidth="1"/>
    <col min="10964" max="10964" width="4.7109375" style="18" customWidth="1"/>
    <col min="10965" max="10965" width="5.42578125" style="18" customWidth="1"/>
    <col min="10966" max="10966" width="4.140625" style="18" customWidth="1"/>
    <col min="10967" max="11185" width="11.42578125" style="18"/>
    <col min="11186" max="11186" width="1.85546875" style="18" bestFit="1" customWidth="1"/>
    <col min="11187" max="11187" width="10.7109375" style="18" customWidth="1"/>
    <col min="11188" max="11188" width="2" style="18" customWidth="1"/>
    <col min="11189" max="11189" width="3" style="18" customWidth="1"/>
    <col min="11190" max="11190" width="0.85546875" style="18" customWidth="1"/>
    <col min="11191" max="11191" width="2.42578125" style="18" customWidth="1"/>
    <col min="11192" max="11192" width="3" style="18" customWidth="1"/>
    <col min="11193" max="11193" width="0.85546875" style="18" customWidth="1"/>
    <col min="11194" max="11194" width="2.42578125" style="18" customWidth="1"/>
    <col min="11195" max="11195" width="3" style="18" customWidth="1"/>
    <col min="11196" max="11196" width="0.85546875" style="18" customWidth="1"/>
    <col min="11197" max="11197" width="2.42578125" style="18" customWidth="1"/>
    <col min="11198" max="11198" width="3" style="18" customWidth="1"/>
    <col min="11199" max="11199" width="0.85546875" style="18" customWidth="1"/>
    <col min="11200" max="11200" width="2.42578125" style="18" customWidth="1"/>
    <col min="11201" max="11201" width="3" style="18" customWidth="1"/>
    <col min="11202" max="11202" width="0.85546875" style="18" customWidth="1"/>
    <col min="11203" max="11203" width="2.42578125" style="18" customWidth="1"/>
    <col min="11204" max="11204" width="3" style="18" customWidth="1"/>
    <col min="11205" max="11205" width="0.85546875" style="18" customWidth="1"/>
    <col min="11206" max="11206" width="2.42578125" style="18" customWidth="1"/>
    <col min="11207" max="11207" width="3" style="18" customWidth="1"/>
    <col min="11208" max="11208" width="0.85546875" style="18" customWidth="1"/>
    <col min="11209" max="11209" width="2.42578125" style="18" customWidth="1"/>
    <col min="11210" max="11210" width="3" style="18" customWidth="1"/>
    <col min="11211" max="11211" width="0.85546875" style="18" customWidth="1"/>
    <col min="11212" max="11212" width="2.42578125" style="18" customWidth="1"/>
    <col min="11213" max="11213" width="3" style="18" customWidth="1"/>
    <col min="11214" max="11214" width="0.85546875" style="18" customWidth="1"/>
    <col min="11215" max="11215" width="2.42578125" style="18" customWidth="1"/>
    <col min="11216" max="11216" width="3" style="18" customWidth="1"/>
    <col min="11217" max="11217" width="0.85546875" style="18" customWidth="1"/>
    <col min="11218" max="11218" width="2.42578125" style="18" customWidth="1"/>
    <col min="11219" max="11219" width="3.7109375" style="18" customWidth="1"/>
    <col min="11220" max="11220" width="4.7109375" style="18" customWidth="1"/>
    <col min="11221" max="11221" width="5.42578125" style="18" customWidth="1"/>
    <col min="11222" max="11222" width="4.140625" style="18" customWidth="1"/>
    <col min="11223" max="11441" width="11.42578125" style="18"/>
    <col min="11442" max="11442" width="1.85546875" style="18" bestFit="1" customWidth="1"/>
    <col min="11443" max="11443" width="10.7109375" style="18" customWidth="1"/>
    <col min="11444" max="11444" width="2" style="18" customWidth="1"/>
    <col min="11445" max="11445" width="3" style="18" customWidth="1"/>
    <col min="11446" max="11446" width="0.85546875" style="18" customWidth="1"/>
    <col min="11447" max="11447" width="2.42578125" style="18" customWidth="1"/>
    <col min="11448" max="11448" width="3" style="18" customWidth="1"/>
    <col min="11449" max="11449" width="0.85546875" style="18" customWidth="1"/>
    <col min="11450" max="11450" width="2.42578125" style="18" customWidth="1"/>
    <col min="11451" max="11451" width="3" style="18" customWidth="1"/>
    <col min="11452" max="11452" width="0.85546875" style="18" customWidth="1"/>
    <col min="11453" max="11453" width="2.42578125" style="18" customWidth="1"/>
    <col min="11454" max="11454" width="3" style="18" customWidth="1"/>
    <col min="11455" max="11455" width="0.85546875" style="18" customWidth="1"/>
    <col min="11456" max="11456" width="2.42578125" style="18" customWidth="1"/>
    <col min="11457" max="11457" width="3" style="18" customWidth="1"/>
    <col min="11458" max="11458" width="0.85546875" style="18" customWidth="1"/>
    <col min="11459" max="11459" width="2.42578125" style="18" customWidth="1"/>
    <col min="11460" max="11460" width="3" style="18" customWidth="1"/>
    <col min="11461" max="11461" width="0.85546875" style="18" customWidth="1"/>
    <col min="11462" max="11462" width="2.42578125" style="18" customWidth="1"/>
    <col min="11463" max="11463" width="3" style="18" customWidth="1"/>
    <col min="11464" max="11464" width="0.85546875" style="18" customWidth="1"/>
    <col min="11465" max="11465" width="2.42578125" style="18" customWidth="1"/>
    <col min="11466" max="11466" width="3" style="18" customWidth="1"/>
    <col min="11467" max="11467" width="0.85546875" style="18" customWidth="1"/>
    <col min="11468" max="11468" width="2.42578125" style="18" customWidth="1"/>
    <col min="11469" max="11469" width="3" style="18" customWidth="1"/>
    <col min="11470" max="11470" width="0.85546875" style="18" customWidth="1"/>
    <col min="11471" max="11471" width="2.42578125" style="18" customWidth="1"/>
    <col min="11472" max="11472" width="3" style="18" customWidth="1"/>
    <col min="11473" max="11473" width="0.85546875" style="18" customWidth="1"/>
    <col min="11474" max="11474" width="2.42578125" style="18" customWidth="1"/>
    <col min="11475" max="11475" width="3.7109375" style="18" customWidth="1"/>
    <col min="11476" max="11476" width="4.7109375" style="18" customWidth="1"/>
    <col min="11477" max="11477" width="5.42578125" style="18" customWidth="1"/>
    <col min="11478" max="11478" width="4.140625" style="18" customWidth="1"/>
    <col min="11479" max="11697" width="11.42578125" style="18"/>
    <col min="11698" max="11698" width="1.85546875" style="18" bestFit="1" customWidth="1"/>
    <col min="11699" max="11699" width="10.7109375" style="18" customWidth="1"/>
    <col min="11700" max="11700" width="2" style="18" customWidth="1"/>
    <col min="11701" max="11701" width="3" style="18" customWidth="1"/>
    <col min="11702" max="11702" width="0.85546875" style="18" customWidth="1"/>
    <col min="11703" max="11703" width="2.42578125" style="18" customWidth="1"/>
    <col min="11704" max="11704" width="3" style="18" customWidth="1"/>
    <col min="11705" max="11705" width="0.85546875" style="18" customWidth="1"/>
    <col min="11706" max="11706" width="2.42578125" style="18" customWidth="1"/>
    <col min="11707" max="11707" width="3" style="18" customWidth="1"/>
    <col min="11708" max="11708" width="0.85546875" style="18" customWidth="1"/>
    <col min="11709" max="11709" width="2.42578125" style="18" customWidth="1"/>
    <col min="11710" max="11710" width="3" style="18" customWidth="1"/>
    <col min="11711" max="11711" width="0.85546875" style="18" customWidth="1"/>
    <col min="11712" max="11712" width="2.42578125" style="18" customWidth="1"/>
    <col min="11713" max="11713" width="3" style="18" customWidth="1"/>
    <col min="11714" max="11714" width="0.85546875" style="18" customWidth="1"/>
    <col min="11715" max="11715" width="2.42578125" style="18" customWidth="1"/>
    <col min="11716" max="11716" width="3" style="18" customWidth="1"/>
    <col min="11717" max="11717" width="0.85546875" style="18" customWidth="1"/>
    <col min="11718" max="11718" width="2.42578125" style="18" customWidth="1"/>
    <col min="11719" max="11719" width="3" style="18" customWidth="1"/>
    <col min="11720" max="11720" width="0.85546875" style="18" customWidth="1"/>
    <col min="11721" max="11721" width="2.42578125" style="18" customWidth="1"/>
    <col min="11722" max="11722" width="3" style="18" customWidth="1"/>
    <col min="11723" max="11723" width="0.85546875" style="18" customWidth="1"/>
    <col min="11724" max="11724" width="2.42578125" style="18" customWidth="1"/>
    <col min="11725" max="11725" width="3" style="18" customWidth="1"/>
    <col min="11726" max="11726" width="0.85546875" style="18" customWidth="1"/>
    <col min="11727" max="11727" width="2.42578125" style="18" customWidth="1"/>
    <col min="11728" max="11728" width="3" style="18" customWidth="1"/>
    <col min="11729" max="11729" width="0.85546875" style="18" customWidth="1"/>
    <col min="11730" max="11730" width="2.42578125" style="18" customWidth="1"/>
    <col min="11731" max="11731" width="3.7109375" style="18" customWidth="1"/>
    <col min="11732" max="11732" width="4.7109375" style="18" customWidth="1"/>
    <col min="11733" max="11733" width="5.42578125" style="18" customWidth="1"/>
    <col min="11734" max="11734" width="4.140625" style="18" customWidth="1"/>
    <col min="11735" max="11953" width="11.42578125" style="18"/>
    <col min="11954" max="11954" width="1.85546875" style="18" bestFit="1" customWidth="1"/>
    <col min="11955" max="11955" width="10.7109375" style="18" customWidth="1"/>
    <col min="11956" max="11956" width="2" style="18" customWidth="1"/>
    <col min="11957" max="11957" width="3" style="18" customWidth="1"/>
    <col min="11958" max="11958" width="0.85546875" style="18" customWidth="1"/>
    <col min="11959" max="11959" width="2.42578125" style="18" customWidth="1"/>
    <col min="11960" max="11960" width="3" style="18" customWidth="1"/>
    <col min="11961" max="11961" width="0.85546875" style="18" customWidth="1"/>
    <col min="11962" max="11962" width="2.42578125" style="18" customWidth="1"/>
    <col min="11963" max="11963" width="3" style="18" customWidth="1"/>
    <col min="11964" max="11964" width="0.85546875" style="18" customWidth="1"/>
    <col min="11965" max="11965" width="2.42578125" style="18" customWidth="1"/>
    <col min="11966" max="11966" width="3" style="18" customWidth="1"/>
    <col min="11967" max="11967" width="0.85546875" style="18" customWidth="1"/>
    <col min="11968" max="11968" width="2.42578125" style="18" customWidth="1"/>
    <col min="11969" max="11969" width="3" style="18" customWidth="1"/>
    <col min="11970" max="11970" width="0.85546875" style="18" customWidth="1"/>
    <col min="11971" max="11971" width="2.42578125" style="18" customWidth="1"/>
    <col min="11972" max="11972" width="3" style="18" customWidth="1"/>
    <col min="11973" max="11973" width="0.85546875" style="18" customWidth="1"/>
    <col min="11974" max="11974" width="2.42578125" style="18" customWidth="1"/>
    <col min="11975" max="11975" width="3" style="18" customWidth="1"/>
    <col min="11976" max="11976" width="0.85546875" style="18" customWidth="1"/>
    <col min="11977" max="11977" width="2.42578125" style="18" customWidth="1"/>
    <col min="11978" max="11978" width="3" style="18" customWidth="1"/>
    <col min="11979" max="11979" width="0.85546875" style="18" customWidth="1"/>
    <col min="11980" max="11980" width="2.42578125" style="18" customWidth="1"/>
    <col min="11981" max="11981" width="3" style="18" customWidth="1"/>
    <col min="11982" max="11982" width="0.85546875" style="18" customWidth="1"/>
    <col min="11983" max="11983" width="2.42578125" style="18" customWidth="1"/>
    <col min="11984" max="11984" width="3" style="18" customWidth="1"/>
    <col min="11985" max="11985" width="0.85546875" style="18" customWidth="1"/>
    <col min="11986" max="11986" width="2.42578125" style="18" customWidth="1"/>
    <col min="11987" max="11987" width="3.7109375" style="18" customWidth="1"/>
    <col min="11988" max="11988" width="4.7109375" style="18" customWidth="1"/>
    <col min="11989" max="11989" width="5.42578125" style="18" customWidth="1"/>
    <col min="11990" max="11990" width="4.140625" style="18" customWidth="1"/>
    <col min="11991" max="12209" width="11.42578125" style="18"/>
    <col min="12210" max="12210" width="1.85546875" style="18" bestFit="1" customWidth="1"/>
    <col min="12211" max="12211" width="10.7109375" style="18" customWidth="1"/>
    <col min="12212" max="12212" width="2" style="18" customWidth="1"/>
    <col min="12213" max="12213" width="3" style="18" customWidth="1"/>
    <col min="12214" max="12214" width="0.85546875" style="18" customWidth="1"/>
    <col min="12215" max="12215" width="2.42578125" style="18" customWidth="1"/>
    <col min="12216" max="12216" width="3" style="18" customWidth="1"/>
    <col min="12217" max="12217" width="0.85546875" style="18" customWidth="1"/>
    <col min="12218" max="12218" width="2.42578125" style="18" customWidth="1"/>
    <col min="12219" max="12219" width="3" style="18" customWidth="1"/>
    <col min="12220" max="12220" width="0.85546875" style="18" customWidth="1"/>
    <col min="12221" max="12221" width="2.42578125" style="18" customWidth="1"/>
    <col min="12222" max="12222" width="3" style="18" customWidth="1"/>
    <col min="12223" max="12223" width="0.85546875" style="18" customWidth="1"/>
    <col min="12224" max="12224" width="2.42578125" style="18" customWidth="1"/>
    <col min="12225" max="12225" width="3" style="18" customWidth="1"/>
    <col min="12226" max="12226" width="0.85546875" style="18" customWidth="1"/>
    <col min="12227" max="12227" width="2.42578125" style="18" customWidth="1"/>
    <col min="12228" max="12228" width="3" style="18" customWidth="1"/>
    <col min="12229" max="12229" width="0.85546875" style="18" customWidth="1"/>
    <col min="12230" max="12230" width="2.42578125" style="18" customWidth="1"/>
    <col min="12231" max="12231" width="3" style="18" customWidth="1"/>
    <col min="12232" max="12232" width="0.85546875" style="18" customWidth="1"/>
    <col min="12233" max="12233" width="2.42578125" style="18" customWidth="1"/>
    <col min="12234" max="12234" width="3" style="18" customWidth="1"/>
    <col min="12235" max="12235" width="0.85546875" style="18" customWidth="1"/>
    <col min="12236" max="12236" width="2.42578125" style="18" customWidth="1"/>
    <col min="12237" max="12237" width="3" style="18" customWidth="1"/>
    <col min="12238" max="12238" width="0.85546875" style="18" customWidth="1"/>
    <col min="12239" max="12239" width="2.42578125" style="18" customWidth="1"/>
    <col min="12240" max="12240" width="3" style="18" customWidth="1"/>
    <col min="12241" max="12241" width="0.85546875" style="18" customWidth="1"/>
    <col min="12242" max="12242" width="2.42578125" style="18" customWidth="1"/>
    <col min="12243" max="12243" width="3.7109375" style="18" customWidth="1"/>
    <col min="12244" max="12244" width="4.7109375" style="18" customWidth="1"/>
    <col min="12245" max="12245" width="5.42578125" style="18" customWidth="1"/>
    <col min="12246" max="12246" width="4.140625" style="18" customWidth="1"/>
    <col min="12247" max="12465" width="11.42578125" style="18"/>
    <col min="12466" max="12466" width="1.85546875" style="18" bestFit="1" customWidth="1"/>
    <col min="12467" max="12467" width="10.7109375" style="18" customWidth="1"/>
    <col min="12468" max="12468" width="2" style="18" customWidth="1"/>
    <col min="12469" max="12469" width="3" style="18" customWidth="1"/>
    <col min="12470" max="12470" width="0.85546875" style="18" customWidth="1"/>
    <col min="12471" max="12471" width="2.42578125" style="18" customWidth="1"/>
    <col min="12472" max="12472" width="3" style="18" customWidth="1"/>
    <col min="12473" max="12473" width="0.85546875" style="18" customWidth="1"/>
    <col min="12474" max="12474" width="2.42578125" style="18" customWidth="1"/>
    <col min="12475" max="12475" width="3" style="18" customWidth="1"/>
    <col min="12476" max="12476" width="0.85546875" style="18" customWidth="1"/>
    <col min="12477" max="12477" width="2.42578125" style="18" customWidth="1"/>
    <col min="12478" max="12478" width="3" style="18" customWidth="1"/>
    <col min="12479" max="12479" width="0.85546875" style="18" customWidth="1"/>
    <col min="12480" max="12480" width="2.42578125" style="18" customWidth="1"/>
    <col min="12481" max="12481" width="3" style="18" customWidth="1"/>
    <col min="12482" max="12482" width="0.85546875" style="18" customWidth="1"/>
    <col min="12483" max="12483" width="2.42578125" style="18" customWidth="1"/>
    <col min="12484" max="12484" width="3" style="18" customWidth="1"/>
    <col min="12485" max="12485" width="0.85546875" style="18" customWidth="1"/>
    <col min="12486" max="12486" width="2.42578125" style="18" customWidth="1"/>
    <col min="12487" max="12487" width="3" style="18" customWidth="1"/>
    <col min="12488" max="12488" width="0.85546875" style="18" customWidth="1"/>
    <col min="12489" max="12489" width="2.42578125" style="18" customWidth="1"/>
    <col min="12490" max="12490" width="3" style="18" customWidth="1"/>
    <col min="12491" max="12491" width="0.85546875" style="18" customWidth="1"/>
    <col min="12492" max="12492" width="2.42578125" style="18" customWidth="1"/>
    <col min="12493" max="12493" width="3" style="18" customWidth="1"/>
    <col min="12494" max="12494" width="0.85546875" style="18" customWidth="1"/>
    <col min="12495" max="12495" width="2.42578125" style="18" customWidth="1"/>
    <col min="12496" max="12496" width="3" style="18" customWidth="1"/>
    <col min="12497" max="12497" width="0.85546875" style="18" customWidth="1"/>
    <col min="12498" max="12498" width="2.42578125" style="18" customWidth="1"/>
    <col min="12499" max="12499" width="3.7109375" style="18" customWidth="1"/>
    <col min="12500" max="12500" width="4.7109375" style="18" customWidth="1"/>
    <col min="12501" max="12501" width="5.42578125" style="18" customWidth="1"/>
    <col min="12502" max="12502" width="4.140625" style="18" customWidth="1"/>
    <col min="12503" max="12721" width="11.42578125" style="18"/>
    <col min="12722" max="12722" width="1.85546875" style="18" bestFit="1" customWidth="1"/>
    <col min="12723" max="12723" width="10.7109375" style="18" customWidth="1"/>
    <col min="12724" max="12724" width="2" style="18" customWidth="1"/>
    <col min="12725" max="12725" width="3" style="18" customWidth="1"/>
    <col min="12726" max="12726" width="0.85546875" style="18" customWidth="1"/>
    <col min="12727" max="12727" width="2.42578125" style="18" customWidth="1"/>
    <col min="12728" max="12728" width="3" style="18" customWidth="1"/>
    <col min="12729" max="12729" width="0.85546875" style="18" customWidth="1"/>
    <col min="12730" max="12730" width="2.42578125" style="18" customWidth="1"/>
    <col min="12731" max="12731" width="3" style="18" customWidth="1"/>
    <col min="12732" max="12732" width="0.85546875" style="18" customWidth="1"/>
    <col min="12733" max="12733" width="2.42578125" style="18" customWidth="1"/>
    <col min="12734" max="12734" width="3" style="18" customWidth="1"/>
    <col min="12735" max="12735" width="0.85546875" style="18" customWidth="1"/>
    <col min="12736" max="12736" width="2.42578125" style="18" customWidth="1"/>
    <col min="12737" max="12737" width="3" style="18" customWidth="1"/>
    <col min="12738" max="12738" width="0.85546875" style="18" customWidth="1"/>
    <col min="12739" max="12739" width="2.42578125" style="18" customWidth="1"/>
    <col min="12740" max="12740" width="3" style="18" customWidth="1"/>
    <col min="12741" max="12741" width="0.85546875" style="18" customWidth="1"/>
    <col min="12742" max="12742" width="2.42578125" style="18" customWidth="1"/>
    <col min="12743" max="12743" width="3" style="18" customWidth="1"/>
    <col min="12744" max="12744" width="0.85546875" style="18" customWidth="1"/>
    <col min="12745" max="12745" width="2.42578125" style="18" customWidth="1"/>
    <col min="12746" max="12746" width="3" style="18" customWidth="1"/>
    <col min="12747" max="12747" width="0.85546875" style="18" customWidth="1"/>
    <col min="12748" max="12748" width="2.42578125" style="18" customWidth="1"/>
    <col min="12749" max="12749" width="3" style="18" customWidth="1"/>
    <col min="12750" max="12750" width="0.85546875" style="18" customWidth="1"/>
    <col min="12751" max="12751" width="2.42578125" style="18" customWidth="1"/>
    <col min="12752" max="12752" width="3" style="18" customWidth="1"/>
    <col min="12753" max="12753" width="0.85546875" style="18" customWidth="1"/>
    <col min="12754" max="12754" width="2.42578125" style="18" customWidth="1"/>
    <col min="12755" max="12755" width="3.7109375" style="18" customWidth="1"/>
    <col min="12756" max="12756" width="4.7109375" style="18" customWidth="1"/>
    <col min="12757" max="12757" width="5.42578125" style="18" customWidth="1"/>
    <col min="12758" max="12758" width="4.140625" style="18" customWidth="1"/>
    <col min="12759" max="12977" width="11.42578125" style="18"/>
    <col min="12978" max="12978" width="1.85546875" style="18" bestFit="1" customWidth="1"/>
    <col min="12979" max="12979" width="10.7109375" style="18" customWidth="1"/>
    <col min="12980" max="12980" width="2" style="18" customWidth="1"/>
    <col min="12981" max="12981" width="3" style="18" customWidth="1"/>
    <col min="12982" max="12982" width="0.85546875" style="18" customWidth="1"/>
    <col min="12983" max="12983" width="2.42578125" style="18" customWidth="1"/>
    <col min="12984" max="12984" width="3" style="18" customWidth="1"/>
    <col min="12985" max="12985" width="0.85546875" style="18" customWidth="1"/>
    <col min="12986" max="12986" width="2.42578125" style="18" customWidth="1"/>
    <col min="12987" max="12987" width="3" style="18" customWidth="1"/>
    <col min="12988" max="12988" width="0.85546875" style="18" customWidth="1"/>
    <col min="12989" max="12989" width="2.42578125" style="18" customWidth="1"/>
    <col min="12990" max="12990" width="3" style="18" customWidth="1"/>
    <col min="12991" max="12991" width="0.85546875" style="18" customWidth="1"/>
    <col min="12992" max="12992" width="2.42578125" style="18" customWidth="1"/>
    <col min="12993" max="12993" width="3" style="18" customWidth="1"/>
    <col min="12994" max="12994" width="0.85546875" style="18" customWidth="1"/>
    <col min="12995" max="12995" width="2.42578125" style="18" customWidth="1"/>
    <col min="12996" max="12996" width="3" style="18" customWidth="1"/>
    <col min="12997" max="12997" width="0.85546875" style="18" customWidth="1"/>
    <col min="12998" max="12998" width="2.42578125" style="18" customWidth="1"/>
    <col min="12999" max="12999" width="3" style="18" customWidth="1"/>
    <col min="13000" max="13000" width="0.85546875" style="18" customWidth="1"/>
    <col min="13001" max="13001" width="2.42578125" style="18" customWidth="1"/>
    <col min="13002" max="13002" width="3" style="18" customWidth="1"/>
    <col min="13003" max="13003" width="0.85546875" style="18" customWidth="1"/>
    <col min="13004" max="13004" width="2.42578125" style="18" customWidth="1"/>
    <col min="13005" max="13005" width="3" style="18" customWidth="1"/>
    <col min="13006" max="13006" width="0.85546875" style="18" customWidth="1"/>
    <col min="13007" max="13007" width="2.42578125" style="18" customWidth="1"/>
    <col min="13008" max="13008" width="3" style="18" customWidth="1"/>
    <col min="13009" max="13009" width="0.85546875" style="18" customWidth="1"/>
    <col min="13010" max="13010" width="2.42578125" style="18" customWidth="1"/>
    <col min="13011" max="13011" width="3.7109375" style="18" customWidth="1"/>
    <col min="13012" max="13012" width="4.7109375" style="18" customWidth="1"/>
    <col min="13013" max="13013" width="5.42578125" style="18" customWidth="1"/>
    <col min="13014" max="13014" width="4.140625" style="18" customWidth="1"/>
    <col min="13015" max="13233" width="11.42578125" style="18"/>
    <col min="13234" max="13234" width="1.85546875" style="18" bestFit="1" customWidth="1"/>
    <col min="13235" max="13235" width="10.7109375" style="18" customWidth="1"/>
    <col min="13236" max="13236" width="2" style="18" customWidth="1"/>
    <col min="13237" max="13237" width="3" style="18" customWidth="1"/>
    <col min="13238" max="13238" width="0.85546875" style="18" customWidth="1"/>
    <col min="13239" max="13239" width="2.42578125" style="18" customWidth="1"/>
    <col min="13240" max="13240" width="3" style="18" customWidth="1"/>
    <col min="13241" max="13241" width="0.85546875" style="18" customWidth="1"/>
    <col min="13242" max="13242" width="2.42578125" style="18" customWidth="1"/>
    <col min="13243" max="13243" width="3" style="18" customWidth="1"/>
    <col min="13244" max="13244" width="0.85546875" style="18" customWidth="1"/>
    <col min="13245" max="13245" width="2.42578125" style="18" customWidth="1"/>
    <col min="13246" max="13246" width="3" style="18" customWidth="1"/>
    <col min="13247" max="13247" width="0.85546875" style="18" customWidth="1"/>
    <col min="13248" max="13248" width="2.42578125" style="18" customWidth="1"/>
    <col min="13249" max="13249" width="3" style="18" customWidth="1"/>
    <col min="13250" max="13250" width="0.85546875" style="18" customWidth="1"/>
    <col min="13251" max="13251" width="2.42578125" style="18" customWidth="1"/>
    <col min="13252" max="13252" width="3" style="18" customWidth="1"/>
    <col min="13253" max="13253" width="0.85546875" style="18" customWidth="1"/>
    <col min="13254" max="13254" width="2.42578125" style="18" customWidth="1"/>
    <col min="13255" max="13255" width="3" style="18" customWidth="1"/>
    <col min="13256" max="13256" width="0.85546875" style="18" customWidth="1"/>
    <col min="13257" max="13257" width="2.42578125" style="18" customWidth="1"/>
    <col min="13258" max="13258" width="3" style="18" customWidth="1"/>
    <col min="13259" max="13259" width="0.85546875" style="18" customWidth="1"/>
    <col min="13260" max="13260" width="2.42578125" style="18" customWidth="1"/>
    <col min="13261" max="13261" width="3" style="18" customWidth="1"/>
    <col min="13262" max="13262" width="0.85546875" style="18" customWidth="1"/>
    <col min="13263" max="13263" width="2.42578125" style="18" customWidth="1"/>
    <col min="13264" max="13264" width="3" style="18" customWidth="1"/>
    <col min="13265" max="13265" width="0.85546875" style="18" customWidth="1"/>
    <col min="13266" max="13266" width="2.42578125" style="18" customWidth="1"/>
    <col min="13267" max="13267" width="3.7109375" style="18" customWidth="1"/>
    <col min="13268" max="13268" width="4.7109375" style="18" customWidth="1"/>
    <col min="13269" max="13269" width="5.42578125" style="18" customWidth="1"/>
    <col min="13270" max="13270" width="4.140625" style="18" customWidth="1"/>
    <col min="13271" max="13489" width="11.42578125" style="18"/>
    <col min="13490" max="13490" width="1.85546875" style="18" bestFit="1" customWidth="1"/>
    <col min="13491" max="13491" width="10.7109375" style="18" customWidth="1"/>
    <col min="13492" max="13492" width="2" style="18" customWidth="1"/>
    <col min="13493" max="13493" width="3" style="18" customWidth="1"/>
    <col min="13494" max="13494" width="0.85546875" style="18" customWidth="1"/>
    <col min="13495" max="13495" width="2.42578125" style="18" customWidth="1"/>
    <col min="13496" max="13496" width="3" style="18" customWidth="1"/>
    <col min="13497" max="13497" width="0.85546875" style="18" customWidth="1"/>
    <col min="13498" max="13498" width="2.42578125" style="18" customWidth="1"/>
    <col min="13499" max="13499" width="3" style="18" customWidth="1"/>
    <col min="13500" max="13500" width="0.85546875" style="18" customWidth="1"/>
    <col min="13501" max="13501" width="2.42578125" style="18" customWidth="1"/>
    <col min="13502" max="13502" width="3" style="18" customWidth="1"/>
    <col min="13503" max="13503" width="0.85546875" style="18" customWidth="1"/>
    <col min="13504" max="13504" width="2.42578125" style="18" customWidth="1"/>
    <col min="13505" max="13505" width="3" style="18" customWidth="1"/>
    <col min="13506" max="13506" width="0.85546875" style="18" customWidth="1"/>
    <col min="13507" max="13507" width="2.42578125" style="18" customWidth="1"/>
    <col min="13508" max="13508" width="3" style="18" customWidth="1"/>
    <col min="13509" max="13509" width="0.85546875" style="18" customWidth="1"/>
    <col min="13510" max="13510" width="2.42578125" style="18" customWidth="1"/>
    <col min="13511" max="13511" width="3" style="18" customWidth="1"/>
    <col min="13512" max="13512" width="0.85546875" style="18" customWidth="1"/>
    <col min="13513" max="13513" width="2.42578125" style="18" customWidth="1"/>
    <col min="13514" max="13514" width="3" style="18" customWidth="1"/>
    <col min="13515" max="13515" width="0.85546875" style="18" customWidth="1"/>
    <col min="13516" max="13516" width="2.42578125" style="18" customWidth="1"/>
    <col min="13517" max="13517" width="3" style="18" customWidth="1"/>
    <col min="13518" max="13518" width="0.85546875" style="18" customWidth="1"/>
    <col min="13519" max="13519" width="2.42578125" style="18" customWidth="1"/>
    <col min="13520" max="13520" width="3" style="18" customWidth="1"/>
    <col min="13521" max="13521" width="0.85546875" style="18" customWidth="1"/>
    <col min="13522" max="13522" width="2.42578125" style="18" customWidth="1"/>
    <col min="13523" max="13523" width="3.7109375" style="18" customWidth="1"/>
    <col min="13524" max="13524" width="4.7109375" style="18" customWidth="1"/>
    <col min="13525" max="13525" width="5.42578125" style="18" customWidth="1"/>
    <col min="13526" max="13526" width="4.140625" style="18" customWidth="1"/>
    <col min="13527" max="13745" width="11.42578125" style="18"/>
    <col min="13746" max="13746" width="1.85546875" style="18" bestFit="1" customWidth="1"/>
    <col min="13747" max="13747" width="10.7109375" style="18" customWidth="1"/>
    <col min="13748" max="13748" width="2" style="18" customWidth="1"/>
    <col min="13749" max="13749" width="3" style="18" customWidth="1"/>
    <col min="13750" max="13750" width="0.85546875" style="18" customWidth="1"/>
    <col min="13751" max="13751" width="2.42578125" style="18" customWidth="1"/>
    <col min="13752" max="13752" width="3" style="18" customWidth="1"/>
    <col min="13753" max="13753" width="0.85546875" style="18" customWidth="1"/>
    <col min="13754" max="13754" width="2.42578125" style="18" customWidth="1"/>
    <col min="13755" max="13755" width="3" style="18" customWidth="1"/>
    <col min="13756" max="13756" width="0.85546875" style="18" customWidth="1"/>
    <col min="13757" max="13757" width="2.42578125" style="18" customWidth="1"/>
    <col min="13758" max="13758" width="3" style="18" customWidth="1"/>
    <col min="13759" max="13759" width="0.85546875" style="18" customWidth="1"/>
    <col min="13760" max="13760" width="2.42578125" style="18" customWidth="1"/>
    <col min="13761" max="13761" width="3" style="18" customWidth="1"/>
    <col min="13762" max="13762" width="0.85546875" style="18" customWidth="1"/>
    <col min="13763" max="13763" width="2.42578125" style="18" customWidth="1"/>
    <col min="13764" max="13764" width="3" style="18" customWidth="1"/>
    <col min="13765" max="13765" width="0.85546875" style="18" customWidth="1"/>
    <col min="13766" max="13766" width="2.42578125" style="18" customWidth="1"/>
    <col min="13767" max="13767" width="3" style="18" customWidth="1"/>
    <col min="13768" max="13768" width="0.85546875" style="18" customWidth="1"/>
    <col min="13769" max="13769" width="2.42578125" style="18" customWidth="1"/>
    <col min="13770" max="13770" width="3" style="18" customWidth="1"/>
    <col min="13771" max="13771" width="0.85546875" style="18" customWidth="1"/>
    <col min="13772" max="13772" width="2.42578125" style="18" customWidth="1"/>
    <col min="13773" max="13773" width="3" style="18" customWidth="1"/>
    <col min="13774" max="13774" width="0.85546875" style="18" customWidth="1"/>
    <col min="13775" max="13775" width="2.42578125" style="18" customWidth="1"/>
    <col min="13776" max="13776" width="3" style="18" customWidth="1"/>
    <col min="13777" max="13777" width="0.85546875" style="18" customWidth="1"/>
    <col min="13778" max="13778" width="2.42578125" style="18" customWidth="1"/>
    <col min="13779" max="13779" width="3.7109375" style="18" customWidth="1"/>
    <col min="13780" max="13780" width="4.7109375" style="18" customWidth="1"/>
    <col min="13781" max="13781" width="5.42578125" style="18" customWidth="1"/>
    <col min="13782" max="13782" width="4.140625" style="18" customWidth="1"/>
    <col min="13783" max="14001" width="11.42578125" style="18"/>
    <col min="14002" max="14002" width="1.85546875" style="18" bestFit="1" customWidth="1"/>
    <col min="14003" max="14003" width="10.7109375" style="18" customWidth="1"/>
    <col min="14004" max="14004" width="2" style="18" customWidth="1"/>
    <col min="14005" max="14005" width="3" style="18" customWidth="1"/>
    <col min="14006" max="14006" width="0.85546875" style="18" customWidth="1"/>
    <col min="14007" max="14007" width="2.42578125" style="18" customWidth="1"/>
    <col min="14008" max="14008" width="3" style="18" customWidth="1"/>
    <col min="14009" max="14009" width="0.85546875" style="18" customWidth="1"/>
    <col min="14010" max="14010" width="2.42578125" style="18" customWidth="1"/>
    <col min="14011" max="14011" width="3" style="18" customWidth="1"/>
    <col min="14012" max="14012" width="0.85546875" style="18" customWidth="1"/>
    <col min="14013" max="14013" width="2.42578125" style="18" customWidth="1"/>
    <col min="14014" max="14014" width="3" style="18" customWidth="1"/>
    <col min="14015" max="14015" width="0.85546875" style="18" customWidth="1"/>
    <col min="14016" max="14016" width="2.42578125" style="18" customWidth="1"/>
    <col min="14017" max="14017" width="3" style="18" customWidth="1"/>
    <col min="14018" max="14018" width="0.85546875" style="18" customWidth="1"/>
    <col min="14019" max="14019" width="2.42578125" style="18" customWidth="1"/>
    <col min="14020" max="14020" width="3" style="18" customWidth="1"/>
    <col min="14021" max="14021" width="0.85546875" style="18" customWidth="1"/>
    <col min="14022" max="14022" width="2.42578125" style="18" customWidth="1"/>
    <col min="14023" max="14023" width="3" style="18" customWidth="1"/>
    <col min="14024" max="14024" width="0.85546875" style="18" customWidth="1"/>
    <col min="14025" max="14025" width="2.42578125" style="18" customWidth="1"/>
    <col min="14026" max="14026" width="3" style="18" customWidth="1"/>
    <col min="14027" max="14027" width="0.85546875" style="18" customWidth="1"/>
    <col min="14028" max="14028" width="2.42578125" style="18" customWidth="1"/>
    <col min="14029" max="14029" width="3" style="18" customWidth="1"/>
    <col min="14030" max="14030" width="0.85546875" style="18" customWidth="1"/>
    <col min="14031" max="14031" width="2.42578125" style="18" customWidth="1"/>
    <col min="14032" max="14032" width="3" style="18" customWidth="1"/>
    <col min="14033" max="14033" width="0.85546875" style="18" customWidth="1"/>
    <col min="14034" max="14034" width="2.42578125" style="18" customWidth="1"/>
    <col min="14035" max="14035" width="3.7109375" style="18" customWidth="1"/>
    <col min="14036" max="14036" width="4.7109375" style="18" customWidth="1"/>
    <col min="14037" max="14037" width="5.42578125" style="18" customWidth="1"/>
    <col min="14038" max="14038" width="4.140625" style="18" customWidth="1"/>
    <col min="14039" max="14257" width="11.42578125" style="18"/>
    <col min="14258" max="14258" width="1.85546875" style="18" bestFit="1" customWidth="1"/>
    <col min="14259" max="14259" width="10.7109375" style="18" customWidth="1"/>
    <col min="14260" max="14260" width="2" style="18" customWidth="1"/>
    <col min="14261" max="14261" width="3" style="18" customWidth="1"/>
    <col min="14262" max="14262" width="0.85546875" style="18" customWidth="1"/>
    <col min="14263" max="14263" width="2.42578125" style="18" customWidth="1"/>
    <col min="14264" max="14264" width="3" style="18" customWidth="1"/>
    <col min="14265" max="14265" width="0.85546875" style="18" customWidth="1"/>
    <col min="14266" max="14266" width="2.42578125" style="18" customWidth="1"/>
    <col min="14267" max="14267" width="3" style="18" customWidth="1"/>
    <col min="14268" max="14268" width="0.85546875" style="18" customWidth="1"/>
    <col min="14269" max="14269" width="2.42578125" style="18" customWidth="1"/>
    <col min="14270" max="14270" width="3" style="18" customWidth="1"/>
    <col min="14271" max="14271" width="0.85546875" style="18" customWidth="1"/>
    <col min="14272" max="14272" width="2.42578125" style="18" customWidth="1"/>
    <col min="14273" max="14273" width="3" style="18" customWidth="1"/>
    <col min="14274" max="14274" width="0.85546875" style="18" customWidth="1"/>
    <col min="14275" max="14275" width="2.42578125" style="18" customWidth="1"/>
    <col min="14276" max="14276" width="3" style="18" customWidth="1"/>
    <col min="14277" max="14277" width="0.85546875" style="18" customWidth="1"/>
    <col min="14278" max="14278" width="2.42578125" style="18" customWidth="1"/>
    <col min="14279" max="14279" width="3" style="18" customWidth="1"/>
    <col min="14280" max="14280" width="0.85546875" style="18" customWidth="1"/>
    <col min="14281" max="14281" width="2.42578125" style="18" customWidth="1"/>
    <col min="14282" max="14282" width="3" style="18" customWidth="1"/>
    <col min="14283" max="14283" width="0.85546875" style="18" customWidth="1"/>
    <col min="14284" max="14284" width="2.42578125" style="18" customWidth="1"/>
    <col min="14285" max="14285" width="3" style="18" customWidth="1"/>
    <col min="14286" max="14286" width="0.85546875" style="18" customWidth="1"/>
    <col min="14287" max="14287" width="2.42578125" style="18" customWidth="1"/>
    <col min="14288" max="14288" width="3" style="18" customWidth="1"/>
    <col min="14289" max="14289" width="0.85546875" style="18" customWidth="1"/>
    <col min="14290" max="14290" width="2.42578125" style="18" customWidth="1"/>
    <col min="14291" max="14291" width="3.7109375" style="18" customWidth="1"/>
    <col min="14292" max="14292" width="4.7109375" style="18" customWidth="1"/>
    <col min="14293" max="14293" width="5.42578125" style="18" customWidth="1"/>
    <col min="14294" max="14294" width="4.140625" style="18" customWidth="1"/>
    <col min="14295" max="14513" width="11.42578125" style="18"/>
    <col min="14514" max="14514" width="1.85546875" style="18" bestFit="1" customWidth="1"/>
    <col min="14515" max="14515" width="10.7109375" style="18" customWidth="1"/>
    <col min="14516" max="14516" width="2" style="18" customWidth="1"/>
    <col min="14517" max="14517" width="3" style="18" customWidth="1"/>
    <col min="14518" max="14518" width="0.85546875" style="18" customWidth="1"/>
    <col min="14519" max="14519" width="2.42578125" style="18" customWidth="1"/>
    <col min="14520" max="14520" width="3" style="18" customWidth="1"/>
    <col min="14521" max="14521" width="0.85546875" style="18" customWidth="1"/>
    <col min="14522" max="14522" width="2.42578125" style="18" customWidth="1"/>
    <col min="14523" max="14523" width="3" style="18" customWidth="1"/>
    <col min="14524" max="14524" width="0.85546875" style="18" customWidth="1"/>
    <col min="14525" max="14525" width="2.42578125" style="18" customWidth="1"/>
    <col min="14526" max="14526" width="3" style="18" customWidth="1"/>
    <col min="14527" max="14527" width="0.85546875" style="18" customWidth="1"/>
    <col min="14528" max="14528" width="2.42578125" style="18" customWidth="1"/>
    <col min="14529" max="14529" width="3" style="18" customWidth="1"/>
    <col min="14530" max="14530" width="0.85546875" style="18" customWidth="1"/>
    <col min="14531" max="14531" width="2.42578125" style="18" customWidth="1"/>
    <col min="14532" max="14532" width="3" style="18" customWidth="1"/>
    <col min="14533" max="14533" width="0.85546875" style="18" customWidth="1"/>
    <col min="14534" max="14534" width="2.42578125" style="18" customWidth="1"/>
    <col min="14535" max="14535" width="3" style="18" customWidth="1"/>
    <col min="14536" max="14536" width="0.85546875" style="18" customWidth="1"/>
    <col min="14537" max="14537" width="2.42578125" style="18" customWidth="1"/>
    <col min="14538" max="14538" width="3" style="18" customWidth="1"/>
    <col min="14539" max="14539" width="0.85546875" style="18" customWidth="1"/>
    <col min="14540" max="14540" width="2.42578125" style="18" customWidth="1"/>
    <col min="14541" max="14541" width="3" style="18" customWidth="1"/>
    <col min="14542" max="14542" width="0.85546875" style="18" customWidth="1"/>
    <col min="14543" max="14543" width="2.42578125" style="18" customWidth="1"/>
    <col min="14544" max="14544" width="3" style="18" customWidth="1"/>
    <col min="14545" max="14545" width="0.85546875" style="18" customWidth="1"/>
    <col min="14546" max="14546" width="2.42578125" style="18" customWidth="1"/>
    <col min="14547" max="14547" width="3.7109375" style="18" customWidth="1"/>
    <col min="14548" max="14548" width="4.7109375" style="18" customWidth="1"/>
    <col min="14549" max="14549" width="5.42578125" style="18" customWidth="1"/>
    <col min="14550" max="14550" width="4.140625" style="18" customWidth="1"/>
    <col min="14551" max="14769" width="11.42578125" style="18"/>
    <col min="14770" max="14770" width="1.85546875" style="18" bestFit="1" customWidth="1"/>
    <col min="14771" max="14771" width="10.7109375" style="18" customWidth="1"/>
    <col min="14772" max="14772" width="2" style="18" customWidth="1"/>
    <col min="14773" max="14773" width="3" style="18" customWidth="1"/>
    <col min="14774" max="14774" width="0.85546875" style="18" customWidth="1"/>
    <col min="14775" max="14775" width="2.42578125" style="18" customWidth="1"/>
    <col min="14776" max="14776" width="3" style="18" customWidth="1"/>
    <col min="14777" max="14777" width="0.85546875" style="18" customWidth="1"/>
    <col min="14778" max="14778" width="2.42578125" style="18" customWidth="1"/>
    <col min="14779" max="14779" width="3" style="18" customWidth="1"/>
    <col min="14780" max="14780" width="0.85546875" style="18" customWidth="1"/>
    <col min="14781" max="14781" width="2.42578125" style="18" customWidth="1"/>
    <col min="14782" max="14782" width="3" style="18" customWidth="1"/>
    <col min="14783" max="14783" width="0.85546875" style="18" customWidth="1"/>
    <col min="14784" max="14784" width="2.42578125" style="18" customWidth="1"/>
    <col min="14785" max="14785" width="3" style="18" customWidth="1"/>
    <col min="14786" max="14786" width="0.85546875" style="18" customWidth="1"/>
    <col min="14787" max="14787" width="2.42578125" style="18" customWidth="1"/>
    <col min="14788" max="14788" width="3" style="18" customWidth="1"/>
    <col min="14789" max="14789" width="0.85546875" style="18" customWidth="1"/>
    <col min="14790" max="14790" width="2.42578125" style="18" customWidth="1"/>
    <col min="14791" max="14791" width="3" style="18" customWidth="1"/>
    <col min="14792" max="14792" width="0.85546875" style="18" customWidth="1"/>
    <col min="14793" max="14793" width="2.42578125" style="18" customWidth="1"/>
    <col min="14794" max="14794" width="3" style="18" customWidth="1"/>
    <col min="14795" max="14795" width="0.85546875" style="18" customWidth="1"/>
    <col min="14796" max="14796" width="2.42578125" style="18" customWidth="1"/>
    <col min="14797" max="14797" width="3" style="18" customWidth="1"/>
    <col min="14798" max="14798" width="0.85546875" style="18" customWidth="1"/>
    <col min="14799" max="14799" width="2.42578125" style="18" customWidth="1"/>
    <col min="14800" max="14800" width="3" style="18" customWidth="1"/>
    <col min="14801" max="14801" width="0.85546875" style="18" customWidth="1"/>
    <col min="14802" max="14802" width="2.42578125" style="18" customWidth="1"/>
    <col min="14803" max="14803" width="3.7109375" style="18" customWidth="1"/>
    <col min="14804" max="14804" width="4.7109375" style="18" customWidth="1"/>
    <col min="14805" max="14805" width="5.42578125" style="18" customWidth="1"/>
    <col min="14806" max="14806" width="4.140625" style="18" customWidth="1"/>
    <col min="14807" max="15025" width="11.42578125" style="18"/>
    <col min="15026" max="15026" width="1.85546875" style="18" bestFit="1" customWidth="1"/>
    <col min="15027" max="15027" width="10.7109375" style="18" customWidth="1"/>
    <col min="15028" max="15028" width="2" style="18" customWidth="1"/>
    <col min="15029" max="15029" width="3" style="18" customWidth="1"/>
    <col min="15030" max="15030" width="0.85546875" style="18" customWidth="1"/>
    <col min="15031" max="15031" width="2.42578125" style="18" customWidth="1"/>
    <col min="15032" max="15032" width="3" style="18" customWidth="1"/>
    <col min="15033" max="15033" width="0.85546875" style="18" customWidth="1"/>
    <col min="15034" max="15034" width="2.42578125" style="18" customWidth="1"/>
    <col min="15035" max="15035" width="3" style="18" customWidth="1"/>
    <col min="15036" max="15036" width="0.85546875" style="18" customWidth="1"/>
    <col min="15037" max="15037" width="2.42578125" style="18" customWidth="1"/>
    <col min="15038" max="15038" width="3" style="18" customWidth="1"/>
    <col min="15039" max="15039" width="0.85546875" style="18" customWidth="1"/>
    <col min="15040" max="15040" width="2.42578125" style="18" customWidth="1"/>
    <col min="15041" max="15041" width="3" style="18" customWidth="1"/>
    <col min="15042" max="15042" width="0.85546875" style="18" customWidth="1"/>
    <col min="15043" max="15043" width="2.42578125" style="18" customWidth="1"/>
    <col min="15044" max="15044" width="3" style="18" customWidth="1"/>
    <col min="15045" max="15045" width="0.85546875" style="18" customWidth="1"/>
    <col min="15046" max="15046" width="2.42578125" style="18" customWidth="1"/>
    <col min="15047" max="15047" width="3" style="18" customWidth="1"/>
    <col min="15048" max="15048" width="0.85546875" style="18" customWidth="1"/>
    <col min="15049" max="15049" width="2.42578125" style="18" customWidth="1"/>
    <col min="15050" max="15050" width="3" style="18" customWidth="1"/>
    <col min="15051" max="15051" width="0.85546875" style="18" customWidth="1"/>
    <col min="15052" max="15052" width="2.42578125" style="18" customWidth="1"/>
    <col min="15053" max="15053" width="3" style="18" customWidth="1"/>
    <col min="15054" max="15054" width="0.85546875" style="18" customWidth="1"/>
    <col min="15055" max="15055" width="2.42578125" style="18" customWidth="1"/>
    <col min="15056" max="15056" width="3" style="18" customWidth="1"/>
    <col min="15057" max="15057" width="0.85546875" style="18" customWidth="1"/>
    <col min="15058" max="15058" width="2.42578125" style="18" customWidth="1"/>
    <col min="15059" max="15059" width="3.7109375" style="18" customWidth="1"/>
    <col min="15060" max="15060" width="4.7109375" style="18" customWidth="1"/>
    <col min="15061" max="15061" width="5.42578125" style="18" customWidth="1"/>
    <col min="15062" max="15062" width="4.140625" style="18" customWidth="1"/>
    <col min="15063" max="15281" width="11.42578125" style="18"/>
    <col min="15282" max="15282" width="1.85546875" style="18" bestFit="1" customWidth="1"/>
    <col min="15283" max="15283" width="10.7109375" style="18" customWidth="1"/>
    <col min="15284" max="15284" width="2" style="18" customWidth="1"/>
    <col min="15285" max="15285" width="3" style="18" customWidth="1"/>
    <col min="15286" max="15286" width="0.85546875" style="18" customWidth="1"/>
    <col min="15287" max="15287" width="2.42578125" style="18" customWidth="1"/>
    <col min="15288" max="15288" width="3" style="18" customWidth="1"/>
    <col min="15289" max="15289" width="0.85546875" style="18" customWidth="1"/>
    <col min="15290" max="15290" width="2.42578125" style="18" customWidth="1"/>
    <col min="15291" max="15291" width="3" style="18" customWidth="1"/>
    <col min="15292" max="15292" width="0.85546875" style="18" customWidth="1"/>
    <col min="15293" max="15293" width="2.42578125" style="18" customWidth="1"/>
    <col min="15294" max="15294" width="3" style="18" customWidth="1"/>
    <col min="15295" max="15295" width="0.85546875" style="18" customWidth="1"/>
    <col min="15296" max="15296" width="2.42578125" style="18" customWidth="1"/>
    <col min="15297" max="15297" width="3" style="18" customWidth="1"/>
    <col min="15298" max="15298" width="0.85546875" style="18" customWidth="1"/>
    <col min="15299" max="15299" width="2.42578125" style="18" customWidth="1"/>
    <col min="15300" max="15300" width="3" style="18" customWidth="1"/>
    <col min="15301" max="15301" width="0.85546875" style="18" customWidth="1"/>
    <col min="15302" max="15302" width="2.42578125" style="18" customWidth="1"/>
    <col min="15303" max="15303" width="3" style="18" customWidth="1"/>
    <col min="15304" max="15304" width="0.85546875" style="18" customWidth="1"/>
    <col min="15305" max="15305" width="2.42578125" style="18" customWidth="1"/>
    <col min="15306" max="15306" width="3" style="18" customWidth="1"/>
    <col min="15307" max="15307" width="0.85546875" style="18" customWidth="1"/>
    <col min="15308" max="15308" width="2.42578125" style="18" customWidth="1"/>
    <col min="15309" max="15309" width="3" style="18" customWidth="1"/>
    <col min="15310" max="15310" width="0.85546875" style="18" customWidth="1"/>
    <col min="15311" max="15311" width="2.42578125" style="18" customWidth="1"/>
    <col min="15312" max="15312" width="3" style="18" customWidth="1"/>
    <col min="15313" max="15313" width="0.85546875" style="18" customWidth="1"/>
    <col min="15314" max="15314" width="2.42578125" style="18" customWidth="1"/>
    <col min="15315" max="15315" width="3.7109375" style="18" customWidth="1"/>
    <col min="15316" max="15316" width="4.7109375" style="18" customWidth="1"/>
    <col min="15317" max="15317" width="5.42578125" style="18" customWidth="1"/>
    <col min="15318" max="15318" width="4.140625" style="18" customWidth="1"/>
    <col min="15319" max="15537" width="11.42578125" style="18"/>
    <col min="15538" max="15538" width="1.85546875" style="18" bestFit="1" customWidth="1"/>
    <col min="15539" max="15539" width="10.7109375" style="18" customWidth="1"/>
    <col min="15540" max="15540" width="2" style="18" customWidth="1"/>
    <col min="15541" max="15541" width="3" style="18" customWidth="1"/>
    <col min="15542" max="15542" width="0.85546875" style="18" customWidth="1"/>
    <col min="15543" max="15543" width="2.42578125" style="18" customWidth="1"/>
    <col min="15544" max="15544" width="3" style="18" customWidth="1"/>
    <col min="15545" max="15545" width="0.85546875" style="18" customWidth="1"/>
    <col min="15546" max="15546" width="2.42578125" style="18" customWidth="1"/>
    <col min="15547" max="15547" width="3" style="18" customWidth="1"/>
    <col min="15548" max="15548" width="0.85546875" style="18" customWidth="1"/>
    <col min="15549" max="15549" width="2.42578125" style="18" customWidth="1"/>
    <col min="15550" max="15550" width="3" style="18" customWidth="1"/>
    <col min="15551" max="15551" width="0.85546875" style="18" customWidth="1"/>
    <col min="15552" max="15552" width="2.42578125" style="18" customWidth="1"/>
    <col min="15553" max="15553" width="3" style="18" customWidth="1"/>
    <col min="15554" max="15554" width="0.85546875" style="18" customWidth="1"/>
    <col min="15555" max="15555" width="2.42578125" style="18" customWidth="1"/>
    <col min="15556" max="15556" width="3" style="18" customWidth="1"/>
    <col min="15557" max="15557" width="0.85546875" style="18" customWidth="1"/>
    <col min="15558" max="15558" width="2.42578125" style="18" customWidth="1"/>
    <col min="15559" max="15559" width="3" style="18" customWidth="1"/>
    <col min="15560" max="15560" width="0.85546875" style="18" customWidth="1"/>
    <col min="15561" max="15561" width="2.42578125" style="18" customWidth="1"/>
    <col min="15562" max="15562" width="3" style="18" customWidth="1"/>
    <col min="15563" max="15563" width="0.85546875" style="18" customWidth="1"/>
    <col min="15564" max="15564" width="2.42578125" style="18" customWidth="1"/>
    <col min="15565" max="15565" width="3" style="18" customWidth="1"/>
    <col min="15566" max="15566" width="0.85546875" style="18" customWidth="1"/>
    <col min="15567" max="15567" width="2.42578125" style="18" customWidth="1"/>
    <col min="15568" max="15568" width="3" style="18" customWidth="1"/>
    <col min="15569" max="15569" width="0.85546875" style="18" customWidth="1"/>
    <col min="15570" max="15570" width="2.42578125" style="18" customWidth="1"/>
    <col min="15571" max="15571" width="3.7109375" style="18" customWidth="1"/>
    <col min="15572" max="15572" width="4.7109375" style="18" customWidth="1"/>
    <col min="15573" max="15573" width="5.42578125" style="18" customWidth="1"/>
    <col min="15574" max="15574" width="4.140625" style="18" customWidth="1"/>
    <col min="15575" max="15793" width="11.42578125" style="18"/>
    <col min="15794" max="15794" width="1.85546875" style="18" bestFit="1" customWidth="1"/>
    <col min="15795" max="15795" width="10.7109375" style="18" customWidth="1"/>
    <col min="15796" max="15796" width="2" style="18" customWidth="1"/>
    <col min="15797" max="15797" width="3" style="18" customWidth="1"/>
    <col min="15798" max="15798" width="0.85546875" style="18" customWidth="1"/>
    <col min="15799" max="15799" width="2.42578125" style="18" customWidth="1"/>
    <col min="15800" max="15800" width="3" style="18" customWidth="1"/>
    <col min="15801" max="15801" width="0.85546875" style="18" customWidth="1"/>
    <col min="15802" max="15802" width="2.42578125" style="18" customWidth="1"/>
    <col min="15803" max="15803" width="3" style="18" customWidth="1"/>
    <col min="15804" max="15804" width="0.85546875" style="18" customWidth="1"/>
    <col min="15805" max="15805" width="2.42578125" style="18" customWidth="1"/>
    <col min="15806" max="15806" width="3" style="18" customWidth="1"/>
    <col min="15807" max="15807" width="0.85546875" style="18" customWidth="1"/>
    <col min="15808" max="15808" width="2.42578125" style="18" customWidth="1"/>
    <col min="15809" max="15809" width="3" style="18" customWidth="1"/>
    <col min="15810" max="15810" width="0.85546875" style="18" customWidth="1"/>
    <col min="15811" max="15811" width="2.42578125" style="18" customWidth="1"/>
    <col min="15812" max="15812" width="3" style="18" customWidth="1"/>
    <col min="15813" max="15813" width="0.85546875" style="18" customWidth="1"/>
    <col min="15814" max="15814" width="2.42578125" style="18" customWidth="1"/>
    <col min="15815" max="15815" width="3" style="18" customWidth="1"/>
    <col min="15816" max="15816" width="0.85546875" style="18" customWidth="1"/>
    <col min="15817" max="15817" width="2.42578125" style="18" customWidth="1"/>
    <col min="15818" max="15818" width="3" style="18" customWidth="1"/>
    <col min="15819" max="15819" width="0.85546875" style="18" customWidth="1"/>
    <col min="15820" max="15820" width="2.42578125" style="18" customWidth="1"/>
    <col min="15821" max="15821" width="3" style="18" customWidth="1"/>
    <col min="15822" max="15822" width="0.85546875" style="18" customWidth="1"/>
    <col min="15823" max="15823" width="2.42578125" style="18" customWidth="1"/>
    <col min="15824" max="15824" width="3" style="18" customWidth="1"/>
    <col min="15825" max="15825" width="0.85546875" style="18" customWidth="1"/>
    <col min="15826" max="15826" width="2.42578125" style="18" customWidth="1"/>
    <col min="15827" max="15827" width="3.7109375" style="18" customWidth="1"/>
    <col min="15828" max="15828" width="4.7109375" style="18" customWidth="1"/>
    <col min="15829" max="15829" width="5.42578125" style="18" customWidth="1"/>
    <col min="15830" max="15830" width="4.140625" style="18" customWidth="1"/>
    <col min="15831" max="16049" width="11.42578125" style="18"/>
    <col min="16050" max="16050" width="1.85546875" style="18" bestFit="1" customWidth="1"/>
    <col min="16051" max="16051" width="10.7109375" style="18" customWidth="1"/>
    <col min="16052" max="16052" width="2" style="18" customWidth="1"/>
    <col min="16053" max="16053" width="3" style="18" customWidth="1"/>
    <col min="16054" max="16054" width="0.85546875" style="18" customWidth="1"/>
    <col min="16055" max="16055" width="2.42578125" style="18" customWidth="1"/>
    <col min="16056" max="16056" width="3" style="18" customWidth="1"/>
    <col min="16057" max="16057" width="0.85546875" style="18" customWidth="1"/>
    <col min="16058" max="16058" width="2.42578125" style="18" customWidth="1"/>
    <col min="16059" max="16059" width="3" style="18" customWidth="1"/>
    <col min="16060" max="16060" width="0.85546875" style="18" customWidth="1"/>
    <col min="16061" max="16061" width="2.42578125" style="18" customWidth="1"/>
    <col min="16062" max="16062" width="3" style="18" customWidth="1"/>
    <col min="16063" max="16063" width="0.85546875" style="18" customWidth="1"/>
    <col min="16064" max="16064" width="2.42578125" style="18" customWidth="1"/>
    <col min="16065" max="16065" width="3" style="18" customWidth="1"/>
    <col min="16066" max="16066" width="0.85546875" style="18" customWidth="1"/>
    <col min="16067" max="16067" width="2.42578125" style="18" customWidth="1"/>
    <col min="16068" max="16068" width="3" style="18" customWidth="1"/>
    <col min="16069" max="16069" width="0.85546875" style="18" customWidth="1"/>
    <col min="16070" max="16070" width="2.42578125" style="18" customWidth="1"/>
    <col min="16071" max="16071" width="3" style="18" customWidth="1"/>
    <col min="16072" max="16072" width="0.85546875" style="18" customWidth="1"/>
    <col min="16073" max="16073" width="2.42578125" style="18" customWidth="1"/>
    <col min="16074" max="16074" width="3" style="18" customWidth="1"/>
    <col min="16075" max="16075" width="0.85546875" style="18" customWidth="1"/>
    <col min="16076" max="16076" width="2.42578125" style="18" customWidth="1"/>
    <col min="16077" max="16077" width="3" style="18" customWidth="1"/>
    <col min="16078" max="16078" width="0.85546875" style="18" customWidth="1"/>
    <col min="16079" max="16079" width="2.42578125" style="18" customWidth="1"/>
    <col min="16080" max="16080" width="3" style="18" customWidth="1"/>
    <col min="16081" max="16081" width="0.85546875" style="18" customWidth="1"/>
    <col min="16082" max="16082" width="2.42578125" style="18" customWidth="1"/>
    <col min="16083" max="16083" width="3.7109375" style="18" customWidth="1"/>
    <col min="16084" max="16084" width="4.7109375" style="18" customWidth="1"/>
    <col min="16085" max="16085" width="5.42578125" style="18" customWidth="1"/>
    <col min="16086" max="16086" width="4.140625" style="18" customWidth="1"/>
    <col min="16087" max="16384" width="11.42578125" style="18"/>
  </cols>
  <sheetData>
    <row r="1" spans="1:36">
      <c r="C1" s="18"/>
      <c r="D1" s="192"/>
      <c r="E1" s="22"/>
      <c r="F1" s="22"/>
      <c r="G1" s="22"/>
      <c r="I1" s="18"/>
      <c r="J1" s="23"/>
      <c r="L1" s="18"/>
      <c r="M1" s="23"/>
      <c r="O1" s="18"/>
      <c r="P1" s="23"/>
      <c r="S1" s="23"/>
      <c r="U1" s="24"/>
      <c r="V1" s="24"/>
      <c r="W1" s="24"/>
      <c r="X1" s="24"/>
      <c r="Y1" s="24"/>
      <c r="AB1" s="23"/>
      <c r="AE1" s="23"/>
    </row>
    <row r="2" spans="1:36">
      <c r="C2" s="77" t="s">
        <v>770</v>
      </c>
      <c r="D2" s="192"/>
      <c r="F2" s="18"/>
      <c r="G2" s="23"/>
      <c r="I2" s="18"/>
      <c r="J2" s="23"/>
      <c r="L2" s="18"/>
      <c r="M2" s="23"/>
      <c r="O2" s="18"/>
      <c r="P2" s="23"/>
      <c r="S2" s="23"/>
      <c r="V2" s="23"/>
      <c r="Y2" s="23"/>
      <c r="AB2" s="23"/>
      <c r="AE2" s="23"/>
    </row>
    <row r="3" spans="1:36" s="77" customFormat="1" ht="21" thickBot="1">
      <c r="A3" s="160">
        <v>1</v>
      </c>
      <c r="B3" s="160"/>
      <c r="C3" s="160" t="s">
        <v>923</v>
      </c>
      <c r="D3" s="190"/>
      <c r="E3" s="379" t="s">
        <v>688</v>
      </c>
      <c r="F3" s="379"/>
      <c r="G3" s="379"/>
      <c r="H3" s="379" t="s">
        <v>38</v>
      </c>
      <c r="I3" s="379"/>
      <c r="J3" s="379"/>
      <c r="K3" s="379" t="s">
        <v>687</v>
      </c>
      <c r="L3" s="379"/>
      <c r="M3" s="379"/>
      <c r="N3" s="379" t="s">
        <v>686</v>
      </c>
      <c r="O3" s="379"/>
      <c r="P3" s="379"/>
      <c r="AG3" s="78"/>
      <c r="AH3" s="18"/>
      <c r="AI3" s="25"/>
      <c r="AJ3" s="76"/>
    </row>
    <row r="4" spans="1:36" ht="25.5">
      <c r="A4" s="165">
        <v>1</v>
      </c>
      <c r="B4" s="193" t="s">
        <v>942</v>
      </c>
      <c r="C4" s="176" t="s">
        <v>720</v>
      </c>
      <c r="D4" s="131" t="str">
        <f t="shared" ref="D4:D9" si="0">HYPERLINK(AJ4,AI4)</f>
        <v>video</v>
      </c>
      <c r="E4" s="390">
        <v>8</v>
      </c>
      <c r="F4" s="390"/>
      <c r="G4" s="390"/>
      <c r="H4" s="390"/>
      <c r="I4" s="390"/>
      <c r="J4" s="390"/>
      <c r="K4" s="390"/>
      <c r="L4" s="390"/>
      <c r="M4" s="390"/>
      <c r="N4" s="390"/>
      <c r="O4" s="390"/>
      <c r="P4" s="391"/>
      <c r="Q4" s="159"/>
      <c r="R4" s="159"/>
      <c r="S4" s="159"/>
      <c r="T4" s="159"/>
      <c r="U4" s="159"/>
      <c r="V4" s="159"/>
      <c r="W4" s="159"/>
      <c r="X4" s="159"/>
      <c r="Y4" s="159"/>
      <c r="Z4" s="159"/>
      <c r="AA4" s="159"/>
      <c r="AB4" s="159"/>
      <c r="AC4" s="159"/>
      <c r="AD4" s="159"/>
      <c r="AE4" s="159"/>
      <c r="AF4" s="159"/>
      <c r="AG4" s="178"/>
      <c r="AI4" s="25" t="s">
        <v>738</v>
      </c>
      <c r="AJ4" s="19" t="str">
        <f>VLOOKUP(C4,EJE!C$1:D1336,2,FALSE)</f>
        <v>https://youtu.be/3cqkbGUWro4?si=jJC6Mfg8OeypjUji</v>
      </c>
    </row>
    <row r="5" spans="1:36" ht="12.75">
      <c r="A5" s="165">
        <v>2</v>
      </c>
      <c r="B5" s="194" t="s">
        <v>264</v>
      </c>
      <c r="C5" s="178" t="s">
        <v>692</v>
      </c>
      <c r="D5" s="132" t="str">
        <f t="shared" si="0"/>
        <v>video</v>
      </c>
      <c r="E5" s="380"/>
      <c r="F5" s="380"/>
      <c r="G5" s="380"/>
      <c r="H5" s="380" t="s">
        <v>776</v>
      </c>
      <c r="I5" s="380"/>
      <c r="J5" s="380"/>
      <c r="K5" s="380">
        <v>3</v>
      </c>
      <c r="L5" s="380"/>
      <c r="M5" s="380"/>
      <c r="N5" s="380"/>
      <c r="O5" s="380"/>
      <c r="P5" s="385"/>
      <c r="Q5" s="159"/>
      <c r="R5" s="159"/>
      <c r="S5" s="159"/>
      <c r="T5" s="159"/>
      <c r="U5" s="159"/>
      <c r="V5" s="159"/>
      <c r="W5" s="159"/>
      <c r="X5" s="159"/>
      <c r="Y5" s="159"/>
      <c r="Z5" s="159"/>
      <c r="AA5" s="159"/>
      <c r="AB5" s="159"/>
      <c r="AC5" s="159"/>
      <c r="AD5" s="159"/>
      <c r="AE5" s="159"/>
      <c r="AF5" s="159"/>
      <c r="AG5" s="178"/>
      <c r="AI5" s="25" t="s">
        <v>738</v>
      </c>
      <c r="AJ5" s="19" t="str">
        <f>VLOOKUP(C5,EJE!C$1:D1337,2,FALSE)</f>
        <v>https://youtu.be/c6a4n-uxNy0?si=wxXF20Dhm3IYMqto</v>
      </c>
    </row>
    <row r="6" spans="1:36" ht="17.25" thickBot="1">
      <c r="A6" s="165">
        <v>3</v>
      </c>
      <c r="B6" s="195" t="s">
        <v>942</v>
      </c>
      <c r="C6" s="180" t="s">
        <v>176</v>
      </c>
      <c r="D6" s="133" t="str">
        <f t="shared" si="0"/>
        <v>video</v>
      </c>
      <c r="E6" s="387"/>
      <c r="F6" s="387"/>
      <c r="G6" s="387"/>
      <c r="H6" s="387" t="s">
        <v>776</v>
      </c>
      <c r="I6" s="387"/>
      <c r="J6" s="387"/>
      <c r="K6" s="387">
        <v>3</v>
      </c>
      <c r="L6" s="387"/>
      <c r="M6" s="387"/>
      <c r="N6" s="387"/>
      <c r="O6" s="387"/>
      <c r="P6" s="388"/>
      <c r="Q6" s="159"/>
      <c r="R6" s="159"/>
      <c r="S6" s="159"/>
      <c r="T6" s="159"/>
      <c r="U6" s="159"/>
      <c r="V6" s="159"/>
      <c r="W6" s="159"/>
      <c r="X6" s="159"/>
      <c r="Y6" s="159"/>
      <c r="Z6" s="159"/>
      <c r="AA6" s="159"/>
      <c r="AB6" s="159"/>
      <c r="AC6" s="159"/>
      <c r="AD6" s="159"/>
      <c r="AE6" s="159"/>
      <c r="AF6" s="159"/>
      <c r="AG6" s="178"/>
      <c r="AI6" s="25" t="s">
        <v>738</v>
      </c>
      <c r="AJ6" s="19" t="str">
        <f>VLOOKUP(C6,EJE!C$1:D1338,2,FALSE)</f>
        <v>https://drive.google.com/file/d/1Q1An8Nigul245WUqUDS52fCJOsCBmEqf/view?usp=drive_link</v>
      </c>
    </row>
    <row r="7" spans="1:36" ht="16.5">
      <c r="A7" s="165">
        <v>4</v>
      </c>
      <c r="B7" s="194" t="s">
        <v>739</v>
      </c>
      <c r="C7" s="178" t="s">
        <v>66</v>
      </c>
      <c r="D7" s="132" t="str">
        <f t="shared" si="0"/>
        <v>video</v>
      </c>
      <c r="E7" s="380"/>
      <c r="F7" s="380"/>
      <c r="G7" s="380"/>
      <c r="H7" s="380" t="s">
        <v>776</v>
      </c>
      <c r="I7" s="380"/>
      <c r="J7" s="380"/>
      <c r="K7" s="380">
        <v>3</v>
      </c>
      <c r="L7" s="380"/>
      <c r="M7" s="380"/>
      <c r="N7" s="380"/>
      <c r="O7" s="380"/>
      <c r="P7" s="385"/>
      <c r="Q7" s="159"/>
      <c r="R7" s="159"/>
      <c r="S7" s="159"/>
      <c r="T7" s="159"/>
      <c r="U7" s="159"/>
      <c r="V7" s="159"/>
      <c r="W7" s="159"/>
      <c r="X7" s="159"/>
      <c r="Y7" s="159"/>
      <c r="Z7" s="159"/>
      <c r="AA7" s="159"/>
      <c r="AB7" s="159"/>
      <c r="AC7" s="159"/>
      <c r="AD7" s="159"/>
      <c r="AE7" s="159"/>
      <c r="AF7" s="159"/>
      <c r="AG7" s="178"/>
      <c r="AI7" s="25" t="s">
        <v>738</v>
      </c>
      <c r="AJ7" s="19" t="str">
        <f>VLOOKUP(C7,EJE!C$1:D1339,2,FALSE)</f>
        <v>https://youtu.be/YNAwRWgPwNk?si=tRGZb459mOPBCCZB</v>
      </c>
    </row>
    <row r="8" spans="1:36" ht="12.75">
      <c r="A8" s="165">
        <v>5</v>
      </c>
      <c r="B8" s="194" t="s">
        <v>739</v>
      </c>
      <c r="C8" s="178" t="s">
        <v>622</v>
      </c>
      <c r="D8" s="132" t="e">
        <f t="shared" si="0"/>
        <v>#N/A</v>
      </c>
      <c r="E8" s="380"/>
      <c r="F8" s="380"/>
      <c r="G8" s="380"/>
      <c r="H8" s="380" t="s">
        <v>776</v>
      </c>
      <c r="I8" s="380"/>
      <c r="J8" s="380"/>
      <c r="K8" s="380">
        <v>3</v>
      </c>
      <c r="L8" s="380"/>
      <c r="M8" s="380"/>
      <c r="N8" s="380"/>
      <c r="O8" s="380"/>
      <c r="P8" s="385"/>
      <c r="Q8" s="159"/>
      <c r="R8" s="159"/>
      <c r="S8" s="159"/>
      <c r="T8" s="159"/>
      <c r="U8" s="159"/>
      <c r="V8" s="159"/>
      <c r="W8" s="159"/>
      <c r="X8" s="159"/>
      <c r="Y8" s="159"/>
      <c r="Z8" s="159"/>
      <c r="AA8" s="159"/>
      <c r="AB8" s="159"/>
      <c r="AC8" s="159"/>
      <c r="AD8" s="159"/>
      <c r="AE8" s="159"/>
      <c r="AF8" s="159"/>
      <c r="AG8" s="178"/>
      <c r="AI8" s="25" t="s">
        <v>738</v>
      </c>
      <c r="AJ8" s="19" t="e">
        <f>VLOOKUP(C8,EJE!C$1:D1340,2,FALSE)</f>
        <v>#N/A</v>
      </c>
    </row>
    <row r="9" spans="1:36" ht="13.5" thickBot="1">
      <c r="A9" s="165">
        <v>6</v>
      </c>
      <c r="B9" s="194" t="s">
        <v>0</v>
      </c>
      <c r="C9" s="178" t="s">
        <v>627</v>
      </c>
      <c r="D9" s="132" t="str">
        <f t="shared" si="0"/>
        <v>video</v>
      </c>
      <c r="E9" s="380"/>
      <c r="F9" s="380"/>
      <c r="G9" s="380"/>
      <c r="H9" s="380" t="s">
        <v>776</v>
      </c>
      <c r="I9" s="380"/>
      <c r="J9" s="380"/>
      <c r="K9" s="380">
        <v>3</v>
      </c>
      <c r="L9" s="380"/>
      <c r="M9" s="380"/>
      <c r="N9" s="380"/>
      <c r="O9" s="380"/>
      <c r="P9" s="385"/>
      <c r="Q9" s="159"/>
      <c r="R9" s="159"/>
      <c r="S9" s="159"/>
      <c r="T9" s="159"/>
      <c r="U9" s="159"/>
      <c r="V9" s="159"/>
      <c r="W9" s="159"/>
      <c r="X9" s="159"/>
      <c r="Y9" s="159"/>
      <c r="Z9" s="159"/>
      <c r="AA9" s="159"/>
      <c r="AB9" s="159"/>
      <c r="AC9" s="159"/>
      <c r="AD9" s="159"/>
      <c r="AE9" s="159"/>
      <c r="AF9" s="159"/>
      <c r="AG9" s="178"/>
      <c r="AI9" s="25" t="s">
        <v>738</v>
      </c>
      <c r="AJ9" s="19" t="str">
        <f>VLOOKUP(C9,EJE!C$1:D1341,2,FALSE)</f>
        <v>https://youtu.be/21c_yxmd5lQ?si=PIVwUqgcfAsyu5jn</v>
      </c>
    </row>
    <row r="10" spans="1:36" ht="12.75">
      <c r="A10" s="165">
        <v>7</v>
      </c>
      <c r="B10" s="196" t="s">
        <v>833</v>
      </c>
      <c r="C10" s="176" t="str">
        <f>+VLOOKUP($B10,PERIODIZACION!$A$3:$AN$528,2,FALSE)</f>
        <v>HIP TRUST</v>
      </c>
      <c r="D10" s="222">
        <f>IF(VLOOKUP($B10,PERIODIZACION!$A$3:$AN$528,3,FALSE)=0,"",VLOOKUP($B10,PERIODIZACION!$A$3:$AN$528,3,FALSE))</f>
        <v>40</v>
      </c>
      <c r="E10" s="176" t="str">
        <f t="shared" ref="E10" si="1">IF(D10 &lt;&gt; "","/","")</f>
        <v>/</v>
      </c>
      <c r="F10" s="176">
        <f>IF(VLOOKUP($B10,PERIODIZACION!$A$3:$AN$528,4,FALSE)=0,"",VLOOKUP($B10,PERIODIZACION!$A$3:$AN$528,4,FALSE))</f>
        <v>4</v>
      </c>
      <c r="G10" s="176">
        <f>IF(VLOOKUP($B10,PERIODIZACION!$A$3:$AN$528,5,FALSE)=0,"",VLOOKUP($B10,PERIODIZACION!$A$3:$AN$528,5,FALSE))</f>
        <v>60</v>
      </c>
      <c r="H10" s="176" t="str">
        <f t="shared" ref="H10" si="2">IF(G10 &lt;&gt; "","/","")</f>
        <v>/</v>
      </c>
      <c r="I10" s="176">
        <f>IF(VLOOKUP($B10,PERIODIZACION!$A$3:$AN$528,6,FALSE)=0,"",VLOOKUP($B10,PERIODIZACION!$A$3:$AN$528,6,FALSE))</f>
        <v>4</v>
      </c>
      <c r="J10" s="176">
        <f>IF(VLOOKUP($B10,PERIODIZACION!$A$3:$AN$528,7,FALSE)=0,"",VLOOKUP($B10,PERIODIZACION!$A$3:$AN$528,7,FALSE))</f>
        <v>70</v>
      </c>
      <c r="K10" s="176" t="str">
        <f t="shared" ref="K10" si="3">IF(J10 &lt;&gt; "","/","")</f>
        <v>/</v>
      </c>
      <c r="L10" s="176">
        <f>IF(VLOOKUP($B10,PERIODIZACION!$A$3:$AN$528,8,FALSE)=0,"",VLOOKUP($B10,PERIODIZACION!$A$3:$AN$528,8,FALSE))</f>
        <v>4</v>
      </c>
      <c r="M10" s="176">
        <f>IF(VLOOKUP($B10,PERIODIZACION!$A$3:$AN$528,9,FALSE)=0,"",VLOOKUP($B10,PERIODIZACION!$A$3:$AN$528,9,FALSE))</f>
        <v>80</v>
      </c>
      <c r="N10" s="176" t="str">
        <f t="shared" ref="N10" si="4">IF(M10 &lt;&gt; "","/","")</f>
        <v>/</v>
      </c>
      <c r="O10" s="176">
        <f>IF(VLOOKUP($B10,PERIODIZACION!$A$3:$AN$528,10,FALSE)=0,"",VLOOKUP($B10,PERIODIZACION!$A$3:$AN$528,10,FALSE))</f>
        <v>2</v>
      </c>
      <c r="P10" s="176">
        <f>IF(VLOOKUP($B10,PERIODIZACION!$A$3:$AN$528,11,FALSE)=0,"",VLOOKUP($B10,PERIODIZACION!$A$3:$AN$528,11,FALSE))</f>
        <v>80</v>
      </c>
      <c r="Q10" s="176" t="str">
        <f t="shared" ref="Q10" si="5">IF(P10 &lt;&gt; "","/","")</f>
        <v>/</v>
      </c>
      <c r="R10" s="176">
        <f>IF(VLOOKUP($B10,PERIODIZACION!$A$3:$AN$528,12,FALSE)=0,"",VLOOKUP($B10,PERIODIZACION!$A$3:$AN$528,12,FALSE))</f>
        <v>2</v>
      </c>
      <c r="S10" s="176">
        <f>IF(VLOOKUP($B10,PERIODIZACION!$A$3:$AN$528,13,FALSE)=0,"",VLOOKUP($B10,PERIODIZACION!$A$3:$AN$528,13,FALSE))</f>
        <v>80</v>
      </c>
      <c r="T10" s="176" t="str">
        <f t="shared" ref="T10" si="6">IF(S10 &lt;&gt; "","/","")</f>
        <v>/</v>
      </c>
      <c r="U10" s="176">
        <f>IF(VLOOKUP($B10,PERIODIZACION!$A$3:$AN$528,14,FALSE)=0,"",VLOOKUP($B10,PERIODIZACION!$A$3:$AN$528,14,FALSE))</f>
        <v>2</v>
      </c>
      <c r="V10" s="176">
        <f>IF(VLOOKUP($B10,PERIODIZACION!$A$3:$AN$528,15,FALSE)=0,"",VLOOKUP($B10,PERIODIZACION!$A$3:$AN$528,15,FALSE))</f>
        <v>80</v>
      </c>
      <c r="W10" s="176" t="str">
        <f t="shared" ref="W10" si="7">IF(V10 &lt;&gt; "","/","")</f>
        <v>/</v>
      </c>
      <c r="X10" s="176">
        <f>IF(VLOOKUP($B10,PERIODIZACION!$A$3:$AN$528,16,FALSE)=0,"",VLOOKUP($B10,PERIODIZACION!$A$3:$AN$528,16,FALSE))</f>
        <v>2</v>
      </c>
      <c r="Y10" s="176">
        <f>IF(VLOOKUP($B10,PERIODIZACION!$A$3:$AN$528,17,FALSE)=0,"",VLOOKUP($B10,PERIODIZACION!$A$3:$AN$528,17,FALSE))</f>
        <v>80</v>
      </c>
      <c r="Z10" s="176" t="str">
        <f t="shared" ref="Z10" si="8">IF(Y10 &lt;&gt; "","/","")</f>
        <v>/</v>
      </c>
      <c r="AA10" s="176">
        <f>IF(VLOOKUP($B10,PERIODIZACION!$A$3:$AN$528,18,FALSE)=0,"",VLOOKUP($B10,PERIODIZACION!$A$3:$AN$528,18,FALSE))</f>
        <v>2</v>
      </c>
      <c r="AB10" s="176">
        <f>IF(VLOOKUP($B10,PERIODIZACION!$A$3:$AN$528,19,FALSE)=0,"",VLOOKUP($B10,PERIODIZACION!$A$3:$AN$528,19,FALSE))</f>
        <v>80</v>
      </c>
      <c r="AC10" s="176" t="str">
        <f t="shared" ref="AC10" si="9">IF(AB10 &lt;&gt; "","/","")</f>
        <v>/</v>
      </c>
      <c r="AD10" s="176">
        <f>IF(VLOOKUP($B10,PERIODIZACION!$A$3:$AN$528,20,FALSE)=0,"",VLOOKUP($B10,PERIODIZACION!$A$3:$AN$528,20,FALSE))</f>
        <v>2</v>
      </c>
      <c r="AE10" s="176" t="str">
        <f>IF(VLOOKUP($B10,PERIODIZACION!$A$3:$AN$528,21,FALSE)=0,"",VLOOKUP($B10,PERIODIZACION!$A$3:$AN$528,21,FALSE))</f>
        <v/>
      </c>
      <c r="AF10" s="176" t="str">
        <f t="shared" ref="AF10" si="10">IF(AE10 &lt;&gt; "","/","")</f>
        <v/>
      </c>
      <c r="AG10" s="182" t="str">
        <f>IF(VLOOKUP($B10,PERIODIZACION!$A$3:$AN$528,22,FALSE)=0,"",VLOOKUP($B10,PERIODIZACION!$A$3:$AN$528,22,FALSE))</f>
        <v/>
      </c>
      <c r="AJ10" s="19" t="e">
        <f>VLOOKUP(C10,EJE!C$1:D1343,2,FALSE)</f>
        <v>#N/A</v>
      </c>
    </row>
    <row r="11" spans="1:36" ht="16.5">
      <c r="A11" s="165">
        <v>8</v>
      </c>
      <c r="B11" s="194" t="s">
        <v>685</v>
      </c>
      <c r="C11" s="178" t="s">
        <v>3</v>
      </c>
      <c r="D11" s="132" t="str">
        <f>HYPERLINK(AJ11,AI11)</f>
        <v>video</v>
      </c>
      <c r="E11" s="380"/>
      <c r="F11" s="380"/>
      <c r="G11" s="380"/>
      <c r="H11" s="380" t="s">
        <v>776</v>
      </c>
      <c r="I11" s="380"/>
      <c r="J11" s="380"/>
      <c r="K11" s="380"/>
      <c r="L11" s="380"/>
      <c r="M11" s="380"/>
      <c r="N11" s="380"/>
      <c r="O11" s="380"/>
      <c r="P11" s="380"/>
      <c r="Q11" s="178"/>
      <c r="R11" s="178"/>
      <c r="S11" s="178"/>
      <c r="T11" s="178"/>
      <c r="U11" s="178"/>
      <c r="V11" s="178"/>
      <c r="W11" s="178"/>
      <c r="X11" s="178"/>
      <c r="Y11" s="178"/>
      <c r="Z11" s="178"/>
      <c r="AA11" s="178"/>
      <c r="AB11" s="178"/>
      <c r="AC11" s="178"/>
      <c r="AD11" s="178"/>
      <c r="AE11" s="178"/>
      <c r="AF11" s="178"/>
      <c r="AG11" s="183"/>
      <c r="AI11" s="25" t="s">
        <v>738</v>
      </c>
      <c r="AJ11" s="19" t="str">
        <f>VLOOKUP(C11,EJE!C$1:D1344,2,FALSE)</f>
        <v>https://youtu.be/JwwQxitUCsY?si=-0IR-GRHn2uOUwX0</v>
      </c>
    </row>
    <row r="12" spans="1:36" ht="13.5" thickBot="1">
      <c r="A12" s="165">
        <v>9</v>
      </c>
      <c r="B12" s="195" t="s">
        <v>264</v>
      </c>
      <c r="C12" s="180" t="s">
        <v>219</v>
      </c>
      <c r="D12" s="133" t="str">
        <f>HYPERLINK(AJ12,AI12)</f>
        <v>video</v>
      </c>
      <c r="E12" s="387"/>
      <c r="F12" s="387"/>
      <c r="G12" s="387"/>
      <c r="H12" s="387" t="s">
        <v>776</v>
      </c>
      <c r="I12" s="387"/>
      <c r="J12" s="387"/>
      <c r="K12" s="387"/>
      <c r="L12" s="387"/>
      <c r="M12" s="387"/>
      <c r="N12" s="387"/>
      <c r="O12" s="387"/>
      <c r="P12" s="387"/>
      <c r="Q12" s="180"/>
      <c r="R12" s="180"/>
      <c r="S12" s="180"/>
      <c r="T12" s="180"/>
      <c r="U12" s="180"/>
      <c r="V12" s="180"/>
      <c r="W12" s="180"/>
      <c r="X12" s="180"/>
      <c r="Y12" s="180"/>
      <c r="Z12" s="180"/>
      <c r="AA12" s="180"/>
      <c r="AB12" s="180"/>
      <c r="AC12" s="180"/>
      <c r="AD12" s="180"/>
      <c r="AE12" s="180"/>
      <c r="AF12" s="180"/>
      <c r="AG12" s="184"/>
      <c r="AI12" s="25" t="s">
        <v>738</v>
      </c>
      <c r="AJ12" s="19">
        <f>VLOOKUP(C12,EJE!C$1:D1345,2,FALSE)</f>
        <v>0</v>
      </c>
    </row>
    <row r="13" spans="1:36" ht="12.75">
      <c r="A13" s="165">
        <v>10</v>
      </c>
      <c r="B13" s="196" t="s">
        <v>749</v>
      </c>
      <c r="C13" s="176" t="str">
        <f>+VLOOKUP($B13,PERIODIZACION!$A$3:$AN$528,2,FALSE)</f>
        <v>SENTADILLA</v>
      </c>
      <c r="D13" s="222">
        <f>IF(VLOOKUP($B13,PERIODIZACION!$A$3:$AN$528,3,FALSE)=0,"",VLOOKUP($B13,PERIODIZACION!$A$3:$AN$528,3,FALSE))</f>
        <v>40</v>
      </c>
      <c r="E13" s="176" t="str">
        <f t="shared" ref="E13" si="11">IF(D13 &lt;&gt; "","/","")</f>
        <v>/</v>
      </c>
      <c r="F13" s="176">
        <f>IF(VLOOKUP($B13,PERIODIZACION!$A$3:$AN$528,4,FALSE)=0,"",VLOOKUP($B13,PERIODIZACION!$A$3:$AN$528,4,FALSE))</f>
        <v>4</v>
      </c>
      <c r="G13" s="176">
        <f>IF(VLOOKUP($B13,PERIODIZACION!$A$3:$AN$528,5,FALSE)=0,"",VLOOKUP($B13,PERIODIZACION!$A$3:$AN$528,5,FALSE))</f>
        <v>60</v>
      </c>
      <c r="H13" s="176" t="str">
        <f t="shared" ref="H13" si="12">IF(G13 &lt;&gt; "","/","")</f>
        <v>/</v>
      </c>
      <c r="I13" s="176">
        <f>IF(VLOOKUP($B13,PERIODIZACION!$A$3:$AN$528,6,FALSE)=0,"",VLOOKUP($B13,PERIODIZACION!$A$3:$AN$528,6,FALSE))</f>
        <v>4</v>
      </c>
      <c r="J13" s="176">
        <f>IF(VLOOKUP($B13,PERIODIZACION!$A$3:$AN$528,7,FALSE)=0,"",VLOOKUP($B13,PERIODIZACION!$A$3:$AN$528,7,FALSE))</f>
        <v>70</v>
      </c>
      <c r="K13" s="176" t="str">
        <f t="shared" ref="K13" si="13">IF(J13 &lt;&gt; "","/","")</f>
        <v>/</v>
      </c>
      <c r="L13" s="176">
        <f>IF(VLOOKUP($B13,PERIODIZACION!$A$3:$AN$528,8,FALSE)=0,"",VLOOKUP($B13,PERIODIZACION!$A$3:$AN$528,8,FALSE))</f>
        <v>4</v>
      </c>
      <c r="M13" s="176">
        <f>IF(VLOOKUP($B13,PERIODIZACION!$A$3:$AN$528,9,FALSE)=0,"",VLOOKUP($B13,PERIODIZACION!$A$3:$AN$528,9,FALSE))</f>
        <v>80</v>
      </c>
      <c r="N13" s="176" t="str">
        <f t="shared" ref="N13" si="14">IF(M13 &lt;&gt; "","/","")</f>
        <v>/</v>
      </c>
      <c r="O13" s="176">
        <f>IF(VLOOKUP($B13,PERIODIZACION!$A$3:$AN$528,10,FALSE)=0,"",VLOOKUP($B13,PERIODIZACION!$A$3:$AN$528,10,FALSE))</f>
        <v>2</v>
      </c>
      <c r="P13" s="176">
        <f>IF(VLOOKUP($B13,PERIODIZACION!$A$3:$AN$528,11,FALSE)=0,"",VLOOKUP($B13,PERIODIZACION!$A$3:$AN$528,11,FALSE))</f>
        <v>80</v>
      </c>
      <c r="Q13" s="176" t="str">
        <f t="shared" ref="Q13" si="15">IF(P13 &lt;&gt; "","/","")</f>
        <v>/</v>
      </c>
      <c r="R13" s="176">
        <f>IF(VLOOKUP($B13,PERIODIZACION!$A$3:$AN$528,12,FALSE)=0,"",VLOOKUP($B13,PERIODIZACION!$A$3:$AN$528,12,FALSE))</f>
        <v>2</v>
      </c>
      <c r="S13" s="176">
        <f>IF(VLOOKUP($B13,PERIODIZACION!$A$3:$AN$528,13,FALSE)=0,"",VLOOKUP($B13,PERIODIZACION!$A$3:$AN$528,13,FALSE))</f>
        <v>80</v>
      </c>
      <c r="T13" s="176" t="str">
        <f t="shared" ref="T13" si="16">IF(S13 &lt;&gt; "","/","")</f>
        <v>/</v>
      </c>
      <c r="U13" s="176">
        <f>IF(VLOOKUP($B13,PERIODIZACION!$A$3:$AN$528,14,FALSE)=0,"",VLOOKUP($B13,PERIODIZACION!$A$3:$AN$528,14,FALSE))</f>
        <v>2</v>
      </c>
      <c r="V13" s="176">
        <f>IF(VLOOKUP($B13,PERIODIZACION!$A$3:$AN$528,15,FALSE)=0,"",VLOOKUP($B13,PERIODIZACION!$A$3:$AN$528,15,FALSE))</f>
        <v>80</v>
      </c>
      <c r="W13" s="176" t="str">
        <f t="shared" ref="W13" si="17">IF(V13 &lt;&gt; "","/","")</f>
        <v>/</v>
      </c>
      <c r="X13" s="176">
        <f>IF(VLOOKUP($B13,PERIODIZACION!$A$3:$AN$528,16,FALSE)=0,"",VLOOKUP($B13,PERIODIZACION!$A$3:$AN$528,16,FALSE))</f>
        <v>2</v>
      </c>
      <c r="Y13" s="176">
        <f>IF(VLOOKUP($B13,PERIODIZACION!$A$3:$AN$528,17,FALSE)=0,"",VLOOKUP($B13,PERIODIZACION!$A$3:$AN$528,17,FALSE))</f>
        <v>80</v>
      </c>
      <c r="Z13" s="176" t="str">
        <f t="shared" ref="Z13" si="18">IF(Y13 &lt;&gt; "","/","")</f>
        <v>/</v>
      </c>
      <c r="AA13" s="176">
        <f>IF(VLOOKUP($B13,PERIODIZACION!$A$3:$AN$528,18,FALSE)=0,"",VLOOKUP($B13,PERIODIZACION!$A$3:$AN$528,18,FALSE))</f>
        <v>2</v>
      </c>
      <c r="AB13" s="176">
        <f>IF(VLOOKUP($B13,PERIODIZACION!$A$3:$AN$528,19,FALSE)=0,"",VLOOKUP($B13,PERIODIZACION!$A$3:$AN$528,19,FALSE))</f>
        <v>80</v>
      </c>
      <c r="AC13" s="176" t="str">
        <f t="shared" ref="AC13" si="19">IF(AB13 &lt;&gt; "","/","")</f>
        <v>/</v>
      </c>
      <c r="AD13" s="176">
        <f>IF(VLOOKUP($B13,PERIODIZACION!$A$3:$AN$528,20,FALSE)=0,"",VLOOKUP($B13,PERIODIZACION!$A$3:$AN$528,20,FALSE))</f>
        <v>2</v>
      </c>
      <c r="AE13" s="176" t="str">
        <f>IF(VLOOKUP($B13,PERIODIZACION!$A$3:$AN$528,21,FALSE)=0,"",VLOOKUP($B13,PERIODIZACION!$A$3:$AN$528,21,FALSE))</f>
        <v/>
      </c>
      <c r="AF13" s="176" t="str">
        <f t="shared" ref="AF13" si="20">IF(AE13 &lt;&gt; "","/","")</f>
        <v/>
      </c>
      <c r="AG13" s="182" t="str">
        <f>IF(VLOOKUP($B13,PERIODIZACION!$A$3:$AN$528,22,FALSE)=0,"",VLOOKUP($B13,PERIODIZACION!$A$3:$AN$528,22,FALSE))</f>
        <v/>
      </c>
      <c r="AJ13" s="19" t="e">
        <f>VLOOKUP(C13,EJE!C$1:D1346,2,FALSE)</f>
        <v>#N/A</v>
      </c>
    </row>
    <row r="14" spans="1:36" ht="16.5">
      <c r="A14" s="165">
        <v>11</v>
      </c>
      <c r="B14" s="194" t="s">
        <v>685</v>
      </c>
      <c r="C14" s="178" t="s">
        <v>3</v>
      </c>
      <c r="D14" s="132" t="str">
        <f>HYPERLINK(AJ14,AI14)</f>
        <v>video</v>
      </c>
      <c r="E14" s="380"/>
      <c r="F14" s="380"/>
      <c r="G14" s="380"/>
      <c r="H14" s="380" t="s">
        <v>776</v>
      </c>
      <c r="I14" s="380"/>
      <c r="J14" s="380"/>
      <c r="K14" s="380"/>
      <c r="L14" s="380"/>
      <c r="M14" s="380"/>
      <c r="N14" s="380"/>
      <c r="O14" s="380"/>
      <c r="P14" s="380"/>
      <c r="Q14" s="178"/>
      <c r="R14" s="178"/>
      <c r="S14" s="178"/>
      <c r="T14" s="178"/>
      <c r="U14" s="178"/>
      <c r="V14" s="178"/>
      <c r="W14" s="178"/>
      <c r="X14" s="178"/>
      <c r="Y14" s="178"/>
      <c r="Z14" s="178"/>
      <c r="AA14" s="178"/>
      <c r="AB14" s="178"/>
      <c r="AC14" s="178"/>
      <c r="AD14" s="178"/>
      <c r="AE14" s="178"/>
      <c r="AF14" s="178"/>
      <c r="AG14" s="183"/>
      <c r="AI14" s="25" t="s">
        <v>738</v>
      </c>
      <c r="AJ14" s="19" t="str">
        <f>VLOOKUP(C14,EJE!C$1:D1347,2,FALSE)</f>
        <v>https://youtu.be/JwwQxitUCsY?si=-0IR-GRHn2uOUwX0</v>
      </c>
    </row>
    <row r="15" spans="1:36" ht="17.25" thickBot="1">
      <c r="A15" s="165">
        <v>12</v>
      </c>
      <c r="B15" s="195" t="s">
        <v>942</v>
      </c>
      <c r="C15" s="180" t="s">
        <v>661</v>
      </c>
      <c r="D15" s="133" t="str">
        <f>HYPERLINK(AJ15,AI15)</f>
        <v>video</v>
      </c>
      <c r="E15" s="387"/>
      <c r="F15" s="387"/>
      <c r="G15" s="387"/>
      <c r="H15" s="387" t="s">
        <v>776</v>
      </c>
      <c r="I15" s="387"/>
      <c r="J15" s="387"/>
      <c r="K15" s="387"/>
      <c r="L15" s="387"/>
      <c r="M15" s="387"/>
      <c r="N15" s="387"/>
      <c r="O15" s="387"/>
      <c r="P15" s="387"/>
      <c r="Q15" s="180"/>
      <c r="R15" s="180"/>
      <c r="S15" s="180"/>
      <c r="T15" s="180"/>
      <c r="U15" s="180"/>
      <c r="V15" s="180"/>
      <c r="W15" s="180"/>
      <c r="X15" s="180"/>
      <c r="Y15" s="180"/>
      <c r="Z15" s="180"/>
      <c r="AA15" s="180"/>
      <c r="AB15" s="180"/>
      <c r="AC15" s="180"/>
      <c r="AD15" s="180"/>
      <c r="AE15" s="180"/>
      <c r="AF15" s="180"/>
      <c r="AG15" s="184"/>
      <c r="AI15" s="25" t="s">
        <v>738</v>
      </c>
      <c r="AJ15" s="19" t="str">
        <f>VLOOKUP(C15,EJE!C$1:D1348,2,FALSE)</f>
        <v>https://drive.google.com/file/d/1VSznd0Pd842fm_2ygqVwDGID2Qpk-swW/view?usp=sharing</v>
      </c>
    </row>
    <row r="16" spans="1:36" ht="12.75">
      <c r="A16" s="165">
        <v>13</v>
      </c>
      <c r="B16" s="400"/>
      <c r="C16" s="400"/>
      <c r="D16" s="400"/>
      <c r="E16" s="400" t="s">
        <v>688</v>
      </c>
      <c r="F16" s="400"/>
      <c r="G16" s="400"/>
      <c r="H16" s="400" t="s">
        <v>38</v>
      </c>
      <c r="I16" s="400"/>
      <c r="J16" s="400"/>
      <c r="K16" s="400" t="s">
        <v>687</v>
      </c>
      <c r="L16" s="400"/>
      <c r="M16" s="400"/>
      <c r="N16" s="400" t="s">
        <v>686</v>
      </c>
      <c r="O16" s="400"/>
      <c r="P16" s="400"/>
      <c r="Q16" s="178"/>
      <c r="R16" s="178"/>
      <c r="S16" s="178"/>
      <c r="T16" s="178"/>
      <c r="U16" s="178"/>
      <c r="V16" s="178"/>
      <c r="W16" s="178"/>
      <c r="X16" s="178"/>
      <c r="Y16" s="178"/>
      <c r="Z16" s="178"/>
      <c r="AA16" s="178"/>
      <c r="AB16" s="178"/>
      <c r="AC16" s="178"/>
      <c r="AD16" s="178"/>
      <c r="AE16" s="178"/>
      <c r="AF16" s="178"/>
      <c r="AG16" s="178"/>
      <c r="AJ16" s="19"/>
    </row>
    <row r="17" spans="1:42" ht="12.75">
      <c r="A17" s="165">
        <v>14</v>
      </c>
      <c r="B17" s="197" t="s">
        <v>42</v>
      </c>
      <c r="C17" s="178" t="s">
        <v>2</v>
      </c>
      <c r="D17" s="132" t="str">
        <f>HYPERLINK(AJ17,AI17)</f>
        <v>video</v>
      </c>
      <c r="E17" s="380">
        <v>10</v>
      </c>
      <c r="F17" s="380"/>
      <c r="G17" s="380"/>
      <c r="H17" s="380" t="s">
        <v>772</v>
      </c>
      <c r="I17" s="380"/>
      <c r="J17" s="380"/>
      <c r="K17" s="380">
        <v>3</v>
      </c>
      <c r="L17" s="380"/>
      <c r="M17" s="380"/>
      <c r="N17" s="380"/>
      <c r="O17" s="380"/>
      <c r="P17" s="380"/>
      <c r="Q17" s="178"/>
      <c r="R17" s="178"/>
      <c r="S17" s="178"/>
      <c r="T17" s="178"/>
      <c r="U17" s="178"/>
      <c r="V17" s="178"/>
      <c r="W17" s="178"/>
      <c r="X17" s="178"/>
      <c r="Y17" s="178"/>
      <c r="Z17" s="178"/>
      <c r="AA17" s="178"/>
      <c r="AB17" s="178"/>
      <c r="AC17" s="178"/>
      <c r="AD17" s="178"/>
      <c r="AE17" s="178"/>
      <c r="AF17" s="178"/>
      <c r="AG17" s="178"/>
      <c r="AI17" s="25" t="s">
        <v>738</v>
      </c>
      <c r="AJ17" s="19" t="str">
        <f>VLOOKUP(C17,EJE!C$1:D1350,2,FALSE)</f>
        <v>https://youtu.be/bgO3bI1ts_E?si=cgFOBOfo4lT9WI1k</v>
      </c>
    </row>
    <row r="18" spans="1:42" ht="25.5">
      <c r="A18" s="165">
        <v>15</v>
      </c>
      <c r="B18" s="197" t="s">
        <v>39</v>
      </c>
      <c r="C18" s="178" t="s">
        <v>149</v>
      </c>
      <c r="D18" s="132" t="str">
        <f>HYPERLINK(AJ18,AI18)</f>
        <v>video</v>
      </c>
      <c r="E18" s="380">
        <v>10</v>
      </c>
      <c r="F18" s="380"/>
      <c r="G18" s="380"/>
      <c r="H18" s="380" t="s">
        <v>772</v>
      </c>
      <c r="I18" s="380"/>
      <c r="J18" s="380"/>
      <c r="K18" s="380">
        <v>3</v>
      </c>
      <c r="L18" s="380"/>
      <c r="M18" s="380"/>
      <c r="N18" s="380"/>
      <c r="O18" s="380"/>
      <c r="P18" s="380"/>
      <c r="Q18" s="178"/>
      <c r="R18" s="178"/>
      <c r="S18" s="178"/>
      <c r="T18" s="178"/>
      <c r="U18" s="178"/>
      <c r="V18" s="178"/>
      <c r="W18" s="178"/>
      <c r="X18" s="178"/>
      <c r="Y18" s="178"/>
      <c r="Z18" s="178"/>
      <c r="AA18" s="178"/>
      <c r="AB18" s="178"/>
      <c r="AC18" s="178"/>
      <c r="AD18" s="178"/>
      <c r="AE18" s="178"/>
      <c r="AF18" s="178"/>
      <c r="AG18" s="178"/>
      <c r="AI18" s="25" t="s">
        <v>738</v>
      </c>
      <c r="AJ18" s="19">
        <f>VLOOKUP(C18,EJE!C$1:D1351,2,FALSE)</f>
        <v>0</v>
      </c>
    </row>
    <row r="19" spans="1:42" ht="12.75">
      <c r="A19" s="165">
        <v>16</v>
      </c>
      <c r="B19" s="197" t="s">
        <v>685</v>
      </c>
      <c r="C19" s="178" t="s">
        <v>4</v>
      </c>
      <c r="D19" s="132" t="str">
        <f>HYPERLINK(AJ19,AI19)</f>
        <v>video</v>
      </c>
      <c r="E19" s="380"/>
      <c r="F19" s="380"/>
      <c r="G19" s="380"/>
      <c r="H19" s="380" t="s">
        <v>779</v>
      </c>
      <c r="I19" s="380"/>
      <c r="J19" s="380"/>
      <c r="K19" s="380">
        <v>3</v>
      </c>
      <c r="L19" s="380"/>
      <c r="M19" s="380"/>
      <c r="N19" s="380"/>
      <c r="O19" s="380"/>
      <c r="P19" s="380"/>
      <c r="Q19" s="178"/>
      <c r="R19" s="178"/>
      <c r="S19" s="178"/>
      <c r="T19" s="178"/>
      <c r="U19" s="178"/>
      <c r="V19" s="178"/>
      <c r="W19" s="178"/>
      <c r="X19" s="178"/>
      <c r="Y19" s="178"/>
      <c r="Z19" s="178"/>
      <c r="AA19" s="178"/>
      <c r="AB19" s="178"/>
      <c r="AC19" s="178"/>
      <c r="AD19" s="178"/>
      <c r="AE19" s="178"/>
      <c r="AF19" s="178"/>
      <c r="AG19" s="178"/>
      <c r="AI19" s="25" t="s">
        <v>738</v>
      </c>
      <c r="AJ19" s="19" t="str">
        <f>VLOOKUP(C19,EJE!C$1:D1352,2,FALSE)</f>
        <v>https://youtu.be/SvFPSj9WcEk?si=iMWBcf8EZLcp5zy2</v>
      </c>
    </row>
    <row r="20" spans="1:42" ht="16.5">
      <c r="A20" s="166">
        <v>17</v>
      </c>
      <c r="B20" s="197" t="s">
        <v>1</v>
      </c>
      <c r="C20" s="178" t="s">
        <v>746</v>
      </c>
      <c r="D20" s="132" t="str">
        <f>HYPERLINK(AJ20,AI20)</f>
        <v>video</v>
      </c>
      <c r="E20" s="380"/>
      <c r="F20" s="380"/>
      <c r="G20" s="380"/>
      <c r="H20" s="380"/>
      <c r="I20" s="380"/>
      <c r="J20" s="380"/>
      <c r="K20" s="380"/>
      <c r="L20" s="380"/>
      <c r="M20" s="380"/>
      <c r="N20" s="380"/>
      <c r="O20" s="380"/>
      <c r="P20" s="380"/>
      <c r="Q20" s="178"/>
      <c r="R20" s="178"/>
      <c r="S20" s="178"/>
      <c r="T20" s="178"/>
      <c r="U20" s="178"/>
      <c r="V20" s="178"/>
      <c r="W20" s="178"/>
      <c r="X20" s="178"/>
      <c r="Y20" s="178"/>
      <c r="Z20" s="178"/>
      <c r="AA20" s="178"/>
      <c r="AB20" s="178"/>
      <c r="AC20" s="178"/>
      <c r="AD20" s="178"/>
      <c r="AE20" s="178"/>
      <c r="AF20" s="178"/>
      <c r="AG20" s="178"/>
      <c r="AI20" s="25" t="s">
        <v>738</v>
      </c>
      <c r="AJ20" s="19">
        <f>VLOOKUP(C20,EJE!C$1:D1353,2,FALSE)</f>
        <v>0</v>
      </c>
    </row>
    <row r="21" spans="1:42" ht="16.5">
      <c r="A21" s="166">
        <v>18</v>
      </c>
      <c r="B21" s="197" t="s">
        <v>1</v>
      </c>
      <c r="C21" s="178" t="s">
        <v>746</v>
      </c>
      <c r="D21" s="132" t="str">
        <f t="shared" ref="D21:D23" si="21">HYPERLINK(AJ21,AI21)</f>
        <v>video</v>
      </c>
      <c r="E21" s="380"/>
      <c r="F21" s="380"/>
      <c r="G21" s="380"/>
      <c r="H21" s="380"/>
      <c r="I21" s="380"/>
      <c r="J21" s="380"/>
      <c r="K21" s="380"/>
      <c r="L21" s="380"/>
      <c r="M21" s="380"/>
      <c r="N21" s="380"/>
      <c r="O21" s="380"/>
      <c r="P21" s="380"/>
      <c r="Q21" s="178"/>
      <c r="R21" s="178"/>
      <c r="S21" s="178"/>
      <c r="T21" s="178"/>
      <c r="U21" s="178"/>
      <c r="V21" s="178"/>
      <c r="W21" s="178"/>
      <c r="X21" s="178"/>
      <c r="Y21" s="178"/>
      <c r="Z21" s="178"/>
      <c r="AA21" s="178"/>
      <c r="AB21" s="178"/>
      <c r="AC21" s="178"/>
      <c r="AD21" s="178"/>
      <c r="AE21" s="178"/>
      <c r="AF21" s="178"/>
      <c r="AG21" s="178"/>
      <c r="AI21" s="25" t="s">
        <v>738</v>
      </c>
      <c r="AJ21" s="19">
        <f>VLOOKUP(C21,EJE!C$1:D1354,2,FALSE)</f>
        <v>0</v>
      </c>
    </row>
    <row r="22" spans="1:42" ht="16.5">
      <c r="A22" s="166">
        <v>19</v>
      </c>
      <c r="B22" s="197" t="s">
        <v>1</v>
      </c>
      <c r="C22" s="178" t="s">
        <v>746</v>
      </c>
      <c r="D22" s="132" t="str">
        <f t="shared" si="21"/>
        <v>video</v>
      </c>
      <c r="E22" s="380"/>
      <c r="F22" s="380"/>
      <c r="G22" s="380"/>
      <c r="H22" s="380"/>
      <c r="I22" s="380"/>
      <c r="J22" s="380"/>
      <c r="K22" s="380"/>
      <c r="L22" s="380"/>
      <c r="M22" s="380"/>
      <c r="N22" s="380"/>
      <c r="O22" s="380"/>
      <c r="P22" s="380"/>
      <c r="Q22" s="178"/>
      <c r="R22" s="178"/>
      <c r="S22" s="178"/>
      <c r="T22" s="178"/>
      <c r="U22" s="178"/>
      <c r="V22" s="178"/>
      <c r="W22" s="178"/>
      <c r="X22" s="178"/>
      <c r="Y22" s="178"/>
      <c r="Z22" s="178"/>
      <c r="AA22" s="178"/>
      <c r="AB22" s="178"/>
      <c r="AC22" s="178"/>
      <c r="AD22" s="178"/>
      <c r="AE22" s="178"/>
      <c r="AF22" s="178"/>
      <c r="AG22" s="178"/>
      <c r="AI22" s="25" t="s">
        <v>738</v>
      </c>
      <c r="AJ22" s="19">
        <f>VLOOKUP(C22,EJE!C$1:D1355,2,FALSE)</f>
        <v>0</v>
      </c>
    </row>
    <row r="23" spans="1:42" ht="16.5">
      <c r="A23" s="166">
        <v>20</v>
      </c>
      <c r="B23" s="197" t="s">
        <v>1</v>
      </c>
      <c r="C23" s="178" t="s">
        <v>746</v>
      </c>
      <c r="D23" s="132" t="str">
        <f t="shared" si="21"/>
        <v>video</v>
      </c>
      <c r="E23" s="380"/>
      <c r="F23" s="380"/>
      <c r="G23" s="380"/>
      <c r="H23" s="380"/>
      <c r="I23" s="380"/>
      <c r="J23" s="380"/>
      <c r="K23" s="380"/>
      <c r="L23" s="380"/>
      <c r="M23" s="380"/>
      <c r="N23" s="380"/>
      <c r="O23" s="380"/>
      <c r="P23" s="380"/>
      <c r="Q23" s="178"/>
      <c r="R23" s="178"/>
      <c r="S23" s="178"/>
      <c r="T23" s="178"/>
      <c r="U23" s="178"/>
      <c r="V23" s="178"/>
      <c r="W23" s="178"/>
      <c r="X23" s="178"/>
      <c r="Y23" s="178"/>
      <c r="Z23" s="178"/>
      <c r="AA23" s="178"/>
      <c r="AB23" s="178"/>
      <c r="AC23" s="178"/>
      <c r="AD23" s="178"/>
      <c r="AE23" s="178"/>
      <c r="AF23" s="178"/>
      <c r="AG23" s="178"/>
      <c r="AI23" s="25" t="s">
        <v>738</v>
      </c>
      <c r="AJ23" s="19">
        <f>VLOOKUP(C23,EJE!C$1:D1356,2,FALSE)</f>
        <v>0</v>
      </c>
    </row>
    <row r="24" spans="1:42">
      <c r="A24" s="166"/>
      <c r="B24" s="166"/>
      <c r="C24" s="152"/>
      <c r="D24" s="132"/>
      <c r="E24" s="392"/>
      <c r="F24" s="392"/>
      <c r="G24" s="392"/>
      <c r="H24" s="392"/>
      <c r="I24" s="392"/>
      <c r="J24" s="392"/>
      <c r="K24" s="392"/>
      <c r="L24" s="392"/>
      <c r="M24" s="392"/>
      <c r="N24" s="392"/>
      <c r="O24" s="392"/>
      <c r="P24" s="392"/>
      <c r="Q24" s="152"/>
      <c r="R24" s="152"/>
      <c r="S24" s="152"/>
      <c r="T24" s="152"/>
      <c r="U24" s="152"/>
      <c r="V24" s="152"/>
      <c r="W24" s="152"/>
      <c r="X24" s="152"/>
      <c r="Y24" s="152"/>
      <c r="Z24" s="152"/>
      <c r="AA24" s="152"/>
      <c r="AB24" s="152"/>
      <c r="AC24" s="152"/>
      <c r="AD24" s="152"/>
      <c r="AE24" s="152"/>
      <c r="AF24" s="130"/>
      <c r="AG24" s="152"/>
      <c r="AJ24" s="75"/>
    </row>
    <row r="25" spans="1:42">
      <c r="A25" s="166"/>
      <c r="B25" s="198"/>
      <c r="C25" s="152"/>
      <c r="D25" s="132"/>
      <c r="E25" s="392"/>
      <c r="F25" s="392"/>
      <c r="G25" s="392"/>
      <c r="H25" s="392"/>
      <c r="I25" s="392"/>
      <c r="J25" s="392"/>
      <c r="K25" s="392"/>
      <c r="L25" s="392"/>
      <c r="M25" s="392"/>
      <c r="N25" s="392"/>
      <c r="O25" s="392"/>
      <c r="P25" s="392"/>
      <c r="Q25" s="152"/>
      <c r="R25" s="152"/>
      <c r="S25" s="152"/>
      <c r="T25" s="152"/>
      <c r="U25" s="152"/>
      <c r="V25" s="152"/>
      <c r="W25" s="152"/>
      <c r="X25" s="152"/>
      <c r="Y25" s="152"/>
      <c r="Z25" s="152"/>
      <c r="AA25" s="152"/>
      <c r="AB25" s="152"/>
      <c r="AC25" s="152"/>
      <c r="AD25" s="152"/>
      <c r="AE25" s="152"/>
      <c r="AF25" s="130"/>
      <c r="AG25" s="152"/>
      <c r="AJ25" s="75"/>
      <c r="AP25" s="112">
        <v>2</v>
      </c>
    </row>
    <row r="26" spans="1:42">
      <c r="A26" s="166"/>
      <c r="B26" s="198"/>
      <c r="C26" s="154"/>
      <c r="D26" s="59"/>
      <c r="E26" s="392"/>
      <c r="F26" s="392"/>
      <c r="G26" s="392"/>
      <c r="H26" s="392"/>
      <c r="I26" s="392"/>
      <c r="J26" s="392"/>
      <c r="K26" s="392"/>
      <c r="L26" s="392"/>
      <c r="M26" s="392"/>
      <c r="N26" s="392"/>
      <c r="O26" s="392"/>
      <c r="P26" s="392"/>
      <c r="Q26" s="154"/>
      <c r="R26" s="154"/>
      <c r="S26" s="154"/>
      <c r="T26" s="154"/>
      <c r="U26" s="154"/>
      <c r="V26" s="154"/>
      <c r="W26" s="154"/>
      <c r="X26" s="154"/>
      <c r="Y26" s="154"/>
      <c r="Z26" s="154"/>
      <c r="AA26" s="154"/>
      <c r="AB26" s="154"/>
      <c r="AC26" s="154"/>
      <c r="AD26" s="154"/>
      <c r="AE26" s="154"/>
      <c r="AG26" s="154"/>
      <c r="AJ26" s="75"/>
    </row>
    <row r="27" spans="1:42">
      <c r="A27" s="166"/>
      <c r="B27" s="198"/>
      <c r="C27" s="154"/>
      <c r="D27" s="59"/>
      <c r="E27" s="392"/>
      <c r="F27" s="392"/>
      <c r="G27" s="392"/>
      <c r="H27" s="392"/>
      <c r="I27" s="392"/>
      <c r="J27" s="392"/>
      <c r="K27" s="392"/>
      <c r="L27" s="392"/>
      <c r="M27" s="392"/>
      <c r="N27" s="392"/>
      <c r="O27" s="392"/>
      <c r="P27" s="392"/>
      <c r="Q27" s="154"/>
      <c r="R27" s="154"/>
      <c r="S27" s="154"/>
      <c r="T27" s="154"/>
      <c r="U27" s="154"/>
      <c r="V27" s="154"/>
      <c r="W27" s="154"/>
      <c r="X27" s="154"/>
      <c r="Y27" s="154"/>
      <c r="Z27" s="154"/>
      <c r="AA27" s="154"/>
      <c r="AB27" s="154"/>
      <c r="AC27" s="154"/>
      <c r="AD27" s="154"/>
      <c r="AE27" s="154"/>
      <c r="AG27" s="154"/>
      <c r="AJ27" s="75"/>
    </row>
    <row r="28" spans="1:42">
      <c r="B28" s="198"/>
      <c r="C28" s="77" t="s">
        <v>770</v>
      </c>
      <c r="D28" s="59"/>
      <c r="E28" s="154"/>
      <c r="F28" s="154"/>
      <c r="G28" s="154"/>
      <c r="H28" s="154"/>
      <c r="I28" s="154"/>
      <c r="J28" s="154"/>
      <c r="K28" s="154"/>
      <c r="L28" s="154"/>
      <c r="M28" s="154"/>
      <c r="N28" s="152"/>
      <c r="O28" s="152"/>
      <c r="P28" s="152"/>
      <c r="Q28" s="154"/>
      <c r="R28" s="154"/>
      <c r="S28" s="154"/>
      <c r="T28" s="154"/>
      <c r="U28" s="154"/>
      <c r="V28" s="154"/>
      <c r="W28" s="154"/>
      <c r="X28" s="154"/>
      <c r="Y28" s="154"/>
      <c r="Z28" s="154"/>
      <c r="AA28" s="154"/>
      <c r="AB28" s="154"/>
      <c r="AC28" s="154"/>
      <c r="AD28" s="154"/>
      <c r="AE28" s="154"/>
      <c r="AG28" s="154"/>
      <c r="AJ28" s="75"/>
    </row>
    <row r="29" spans="1:42" customFormat="1" ht="21" thickBot="1">
      <c r="A29" s="162">
        <v>2</v>
      </c>
      <c r="B29" s="162"/>
      <c r="C29" s="162" t="s">
        <v>924</v>
      </c>
      <c r="D29" s="191"/>
      <c r="E29" s="381" t="s">
        <v>688</v>
      </c>
      <c r="F29" s="381"/>
      <c r="G29" s="381"/>
      <c r="H29" s="381" t="s">
        <v>38</v>
      </c>
      <c r="I29" s="381"/>
      <c r="J29" s="381"/>
      <c r="K29" s="381" t="s">
        <v>687</v>
      </c>
      <c r="L29" s="381"/>
      <c r="M29" s="381"/>
      <c r="N29" s="381" t="s">
        <v>686</v>
      </c>
      <c r="O29" s="381"/>
      <c r="P29" s="381"/>
      <c r="AH29" s="18"/>
      <c r="AI29" s="25"/>
    </row>
    <row r="30" spans="1:42" ht="12.75">
      <c r="A30" s="165">
        <v>1</v>
      </c>
      <c r="B30" s="193" t="s">
        <v>175</v>
      </c>
      <c r="C30" s="188" t="s">
        <v>210</v>
      </c>
      <c r="D30" s="59" t="str">
        <f t="shared" ref="D30:D35" si="22">HYPERLINK(AJ30,AI30)</f>
        <v>video</v>
      </c>
      <c r="E30" s="384">
        <v>8</v>
      </c>
      <c r="F30" s="384"/>
      <c r="G30" s="384"/>
      <c r="H30" s="384"/>
      <c r="I30" s="384"/>
      <c r="J30" s="384"/>
      <c r="K30" s="384"/>
      <c r="L30" s="384"/>
      <c r="M30" s="384"/>
      <c r="N30" s="380"/>
      <c r="O30" s="380"/>
      <c r="P30" s="385"/>
      <c r="AG30" s="154"/>
      <c r="AI30" s="25" t="s">
        <v>738</v>
      </c>
      <c r="AJ30" s="19">
        <f>VLOOKUP(C30,EJE!C$1:D1356,2,FALSE)</f>
        <v>0</v>
      </c>
    </row>
    <row r="31" spans="1:42" ht="16.5">
      <c r="A31" s="165">
        <v>2</v>
      </c>
      <c r="B31" s="194" t="s">
        <v>395</v>
      </c>
      <c r="C31" s="188" t="s">
        <v>389</v>
      </c>
      <c r="D31" s="59" t="str">
        <f t="shared" si="22"/>
        <v>video</v>
      </c>
      <c r="E31" s="384"/>
      <c r="F31" s="384"/>
      <c r="G31" s="384"/>
      <c r="H31" s="384" t="s">
        <v>776</v>
      </c>
      <c r="I31" s="384"/>
      <c r="J31" s="384"/>
      <c r="K31" s="384">
        <v>3</v>
      </c>
      <c r="L31" s="384"/>
      <c r="M31" s="384"/>
      <c r="N31" s="380"/>
      <c r="O31" s="380"/>
      <c r="P31" s="385"/>
      <c r="AG31" s="154"/>
      <c r="AI31" s="25" t="s">
        <v>738</v>
      </c>
      <c r="AJ31" s="19" t="str">
        <f>VLOOKUP(C31,EJE!C$1:D1357,2,FALSE)</f>
        <v>https://youtu.be/B4AxYIlorgw?si=E6uIHQ3akwy8aj-m</v>
      </c>
    </row>
    <row r="32" spans="1:42" ht="17.25" thickBot="1">
      <c r="A32" s="165">
        <v>3</v>
      </c>
      <c r="B32" s="195" t="s">
        <v>392</v>
      </c>
      <c r="C32" s="214" t="s">
        <v>176</v>
      </c>
      <c r="D32" s="61" t="str">
        <f t="shared" si="22"/>
        <v>video</v>
      </c>
      <c r="E32" s="386"/>
      <c r="F32" s="386"/>
      <c r="G32" s="386"/>
      <c r="H32" s="386" t="s">
        <v>776</v>
      </c>
      <c r="I32" s="386"/>
      <c r="J32" s="386"/>
      <c r="K32" s="386">
        <v>3</v>
      </c>
      <c r="L32" s="386"/>
      <c r="M32" s="386"/>
      <c r="N32" s="387"/>
      <c r="O32" s="387"/>
      <c r="P32" s="388"/>
      <c r="AG32" s="154"/>
      <c r="AI32" s="25" t="s">
        <v>738</v>
      </c>
      <c r="AJ32" s="19" t="str">
        <f>VLOOKUP(C32,EJE!C$1:D1358,2,FALSE)</f>
        <v>https://drive.google.com/file/d/1Q1An8Nigul245WUqUDS52fCJOsCBmEqf/view?usp=drive_link</v>
      </c>
    </row>
    <row r="33" spans="1:36" ht="16.5">
      <c r="A33" s="165">
        <v>4</v>
      </c>
      <c r="B33" s="193" t="s">
        <v>739</v>
      </c>
      <c r="C33" s="215" t="s">
        <v>66</v>
      </c>
      <c r="D33" s="74" t="str">
        <f t="shared" si="22"/>
        <v>video</v>
      </c>
      <c r="E33" s="389"/>
      <c r="F33" s="389"/>
      <c r="G33" s="389"/>
      <c r="H33" s="389" t="s">
        <v>776</v>
      </c>
      <c r="I33" s="389"/>
      <c r="J33" s="389"/>
      <c r="K33" s="389">
        <v>3</v>
      </c>
      <c r="L33" s="389"/>
      <c r="M33" s="389"/>
      <c r="N33" s="390"/>
      <c r="O33" s="390"/>
      <c r="P33" s="391"/>
      <c r="AG33" s="154"/>
      <c r="AI33" s="25" t="s">
        <v>738</v>
      </c>
      <c r="AJ33" s="19" t="str">
        <f>VLOOKUP(C33,EJE!C$1:D1359,2,FALSE)</f>
        <v>https://youtu.be/YNAwRWgPwNk?si=tRGZb459mOPBCCZB</v>
      </c>
    </row>
    <row r="34" spans="1:36" ht="12.75">
      <c r="A34" s="165">
        <v>5</v>
      </c>
      <c r="B34" s="194" t="s">
        <v>739</v>
      </c>
      <c r="C34" s="188" t="s">
        <v>622</v>
      </c>
      <c r="D34" s="59" t="e">
        <f t="shared" si="22"/>
        <v>#N/A</v>
      </c>
      <c r="E34" s="384"/>
      <c r="F34" s="384"/>
      <c r="G34" s="384"/>
      <c r="H34" s="384" t="s">
        <v>776</v>
      </c>
      <c r="I34" s="384"/>
      <c r="J34" s="384"/>
      <c r="K34" s="384">
        <v>3</v>
      </c>
      <c r="L34" s="384"/>
      <c r="M34" s="384"/>
      <c r="N34" s="380"/>
      <c r="O34" s="380"/>
      <c r="P34" s="385"/>
      <c r="AG34" s="154"/>
      <c r="AI34" s="25" t="s">
        <v>738</v>
      </c>
      <c r="AJ34" s="19" t="e">
        <f>VLOOKUP(C34,EJE!C$1:D1360,2,FALSE)</f>
        <v>#N/A</v>
      </c>
    </row>
    <row r="35" spans="1:36" ht="13.5" thickBot="1">
      <c r="A35" s="165">
        <v>6</v>
      </c>
      <c r="B35" s="194" t="s">
        <v>0</v>
      </c>
      <c r="C35" s="188" t="s">
        <v>627</v>
      </c>
      <c r="D35" s="59" t="str">
        <f t="shared" si="22"/>
        <v>video</v>
      </c>
      <c r="E35" s="384"/>
      <c r="F35" s="384"/>
      <c r="G35" s="384"/>
      <c r="H35" s="384" t="s">
        <v>776</v>
      </c>
      <c r="I35" s="384"/>
      <c r="J35" s="384"/>
      <c r="K35" s="384">
        <v>3</v>
      </c>
      <c r="L35" s="384"/>
      <c r="M35" s="384"/>
      <c r="N35" s="380"/>
      <c r="O35" s="380"/>
      <c r="P35" s="385"/>
      <c r="AG35" s="154"/>
      <c r="AI35" s="25" t="s">
        <v>738</v>
      </c>
      <c r="AJ35" s="19" t="str">
        <f>VLOOKUP(C35,EJE!C$1:D1361,2,FALSE)</f>
        <v>https://youtu.be/21c_yxmd5lQ?si=PIVwUqgcfAsyu5jn</v>
      </c>
    </row>
    <row r="36" spans="1:36" ht="12.75">
      <c r="A36" s="165">
        <v>7</v>
      </c>
      <c r="B36" s="196" t="s">
        <v>796</v>
      </c>
      <c r="C36" s="176" t="str">
        <f>+VLOOKUP($B36,PERIODIZACION!$A$3:$AN$528,2,FALSE)</f>
        <v>PECHO</v>
      </c>
      <c r="D36" s="176">
        <f>IF(VLOOKUP($B36,PERIODIZACION!$A$3:$AN$528,3,FALSE)=0,"",VLOOKUP($B36,PERIODIZACION!$A$3:$AN$528,3,FALSE))</f>
        <v>40</v>
      </c>
      <c r="E36" s="176" t="str">
        <f t="shared" ref="E36" si="23">IF(D36 &lt;&gt; "","/","")</f>
        <v>/</v>
      </c>
      <c r="F36" s="176">
        <f>IF(VLOOKUP($B36,PERIODIZACION!$A$3:$AN$528,4,FALSE)=0,"",VLOOKUP($B36,PERIODIZACION!$A$3:$AN$528,4,FALSE))</f>
        <v>4</v>
      </c>
      <c r="G36" s="176">
        <f>IF(VLOOKUP($B36,PERIODIZACION!$A$3:$AN$528,5,FALSE)=0,"",VLOOKUP($B36,PERIODIZACION!$A$3:$AN$528,5,FALSE))</f>
        <v>60</v>
      </c>
      <c r="H36" s="176" t="str">
        <f t="shared" ref="H36" si="24">IF(G36 &lt;&gt; "","/","")</f>
        <v>/</v>
      </c>
      <c r="I36" s="176">
        <f>IF(VLOOKUP($B36,PERIODIZACION!$A$3:$AN$528,6,FALSE)=0,"",VLOOKUP($B36,PERIODIZACION!$A$3:$AN$528,6,FALSE))</f>
        <v>4</v>
      </c>
      <c r="J36" s="176">
        <f>IF(VLOOKUP($B36,PERIODIZACION!$A$3:$AN$528,7,FALSE)=0,"",VLOOKUP($B36,PERIODIZACION!$A$3:$AN$528,7,FALSE))</f>
        <v>70</v>
      </c>
      <c r="K36" s="176" t="str">
        <f t="shared" ref="K36" si="25">IF(J36 &lt;&gt; "","/","")</f>
        <v>/</v>
      </c>
      <c r="L36" s="176">
        <f>IF(VLOOKUP($B36,PERIODIZACION!$A$3:$AN$528,8,FALSE)=0,"",VLOOKUP($B36,PERIODIZACION!$A$3:$AN$528,8,FALSE))</f>
        <v>4</v>
      </c>
      <c r="M36" s="176">
        <f>IF(VLOOKUP($B36,PERIODIZACION!$A$3:$AN$528,9,FALSE)=0,"",VLOOKUP($B36,PERIODIZACION!$A$3:$AN$528,9,FALSE))</f>
        <v>80</v>
      </c>
      <c r="N36" s="176" t="str">
        <f t="shared" ref="N36" si="26">IF(M36 &lt;&gt; "","/","")</f>
        <v>/</v>
      </c>
      <c r="O36" s="176">
        <f>IF(VLOOKUP($B36,PERIODIZACION!$A$3:$AN$528,10,FALSE)=0,"",VLOOKUP($B36,PERIODIZACION!$A$3:$AN$528,10,FALSE))</f>
        <v>2</v>
      </c>
      <c r="P36" s="176">
        <f>IF(VLOOKUP($B36,PERIODIZACION!$A$3:$AN$528,11,FALSE)=0,"",VLOOKUP($B36,PERIODIZACION!$A$3:$AN$528,11,FALSE))</f>
        <v>80</v>
      </c>
      <c r="Q36" s="176" t="str">
        <f t="shared" ref="Q36" si="27">IF(P36 &lt;&gt; "","/","")</f>
        <v>/</v>
      </c>
      <c r="R36" s="176">
        <f>IF(VLOOKUP($B36,PERIODIZACION!$A$3:$AN$528,12,FALSE)=0,"",VLOOKUP($B36,PERIODIZACION!$A$3:$AN$528,12,FALSE))</f>
        <v>2</v>
      </c>
      <c r="S36" s="176">
        <f>IF(VLOOKUP($B36,PERIODIZACION!$A$3:$AN$528,13,FALSE)=0,"",VLOOKUP($B36,PERIODIZACION!$A$3:$AN$528,13,FALSE))</f>
        <v>80</v>
      </c>
      <c r="T36" s="176" t="str">
        <f t="shared" ref="T36" si="28">IF(S36 &lt;&gt; "","/","")</f>
        <v>/</v>
      </c>
      <c r="U36" s="176">
        <f>IF(VLOOKUP($B36,PERIODIZACION!$A$3:$AN$528,14,FALSE)=0,"",VLOOKUP($B36,PERIODIZACION!$A$3:$AN$528,14,FALSE))</f>
        <v>2</v>
      </c>
      <c r="V36" s="176">
        <f>IF(VLOOKUP($B36,PERIODIZACION!$A$3:$AN$528,15,FALSE)=0,"",VLOOKUP($B36,PERIODIZACION!$A$3:$AN$528,15,FALSE))</f>
        <v>80</v>
      </c>
      <c r="W36" s="176" t="str">
        <f t="shared" ref="W36" si="29">IF(V36 &lt;&gt; "","/","")</f>
        <v>/</v>
      </c>
      <c r="X36" s="176">
        <f>IF(VLOOKUP($B36,PERIODIZACION!$A$3:$AN$528,16,FALSE)=0,"",VLOOKUP($B36,PERIODIZACION!$A$3:$AN$528,16,FALSE))</f>
        <v>2</v>
      </c>
      <c r="Y36" s="176">
        <f>IF(VLOOKUP($B36,PERIODIZACION!$A$3:$AN$528,17,FALSE)=0,"",VLOOKUP($B36,PERIODIZACION!$A$3:$AN$528,17,FALSE))</f>
        <v>80</v>
      </c>
      <c r="Z36" s="176" t="str">
        <f t="shared" ref="Z36" si="30">IF(Y36 &lt;&gt; "","/","")</f>
        <v>/</v>
      </c>
      <c r="AA36" s="176">
        <f>IF(VLOOKUP($B36,PERIODIZACION!$A$3:$AN$528,18,FALSE)=0,"",VLOOKUP($B36,PERIODIZACION!$A$3:$AN$528,18,FALSE))</f>
        <v>2</v>
      </c>
      <c r="AB36" s="176">
        <f>IF(VLOOKUP($B36,PERIODIZACION!$A$3:$AN$528,19,FALSE)=0,"",VLOOKUP($B36,PERIODIZACION!$A$3:$AN$528,19,FALSE))</f>
        <v>80</v>
      </c>
      <c r="AC36" s="176" t="str">
        <f t="shared" ref="AC36" si="31">IF(AB36 &lt;&gt; "","/","")</f>
        <v>/</v>
      </c>
      <c r="AD36" s="176">
        <f>IF(VLOOKUP($B36,PERIODIZACION!$A$3:$AN$528,20,FALSE)=0,"",VLOOKUP($B36,PERIODIZACION!$A$3:$AN$528,20,FALSE))</f>
        <v>2</v>
      </c>
      <c r="AE36" s="176" t="str">
        <f>IF(VLOOKUP($B36,PERIODIZACION!$A$3:$AN$528,21,FALSE)=0,"",VLOOKUP($B36,PERIODIZACION!$A$3:$AN$528,21,FALSE))</f>
        <v/>
      </c>
      <c r="AF36" s="176" t="str">
        <f t="shared" ref="AF36" si="32">IF(AE36 &lt;&gt; "","/","")</f>
        <v/>
      </c>
      <c r="AG36" s="182" t="str">
        <f>IF(VLOOKUP($B36,PERIODIZACION!$A$3:$AN$528,22,FALSE)=0,"",VLOOKUP($B36,PERIODIZACION!$A$3:$AN$528,22,FALSE))</f>
        <v/>
      </c>
      <c r="AJ36" s="19" t="e">
        <f>VLOOKUP(C36,EJE!C$1:D1363,2,FALSE)</f>
        <v>#N/A</v>
      </c>
    </row>
    <row r="37" spans="1:36" ht="12.75">
      <c r="A37" s="165">
        <v>8</v>
      </c>
      <c r="B37" s="194" t="s">
        <v>685</v>
      </c>
      <c r="C37" s="188" t="s">
        <v>114</v>
      </c>
      <c r="D37" s="59" t="str">
        <f>HYPERLINK(AJ37,AI37)</f>
        <v>video</v>
      </c>
      <c r="E37" s="384"/>
      <c r="F37" s="384"/>
      <c r="G37" s="384"/>
      <c r="H37" s="384" t="s">
        <v>776</v>
      </c>
      <c r="I37" s="384"/>
      <c r="J37" s="384"/>
      <c r="K37" s="384"/>
      <c r="L37" s="384"/>
      <c r="M37" s="384"/>
      <c r="N37" s="384"/>
      <c r="O37" s="384"/>
      <c r="P37" s="384"/>
      <c r="Q37" s="186"/>
      <c r="R37" s="186"/>
      <c r="S37" s="186"/>
      <c r="T37" s="186"/>
      <c r="U37" s="186"/>
      <c r="V37" s="186"/>
      <c r="W37" s="186"/>
      <c r="X37" s="186"/>
      <c r="Y37" s="186"/>
      <c r="Z37" s="186"/>
      <c r="AA37" s="186"/>
      <c r="AB37" s="186"/>
      <c r="AC37" s="186"/>
      <c r="AD37" s="186"/>
      <c r="AE37" s="186"/>
      <c r="AF37" s="186"/>
      <c r="AG37" s="216"/>
      <c r="AI37" s="25" t="s">
        <v>738</v>
      </c>
      <c r="AJ37" s="19" t="str">
        <f>VLOOKUP(C37,EJE!C$1:D1364,2,FALSE)</f>
        <v>https://youtu.be/p2i_0eL_ztg?si=rwMzBD9p-1bf_avu</v>
      </c>
    </row>
    <row r="38" spans="1:36" ht="13.5" thickBot="1">
      <c r="A38" s="165">
        <v>9</v>
      </c>
      <c r="B38" s="195" t="s">
        <v>264</v>
      </c>
      <c r="C38" s="214" t="s">
        <v>219</v>
      </c>
      <c r="D38" s="61" t="str">
        <f>HYPERLINK(AJ38,AI38)</f>
        <v>video</v>
      </c>
      <c r="E38" s="386"/>
      <c r="F38" s="386"/>
      <c r="G38" s="386"/>
      <c r="H38" s="386" t="s">
        <v>776</v>
      </c>
      <c r="I38" s="386"/>
      <c r="J38" s="386"/>
      <c r="K38" s="386"/>
      <c r="L38" s="386"/>
      <c r="M38" s="386"/>
      <c r="N38" s="386"/>
      <c r="O38" s="386"/>
      <c r="P38" s="386"/>
      <c r="Q38" s="217"/>
      <c r="R38" s="217"/>
      <c r="S38" s="217"/>
      <c r="T38" s="217"/>
      <c r="U38" s="217"/>
      <c r="V38" s="217"/>
      <c r="W38" s="217"/>
      <c r="X38" s="217"/>
      <c r="Y38" s="217"/>
      <c r="Z38" s="217"/>
      <c r="AA38" s="217"/>
      <c r="AB38" s="217"/>
      <c r="AC38" s="217"/>
      <c r="AD38" s="217"/>
      <c r="AE38" s="217"/>
      <c r="AF38" s="217"/>
      <c r="AG38" s="218"/>
      <c r="AI38" s="25" t="s">
        <v>738</v>
      </c>
      <c r="AJ38" s="19">
        <f>VLOOKUP(C38,EJE!C$1:D1365,2,FALSE)</f>
        <v>0</v>
      </c>
    </row>
    <row r="39" spans="1:36" ht="12.75">
      <c r="A39" s="165">
        <v>10</v>
      </c>
      <c r="B39" s="219" t="s">
        <v>1161</v>
      </c>
      <c r="C39" s="176" t="str">
        <f>+VLOOKUP($B39,PERIODIZACION!$A$3:$AN$528,2,FALSE)</f>
        <v>SEAL ROW</v>
      </c>
      <c r="D39" s="176">
        <f>IF(VLOOKUP($B39,PERIODIZACION!$A$3:$AN$528,3,FALSE)=0,"",VLOOKUP($B39,PERIODIZACION!$A$3:$AN$528,3,FALSE))</f>
        <v>40</v>
      </c>
      <c r="E39" s="176" t="str">
        <f t="shared" ref="E39" si="33">IF(D39 &lt;&gt; "","/","")</f>
        <v>/</v>
      </c>
      <c r="F39" s="176">
        <f>IF(VLOOKUP($B39,PERIODIZACION!$A$3:$AN$528,4,FALSE)=0,"",VLOOKUP($B39,PERIODIZACION!$A$3:$AN$528,4,FALSE))</f>
        <v>4</v>
      </c>
      <c r="G39" s="176">
        <f>IF(VLOOKUP($B39,PERIODIZACION!$A$3:$AN$528,5,FALSE)=0,"",VLOOKUP($B39,PERIODIZACION!$A$3:$AN$528,5,FALSE))</f>
        <v>60</v>
      </c>
      <c r="H39" s="176" t="str">
        <f t="shared" ref="H39" si="34">IF(G39 &lt;&gt; "","/","")</f>
        <v>/</v>
      </c>
      <c r="I39" s="176">
        <f>IF(VLOOKUP($B39,PERIODIZACION!$A$3:$AN$528,6,FALSE)=0,"",VLOOKUP($B39,PERIODIZACION!$A$3:$AN$528,6,FALSE))</f>
        <v>4</v>
      </c>
      <c r="J39" s="176">
        <f>IF(VLOOKUP($B39,PERIODIZACION!$A$3:$AN$528,7,FALSE)=0,"",VLOOKUP($B39,PERIODIZACION!$A$3:$AN$528,7,FALSE))</f>
        <v>70</v>
      </c>
      <c r="K39" s="176" t="str">
        <f t="shared" ref="K39" si="35">IF(J39 &lt;&gt; "","/","")</f>
        <v>/</v>
      </c>
      <c r="L39" s="176">
        <f>IF(VLOOKUP($B39,PERIODIZACION!$A$3:$AN$528,8,FALSE)=0,"",VLOOKUP($B39,PERIODIZACION!$A$3:$AN$528,8,FALSE))</f>
        <v>4</v>
      </c>
      <c r="M39" s="176">
        <f>IF(VLOOKUP($B39,PERIODIZACION!$A$3:$AN$528,9,FALSE)=0,"",VLOOKUP($B39,PERIODIZACION!$A$3:$AN$528,9,FALSE))</f>
        <v>80</v>
      </c>
      <c r="N39" s="176" t="str">
        <f t="shared" ref="N39" si="36">IF(M39 &lt;&gt; "","/","")</f>
        <v>/</v>
      </c>
      <c r="O39" s="176">
        <f>IF(VLOOKUP($B39,PERIODIZACION!$A$3:$AN$528,10,FALSE)=0,"",VLOOKUP($B39,PERIODIZACION!$A$3:$AN$528,10,FALSE))</f>
        <v>2</v>
      </c>
      <c r="P39" s="176">
        <f>IF(VLOOKUP($B39,PERIODIZACION!$A$3:$AN$528,11,FALSE)=0,"",VLOOKUP($B39,PERIODIZACION!$A$3:$AN$528,11,FALSE))</f>
        <v>80</v>
      </c>
      <c r="Q39" s="176" t="str">
        <f t="shared" ref="Q39" si="37">IF(P39 &lt;&gt; "","/","")</f>
        <v>/</v>
      </c>
      <c r="R39" s="176">
        <f>IF(VLOOKUP($B39,PERIODIZACION!$A$3:$AN$528,12,FALSE)=0,"",VLOOKUP($B39,PERIODIZACION!$A$3:$AN$528,12,FALSE))</f>
        <v>2</v>
      </c>
      <c r="S39" s="176">
        <f>IF(VLOOKUP($B39,PERIODIZACION!$A$3:$AN$528,13,FALSE)=0,"",VLOOKUP($B39,PERIODIZACION!$A$3:$AN$528,13,FALSE))</f>
        <v>80</v>
      </c>
      <c r="T39" s="176" t="str">
        <f t="shared" ref="T39" si="38">IF(S39 &lt;&gt; "","/","")</f>
        <v>/</v>
      </c>
      <c r="U39" s="176">
        <f>IF(VLOOKUP($B39,PERIODIZACION!$A$3:$AN$528,14,FALSE)=0,"",VLOOKUP($B39,PERIODIZACION!$A$3:$AN$528,14,FALSE))</f>
        <v>2</v>
      </c>
      <c r="V39" s="176">
        <f>IF(VLOOKUP($B39,PERIODIZACION!$A$3:$AN$528,15,FALSE)=0,"",VLOOKUP($B39,PERIODIZACION!$A$3:$AN$528,15,FALSE))</f>
        <v>80</v>
      </c>
      <c r="W39" s="176" t="str">
        <f t="shared" ref="W39" si="39">IF(V39 &lt;&gt; "","/","")</f>
        <v>/</v>
      </c>
      <c r="X39" s="176">
        <f>IF(VLOOKUP($B39,PERIODIZACION!$A$3:$AN$528,16,FALSE)=0,"",VLOOKUP($B39,PERIODIZACION!$A$3:$AN$528,16,FALSE))</f>
        <v>2</v>
      </c>
      <c r="Y39" s="176">
        <f>IF(VLOOKUP($B39,PERIODIZACION!$A$3:$AN$528,17,FALSE)=0,"",VLOOKUP($B39,PERIODIZACION!$A$3:$AN$528,17,FALSE))</f>
        <v>80</v>
      </c>
      <c r="Z39" s="176" t="str">
        <f t="shared" ref="Z39" si="40">IF(Y39 &lt;&gt; "","/","")</f>
        <v>/</v>
      </c>
      <c r="AA39" s="176">
        <f>IF(VLOOKUP($B39,PERIODIZACION!$A$3:$AN$528,18,FALSE)=0,"",VLOOKUP($B39,PERIODIZACION!$A$3:$AN$528,18,FALSE))</f>
        <v>2</v>
      </c>
      <c r="AB39" s="176">
        <f>IF(VLOOKUP($B39,PERIODIZACION!$A$3:$AN$528,19,FALSE)=0,"",VLOOKUP($B39,PERIODIZACION!$A$3:$AN$528,19,FALSE))</f>
        <v>80</v>
      </c>
      <c r="AC39" s="176" t="str">
        <f t="shared" ref="AC39" si="41">IF(AB39 &lt;&gt; "","/","")</f>
        <v>/</v>
      </c>
      <c r="AD39" s="176">
        <f>IF(VLOOKUP($B39,PERIODIZACION!$A$3:$AN$528,20,FALSE)=0,"",VLOOKUP($B39,PERIODIZACION!$A$3:$AN$528,20,FALSE))</f>
        <v>2</v>
      </c>
      <c r="AE39" s="176" t="str">
        <f>IF(VLOOKUP($B39,PERIODIZACION!$A$3:$AN$528,21,FALSE)=0,"",VLOOKUP($B39,PERIODIZACION!$A$3:$AN$528,21,FALSE))</f>
        <v/>
      </c>
      <c r="AF39" s="176" t="str">
        <f t="shared" ref="AF39" si="42">IF(AE39 &lt;&gt; "","/","")</f>
        <v/>
      </c>
      <c r="AG39" s="182" t="str">
        <f>IF(VLOOKUP($B39,PERIODIZACION!$A$3:$AN$528,22,FALSE)=0,"",VLOOKUP($B39,PERIODIZACION!$A$3:$AN$528,22,FALSE))</f>
        <v/>
      </c>
      <c r="AJ39" s="19" t="e">
        <f>VLOOKUP(C39,EJE!C$1:D1366,2,FALSE)</f>
        <v>#N/A</v>
      </c>
    </row>
    <row r="40" spans="1:36" ht="16.5">
      <c r="A40" s="165">
        <v>11</v>
      </c>
      <c r="B40" s="194" t="s">
        <v>685</v>
      </c>
      <c r="C40" s="188" t="s">
        <v>3</v>
      </c>
      <c r="D40" s="59" t="str">
        <f>HYPERLINK(AJ40,AI40)</f>
        <v>video</v>
      </c>
      <c r="E40" s="384"/>
      <c r="F40" s="384"/>
      <c r="G40" s="384"/>
      <c r="H40" s="384" t="s">
        <v>776</v>
      </c>
      <c r="I40" s="384"/>
      <c r="J40" s="384"/>
      <c r="K40" s="384"/>
      <c r="L40" s="384"/>
      <c r="M40" s="384"/>
      <c r="N40" s="384"/>
      <c r="O40" s="384"/>
      <c r="P40" s="384"/>
      <c r="Q40" s="186"/>
      <c r="R40" s="186"/>
      <c r="S40" s="186"/>
      <c r="T40" s="186"/>
      <c r="U40" s="186"/>
      <c r="V40" s="186"/>
      <c r="W40" s="186"/>
      <c r="X40" s="186"/>
      <c r="Y40" s="186"/>
      <c r="Z40" s="186"/>
      <c r="AA40" s="186"/>
      <c r="AB40" s="186"/>
      <c r="AC40" s="186"/>
      <c r="AD40" s="186"/>
      <c r="AE40" s="186"/>
      <c r="AF40" s="186"/>
      <c r="AG40" s="216"/>
      <c r="AI40" s="25" t="s">
        <v>738</v>
      </c>
      <c r="AJ40" s="19" t="str">
        <f>VLOOKUP(C40,EJE!C$1:D1367,2,FALSE)</f>
        <v>https://youtu.be/JwwQxitUCsY?si=-0IR-GRHn2uOUwX0</v>
      </c>
    </row>
    <row r="41" spans="1:36" ht="17.25" thickBot="1">
      <c r="A41" s="165">
        <v>12</v>
      </c>
      <c r="B41" s="195" t="s">
        <v>942</v>
      </c>
      <c r="C41" s="214" t="s">
        <v>661</v>
      </c>
      <c r="D41" s="61" t="str">
        <f>HYPERLINK(AJ41,AI41)</f>
        <v>video</v>
      </c>
      <c r="E41" s="386"/>
      <c r="F41" s="386"/>
      <c r="G41" s="386"/>
      <c r="H41" s="386" t="s">
        <v>776</v>
      </c>
      <c r="I41" s="386"/>
      <c r="J41" s="386"/>
      <c r="K41" s="386"/>
      <c r="L41" s="386"/>
      <c r="M41" s="386"/>
      <c r="N41" s="386"/>
      <c r="O41" s="386"/>
      <c r="P41" s="386"/>
      <c r="Q41" s="217"/>
      <c r="R41" s="217"/>
      <c r="S41" s="217"/>
      <c r="T41" s="217"/>
      <c r="U41" s="217"/>
      <c r="V41" s="217"/>
      <c r="W41" s="217"/>
      <c r="X41" s="217"/>
      <c r="Y41" s="217"/>
      <c r="Z41" s="217"/>
      <c r="AA41" s="217"/>
      <c r="AB41" s="217"/>
      <c r="AC41" s="217"/>
      <c r="AD41" s="217"/>
      <c r="AE41" s="217"/>
      <c r="AF41" s="217"/>
      <c r="AG41" s="218"/>
      <c r="AI41" s="25" t="s">
        <v>738</v>
      </c>
      <c r="AJ41" s="19" t="str">
        <f>VLOOKUP(C41,EJE!C$1:D1368,2,FALSE)</f>
        <v>https://drive.google.com/file/d/1VSznd0Pd842fm_2ygqVwDGID2Qpk-swW/view?usp=sharing</v>
      </c>
    </row>
    <row r="42" spans="1:36">
      <c r="A42" s="165">
        <v>13</v>
      </c>
      <c r="B42" s="381"/>
      <c r="C42" s="381"/>
      <c r="D42" s="381"/>
      <c r="E42" s="381" t="s">
        <v>688</v>
      </c>
      <c r="F42" s="381"/>
      <c r="G42" s="381"/>
      <c r="H42" s="381" t="s">
        <v>38</v>
      </c>
      <c r="I42" s="381"/>
      <c r="J42" s="381"/>
      <c r="K42" s="381" t="s">
        <v>687</v>
      </c>
      <c r="L42" s="381"/>
      <c r="M42" s="381"/>
      <c r="N42" s="381" t="s">
        <v>686</v>
      </c>
      <c r="O42" s="381"/>
      <c r="P42" s="381"/>
      <c r="AG42" s="154"/>
      <c r="AJ42" s="19" t="e">
        <f>VLOOKUP(C42,EJE!C$1:D1369,2,FALSE)</f>
        <v>#N/A</v>
      </c>
    </row>
    <row r="43" spans="1:36" ht="12.75">
      <c r="A43" s="165">
        <v>14</v>
      </c>
      <c r="B43" s="197" t="s">
        <v>42</v>
      </c>
      <c r="C43" s="178" t="s">
        <v>2</v>
      </c>
      <c r="D43" s="132" t="str">
        <f>HYPERLINK(AJ43,AI43)</f>
        <v>video</v>
      </c>
      <c r="E43" s="380">
        <v>10</v>
      </c>
      <c r="F43" s="380"/>
      <c r="G43" s="380"/>
      <c r="H43" s="380" t="s">
        <v>772</v>
      </c>
      <c r="I43" s="380"/>
      <c r="J43" s="380"/>
      <c r="K43" s="380">
        <v>3</v>
      </c>
      <c r="L43" s="380"/>
      <c r="M43" s="380"/>
      <c r="N43" s="380"/>
      <c r="O43" s="380"/>
      <c r="P43" s="380"/>
      <c r="Q43" s="152"/>
      <c r="R43" s="152"/>
      <c r="S43" s="152"/>
      <c r="T43" s="152"/>
      <c r="U43" s="152"/>
      <c r="V43" s="152"/>
      <c r="W43" s="152"/>
      <c r="X43" s="152"/>
      <c r="Y43" s="152"/>
      <c r="Z43" s="152"/>
      <c r="AA43" s="152"/>
      <c r="AB43" s="152"/>
      <c r="AG43" s="154"/>
      <c r="AI43" s="25" t="s">
        <v>738</v>
      </c>
      <c r="AJ43" s="19" t="str">
        <f>VLOOKUP(C43,EJE!C$1:D1370,2,FALSE)</f>
        <v>https://youtu.be/bgO3bI1ts_E?si=cgFOBOfo4lT9WI1k</v>
      </c>
    </row>
    <row r="44" spans="1:36" ht="12.75">
      <c r="A44" s="165">
        <v>15</v>
      </c>
      <c r="B44" s="197" t="s">
        <v>39</v>
      </c>
      <c r="C44" s="178" t="s">
        <v>30</v>
      </c>
      <c r="D44" s="132" t="str">
        <f>HYPERLINK(AJ44,AI44)</f>
        <v>video</v>
      </c>
      <c r="E44" s="380">
        <v>10</v>
      </c>
      <c r="F44" s="380"/>
      <c r="G44" s="380"/>
      <c r="H44" s="380" t="s">
        <v>772</v>
      </c>
      <c r="I44" s="380"/>
      <c r="J44" s="380"/>
      <c r="K44" s="380">
        <v>3</v>
      </c>
      <c r="L44" s="380"/>
      <c r="M44" s="380"/>
      <c r="N44" s="380"/>
      <c r="O44" s="380"/>
      <c r="P44" s="380"/>
      <c r="Q44" s="152"/>
      <c r="R44" s="152"/>
      <c r="S44" s="152"/>
      <c r="T44" s="152"/>
      <c r="U44" s="152"/>
      <c r="V44" s="152"/>
      <c r="W44" s="152"/>
      <c r="X44" s="152"/>
      <c r="Y44" s="152"/>
      <c r="Z44" s="152"/>
      <c r="AA44" s="152"/>
      <c r="AB44" s="152"/>
      <c r="AG44" s="154"/>
      <c r="AI44" s="25" t="s">
        <v>738</v>
      </c>
      <c r="AJ44" s="19">
        <f>VLOOKUP(C44,EJE!C$1:D1371,2,FALSE)</f>
        <v>0</v>
      </c>
    </row>
    <row r="45" spans="1:36" ht="12.75">
      <c r="A45" s="165">
        <v>16</v>
      </c>
      <c r="B45" s="197" t="s">
        <v>685</v>
      </c>
      <c r="C45" s="178" t="s">
        <v>4</v>
      </c>
      <c r="D45" s="132" t="str">
        <f>HYPERLINK(AJ45,AI45)</f>
        <v>video</v>
      </c>
      <c r="E45" s="380"/>
      <c r="F45" s="380"/>
      <c r="G45" s="380"/>
      <c r="H45" s="380" t="s">
        <v>779</v>
      </c>
      <c r="I45" s="380"/>
      <c r="J45" s="380"/>
      <c r="K45" s="380">
        <v>3</v>
      </c>
      <c r="L45" s="380"/>
      <c r="M45" s="380"/>
      <c r="N45" s="380"/>
      <c r="O45" s="380"/>
      <c r="P45" s="380"/>
      <c r="Q45" s="152"/>
      <c r="R45" s="152"/>
      <c r="S45" s="152"/>
      <c r="T45" s="152"/>
      <c r="U45" s="152"/>
      <c r="V45" s="152"/>
      <c r="W45" s="152"/>
      <c r="X45" s="152"/>
      <c r="Y45" s="152"/>
      <c r="Z45" s="152"/>
      <c r="AA45" s="152"/>
      <c r="AB45" s="152"/>
      <c r="AG45" s="154"/>
      <c r="AI45" s="25" t="s">
        <v>738</v>
      </c>
      <c r="AJ45" s="19" t="str">
        <f>VLOOKUP(C45,EJE!C$1:D1372,2,FALSE)</f>
        <v>https://youtu.be/SvFPSj9WcEk?si=iMWBcf8EZLcp5zy2</v>
      </c>
    </row>
    <row r="46" spans="1:36" ht="16.5">
      <c r="A46" s="166">
        <v>17</v>
      </c>
      <c r="B46" s="197" t="s">
        <v>1</v>
      </c>
      <c r="C46" s="178" t="s">
        <v>745</v>
      </c>
      <c r="D46" s="132" t="str">
        <f t="shared" ref="D46:D49" si="43">HYPERLINK(AJ46,AI46)</f>
        <v>video</v>
      </c>
      <c r="E46" s="380"/>
      <c r="F46" s="380"/>
      <c r="G46" s="380"/>
      <c r="H46" s="380" t="s">
        <v>779</v>
      </c>
      <c r="I46" s="380"/>
      <c r="J46" s="380"/>
      <c r="K46" s="380">
        <v>3</v>
      </c>
      <c r="L46" s="380"/>
      <c r="M46" s="380"/>
      <c r="N46" s="380"/>
      <c r="O46" s="380"/>
      <c r="P46" s="380"/>
      <c r="Q46" s="152"/>
      <c r="R46" s="152"/>
      <c r="S46" s="152"/>
      <c r="T46" s="152"/>
      <c r="U46" s="152"/>
      <c r="V46" s="152"/>
      <c r="W46" s="152"/>
      <c r="X46" s="152"/>
      <c r="Y46" s="152"/>
      <c r="Z46" s="152"/>
      <c r="AA46" s="152"/>
      <c r="AB46" s="152"/>
      <c r="AG46" s="154"/>
      <c r="AI46" s="25" t="s">
        <v>738</v>
      </c>
      <c r="AJ46" s="19" t="str">
        <f>VLOOKUP(C46,EJE!C$1:D1373,2,FALSE)</f>
        <v>https://drive.google.com/file/d/1d10kKB4X2rApjiYtDlKjBbuy7zvRY_rz/view?usp=sharing</v>
      </c>
    </row>
    <row r="47" spans="1:36" ht="16.5">
      <c r="A47" s="166">
        <v>18</v>
      </c>
      <c r="B47" s="197" t="s">
        <v>1</v>
      </c>
      <c r="C47" s="178" t="s">
        <v>745</v>
      </c>
      <c r="D47" s="132" t="str">
        <f t="shared" si="43"/>
        <v>video</v>
      </c>
      <c r="E47" s="380"/>
      <c r="F47" s="380"/>
      <c r="G47" s="380"/>
      <c r="H47" s="380" t="s">
        <v>779</v>
      </c>
      <c r="I47" s="380"/>
      <c r="J47" s="380"/>
      <c r="K47" s="380">
        <v>3</v>
      </c>
      <c r="L47" s="380"/>
      <c r="M47" s="380"/>
      <c r="N47" s="380"/>
      <c r="O47" s="380"/>
      <c r="P47" s="380"/>
      <c r="Q47" s="152"/>
      <c r="R47" s="152"/>
      <c r="S47" s="152"/>
      <c r="T47" s="152"/>
      <c r="U47" s="152"/>
      <c r="V47" s="152"/>
      <c r="W47" s="152"/>
      <c r="X47" s="152"/>
      <c r="Y47" s="152"/>
      <c r="Z47" s="152"/>
      <c r="AA47" s="152"/>
      <c r="AB47" s="152"/>
      <c r="AE47" s="23"/>
      <c r="AI47" s="25" t="s">
        <v>738</v>
      </c>
      <c r="AJ47" s="19" t="str">
        <f>VLOOKUP(C47,EJE!C$1:D1374,2,FALSE)</f>
        <v>https://drive.google.com/file/d/1d10kKB4X2rApjiYtDlKjBbuy7zvRY_rz/view?usp=sharing</v>
      </c>
    </row>
    <row r="48" spans="1:36" ht="16.5">
      <c r="A48" s="166">
        <v>19</v>
      </c>
      <c r="B48" s="197" t="s">
        <v>1</v>
      </c>
      <c r="C48" s="178" t="s">
        <v>745</v>
      </c>
      <c r="D48" s="132" t="str">
        <f t="shared" si="43"/>
        <v>video</v>
      </c>
      <c r="E48" s="380"/>
      <c r="F48" s="380"/>
      <c r="G48" s="380"/>
      <c r="H48" s="380" t="s">
        <v>779</v>
      </c>
      <c r="I48" s="380"/>
      <c r="J48" s="380"/>
      <c r="K48" s="380">
        <v>3</v>
      </c>
      <c r="L48" s="380"/>
      <c r="M48" s="380"/>
      <c r="N48" s="380"/>
      <c r="O48" s="380"/>
      <c r="P48" s="380"/>
      <c r="Q48" s="152"/>
      <c r="R48" s="152"/>
      <c r="S48" s="152"/>
      <c r="T48" s="152"/>
      <c r="U48" s="152"/>
      <c r="V48" s="152"/>
      <c r="W48" s="152"/>
      <c r="X48" s="152"/>
      <c r="Y48" s="152"/>
      <c r="Z48" s="152"/>
      <c r="AA48" s="152"/>
      <c r="AB48" s="152"/>
      <c r="AE48" s="23"/>
      <c r="AI48" s="25" t="s">
        <v>738</v>
      </c>
      <c r="AJ48" s="19" t="str">
        <f>VLOOKUP(C48,EJE!C$1:D1375,2,FALSE)</f>
        <v>https://drive.google.com/file/d/1d10kKB4X2rApjiYtDlKjBbuy7zvRY_rz/view?usp=sharing</v>
      </c>
    </row>
    <row r="49" spans="1:36" ht="16.5">
      <c r="A49" s="166">
        <v>20</v>
      </c>
      <c r="B49" s="197" t="s">
        <v>1</v>
      </c>
      <c r="C49" s="178" t="s">
        <v>745</v>
      </c>
      <c r="D49" s="132" t="str">
        <f t="shared" si="43"/>
        <v>video</v>
      </c>
      <c r="E49" s="380"/>
      <c r="F49" s="380"/>
      <c r="G49" s="380"/>
      <c r="H49" s="380" t="s">
        <v>779</v>
      </c>
      <c r="I49" s="380"/>
      <c r="J49" s="380"/>
      <c r="K49" s="380">
        <v>3</v>
      </c>
      <c r="L49" s="380"/>
      <c r="M49" s="380"/>
      <c r="N49" s="380"/>
      <c r="O49" s="380"/>
      <c r="P49" s="380"/>
      <c r="Q49" s="152"/>
      <c r="R49" s="152"/>
      <c r="S49" s="152"/>
      <c r="T49" s="152"/>
      <c r="U49" s="152"/>
      <c r="V49" s="152"/>
      <c r="W49" s="152"/>
      <c r="X49" s="152"/>
      <c r="Y49" s="152"/>
      <c r="Z49" s="152"/>
      <c r="AA49" s="152"/>
      <c r="AB49" s="152"/>
      <c r="AE49" s="23"/>
      <c r="AI49" s="25" t="s">
        <v>738</v>
      </c>
      <c r="AJ49" s="19" t="str">
        <f>VLOOKUP(C49,EJE!C$1:D1376,2,FALSE)</f>
        <v>https://drive.google.com/file/d/1d10kKB4X2rApjiYtDlKjBbuy7zvRY_rz/view?usp=sharing</v>
      </c>
    </row>
    <row r="50" spans="1:36">
      <c r="A50" s="166"/>
      <c r="B50" s="199"/>
      <c r="C50" s="18"/>
      <c r="D50" s="192"/>
      <c r="E50" s="392"/>
      <c r="F50" s="392"/>
      <c r="G50" s="392"/>
      <c r="H50" s="392"/>
      <c r="I50" s="392"/>
      <c r="J50" s="392"/>
      <c r="K50" s="392"/>
      <c r="L50" s="392"/>
      <c r="M50" s="392"/>
      <c r="N50" s="392"/>
      <c r="O50" s="392"/>
      <c r="P50" s="392"/>
      <c r="S50" s="23"/>
      <c r="U50" s="24"/>
      <c r="V50" s="24"/>
      <c r="W50" s="24"/>
      <c r="X50" s="24"/>
      <c r="Y50" s="24"/>
      <c r="AB50" s="23"/>
      <c r="AE50" s="23"/>
    </row>
    <row r="51" spans="1:36">
      <c r="A51" s="166"/>
      <c r="B51" s="199"/>
      <c r="C51" s="18"/>
      <c r="D51" s="192"/>
      <c r="E51" s="392"/>
      <c r="F51" s="392"/>
      <c r="G51" s="392"/>
      <c r="H51" s="392"/>
      <c r="I51" s="392"/>
      <c r="J51" s="392"/>
      <c r="K51" s="392"/>
      <c r="L51" s="392"/>
      <c r="M51" s="392"/>
      <c r="N51" s="392"/>
      <c r="O51" s="392"/>
      <c r="P51" s="392"/>
      <c r="S51" s="23"/>
      <c r="U51" s="24"/>
      <c r="V51" s="24"/>
      <c r="W51" s="24"/>
      <c r="X51" s="24"/>
      <c r="Y51" s="24"/>
      <c r="AB51" s="23"/>
      <c r="AE51" s="23"/>
    </row>
    <row r="52" spans="1:36">
      <c r="A52" s="166"/>
      <c r="B52" s="199"/>
      <c r="C52" s="18"/>
      <c r="D52" s="192"/>
      <c r="E52" s="392"/>
      <c r="F52" s="392"/>
      <c r="G52" s="392"/>
      <c r="H52" s="392"/>
      <c r="I52" s="392"/>
      <c r="J52" s="392"/>
      <c r="K52" s="392"/>
      <c r="L52" s="392"/>
      <c r="M52" s="392"/>
      <c r="N52" s="392"/>
      <c r="O52" s="392"/>
      <c r="P52" s="392"/>
      <c r="S52" s="23"/>
      <c r="U52" s="24"/>
      <c r="V52" s="24"/>
      <c r="W52" s="24"/>
      <c r="X52" s="24"/>
      <c r="Y52" s="24"/>
      <c r="AB52" s="23"/>
      <c r="AE52" s="23"/>
    </row>
    <row r="53" spans="1:36">
      <c r="A53" s="166"/>
      <c r="B53" s="199"/>
      <c r="C53" s="18"/>
      <c r="D53" s="192"/>
      <c r="E53" s="392"/>
      <c r="F53" s="392"/>
      <c r="G53" s="392"/>
      <c r="H53" s="392"/>
      <c r="I53" s="392"/>
      <c r="J53" s="392"/>
      <c r="K53" s="392"/>
      <c r="L53" s="392"/>
      <c r="M53" s="392"/>
      <c r="N53" s="392"/>
      <c r="O53" s="392"/>
      <c r="P53" s="392"/>
      <c r="S53" s="23"/>
      <c r="U53" s="24"/>
      <c r="V53" s="24"/>
      <c r="W53" s="24"/>
      <c r="X53" s="24"/>
      <c r="Y53" s="24"/>
      <c r="AB53" s="23"/>
      <c r="AE53" s="23"/>
    </row>
    <row r="54" spans="1:36">
      <c r="B54" s="200"/>
      <c r="C54" s="77" t="s">
        <v>770</v>
      </c>
      <c r="D54" s="59"/>
      <c r="E54" s="154"/>
      <c r="F54" s="154"/>
      <c r="G54" s="154"/>
      <c r="H54" s="154"/>
      <c r="I54" s="154"/>
      <c r="J54" s="154"/>
      <c r="K54" s="154"/>
      <c r="L54" s="154"/>
      <c r="M54" s="154"/>
      <c r="N54" s="154"/>
      <c r="O54" s="154"/>
      <c r="P54" s="154"/>
      <c r="AG54" s="154"/>
      <c r="AJ54" s="75"/>
    </row>
    <row r="55" spans="1:36" s="113" customFormat="1" ht="21" thickBot="1">
      <c r="A55" s="160">
        <v>3</v>
      </c>
      <c r="B55" s="160"/>
      <c r="C55" s="160" t="s">
        <v>925</v>
      </c>
      <c r="D55" s="190"/>
      <c r="E55" s="379" t="s">
        <v>688</v>
      </c>
      <c r="F55" s="379"/>
      <c r="G55" s="379"/>
      <c r="H55" s="379" t="s">
        <v>38</v>
      </c>
      <c r="I55" s="379"/>
      <c r="J55" s="379"/>
      <c r="K55" s="379" t="s">
        <v>687</v>
      </c>
      <c r="L55" s="379"/>
      <c r="M55" s="379"/>
      <c r="N55" s="379" t="s">
        <v>686</v>
      </c>
      <c r="O55" s="379"/>
      <c r="P55" s="379"/>
      <c r="Q55" s="77"/>
      <c r="R55" s="77"/>
      <c r="S55" s="77"/>
      <c r="T55" s="77"/>
      <c r="U55" s="77"/>
      <c r="V55" s="77"/>
      <c r="W55" s="77"/>
      <c r="X55" s="77"/>
      <c r="Y55" s="77"/>
      <c r="Z55" s="77"/>
      <c r="AA55" s="77"/>
      <c r="AB55" s="77"/>
      <c r="AC55" s="77"/>
      <c r="AD55" s="77"/>
      <c r="AE55" s="77"/>
      <c r="AF55" s="77"/>
      <c r="AG55" s="78"/>
      <c r="AH55" s="18"/>
      <c r="AI55" s="25"/>
      <c r="AJ55" s="76"/>
    </row>
    <row r="56" spans="1:36" ht="25.5">
      <c r="A56" s="165">
        <v>1</v>
      </c>
      <c r="B56" s="193" t="s">
        <v>942</v>
      </c>
      <c r="C56" s="176" t="s">
        <v>720</v>
      </c>
      <c r="D56" s="131" t="str">
        <f t="shared" ref="D56:D61" si="44">HYPERLINK(AJ56,AI56)</f>
        <v>video</v>
      </c>
      <c r="E56" s="390">
        <v>8</v>
      </c>
      <c r="F56" s="390"/>
      <c r="G56" s="390"/>
      <c r="H56" s="390"/>
      <c r="I56" s="390"/>
      <c r="J56" s="390"/>
      <c r="K56" s="390"/>
      <c r="L56" s="390"/>
      <c r="M56" s="390"/>
      <c r="N56" s="390"/>
      <c r="O56" s="390"/>
      <c r="P56" s="391"/>
      <c r="Q56" s="159"/>
      <c r="R56" s="159"/>
      <c r="S56" s="159"/>
      <c r="T56" s="159"/>
      <c r="U56" s="159"/>
      <c r="V56" s="159"/>
      <c r="W56" s="159"/>
      <c r="X56" s="159"/>
      <c r="Y56" s="159"/>
      <c r="Z56" s="159"/>
      <c r="AA56" s="159"/>
      <c r="AB56" s="159"/>
      <c r="AC56" s="159"/>
      <c r="AD56" s="159"/>
      <c r="AE56" s="159"/>
      <c r="AF56" s="159"/>
      <c r="AG56" s="178"/>
      <c r="AI56" s="25" t="s">
        <v>738</v>
      </c>
      <c r="AJ56" s="19" t="str">
        <f>VLOOKUP(C56,EJE!C$1:D1388,2,FALSE)</f>
        <v>https://youtu.be/3cqkbGUWro4?si=jJC6Mfg8OeypjUji</v>
      </c>
    </row>
    <row r="57" spans="1:36" ht="12.75">
      <c r="A57" s="165">
        <v>2</v>
      </c>
      <c r="B57" s="194" t="s">
        <v>264</v>
      </c>
      <c r="C57" s="178" t="s">
        <v>692</v>
      </c>
      <c r="D57" s="132" t="str">
        <f t="shared" si="44"/>
        <v>video</v>
      </c>
      <c r="E57" s="380"/>
      <c r="F57" s="380"/>
      <c r="G57" s="380"/>
      <c r="H57" s="380" t="s">
        <v>776</v>
      </c>
      <c r="I57" s="380"/>
      <c r="J57" s="380"/>
      <c r="K57" s="380">
        <v>3</v>
      </c>
      <c r="L57" s="380"/>
      <c r="M57" s="380"/>
      <c r="N57" s="380"/>
      <c r="O57" s="380"/>
      <c r="P57" s="385"/>
      <c r="Q57" s="159"/>
      <c r="R57" s="159"/>
      <c r="S57" s="159"/>
      <c r="T57" s="159"/>
      <c r="U57" s="159"/>
      <c r="V57" s="159"/>
      <c r="W57" s="159"/>
      <c r="X57" s="159"/>
      <c r="Y57" s="159"/>
      <c r="Z57" s="159"/>
      <c r="AA57" s="159"/>
      <c r="AB57" s="159"/>
      <c r="AC57" s="159"/>
      <c r="AD57" s="159"/>
      <c r="AE57" s="159"/>
      <c r="AF57" s="159"/>
      <c r="AG57" s="178"/>
      <c r="AI57" s="25" t="s">
        <v>738</v>
      </c>
      <c r="AJ57" s="19" t="str">
        <f>VLOOKUP(C57,EJE!C$1:D1389,2,FALSE)</f>
        <v>https://youtu.be/c6a4n-uxNy0?si=wxXF20Dhm3IYMqto</v>
      </c>
    </row>
    <row r="58" spans="1:36" ht="17.25" thickBot="1">
      <c r="A58" s="165">
        <v>3</v>
      </c>
      <c r="B58" s="195" t="s">
        <v>942</v>
      </c>
      <c r="C58" s="180" t="s">
        <v>176</v>
      </c>
      <c r="D58" s="133" t="str">
        <f t="shared" si="44"/>
        <v>video</v>
      </c>
      <c r="E58" s="387"/>
      <c r="F58" s="387"/>
      <c r="G58" s="387"/>
      <c r="H58" s="387" t="s">
        <v>776</v>
      </c>
      <c r="I58" s="387"/>
      <c r="J58" s="387"/>
      <c r="K58" s="387">
        <v>3</v>
      </c>
      <c r="L58" s="387"/>
      <c r="M58" s="387"/>
      <c r="N58" s="387"/>
      <c r="O58" s="387"/>
      <c r="P58" s="388"/>
      <c r="Q58" s="159"/>
      <c r="R58" s="159"/>
      <c r="S58" s="159"/>
      <c r="T58" s="159"/>
      <c r="U58" s="159"/>
      <c r="V58" s="159"/>
      <c r="W58" s="159"/>
      <c r="X58" s="159"/>
      <c r="Y58" s="159"/>
      <c r="Z58" s="159"/>
      <c r="AA58" s="159"/>
      <c r="AB58" s="159"/>
      <c r="AC58" s="159"/>
      <c r="AD58" s="159"/>
      <c r="AE58" s="159"/>
      <c r="AF58" s="159"/>
      <c r="AG58" s="178"/>
      <c r="AI58" s="25" t="s">
        <v>738</v>
      </c>
      <c r="AJ58" s="19" t="str">
        <f>VLOOKUP(C58,EJE!C$1:D1390,2,FALSE)</f>
        <v>https://drive.google.com/file/d/1Q1An8Nigul245WUqUDS52fCJOsCBmEqf/view?usp=drive_link</v>
      </c>
    </row>
    <row r="59" spans="1:36" ht="16.5">
      <c r="A59" s="165">
        <v>4</v>
      </c>
      <c r="B59" s="194" t="s">
        <v>739</v>
      </c>
      <c r="C59" s="178" t="s">
        <v>66</v>
      </c>
      <c r="D59" s="132" t="str">
        <f t="shared" si="44"/>
        <v>video</v>
      </c>
      <c r="E59" s="380"/>
      <c r="F59" s="380"/>
      <c r="G59" s="380"/>
      <c r="H59" s="380" t="s">
        <v>776</v>
      </c>
      <c r="I59" s="380"/>
      <c r="J59" s="380"/>
      <c r="K59" s="380">
        <v>3</v>
      </c>
      <c r="L59" s="380"/>
      <c r="M59" s="380"/>
      <c r="N59" s="380"/>
      <c r="O59" s="380"/>
      <c r="P59" s="385"/>
      <c r="Q59" s="159"/>
      <c r="R59" s="159"/>
      <c r="S59" s="159"/>
      <c r="T59" s="159"/>
      <c r="U59" s="159"/>
      <c r="V59" s="159"/>
      <c r="W59" s="159"/>
      <c r="X59" s="159"/>
      <c r="Y59" s="159"/>
      <c r="Z59" s="159"/>
      <c r="AA59" s="159"/>
      <c r="AB59" s="159"/>
      <c r="AC59" s="159"/>
      <c r="AD59" s="159"/>
      <c r="AE59" s="159"/>
      <c r="AF59" s="159"/>
      <c r="AG59" s="178"/>
      <c r="AI59" s="25" t="s">
        <v>738</v>
      </c>
      <c r="AJ59" s="19" t="str">
        <f>VLOOKUP(C59,EJE!C$1:D1391,2,FALSE)</f>
        <v>https://youtu.be/YNAwRWgPwNk?si=tRGZb459mOPBCCZB</v>
      </c>
    </row>
    <row r="60" spans="1:36" ht="12.75">
      <c r="A60" s="165">
        <v>5</v>
      </c>
      <c r="B60" s="194" t="s">
        <v>739</v>
      </c>
      <c r="C60" s="178" t="s">
        <v>622</v>
      </c>
      <c r="D60" s="132" t="e">
        <f t="shared" si="44"/>
        <v>#N/A</v>
      </c>
      <c r="E60" s="380"/>
      <c r="F60" s="380"/>
      <c r="G60" s="380"/>
      <c r="H60" s="380" t="s">
        <v>776</v>
      </c>
      <c r="I60" s="380"/>
      <c r="J60" s="380"/>
      <c r="K60" s="380">
        <v>3</v>
      </c>
      <c r="L60" s="380"/>
      <c r="M60" s="380"/>
      <c r="N60" s="380"/>
      <c r="O60" s="380"/>
      <c r="P60" s="385"/>
      <c r="Q60" s="159"/>
      <c r="R60" s="159"/>
      <c r="S60" s="159"/>
      <c r="T60" s="159"/>
      <c r="U60" s="159"/>
      <c r="V60" s="159"/>
      <c r="W60" s="159"/>
      <c r="X60" s="159"/>
      <c r="Y60" s="159"/>
      <c r="Z60" s="159"/>
      <c r="AA60" s="159"/>
      <c r="AB60" s="159"/>
      <c r="AC60" s="159"/>
      <c r="AD60" s="159"/>
      <c r="AE60" s="159"/>
      <c r="AF60" s="159"/>
      <c r="AG60" s="178"/>
      <c r="AI60" s="25" t="s">
        <v>738</v>
      </c>
      <c r="AJ60" s="19" t="e">
        <f>VLOOKUP(C60,EJE!C$1:D1392,2,FALSE)</f>
        <v>#N/A</v>
      </c>
    </row>
    <row r="61" spans="1:36" ht="13.5" thickBot="1">
      <c r="A61" s="165">
        <v>6</v>
      </c>
      <c r="B61" s="194" t="s">
        <v>0</v>
      </c>
      <c r="C61" s="178" t="s">
        <v>627</v>
      </c>
      <c r="D61" s="132" t="str">
        <f t="shared" si="44"/>
        <v>video</v>
      </c>
      <c r="E61" s="380"/>
      <c r="F61" s="380"/>
      <c r="G61" s="380"/>
      <c r="H61" s="380" t="s">
        <v>776</v>
      </c>
      <c r="I61" s="380"/>
      <c r="J61" s="380"/>
      <c r="K61" s="380">
        <v>3</v>
      </c>
      <c r="L61" s="380"/>
      <c r="M61" s="380"/>
      <c r="N61" s="380"/>
      <c r="O61" s="380"/>
      <c r="P61" s="385"/>
      <c r="Q61" s="159"/>
      <c r="R61" s="159"/>
      <c r="S61" s="159"/>
      <c r="T61" s="159"/>
      <c r="U61" s="159"/>
      <c r="V61" s="159"/>
      <c r="W61" s="159"/>
      <c r="X61" s="159"/>
      <c r="Y61" s="159"/>
      <c r="Z61" s="159"/>
      <c r="AA61" s="159"/>
      <c r="AB61" s="159"/>
      <c r="AC61" s="159"/>
      <c r="AD61" s="159"/>
      <c r="AE61" s="159"/>
      <c r="AF61" s="159"/>
      <c r="AG61" s="178"/>
      <c r="AI61" s="25" t="s">
        <v>738</v>
      </c>
      <c r="AJ61" s="19" t="str">
        <f>VLOOKUP(C61,EJE!C$1:D1393,2,FALSE)</f>
        <v>https://youtu.be/21c_yxmd5lQ?si=PIVwUqgcfAsyu5jn</v>
      </c>
    </row>
    <row r="62" spans="1:36" ht="12.75">
      <c r="A62" s="165">
        <v>7</v>
      </c>
      <c r="B62" s="196" t="s">
        <v>834</v>
      </c>
      <c r="C62" s="176" t="str">
        <f>+VLOOKUP($B62,PERIODIZACION!$A$3:$AN$528,2,FALSE)</f>
        <v>HIP TRUST</v>
      </c>
      <c r="D62" s="203">
        <f>IF(VLOOKUP($B62,PERIODIZACION!$A$3:$AN$528,3,FALSE)=0,"",VLOOKUP($B62,PERIODIZACION!$A$3:$AN$528,3,FALSE))</f>
        <v>40</v>
      </c>
      <c r="E62" s="176" t="str">
        <f t="shared" ref="E62" si="45">IF(D62 &lt;&gt; "","/","")</f>
        <v>/</v>
      </c>
      <c r="F62" s="176">
        <f>IF(VLOOKUP($B62,PERIODIZACION!$A$3:$AN$528,4,FALSE)=0,"",VLOOKUP($B62,PERIODIZACION!$A$3:$AN$528,4,FALSE))</f>
        <v>4</v>
      </c>
      <c r="G62" s="176">
        <f>IF(VLOOKUP($B62,PERIODIZACION!$A$3:$AN$528,5,FALSE)=0,"",VLOOKUP($B62,PERIODIZACION!$A$3:$AN$528,5,FALSE))</f>
        <v>60</v>
      </c>
      <c r="H62" s="176" t="str">
        <f t="shared" ref="H62" si="46">IF(G62 &lt;&gt; "","/","")</f>
        <v>/</v>
      </c>
      <c r="I62" s="176">
        <f>IF(VLOOKUP($B62,PERIODIZACION!$A$3:$AN$528,6,FALSE)=0,"",VLOOKUP($B62,PERIODIZACION!$A$3:$AN$528,6,FALSE))</f>
        <v>4</v>
      </c>
      <c r="J62" s="176">
        <f>IF(VLOOKUP($B62,PERIODIZACION!$A$3:$AN$528,7,FALSE)=0,"",VLOOKUP($B62,PERIODIZACION!$A$3:$AN$528,7,FALSE))</f>
        <v>70</v>
      </c>
      <c r="K62" s="176" t="str">
        <f t="shared" ref="K62" si="47">IF(J62 &lt;&gt; "","/","")</f>
        <v>/</v>
      </c>
      <c r="L62" s="176">
        <f>IF(VLOOKUP($B62,PERIODIZACION!$A$3:$AN$528,8,FALSE)=0,"",VLOOKUP($B62,PERIODIZACION!$A$3:$AN$528,8,FALSE))</f>
        <v>4</v>
      </c>
      <c r="M62" s="176">
        <f>IF(VLOOKUP($B62,PERIODIZACION!$A$3:$AN$528,9,FALSE)=0,"",VLOOKUP($B62,PERIODIZACION!$A$3:$AN$528,9,FALSE))</f>
        <v>80</v>
      </c>
      <c r="N62" s="176" t="str">
        <f t="shared" ref="N62" si="48">IF(M62 &lt;&gt; "","/","")</f>
        <v>/</v>
      </c>
      <c r="O62" s="176">
        <f>IF(VLOOKUP($B62,PERIODIZACION!$A$3:$AN$528,10,FALSE)=0,"",VLOOKUP($B62,PERIODIZACION!$A$3:$AN$528,10,FALSE))</f>
        <v>3</v>
      </c>
      <c r="P62" s="176">
        <f>IF(VLOOKUP($B62,PERIODIZACION!$A$3:$AN$528,11,FALSE)=0,"",VLOOKUP($B62,PERIODIZACION!$A$3:$AN$528,11,FALSE))</f>
        <v>80</v>
      </c>
      <c r="Q62" s="176" t="str">
        <f t="shared" ref="Q62" si="49">IF(P62 &lt;&gt; "","/","")</f>
        <v>/</v>
      </c>
      <c r="R62" s="176">
        <f>IF(VLOOKUP($B62,PERIODIZACION!$A$3:$AN$528,12,FALSE)=0,"",VLOOKUP($B62,PERIODIZACION!$A$3:$AN$528,12,FALSE))</f>
        <v>3</v>
      </c>
      <c r="S62" s="176">
        <f>IF(VLOOKUP($B62,PERIODIZACION!$A$3:$AN$528,13,FALSE)=0,"",VLOOKUP($B62,PERIODIZACION!$A$3:$AN$528,13,FALSE))</f>
        <v>80</v>
      </c>
      <c r="T62" s="176" t="str">
        <f t="shared" ref="T62" si="50">IF(S62 &lt;&gt; "","/","")</f>
        <v>/</v>
      </c>
      <c r="U62" s="176">
        <f>IF(VLOOKUP($B62,PERIODIZACION!$A$3:$AN$528,14,FALSE)=0,"",VLOOKUP($B62,PERIODIZACION!$A$3:$AN$528,14,FALSE))</f>
        <v>3</v>
      </c>
      <c r="V62" s="176">
        <f>IF(VLOOKUP($B62,PERIODIZACION!$A$3:$AN$528,15,FALSE)=0,"",VLOOKUP($B62,PERIODIZACION!$A$3:$AN$528,15,FALSE))</f>
        <v>80</v>
      </c>
      <c r="W62" s="176" t="str">
        <f t="shared" ref="W62" si="51">IF(V62 &lt;&gt; "","/","")</f>
        <v>/</v>
      </c>
      <c r="X62" s="176">
        <f>IF(VLOOKUP($B62,PERIODIZACION!$A$3:$AN$528,16,FALSE)=0,"",VLOOKUP($B62,PERIODIZACION!$A$3:$AN$528,16,FALSE))</f>
        <v>3</v>
      </c>
      <c r="Y62" s="176">
        <f>IF(VLOOKUP($B62,PERIODIZACION!$A$3:$AN$528,17,FALSE)=0,"",VLOOKUP($B62,PERIODIZACION!$A$3:$AN$528,17,FALSE))</f>
        <v>80</v>
      </c>
      <c r="Z62" s="176" t="str">
        <f t="shared" ref="Z62" si="52">IF(Y62 &lt;&gt; "","/","")</f>
        <v>/</v>
      </c>
      <c r="AA62" s="176">
        <f>IF(VLOOKUP($B62,PERIODIZACION!$A$3:$AN$528,18,FALSE)=0,"",VLOOKUP($B62,PERIODIZACION!$A$3:$AN$528,18,FALSE))</f>
        <v>3</v>
      </c>
      <c r="AB62" s="176">
        <f>IF(VLOOKUP($B62,PERIODIZACION!$A$3:$AN$528,19,FALSE)=0,"",VLOOKUP($B62,PERIODIZACION!$A$3:$AN$528,19,FALSE))</f>
        <v>80</v>
      </c>
      <c r="AC62" s="176" t="str">
        <f t="shared" ref="AC62" si="53">IF(AB62 &lt;&gt; "","/","")</f>
        <v>/</v>
      </c>
      <c r="AD62" s="176">
        <f>IF(VLOOKUP($B62,PERIODIZACION!$A$3:$AN$528,20,FALSE)=0,"",VLOOKUP($B62,PERIODIZACION!$A$3:$AN$528,20,FALSE))</f>
        <v>3</v>
      </c>
      <c r="AE62" s="176" t="str">
        <f>IF(VLOOKUP($B62,PERIODIZACION!$A$3:$AN$528,21,FALSE)=0,"",VLOOKUP($B62,PERIODIZACION!$A$3:$AN$528,21,FALSE))</f>
        <v/>
      </c>
      <c r="AF62" s="176" t="str">
        <f t="shared" ref="AF62" si="54">IF(AE62 &lt;&gt; "","/","")</f>
        <v/>
      </c>
      <c r="AG62" s="182" t="str">
        <f>IF(VLOOKUP($B62,PERIODIZACION!$A$3:$AN$528,22,FALSE)=0,"",VLOOKUP($B62,PERIODIZACION!$A$3:$AN$528,22,FALSE))</f>
        <v/>
      </c>
      <c r="AJ62" s="19" t="e">
        <f>VLOOKUP(C62,EJE!C$1:D1395,2,FALSE)</f>
        <v>#N/A</v>
      </c>
    </row>
    <row r="63" spans="1:36" ht="16.5">
      <c r="A63" s="165">
        <v>8</v>
      </c>
      <c r="B63" s="194" t="s">
        <v>685</v>
      </c>
      <c r="C63" s="178" t="s">
        <v>3</v>
      </c>
      <c r="D63" s="132" t="str">
        <f>HYPERLINK(AJ63,AI63)</f>
        <v>video</v>
      </c>
      <c r="E63" s="380"/>
      <c r="F63" s="380"/>
      <c r="G63" s="380"/>
      <c r="H63" s="380" t="s">
        <v>776</v>
      </c>
      <c r="I63" s="380"/>
      <c r="J63" s="380"/>
      <c r="K63" s="380"/>
      <c r="L63" s="380"/>
      <c r="M63" s="380"/>
      <c r="N63" s="380"/>
      <c r="O63" s="380"/>
      <c r="P63" s="380"/>
      <c r="Q63" s="178"/>
      <c r="R63" s="178"/>
      <c r="S63" s="178"/>
      <c r="T63" s="178"/>
      <c r="U63" s="178"/>
      <c r="V63" s="178"/>
      <c r="W63" s="178"/>
      <c r="X63" s="178"/>
      <c r="Y63" s="178"/>
      <c r="Z63" s="178"/>
      <c r="AA63" s="178"/>
      <c r="AB63" s="178"/>
      <c r="AC63" s="178"/>
      <c r="AD63" s="178"/>
      <c r="AE63" s="178"/>
      <c r="AF63" s="178"/>
      <c r="AG63" s="183"/>
      <c r="AI63" s="25" t="s">
        <v>738</v>
      </c>
      <c r="AJ63" s="19" t="str">
        <f>VLOOKUP(C63,EJE!C$1:D1396,2,FALSE)</f>
        <v>https://youtu.be/JwwQxitUCsY?si=-0IR-GRHn2uOUwX0</v>
      </c>
    </row>
    <row r="64" spans="1:36" ht="13.5" thickBot="1">
      <c r="A64" s="165">
        <v>9</v>
      </c>
      <c r="B64" s="195" t="s">
        <v>264</v>
      </c>
      <c r="C64" s="180" t="s">
        <v>219</v>
      </c>
      <c r="D64" s="133" t="str">
        <f>HYPERLINK(AJ64,AI64)</f>
        <v>video</v>
      </c>
      <c r="E64" s="387"/>
      <c r="F64" s="387"/>
      <c r="G64" s="387"/>
      <c r="H64" s="387" t="s">
        <v>776</v>
      </c>
      <c r="I64" s="387"/>
      <c r="J64" s="387"/>
      <c r="K64" s="387"/>
      <c r="L64" s="387"/>
      <c r="M64" s="387"/>
      <c r="N64" s="387"/>
      <c r="O64" s="387"/>
      <c r="P64" s="387"/>
      <c r="Q64" s="180"/>
      <c r="R64" s="180"/>
      <c r="S64" s="180"/>
      <c r="T64" s="180"/>
      <c r="U64" s="180"/>
      <c r="V64" s="180"/>
      <c r="W64" s="180"/>
      <c r="X64" s="180"/>
      <c r="Y64" s="180"/>
      <c r="Z64" s="180"/>
      <c r="AA64" s="180"/>
      <c r="AB64" s="180"/>
      <c r="AC64" s="180"/>
      <c r="AD64" s="180"/>
      <c r="AE64" s="180"/>
      <c r="AF64" s="180"/>
      <c r="AG64" s="184"/>
      <c r="AI64" s="25" t="s">
        <v>738</v>
      </c>
      <c r="AJ64" s="19">
        <f>VLOOKUP(C64,EJE!C$1:D1397,2,FALSE)</f>
        <v>0</v>
      </c>
    </row>
    <row r="65" spans="1:36" ht="12.75">
      <c r="A65" s="165">
        <v>10</v>
      </c>
      <c r="B65" s="196" t="s">
        <v>750</v>
      </c>
      <c r="C65" s="176" t="str">
        <f>+VLOOKUP($B65,PERIODIZACION!$A$3:$AN$528,2,FALSE)</f>
        <v>SENTADILLA</v>
      </c>
      <c r="D65" s="203">
        <f>IF(VLOOKUP($B65,PERIODIZACION!$A$3:$AN$528,3,FALSE)=0,"",VLOOKUP($B65,PERIODIZACION!$A$3:$AN$528,3,FALSE))</f>
        <v>40</v>
      </c>
      <c r="E65" s="176" t="str">
        <f t="shared" ref="E65" si="55">IF(D65 &lt;&gt; "","/","")</f>
        <v>/</v>
      </c>
      <c r="F65" s="176">
        <f>IF(VLOOKUP($B65,PERIODIZACION!$A$3:$AN$528,4,FALSE)=0,"",VLOOKUP($B65,PERIODIZACION!$A$3:$AN$528,4,FALSE))</f>
        <v>4</v>
      </c>
      <c r="G65" s="176">
        <f>IF(VLOOKUP($B65,PERIODIZACION!$A$3:$AN$528,5,FALSE)=0,"",VLOOKUP($B65,PERIODIZACION!$A$3:$AN$528,5,FALSE))</f>
        <v>60</v>
      </c>
      <c r="H65" s="176" t="str">
        <f t="shared" ref="H65" si="56">IF(G65 &lt;&gt; "","/","")</f>
        <v>/</v>
      </c>
      <c r="I65" s="176">
        <f>IF(VLOOKUP($B65,PERIODIZACION!$A$3:$AN$528,6,FALSE)=0,"",VLOOKUP($B65,PERIODIZACION!$A$3:$AN$528,6,FALSE))</f>
        <v>4</v>
      </c>
      <c r="J65" s="176">
        <f>IF(VLOOKUP($B65,PERIODIZACION!$A$3:$AN$528,7,FALSE)=0,"",VLOOKUP($B65,PERIODIZACION!$A$3:$AN$528,7,FALSE))</f>
        <v>70</v>
      </c>
      <c r="K65" s="176" t="str">
        <f t="shared" ref="K65" si="57">IF(J65 &lt;&gt; "","/","")</f>
        <v>/</v>
      </c>
      <c r="L65" s="176">
        <f>IF(VLOOKUP($B65,PERIODIZACION!$A$3:$AN$528,8,FALSE)=0,"",VLOOKUP($B65,PERIODIZACION!$A$3:$AN$528,8,FALSE))</f>
        <v>4</v>
      </c>
      <c r="M65" s="176">
        <f>IF(VLOOKUP($B65,PERIODIZACION!$A$3:$AN$528,9,FALSE)=0,"",VLOOKUP($B65,PERIODIZACION!$A$3:$AN$528,9,FALSE))</f>
        <v>80</v>
      </c>
      <c r="N65" s="176" t="str">
        <f t="shared" ref="N65" si="58">IF(M65 &lt;&gt; "","/","")</f>
        <v>/</v>
      </c>
      <c r="O65" s="176">
        <f>IF(VLOOKUP($B65,PERIODIZACION!$A$3:$AN$528,10,FALSE)=0,"",VLOOKUP($B65,PERIODIZACION!$A$3:$AN$528,10,FALSE))</f>
        <v>3</v>
      </c>
      <c r="P65" s="176">
        <f>IF(VLOOKUP($B65,PERIODIZACION!$A$3:$AN$528,11,FALSE)=0,"",VLOOKUP($B65,PERIODIZACION!$A$3:$AN$528,11,FALSE))</f>
        <v>80</v>
      </c>
      <c r="Q65" s="176" t="str">
        <f t="shared" ref="Q65" si="59">IF(P65 &lt;&gt; "","/","")</f>
        <v>/</v>
      </c>
      <c r="R65" s="176">
        <f>IF(VLOOKUP($B65,PERIODIZACION!$A$3:$AN$528,12,FALSE)=0,"",VLOOKUP($B65,PERIODIZACION!$A$3:$AN$528,12,FALSE))</f>
        <v>3</v>
      </c>
      <c r="S65" s="176">
        <f>IF(VLOOKUP($B65,PERIODIZACION!$A$3:$AN$528,13,FALSE)=0,"",VLOOKUP($B65,PERIODIZACION!$A$3:$AN$528,13,FALSE))</f>
        <v>80</v>
      </c>
      <c r="T65" s="176" t="str">
        <f t="shared" ref="T65" si="60">IF(S65 &lt;&gt; "","/","")</f>
        <v>/</v>
      </c>
      <c r="U65" s="176">
        <f>IF(VLOOKUP($B65,PERIODIZACION!$A$3:$AN$528,14,FALSE)=0,"",VLOOKUP($B65,PERIODIZACION!$A$3:$AN$528,14,FALSE))</f>
        <v>3</v>
      </c>
      <c r="V65" s="176">
        <f>IF(VLOOKUP($B65,PERIODIZACION!$A$3:$AN$528,15,FALSE)=0,"",VLOOKUP($B65,PERIODIZACION!$A$3:$AN$528,15,FALSE))</f>
        <v>80</v>
      </c>
      <c r="W65" s="176" t="str">
        <f t="shared" ref="W65" si="61">IF(V65 &lt;&gt; "","/","")</f>
        <v>/</v>
      </c>
      <c r="X65" s="176">
        <f>IF(VLOOKUP($B65,PERIODIZACION!$A$3:$AN$528,16,FALSE)=0,"",VLOOKUP($B65,PERIODIZACION!$A$3:$AN$528,16,FALSE))</f>
        <v>3</v>
      </c>
      <c r="Y65" s="176">
        <f>IF(VLOOKUP($B65,PERIODIZACION!$A$3:$AN$528,17,FALSE)=0,"",VLOOKUP($B65,PERIODIZACION!$A$3:$AN$528,17,FALSE))</f>
        <v>80</v>
      </c>
      <c r="Z65" s="176" t="str">
        <f t="shared" ref="Z65" si="62">IF(Y65 &lt;&gt; "","/","")</f>
        <v>/</v>
      </c>
      <c r="AA65" s="176">
        <f>IF(VLOOKUP($B65,PERIODIZACION!$A$3:$AN$528,18,FALSE)=0,"",VLOOKUP($B65,PERIODIZACION!$A$3:$AN$528,18,FALSE))</f>
        <v>3</v>
      </c>
      <c r="AB65" s="176">
        <f>IF(VLOOKUP($B65,PERIODIZACION!$A$3:$AN$528,19,FALSE)=0,"",VLOOKUP($B65,PERIODIZACION!$A$3:$AN$528,19,FALSE))</f>
        <v>80</v>
      </c>
      <c r="AC65" s="176" t="str">
        <f t="shared" ref="AC65" si="63">IF(AB65 &lt;&gt; "","/","")</f>
        <v>/</v>
      </c>
      <c r="AD65" s="176">
        <f>IF(VLOOKUP($B65,PERIODIZACION!$A$3:$AN$528,20,FALSE)=0,"",VLOOKUP($B65,PERIODIZACION!$A$3:$AN$528,20,FALSE))</f>
        <v>3</v>
      </c>
      <c r="AE65" s="176" t="str">
        <f>IF(VLOOKUP($B65,PERIODIZACION!$A$3:$AN$528,21,FALSE)=0,"",VLOOKUP($B65,PERIODIZACION!$A$3:$AN$528,21,FALSE))</f>
        <v/>
      </c>
      <c r="AF65" s="176" t="str">
        <f t="shared" ref="AF65" si="64">IF(AE65 &lt;&gt; "","/","")</f>
        <v/>
      </c>
      <c r="AG65" s="182" t="str">
        <f>IF(VLOOKUP($B65,PERIODIZACION!$A$3:$AN$528,22,FALSE)=0,"",VLOOKUP($B65,PERIODIZACION!$A$3:$AN$528,22,FALSE))</f>
        <v/>
      </c>
      <c r="AJ65" s="19" t="e">
        <f>VLOOKUP(C65,EJE!C$1:D1398,2,FALSE)</f>
        <v>#N/A</v>
      </c>
    </row>
    <row r="66" spans="1:36" ht="16.5">
      <c r="A66" s="165">
        <v>11</v>
      </c>
      <c r="B66" s="194" t="s">
        <v>685</v>
      </c>
      <c r="C66" s="178" t="s">
        <v>3</v>
      </c>
      <c r="D66" s="132" t="str">
        <f>HYPERLINK(AJ66,AI66)</f>
        <v>video</v>
      </c>
      <c r="E66" s="380"/>
      <c r="F66" s="380"/>
      <c r="G66" s="380"/>
      <c r="H66" s="380" t="s">
        <v>776</v>
      </c>
      <c r="I66" s="380"/>
      <c r="J66" s="380"/>
      <c r="K66" s="380"/>
      <c r="L66" s="380"/>
      <c r="M66" s="380"/>
      <c r="N66" s="380"/>
      <c r="O66" s="380"/>
      <c r="P66" s="380"/>
      <c r="Q66" s="178"/>
      <c r="R66" s="178"/>
      <c r="S66" s="178"/>
      <c r="T66" s="178"/>
      <c r="U66" s="178"/>
      <c r="V66" s="178"/>
      <c r="W66" s="178"/>
      <c r="X66" s="178"/>
      <c r="Y66" s="178"/>
      <c r="Z66" s="178"/>
      <c r="AA66" s="178"/>
      <c r="AB66" s="178"/>
      <c r="AC66" s="178"/>
      <c r="AD66" s="178"/>
      <c r="AE66" s="178"/>
      <c r="AF66" s="178"/>
      <c r="AG66" s="183"/>
      <c r="AI66" s="25" t="s">
        <v>738</v>
      </c>
      <c r="AJ66" s="19" t="str">
        <f>VLOOKUP(C66,EJE!C$1:D1399,2,FALSE)</f>
        <v>https://youtu.be/JwwQxitUCsY?si=-0IR-GRHn2uOUwX0</v>
      </c>
    </row>
    <row r="67" spans="1:36" ht="17.25" thickBot="1">
      <c r="A67" s="165">
        <v>12</v>
      </c>
      <c r="B67" s="195" t="s">
        <v>942</v>
      </c>
      <c r="C67" s="180" t="s">
        <v>661</v>
      </c>
      <c r="D67" s="133" t="str">
        <f>HYPERLINK(AJ67,AI67)</f>
        <v>video</v>
      </c>
      <c r="E67" s="387"/>
      <c r="F67" s="387"/>
      <c r="G67" s="387"/>
      <c r="H67" s="387" t="s">
        <v>776</v>
      </c>
      <c r="I67" s="387"/>
      <c r="J67" s="387"/>
      <c r="K67" s="387"/>
      <c r="L67" s="387"/>
      <c r="M67" s="387"/>
      <c r="N67" s="387"/>
      <c r="O67" s="387"/>
      <c r="P67" s="387"/>
      <c r="Q67" s="180"/>
      <c r="R67" s="180"/>
      <c r="S67" s="180"/>
      <c r="T67" s="180"/>
      <c r="U67" s="180"/>
      <c r="V67" s="180"/>
      <c r="W67" s="180"/>
      <c r="X67" s="180"/>
      <c r="Y67" s="180"/>
      <c r="Z67" s="180"/>
      <c r="AA67" s="180"/>
      <c r="AB67" s="180"/>
      <c r="AC67" s="180"/>
      <c r="AD67" s="180"/>
      <c r="AE67" s="180"/>
      <c r="AF67" s="180"/>
      <c r="AG67" s="184"/>
      <c r="AI67" s="25" t="s">
        <v>738</v>
      </c>
      <c r="AJ67" s="19" t="str">
        <f>VLOOKUP(C67,EJE!C$1:D1400,2,FALSE)</f>
        <v>https://drive.google.com/file/d/1VSznd0Pd842fm_2ygqVwDGID2Qpk-swW/view?usp=sharing</v>
      </c>
    </row>
    <row r="68" spans="1:36" ht="12.75">
      <c r="A68" s="165">
        <v>13</v>
      </c>
      <c r="B68" s="400"/>
      <c r="C68" s="400"/>
      <c r="D68" s="400"/>
      <c r="E68" s="400" t="s">
        <v>688</v>
      </c>
      <c r="F68" s="400"/>
      <c r="G68" s="400"/>
      <c r="H68" s="400" t="s">
        <v>38</v>
      </c>
      <c r="I68" s="400"/>
      <c r="J68" s="400"/>
      <c r="K68" s="400" t="s">
        <v>687</v>
      </c>
      <c r="L68" s="400"/>
      <c r="M68" s="400"/>
      <c r="N68" s="400" t="s">
        <v>686</v>
      </c>
      <c r="O68" s="400"/>
      <c r="P68" s="400"/>
      <c r="Q68" s="178"/>
      <c r="R68" s="178"/>
      <c r="S68" s="178"/>
      <c r="T68" s="178"/>
      <c r="U68" s="178"/>
      <c r="V68" s="178"/>
      <c r="W68" s="178"/>
      <c r="X68" s="178"/>
      <c r="Y68" s="178"/>
      <c r="Z68" s="178"/>
      <c r="AA68" s="178"/>
      <c r="AB68" s="178"/>
      <c r="AC68" s="178"/>
      <c r="AD68" s="178"/>
      <c r="AE68" s="178"/>
      <c r="AF68" s="178"/>
      <c r="AG68" s="178"/>
      <c r="AJ68" s="19"/>
    </row>
    <row r="69" spans="1:36" ht="12.75">
      <c r="A69" s="165">
        <v>14</v>
      </c>
      <c r="B69" s="197" t="s">
        <v>42</v>
      </c>
      <c r="C69" s="178" t="s">
        <v>2</v>
      </c>
      <c r="D69" s="132" t="str">
        <f>HYPERLINK(AJ69,AI69)</f>
        <v>video</v>
      </c>
      <c r="E69" s="380">
        <v>10</v>
      </c>
      <c r="F69" s="380"/>
      <c r="G69" s="380"/>
      <c r="H69" s="380" t="s">
        <v>772</v>
      </c>
      <c r="I69" s="380"/>
      <c r="J69" s="380"/>
      <c r="K69" s="380">
        <v>3</v>
      </c>
      <c r="L69" s="380"/>
      <c r="M69" s="380"/>
      <c r="N69" s="380">
        <v>0</v>
      </c>
      <c r="O69" s="380"/>
      <c r="P69" s="380"/>
      <c r="Q69" s="178"/>
      <c r="R69" s="178"/>
      <c r="S69" s="178"/>
      <c r="T69" s="178"/>
      <c r="U69" s="178"/>
      <c r="V69" s="178"/>
      <c r="W69" s="178"/>
      <c r="X69" s="178"/>
      <c r="Y69" s="178"/>
      <c r="Z69" s="178"/>
      <c r="AA69" s="178"/>
      <c r="AB69" s="178"/>
      <c r="AC69" s="178"/>
      <c r="AD69" s="178"/>
      <c r="AE69" s="178"/>
      <c r="AF69" s="178"/>
      <c r="AG69" s="178"/>
      <c r="AI69" s="25" t="s">
        <v>738</v>
      </c>
      <c r="AJ69" s="19" t="str">
        <f>VLOOKUP(C69,EJE!C$1:D1402,2,FALSE)</f>
        <v>https://youtu.be/bgO3bI1ts_E?si=cgFOBOfo4lT9WI1k</v>
      </c>
    </row>
    <row r="70" spans="1:36" ht="25.5">
      <c r="A70" s="165">
        <v>15</v>
      </c>
      <c r="B70" s="197" t="s">
        <v>39</v>
      </c>
      <c r="C70" s="178" t="s">
        <v>149</v>
      </c>
      <c r="D70" s="132" t="str">
        <f>HYPERLINK(AJ70,AI70)</f>
        <v>video</v>
      </c>
      <c r="E70" s="380">
        <v>10</v>
      </c>
      <c r="F70" s="380"/>
      <c r="G70" s="380"/>
      <c r="H70" s="380" t="s">
        <v>772</v>
      </c>
      <c r="I70" s="380"/>
      <c r="J70" s="380"/>
      <c r="K70" s="380">
        <v>3</v>
      </c>
      <c r="L70" s="380"/>
      <c r="M70" s="380"/>
      <c r="N70" s="380">
        <v>0</v>
      </c>
      <c r="O70" s="380"/>
      <c r="P70" s="380"/>
      <c r="Q70" s="178"/>
      <c r="R70" s="178"/>
      <c r="S70" s="178"/>
      <c r="T70" s="178"/>
      <c r="U70" s="178"/>
      <c r="V70" s="178"/>
      <c r="W70" s="178"/>
      <c r="X70" s="178"/>
      <c r="Y70" s="178"/>
      <c r="Z70" s="178"/>
      <c r="AA70" s="178"/>
      <c r="AB70" s="178"/>
      <c r="AC70" s="178"/>
      <c r="AD70" s="178"/>
      <c r="AE70" s="178"/>
      <c r="AF70" s="178"/>
      <c r="AG70" s="178"/>
      <c r="AI70" s="25" t="s">
        <v>738</v>
      </c>
      <c r="AJ70" s="19">
        <f>VLOOKUP(C70,EJE!C$1:D1403,2,FALSE)</f>
        <v>0</v>
      </c>
    </row>
    <row r="71" spans="1:36" ht="12.75">
      <c r="A71" s="165">
        <v>16</v>
      </c>
      <c r="B71" s="197" t="s">
        <v>685</v>
      </c>
      <c r="C71" s="178" t="s">
        <v>4</v>
      </c>
      <c r="D71" s="132" t="str">
        <f>HYPERLINK(AJ71,AI71)</f>
        <v>video</v>
      </c>
      <c r="E71" s="380"/>
      <c r="F71" s="380"/>
      <c r="G71" s="380"/>
      <c r="H71" s="380" t="s">
        <v>779</v>
      </c>
      <c r="I71" s="380"/>
      <c r="J71" s="380"/>
      <c r="K71" s="380">
        <v>3</v>
      </c>
      <c r="L71" s="380"/>
      <c r="M71" s="380"/>
      <c r="N71" s="380">
        <v>0</v>
      </c>
      <c r="O71" s="380"/>
      <c r="P71" s="380"/>
      <c r="Q71" s="178"/>
      <c r="R71" s="178"/>
      <c r="S71" s="178"/>
      <c r="T71" s="178"/>
      <c r="U71" s="178"/>
      <c r="V71" s="178"/>
      <c r="W71" s="178"/>
      <c r="X71" s="178"/>
      <c r="Y71" s="178"/>
      <c r="Z71" s="178"/>
      <c r="AA71" s="178"/>
      <c r="AB71" s="178"/>
      <c r="AC71" s="178"/>
      <c r="AD71" s="178"/>
      <c r="AE71" s="178"/>
      <c r="AF71" s="178"/>
      <c r="AG71" s="178"/>
      <c r="AI71" s="25" t="s">
        <v>738</v>
      </c>
      <c r="AJ71" s="19" t="str">
        <f>VLOOKUP(C71,EJE!C$1:D1404,2,FALSE)</f>
        <v>https://youtu.be/SvFPSj9WcEk?si=iMWBcf8EZLcp5zy2</v>
      </c>
    </row>
    <row r="72" spans="1:36" ht="16.5">
      <c r="A72" s="166">
        <v>17</v>
      </c>
      <c r="B72" s="197" t="s">
        <v>1</v>
      </c>
      <c r="C72" s="178" t="s">
        <v>746</v>
      </c>
      <c r="D72" s="132" t="str">
        <f>HYPERLINK(AJ72,AI72)</f>
        <v>video</v>
      </c>
      <c r="E72" s="380"/>
      <c r="F72" s="380"/>
      <c r="G72" s="380"/>
      <c r="H72" s="380"/>
      <c r="I72" s="380"/>
      <c r="J72" s="380"/>
      <c r="K72" s="380"/>
      <c r="L72" s="380"/>
      <c r="M72" s="380"/>
      <c r="N72" s="380"/>
      <c r="O72" s="380"/>
      <c r="P72" s="380"/>
      <c r="Q72" s="178"/>
      <c r="R72" s="178"/>
      <c r="S72" s="178"/>
      <c r="T72" s="178"/>
      <c r="U72" s="178"/>
      <c r="V72" s="178"/>
      <c r="W72" s="178"/>
      <c r="X72" s="178"/>
      <c r="Y72" s="178"/>
      <c r="Z72" s="178"/>
      <c r="AA72" s="178"/>
      <c r="AB72" s="178"/>
      <c r="AC72" s="178"/>
      <c r="AD72" s="178"/>
      <c r="AE72" s="178"/>
      <c r="AF72" s="178"/>
      <c r="AG72" s="178"/>
      <c r="AI72" s="25" t="s">
        <v>738</v>
      </c>
      <c r="AJ72" s="19">
        <f>VLOOKUP(C72,EJE!C$1:D1405,2,FALSE)</f>
        <v>0</v>
      </c>
    </row>
    <row r="73" spans="1:36" ht="16.5">
      <c r="A73" s="166">
        <v>18</v>
      </c>
      <c r="B73" s="197" t="s">
        <v>1</v>
      </c>
      <c r="C73" s="178" t="s">
        <v>746</v>
      </c>
      <c r="D73" s="132" t="str">
        <f t="shared" ref="D73:D75" si="65">HYPERLINK(AJ73,AI73)</f>
        <v>video</v>
      </c>
      <c r="E73" s="380"/>
      <c r="F73" s="380"/>
      <c r="G73" s="380"/>
      <c r="H73" s="380"/>
      <c r="I73" s="380"/>
      <c r="J73" s="380"/>
      <c r="K73" s="380"/>
      <c r="L73" s="380"/>
      <c r="M73" s="380"/>
      <c r="N73" s="380"/>
      <c r="O73" s="380"/>
      <c r="P73" s="380"/>
      <c r="Q73" s="178"/>
      <c r="R73" s="178"/>
      <c r="S73" s="178"/>
      <c r="T73" s="178"/>
      <c r="U73" s="178"/>
      <c r="V73" s="178"/>
      <c r="W73" s="178"/>
      <c r="X73" s="178"/>
      <c r="Y73" s="178"/>
      <c r="Z73" s="178"/>
      <c r="AA73" s="178"/>
      <c r="AB73" s="178"/>
      <c r="AC73" s="178"/>
      <c r="AD73" s="178"/>
      <c r="AE73" s="178"/>
      <c r="AF73" s="178"/>
      <c r="AG73" s="178"/>
      <c r="AI73" s="25" t="s">
        <v>738</v>
      </c>
      <c r="AJ73" s="19">
        <f>VLOOKUP(C73,EJE!C$1:D1406,2,FALSE)</f>
        <v>0</v>
      </c>
    </row>
    <row r="74" spans="1:36" ht="16.5">
      <c r="A74" s="166">
        <v>19</v>
      </c>
      <c r="B74" s="197" t="s">
        <v>1</v>
      </c>
      <c r="C74" s="178" t="s">
        <v>746</v>
      </c>
      <c r="D74" s="132" t="str">
        <f t="shared" si="65"/>
        <v>video</v>
      </c>
      <c r="E74" s="380"/>
      <c r="F74" s="380"/>
      <c r="G74" s="380"/>
      <c r="H74" s="380"/>
      <c r="I74" s="380"/>
      <c r="J74" s="380"/>
      <c r="K74" s="380"/>
      <c r="L74" s="380"/>
      <c r="M74" s="380"/>
      <c r="N74" s="380"/>
      <c r="O74" s="380"/>
      <c r="P74" s="380"/>
      <c r="Q74" s="178"/>
      <c r="R74" s="178"/>
      <c r="S74" s="178"/>
      <c r="T74" s="178"/>
      <c r="U74" s="178"/>
      <c r="V74" s="178"/>
      <c r="W74" s="178"/>
      <c r="X74" s="178"/>
      <c r="Y74" s="178"/>
      <c r="Z74" s="178"/>
      <c r="AA74" s="178"/>
      <c r="AB74" s="178"/>
      <c r="AC74" s="178"/>
      <c r="AD74" s="178"/>
      <c r="AE74" s="178"/>
      <c r="AF74" s="178"/>
      <c r="AG74" s="178"/>
      <c r="AI74" s="25" t="s">
        <v>738</v>
      </c>
      <c r="AJ74" s="19">
        <f>VLOOKUP(C74,EJE!C$1:D1407,2,FALSE)</f>
        <v>0</v>
      </c>
    </row>
    <row r="75" spans="1:36" ht="16.5">
      <c r="A75" s="166">
        <v>20</v>
      </c>
      <c r="B75" s="197" t="s">
        <v>1</v>
      </c>
      <c r="C75" s="178" t="s">
        <v>746</v>
      </c>
      <c r="D75" s="132" t="str">
        <f t="shared" si="65"/>
        <v>video</v>
      </c>
      <c r="E75" s="380"/>
      <c r="F75" s="380"/>
      <c r="G75" s="380"/>
      <c r="H75" s="380"/>
      <c r="I75" s="380"/>
      <c r="J75" s="380"/>
      <c r="K75" s="380"/>
      <c r="L75" s="380"/>
      <c r="M75" s="380"/>
      <c r="N75" s="380"/>
      <c r="O75" s="380"/>
      <c r="P75" s="380"/>
      <c r="Q75" s="178"/>
      <c r="R75" s="178"/>
      <c r="S75" s="178"/>
      <c r="T75" s="178"/>
      <c r="U75" s="178"/>
      <c r="V75" s="178"/>
      <c r="W75" s="178"/>
      <c r="X75" s="178"/>
      <c r="Y75" s="178"/>
      <c r="Z75" s="178"/>
      <c r="AA75" s="178"/>
      <c r="AB75" s="178"/>
      <c r="AC75" s="178"/>
      <c r="AD75" s="178"/>
      <c r="AE75" s="178"/>
      <c r="AF75" s="178"/>
      <c r="AG75" s="178"/>
      <c r="AI75" s="25" t="s">
        <v>738</v>
      </c>
      <c r="AJ75" s="19">
        <f>VLOOKUP(C75,EJE!C$1:D1408,2,FALSE)</f>
        <v>0</v>
      </c>
    </row>
    <row r="76" spans="1:36">
      <c r="A76" s="166"/>
      <c r="B76" s="166"/>
      <c r="C76" s="168"/>
      <c r="D76" s="132"/>
      <c r="E76" s="392"/>
      <c r="F76" s="392"/>
      <c r="G76" s="392"/>
      <c r="H76" s="392"/>
      <c r="I76" s="392"/>
      <c r="J76" s="392"/>
      <c r="K76" s="392"/>
      <c r="L76" s="392"/>
      <c r="M76" s="392"/>
      <c r="N76" s="392"/>
      <c r="O76" s="392"/>
      <c r="P76" s="392"/>
      <c r="Q76" s="168"/>
      <c r="R76" s="168"/>
      <c r="S76" s="168"/>
      <c r="T76" s="168"/>
      <c r="U76" s="168"/>
      <c r="V76" s="168"/>
      <c r="W76" s="168"/>
      <c r="X76" s="168"/>
      <c r="Y76" s="168"/>
      <c r="Z76" s="168"/>
      <c r="AA76" s="168"/>
      <c r="AB76" s="168"/>
      <c r="AC76" s="168"/>
      <c r="AD76" s="168"/>
      <c r="AE76" s="168"/>
      <c r="AF76" s="130"/>
      <c r="AG76" s="168"/>
    </row>
    <row r="77" spans="1:36">
      <c r="A77" s="166"/>
      <c r="B77" s="198"/>
      <c r="C77" s="168"/>
      <c r="D77" s="132"/>
      <c r="E77" s="392"/>
      <c r="F77" s="392"/>
      <c r="G77" s="392"/>
      <c r="H77" s="392"/>
      <c r="I77" s="392"/>
      <c r="J77" s="392"/>
      <c r="K77" s="392"/>
      <c r="L77" s="392"/>
      <c r="M77" s="392"/>
      <c r="N77" s="392"/>
      <c r="O77" s="392"/>
      <c r="P77" s="392"/>
      <c r="Q77" s="168"/>
      <c r="R77" s="168"/>
      <c r="S77" s="168"/>
      <c r="T77" s="168"/>
      <c r="U77" s="168"/>
      <c r="V77" s="168"/>
      <c r="W77" s="168"/>
      <c r="X77" s="168"/>
      <c r="Y77" s="168"/>
      <c r="Z77" s="168"/>
      <c r="AA77" s="168"/>
      <c r="AB77" s="168"/>
      <c r="AC77" s="168"/>
      <c r="AD77" s="168"/>
      <c r="AE77" s="168"/>
      <c r="AF77" s="130"/>
      <c r="AG77" s="168"/>
    </row>
    <row r="78" spans="1:36">
      <c r="A78" s="166"/>
      <c r="B78" s="198"/>
      <c r="C78" s="169"/>
      <c r="D78" s="59"/>
      <c r="E78" s="392"/>
      <c r="F78" s="392"/>
      <c r="G78" s="392"/>
      <c r="H78" s="392"/>
      <c r="I78" s="392"/>
      <c r="J78" s="392"/>
      <c r="K78" s="392"/>
      <c r="L78" s="392"/>
      <c r="M78" s="392"/>
      <c r="N78" s="392"/>
      <c r="O78" s="392"/>
      <c r="P78" s="392"/>
      <c r="Q78" s="169"/>
      <c r="R78" s="169"/>
      <c r="S78" s="169"/>
      <c r="T78" s="169"/>
      <c r="U78" s="169"/>
      <c r="V78" s="169"/>
      <c r="W78" s="169"/>
      <c r="X78" s="169"/>
      <c r="Y78" s="169"/>
      <c r="Z78" s="169"/>
      <c r="AA78" s="169"/>
      <c r="AB78" s="169"/>
      <c r="AC78" s="169"/>
      <c r="AD78" s="169"/>
      <c r="AE78" s="169"/>
      <c r="AG78" s="169"/>
    </row>
    <row r="79" spans="1:36">
      <c r="A79" s="166"/>
      <c r="B79" s="198"/>
      <c r="C79" s="169"/>
      <c r="D79" s="59"/>
      <c r="E79" s="392"/>
      <c r="F79" s="392"/>
      <c r="G79" s="392"/>
      <c r="H79" s="392"/>
      <c r="I79" s="392"/>
      <c r="J79" s="392"/>
      <c r="K79" s="392"/>
      <c r="L79" s="392"/>
      <c r="M79" s="392"/>
      <c r="N79" s="392"/>
      <c r="O79" s="392"/>
      <c r="P79" s="392"/>
      <c r="Q79" s="169"/>
      <c r="R79" s="169"/>
      <c r="S79" s="169"/>
      <c r="T79" s="169"/>
      <c r="U79" s="169"/>
      <c r="V79" s="169"/>
      <c r="W79" s="169"/>
      <c r="X79" s="169"/>
      <c r="Y79" s="169"/>
      <c r="Z79" s="169"/>
      <c r="AA79" s="169"/>
      <c r="AB79" s="169"/>
      <c r="AC79" s="169"/>
      <c r="AD79" s="169"/>
      <c r="AE79" s="169"/>
      <c r="AG79" s="169"/>
    </row>
    <row r="80" spans="1:36">
      <c r="C80" s="77" t="s">
        <v>770</v>
      </c>
      <c r="D80" s="192"/>
      <c r="F80" s="18"/>
      <c r="G80" s="23"/>
      <c r="I80" s="18"/>
      <c r="J80" s="23"/>
      <c r="L80" s="18"/>
      <c r="M80" s="23"/>
      <c r="O80" s="18"/>
      <c r="P80" s="23"/>
      <c r="S80" s="23"/>
      <c r="V80" s="23"/>
      <c r="Y80" s="23"/>
      <c r="AB80" s="23"/>
      <c r="AE80" s="23"/>
    </row>
    <row r="81" spans="1:36" customFormat="1" ht="21" thickBot="1">
      <c r="A81" s="162">
        <v>4</v>
      </c>
      <c r="B81" s="162"/>
      <c r="C81" s="162" t="s">
        <v>926</v>
      </c>
      <c r="D81" s="191"/>
      <c r="E81" s="381" t="s">
        <v>688</v>
      </c>
      <c r="F81" s="381"/>
      <c r="G81" s="381"/>
      <c r="H81" s="381" t="s">
        <v>38</v>
      </c>
      <c r="I81" s="381"/>
      <c r="J81" s="381"/>
      <c r="K81" s="381" t="s">
        <v>687</v>
      </c>
      <c r="L81" s="381"/>
      <c r="M81" s="381"/>
      <c r="N81" s="381" t="s">
        <v>686</v>
      </c>
      <c r="O81" s="381"/>
      <c r="P81" s="381"/>
      <c r="AH81" s="18"/>
      <c r="AI81" s="25"/>
    </row>
    <row r="82" spans="1:36" ht="12.75">
      <c r="A82" s="165">
        <v>1</v>
      </c>
      <c r="B82" s="193" t="s">
        <v>175</v>
      </c>
      <c r="C82" s="188" t="s">
        <v>210</v>
      </c>
      <c r="D82" s="59" t="str">
        <f t="shared" ref="D82:D87" si="66">HYPERLINK(AJ82,AI82)</f>
        <v>video</v>
      </c>
      <c r="E82" s="384">
        <v>8</v>
      </c>
      <c r="F82" s="384"/>
      <c r="G82" s="384"/>
      <c r="H82" s="384"/>
      <c r="I82" s="384"/>
      <c r="J82" s="384"/>
      <c r="K82" s="384"/>
      <c r="L82" s="384"/>
      <c r="M82" s="384"/>
      <c r="N82" s="380"/>
      <c r="O82" s="380"/>
      <c r="P82" s="385"/>
      <c r="AG82" s="169"/>
      <c r="AI82" s="25" t="s">
        <v>738</v>
      </c>
      <c r="AJ82" s="19">
        <f>VLOOKUP(C82,EJE!C$1:D1421,2,FALSE)</f>
        <v>0</v>
      </c>
    </row>
    <row r="83" spans="1:36" ht="16.5">
      <c r="A83" s="165">
        <v>2</v>
      </c>
      <c r="B83" s="194" t="s">
        <v>395</v>
      </c>
      <c r="C83" s="188" t="s">
        <v>389</v>
      </c>
      <c r="D83" s="59" t="str">
        <f t="shared" si="66"/>
        <v>video</v>
      </c>
      <c r="E83" s="384"/>
      <c r="F83" s="384"/>
      <c r="G83" s="384"/>
      <c r="H83" s="384" t="s">
        <v>776</v>
      </c>
      <c r="I83" s="384"/>
      <c r="J83" s="384"/>
      <c r="K83" s="384">
        <v>3</v>
      </c>
      <c r="L83" s="384"/>
      <c r="M83" s="384"/>
      <c r="N83" s="380"/>
      <c r="O83" s="380"/>
      <c r="P83" s="385"/>
      <c r="AG83" s="169"/>
      <c r="AI83" s="25" t="s">
        <v>738</v>
      </c>
      <c r="AJ83" s="19" t="str">
        <f>VLOOKUP(C83,EJE!C$1:D1422,2,FALSE)</f>
        <v>https://youtu.be/B4AxYIlorgw?si=E6uIHQ3akwy8aj-m</v>
      </c>
    </row>
    <row r="84" spans="1:36" ht="17.25" thickBot="1">
      <c r="A84" s="165">
        <v>3</v>
      </c>
      <c r="B84" s="195" t="s">
        <v>392</v>
      </c>
      <c r="C84" s="214" t="s">
        <v>176</v>
      </c>
      <c r="D84" s="61" t="str">
        <f t="shared" si="66"/>
        <v>video</v>
      </c>
      <c r="E84" s="386"/>
      <c r="F84" s="386"/>
      <c r="G84" s="386"/>
      <c r="H84" s="386" t="s">
        <v>776</v>
      </c>
      <c r="I84" s="386"/>
      <c r="J84" s="386"/>
      <c r="K84" s="386">
        <v>3</v>
      </c>
      <c r="L84" s="386"/>
      <c r="M84" s="386"/>
      <c r="N84" s="387"/>
      <c r="O84" s="387"/>
      <c r="P84" s="388"/>
      <c r="AG84" s="169"/>
      <c r="AI84" s="25" t="s">
        <v>738</v>
      </c>
      <c r="AJ84" s="19" t="str">
        <f>VLOOKUP(C84,EJE!C$1:D1423,2,FALSE)</f>
        <v>https://drive.google.com/file/d/1Q1An8Nigul245WUqUDS52fCJOsCBmEqf/view?usp=drive_link</v>
      </c>
    </row>
    <row r="85" spans="1:36" ht="16.5">
      <c r="A85" s="165">
        <v>4</v>
      </c>
      <c r="B85" s="193" t="s">
        <v>739</v>
      </c>
      <c r="C85" s="215" t="s">
        <v>66</v>
      </c>
      <c r="D85" s="74" t="str">
        <f t="shared" si="66"/>
        <v>video</v>
      </c>
      <c r="E85" s="389"/>
      <c r="F85" s="389"/>
      <c r="G85" s="389"/>
      <c r="H85" s="389" t="s">
        <v>776</v>
      </c>
      <c r="I85" s="389"/>
      <c r="J85" s="389"/>
      <c r="K85" s="389">
        <v>3</v>
      </c>
      <c r="L85" s="389"/>
      <c r="M85" s="389"/>
      <c r="N85" s="390"/>
      <c r="O85" s="390"/>
      <c r="P85" s="391"/>
      <c r="AG85" s="169"/>
      <c r="AI85" s="25" t="s">
        <v>738</v>
      </c>
      <c r="AJ85" s="19" t="str">
        <f>VLOOKUP(C85,EJE!C$1:D1424,2,FALSE)</f>
        <v>https://youtu.be/YNAwRWgPwNk?si=tRGZb459mOPBCCZB</v>
      </c>
    </row>
    <row r="86" spans="1:36" ht="12.75">
      <c r="A86" s="165">
        <v>5</v>
      </c>
      <c r="B86" s="194" t="s">
        <v>739</v>
      </c>
      <c r="C86" s="188" t="s">
        <v>622</v>
      </c>
      <c r="D86" s="59" t="e">
        <f t="shared" si="66"/>
        <v>#N/A</v>
      </c>
      <c r="E86" s="384"/>
      <c r="F86" s="384"/>
      <c r="G86" s="384"/>
      <c r="H86" s="384" t="s">
        <v>776</v>
      </c>
      <c r="I86" s="384"/>
      <c r="J86" s="384"/>
      <c r="K86" s="384">
        <v>3</v>
      </c>
      <c r="L86" s="384"/>
      <c r="M86" s="384"/>
      <c r="N86" s="380"/>
      <c r="O86" s="380"/>
      <c r="P86" s="385"/>
      <c r="AG86" s="169"/>
      <c r="AI86" s="25" t="s">
        <v>738</v>
      </c>
      <c r="AJ86" s="19" t="e">
        <f>VLOOKUP(C86,EJE!C$1:D1425,2,FALSE)</f>
        <v>#N/A</v>
      </c>
    </row>
    <row r="87" spans="1:36" ht="13.5" thickBot="1">
      <c r="A87" s="165">
        <v>6</v>
      </c>
      <c r="B87" s="194" t="s">
        <v>0</v>
      </c>
      <c r="C87" s="188" t="s">
        <v>627</v>
      </c>
      <c r="D87" s="59" t="str">
        <f t="shared" si="66"/>
        <v>video</v>
      </c>
      <c r="E87" s="384"/>
      <c r="F87" s="384"/>
      <c r="G87" s="384"/>
      <c r="H87" s="384" t="s">
        <v>776</v>
      </c>
      <c r="I87" s="384"/>
      <c r="J87" s="384"/>
      <c r="K87" s="384">
        <v>3</v>
      </c>
      <c r="L87" s="384"/>
      <c r="M87" s="384"/>
      <c r="N87" s="380"/>
      <c r="O87" s="380"/>
      <c r="P87" s="385"/>
      <c r="AG87" s="169"/>
      <c r="AI87" s="25" t="s">
        <v>738</v>
      </c>
      <c r="AJ87" s="19" t="str">
        <f>VLOOKUP(C87,EJE!C$1:D1426,2,FALSE)</f>
        <v>https://youtu.be/21c_yxmd5lQ?si=PIVwUqgcfAsyu5jn</v>
      </c>
    </row>
    <row r="88" spans="1:36" ht="12.75">
      <c r="A88" s="165">
        <v>7</v>
      </c>
      <c r="B88" s="196" t="s">
        <v>798</v>
      </c>
      <c r="C88" s="176" t="str">
        <f>+VLOOKUP($B88,PERIODIZACION!$A$3:$AN$528,2,FALSE)</f>
        <v>PECHO</v>
      </c>
      <c r="D88" s="176">
        <f>IF(VLOOKUP($B88,PERIODIZACION!$A$3:$AN$528,3,FALSE)=0,"",VLOOKUP($B88,PERIODIZACION!$A$3:$AN$528,3,FALSE))</f>
        <v>40</v>
      </c>
      <c r="E88" s="176" t="str">
        <f t="shared" ref="E88" si="67">IF(D88 &lt;&gt; "","/","")</f>
        <v>/</v>
      </c>
      <c r="F88" s="176">
        <f>IF(VLOOKUP($B88,PERIODIZACION!$A$3:$AN$528,4,FALSE)=0,"",VLOOKUP($B88,PERIODIZACION!$A$3:$AN$528,4,FALSE))</f>
        <v>4</v>
      </c>
      <c r="G88" s="176">
        <f>IF(VLOOKUP($B88,PERIODIZACION!$A$3:$AN$528,5,FALSE)=0,"",VLOOKUP($B88,PERIODIZACION!$A$3:$AN$528,5,FALSE))</f>
        <v>60</v>
      </c>
      <c r="H88" s="176" t="str">
        <f t="shared" ref="H88" si="68">IF(G88 &lt;&gt; "","/","")</f>
        <v>/</v>
      </c>
      <c r="I88" s="176">
        <f>IF(VLOOKUP($B88,PERIODIZACION!$A$3:$AN$528,6,FALSE)=0,"",VLOOKUP($B88,PERIODIZACION!$A$3:$AN$528,6,FALSE))</f>
        <v>4</v>
      </c>
      <c r="J88" s="176">
        <f>IF(VLOOKUP($B88,PERIODIZACION!$A$3:$AN$528,7,FALSE)=0,"",VLOOKUP($B88,PERIODIZACION!$A$3:$AN$528,7,FALSE))</f>
        <v>70</v>
      </c>
      <c r="K88" s="176" t="str">
        <f t="shared" ref="K88" si="69">IF(J88 &lt;&gt; "","/","")</f>
        <v>/</v>
      </c>
      <c r="L88" s="176">
        <f>IF(VLOOKUP($B88,PERIODIZACION!$A$3:$AN$528,8,FALSE)=0,"",VLOOKUP($B88,PERIODIZACION!$A$3:$AN$528,8,FALSE))</f>
        <v>4</v>
      </c>
      <c r="M88" s="176">
        <f>IF(VLOOKUP($B88,PERIODIZACION!$A$3:$AN$528,9,FALSE)=0,"",VLOOKUP($B88,PERIODIZACION!$A$3:$AN$528,9,FALSE))</f>
        <v>80</v>
      </c>
      <c r="N88" s="176" t="str">
        <f t="shared" ref="N88" si="70">IF(M88 &lt;&gt; "","/","")</f>
        <v>/</v>
      </c>
      <c r="O88" s="176">
        <f>IF(VLOOKUP($B88,PERIODIZACION!$A$3:$AN$528,10,FALSE)=0,"",VLOOKUP($B88,PERIODIZACION!$A$3:$AN$528,10,FALSE))</f>
        <v>3</v>
      </c>
      <c r="P88" s="176">
        <f>IF(VLOOKUP($B88,PERIODIZACION!$A$3:$AN$528,11,FALSE)=0,"",VLOOKUP($B88,PERIODIZACION!$A$3:$AN$528,11,FALSE))</f>
        <v>80</v>
      </c>
      <c r="Q88" s="176" t="str">
        <f t="shared" ref="Q88" si="71">IF(P88 &lt;&gt; "","/","")</f>
        <v>/</v>
      </c>
      <c r="R88" s="176">
        <f>IF(VLOOKUP($B88,PERIODIZACION!$A$3:$AN$528,12,FALSE)=0,"",VLOOKUP($B88,PERIODIZACION!$A$3:$AN$528,12,FALSE))</f>
        <v>3</v>
      </c>
      <c r="S88" s="176">
        <f>IF(VLOOKUP($B88,PERIODIZACION!$A$3:$AN$528,13,FALSE)=0,"",VLOOKUP($B88,PERIODIZACION!$A$3:$AN$528,13,FALSE))</f>
        <v>80</v>
      </c>
      <c r="T88" s="176" t="str">
        <f t="shared" ref="T88" si="72">IF(S88 &lt;&gt; "","/","")</f>
        <v>/</v>
      </c>
      <c r="U88" s="176">
        <f>IF(VLOOKUP($B88,PERIODIZACION!$A$3:$AN$528,14,FALSE)=0,"",VLOOKUP($B88,PERIODIZACION!$A$3:$AN$528,14,FALSE))</f>
        <v>3</v>
      </c>
      <c r="V88" s="176">
        <f>IF(VLOOKUP($B88,PERIODIZACION!$A$3:$AN$528,15,FALSE)=0,"",VLOOKUP($B88,PERIODIZACION!$A$3:$AN$528,15,FALSE))</f>
        <v>80</v>
      </c>
      <c r="W88" s="176" t="str">
        <f t="shared" ref="W88" si="73">IF(V88 &lt;&gt; "","/","")</f>
        <v>/</v>
      </c>
      <c r="X88" s="176">
        <f>IF(VLOOKUP($B88,PERIODIZACION!$A$3:$AN$528,16,FALSE)=0,"",VLOOKUP($B88,PERIODIZACION!$A$3:$AN$528,16,FALSE))</f>
        <v>3</v>
      </c>
      <c r="Y88" s="176">
        <f>IF(VLOOKUP($B88,PERIODIZACION!$A$3:$AN$528,17,FALSE)=0,"",VLOOKUP($B88,PERIODIZACION!$A$3:$AN$528,17,FALSE))</f>
        <v>80</v>
      </c>
      <c r="Z88" s="176" t="str">
        <f t="shared" ref="Z88" si="74">IF(Y88 &lt;&gt; "","/","")</f>
        <v>/</v>
      </c>
      <c r="AA88" s="176">
        <f>IF(VLOOKUP($B88,PERIODIZACION!$A$3:$AN$528,18,FALSE)=0,"",VLOOKUP($B88,PERIODIZACION!$A$3:$AN$528,18,FALSE))</f>
        <v>3</v>
      </c>
      <c r="AB88" s="176">
        <f>IF(VLOOKUP($B88,PERIODIZACION!$A$3:$AN$528,19,FALSE)=0,"",VLOOKUP($B88,PERIODIZACION!$A$3:$AN$528,19,FALSE))</f>
        <v>80</v>
      </c>
      <c r="AC88" s="176" t="str">
        <f t="shared" ref="AC88" si="75">IF(AB88 &lt;&gt; "","/","")</f>
        <v>/</v>
      </c>
      <c r="AD88" s="176">
        <f>IF(VLOOKUP($B88,PERIODIZACION!$A$3:$AN$528,20,FALSE)=0,"",VLOOKUP($B88,PERIODIZACION!$A$3:$AN$528,20,FALSE))</f>
        <v>3</v>
      </c>
      <c r="AE88" s="176" t="str">
        <f>IF(VLOOKUP($B88,PERIODIZACION!$A$3:$AN$528,21,FALSE)=0,"",VLOOKUP($B88,PERIODIZACION!$A$3:$AN$528,21,FALSE))</f>
        <v/>
      </c>
      <c r="AF88" s="176" t="str">
        <f t="shared" ref="AF88" si="76">IF(AE88 &lt;&gt; "","/","")</f>
        <v/>
      </c>
      <c r="AG88" s="182" t="str">
        <f>IF(VLOOKUP($B88,PERIODIZACION!$A$3:$AN$528,22,FALSE)=0,"",VLOOKUP($B88,PERIODIZACION!$A$3:$AN$528,22,FALSE))</f>
        <v/>
      </c>
      <c r="AJ88" s="19" t="e">
        <f>VLOOKUP(C88,EJE!C$1:D1427,2,FALSE)</f>
        <v>#N/A</v>
      </c>
    </row>
    <row r="89" spans="1:36" ht="12.75">
      <c r="A89" s="165">
        <v>8</v>
      </c>
      <c r="B89" s="194" t="s">
        <v>685</v>
      </c>
      <c r="C89" s="188" t="s">
        <v>114</v>
      </c>
      <c r="D89" s="59" t="str">
        <f>HYPERLINK(AJ89,AI89)</f>
        <v>video</v>
      </c>
      <c r="E89" s="384"/>
      <c r="F89" s="384"/>
      <c r="G89" s="384"/>
      <c r="H89" s="384" t="s">
        <v>776</v>
      </c>
      <c r="I89" s="384"/>
      <c r="J89" s="384"/>
      <c r="K89" s="384"/>
      <c r="L89" s="384"/>
      <c r="M89" s="384"/>
      <c r="N89" s="384"/>
      <c r="O89" s="384"/>
      <c r="P89" s="384"/>
      <c r="Q89" s="186"/>
      <c r="R89" s="186"/>
      <c r="S89" s="186"/>
      <c r="T89" s="186"/>
      <c r="U89" s="186"/>
      <c r="V89" s="186"/>
      <c r="W89" s="186"/>
      <c r="X89" s="186"/>
      <c r="Y89" s="186"/>
      <c r="Z89" s="186"/>
      <c r="AA89" s="186"/>
      <c r="AB89" s="186"/>
      <c r="AC89" s="186"/>
      <c r="AD89" s="186"/>
      <c r="AE89" s="186"/>
      <c r="AF89" s="186"/>
      <c r="AG89" s="216"/>
      <c r="AI89" s="25" t="s">
        <v>738</v>
      </c>
      <c r="AJ89" s="19" t="str">
        <f>VLOOKUP(C89,EJE!C$1:D1428,2,FALSE)</f>
        <v>https://youtu.be/p2i_0eL_ztg?si=rwMzBD9p-1bf_avu</v>
      </c>
    </row>
    <row r="90" spans="1:36" ht="13.5" thickBot="1">
      <c r="A90" s="165">
        <v>9</v>
      </c>
      <c r="B90" s="195" t="s">
        <v>264</v>
      </c>
      <c r="C90" s="214" t="s">
        <v>219</v>
      </c>
      <c r="D90" s="61" t="str">
        <f>HYPERLINK(AJ90,AI90)</f>
        <v>video</v>
      </c>
      <c r="E90" s="386"/>
      <c r="F90" s="386"/>
      <c r="G90" s="386"/>
      <c r="H90" s="386" t="s">
        <v>776</v>
      </c>
      <c r="I90" s="386"/>
      <c r="J90" s="386"/>
      <c r="K90" s="386"/>
      <c r="L90" s="386"/>
      <c r="M90" s="386"/>
      <c r="N90" s="386"/>
      <c r="O90" s="386"/>
      <c r="P90" s="386"/>
      <c r="Q90" s="217"/>
      <c r="R90" s="217"/>
      <c r="S90" s="217"/>
      <c r="T90" s="217"/>
      <c r="U90" s="217"/>
      <c r="V90" s="217"/>
      <c r="W90" s="217"/>
      <c r="X90" s="217"/>
      <c r="Y90" s="217"/>
      <c r="Z90" s="217"/>
      <c r="AA90" s="217"/>
      <c r="AB90" s="217"/>
      <c r="AC90" s="217"/>
      <c r="AD90" s="217"/>
      <c r="AE90" s="217"/>
      <c r="AF90" s="217"/>
      <c r="AG90" s="218"/>
      <c r="AI90" s="25" t="s">
        <v>738</v>
      </c>
      <c r="AJ90" s="19">
        <f>VLOOKUP(C90,EJE!C$1:D1429,2,FALSE)</f>
        <v>0</v>
      </c>
    </row>
    <row r="91" spans="1:36" ht="12.75">
      <c r="A91" s="165">
        <v>10</v>
      </c>
      <c r="B91" s="219" t="s">
        <v>1162</v>
      </c>
      <c r="C91" s="176" t="str">
        <f>+VLOOKUP($B91,PERIODIZACION!$A$3:$AN$528,2,FALSE)</f>
        <v>SEAL ROW</v>
      </c>
      <c r="D91" s="176">
        <f>IF(VLOOKUP($B91,PERIODIZACION!$A$3:$AN$528,3,FALSE)=0,"",VLOOKUP($B91,PERIODIZACION!$A$3:$AN$528,3,FALSE))</f>
        <v>40</v>
      </c>
      <c r="E91" s="176" t="str">
        <f t="shared" ref="E91" si="77">IF(D91 &lt;&gt; "","/","")</f>
        <v>/</v>
      </c>
      <c r="F91" s="176">
        <f>IF(VLOOKUP($B91,PERIODIZACION!$A$3:$AN$528,4,FALSE)=0,"",VLOOKUP($B91,PERIODIZACION!$A$3:$AN$528,4,FALSE))</f>
        <v>4</v>
      </c>
      <c r="G91" s="176">
        <f>IF(VLOOKUP($B91,PERIODIZACION!$A$3:$AN$528,5,FALSE)=0,"",VLOOKUP($B91,PERIODIZACION!$A$3:$AN$528,5,FALSE))</f>
        <v>60</v>
      </c>
      <c r="H91" s="176" t="str">
        <f t="shared" ref="H91" si="78">IF(G91 &lt;&gt; "","/","")</f>
        <v>/</v>
      </c>
      <c r="I91" s="176">
        <f>IF(VLOOKUP($B91,PERIODIZACION!$A$3:$AN$528,6,FALSE)=0,"",VLOOKUP($B91,PERIODIZACION!$A$3:$AN$528,6,FALSE))</f>
        <v>4</v>
      </c>
      <c r="J91" s="176">
        <f>IF(VLOOKUP($B91,PERIODIZACION!$A$3:$AN$528,7,FALSE)=0,"",VLOOKUP($B91,PERIODIZACION!$A$3:$AN$528,7,FALSE))</f>
        <v>70</v>
      </c>
      <c r="K91" s="176" t="str">
        <f t="shared" ref="K91" si="79">IF(J91 &lt;&gt; "","/","")</f>
        <v>/</v>
      </c>
      <c r="L91" s="176">
        <f>IF(VLOOKUP($B91,PERIODIZACION!$A$3:$AN$528,8,FALSE)=0,"",VLOOKUP($B91,PERIODIZACION!$A$3:$AN$528,8,FALSE))</f>
        <v>4</v>
      </c>
      <c r="M91" s="176">
        <f>IF(VLOOKUP($B91,PERIODIZACION!$A$3:$AN$528,9,FALSE)=0,"",VLOOKUP($B91,PERIODIZACION!$A$3:$AN$528,9,FALSE))</f>
        <v>80</v>
      </c>
      <c r="N91" s="176" t="str">
        <f t="shared" ref="N91" si="80">IF(M91 &lt;&gt; "","/","")</f>
        <v>/</v>
      </c>
      <c r="O91" s="176">
        <f>IF(VLOOKUP($B91,PERIODIZACION!$A$3:$AN$528,10,FALSE)=0,"",VLOOKUP($B91,PERIODIZACION!$A$3:$AN$528,10,FALSE))</f>
        <v>3</v>
      </c>
      <c r="P91" s="176">
        <f>IF(VLOOKUP($B91,PERIODIZACION!$A$3:$AN$528,11,FALSE)=0,"",VLOOKUP($B91,PERIODIZACION!$A$3:$AN$528,11,FALSE))</f>
        <v>80</v>
      </c>
      <c r="Q91" s="176" t="str">
        <f t="shared" ref="Q91" si="81">IF(P91 &lt;&gt; "","/","")</f>
        <v>/</v>
      </c>
      <c r="R91" s="176">
        <f>IF(VLOOKUP($B91,PERIODIZACION!$A$3:$AN$528,12,FALSE)=0,"",VLOOKUP($B91,PERIODIZACION!$A$3:$AN$528,12,FALSE))</f>
        <v>3</v>
      </c>
      <c r="S91" s="176">
        <f>IF(VLOOKUP($B91,PERIODIZACION!$A$3:$AN$528,13,FALSE)=0,"",VLOOKUP($B91,PERIODIZACION!$A$3:$AN$528,13,FALSE))</f>
        <v>80</v>
      </c>
      <c r="T91" s="176" t="str">
        <f t="shared" ref="T91" si="82">IF(S91 &lt;&gt; "","/","")</f>
        <v>/</v>
      </c>
      <c r="U91" s="176">
        <f>IF(VLOOKUP($B91,PERIODIZACION!$A$3:$AN$528,14,FALSE)=0,"",VLOOKUP($B91,PERIODIZACION!$A$3:$AN$528,14,FALSE))</f>
        <v>3</v>
      </c>
      <c r="V91" s="176">
        <f>IF(VLOOKUP($B91,PERIODIZACION!$A$3:$AN$528,15,FALSE)=0,"",VLOOKUP($B91,PERIODIZACION!$A$3:$AN$528,15,FALSE))</f>
        <v>80</v>
      </c>
      <c r="W91" s="176" t="str">
        <f t="shared" ref="W91" si="83">IF(V91 &lt;&gt; "","/","")</f>
        <v>/</v>
      </c>
      <c r="X91" s="176">
        <f>IF(VLOOKUP($B91,PERIODIZACION!$A$3:$AN$528,16,FALSE)=0,"",VLOOKUP($B91,PERIODIZACION!$A$3:$AN$528,16,FALSE))</f>
        <v>3</v>
      </c>
      <c r="Y91" s="176">
        <f>IF(VLOOKUP($B91,PERIODIZACION!$A$3:$AN$528,17,FALSE)=0,"",VLOOKUP($B91,PERIODIZACION!$A$3:$AN$528,17,FALSE))</f>
        <v>80</v>
      </c>
      <c r="Z91" s="176" t="str">
        <f t="shared" ref="Z91" si="84">IF(Y91 &lt;&gt; "","/","")</f>
        <v>/</v>
      </c>
      <c r="AA91" s="176">
        <f>IF(VLOOKUP($B91,PERIODIZACION!$A$3:$AN$528,18,FALSE)=0,"",VLOOKUP($B91,PERIODIZACION!$A$3:$AN$528,18,FALSE))</f>
        <v>3</v>
      </c>
      <c r="AB91" s="176">
        <f>IF(VLOOKUP($B91,PERIODIZACION!$A$3:$AN$528,19,FALSE)=0,"",VLOOKUP($B91,PERIODIZACION!$A$3:$AN$528,19,FALSE))</f>
        <v>80</v>
      </c>
      <c r="AC91" s="176" t="str">
        <f t="shared" ref="AC91" si="85">IF(AB91 &lt;&gt; "","/","")</f>
        <v>/</v>
      </c>
      <c r="AD91" s="176">
        <f>IF(VLOOKUP($B91,PERIODIZACION!$A$3:$AN$528,20,FALSE)=0,"",VLOOKUP($B91,PERIODIZACION!$A$3:$AN$528,20,FALSE))</f>
        <v>3</v>
      </c>
      <c r="AE91" s="176" t="str">
        <f>IF(VLOOKUP($B91,PERIODIZACION!$A$3:$AN$528,21,FALSE)=0,"",VLOOKUP($B91,PERIODIZACION!$A$3:$AN$528,21,FALSE))</f>
        <v/>
      </c>
      <c r="AF91" s="176" t="str">
        <f t="shared" ref="AF91" si="86">IF(AE91 &lt;&gt; "","/","")</f>
        <v/>
      </c>
      <c r="AG91" s="182" t="str">
        <f>IF(VLOOKUP($B91,PERIODIZACION!$A$3:$AN$528,22,FALSE)=0,"",VLOOKUP($B91,PERIODIZACION!$A$3:$AN$528,22,FALSE))</f>
        <v/>
      </c>
      <c r="AJ91" s="19" t="e">
        <f>VLOOKUP(C91,EJE!C$1:D1430,2,FALSE)</f>
        <v>#N/A</v>
      </c>
    </row>
    <row r="92" spans="1:36" ht="16.5">
      <c r="A92" s="165">
        <v>11</v>
      </c>
      <c r="B92" s="194" t="s">
        <v>685</v>
      </c>
      <c r="C92" s="188" t="s">
        <v>3</v>
      </c>
      <c r="D92" s="59" t="str">
        <f>HYPERLINK(AJ92,AI92)</f>
        <v>video</v>
      </c>
      <c r="E92" s="384"/>
      <c r="F92" s="384"/>
      <c r="G92" s="384"/>
      <c r="H92" s="384" t="s">
        <v>776</v>
      </c>
      <c r="I92" s="384"/>
      <c r="J92" s="384"/>
      <c r="K92" s="384"/>
      <c r="L92" s="384"/>
      <c r="M92" s="384"/>
      <c r="N92" s="384"/>
      <c r="O92" s="384"/>
      <c r="P92" s="384"/>
      <c r="Q92" s="186"/>
      <c r="R92" s="186"/>
      <c r="S92" s="186"/>
      <c r="T92" s="186"/>
      <c r="U92" s="186"/>
      <c r="V92" s="186"/>
      <c r="W92" s="186"/>
      <c r="X92" s="186"/>
      <c r="Y92" s="186"/>
      <c r="Z92" s="186"/>
      <c r="AA92" s="186"/>
      <c r="AB92" s="186"/>
      <c r="AC92" s="186"/>
      <c r="AD92" s="186"/>
      <c r="AE92" s="186"/>
      <c r="AF92" s="186"/>
      <c r="AG92" s="216"/>
      <c r="AI92" s="25" t="s">
        <v>738</v>
      </c>
      <c r="AJ92" s="19" t="str">
        <f>VLOOKUP(C92,EJE!C$1:D1431,2,FALSE)</f>
        <v>https://youtu.be/JwwQxitUCsY?si=-0IR-GRHn2uOUwX0</v>
      </c>
    </row>
    <row r="93" spans="1:36" ht="17.25" thickBot="1">
      <c r="A93" s="165">
        <v>12</v>
      </c>
      <c r="B93" s="195" t="s">
        <v>942</v>
      </c>
      <c r="C93" s="214" t="s">
        <v>661</v>
      </c>
      <c r="D93" s="61" t="str">
        <f>HYPERLINK(AJ93,AI93)</f>
        <v>video</v>
      </c>
      <c r="E93" s="386"/>
      <c r="F93" s="386"/>
      <c r="G93" s="386"/>
      <c r="H93" s="386" t="s">
        <v>776</v>
      </c>
      <c r="I93" s="386"/>
      <c r="J93" s="386"/>
      <c r="K93" s="386"/>
      <c r="L93" s="386"/>
      <c r="M93" s="386"/>
      <c r="N93" s="386"/>
      <c r="O93" s="386"/>
      <c r="P93" s="386"/>
      <c r="Q93" s="217"/>
      <c r="R93" s="217"/>
      <c r="S93" s="217"/>
      <c r="T93" s="217"/>
      <c r="U93" s="217"/>
      <c r="V93" s="217"/>
      <c r="W93" s="217"/>
      <c r="X93" s="217"/>
      <c r="Y93" s="217"/>
      <c r="Z93" s="217"/>
      <c r="AA93" s="217"/>
      <c r="AB93" s="217"/>
      <c r="AC93" s="217"/>
      <c r="AD93" s="217"/>
      <c r="AE93" s="217"/>
      <c r="AF93" s="217"/>
      <c r="AG93" s="218"/>
      <c r="AI93" s="25" t="s">
        <v>738</v>
      </c>
      <c r="AJ93" s="19" t="str">
        <f>VLOOKUP(C93,EJE!C$1:D1432,2,FALSE)</f>
        <v>https://drive.google.com/file/d/1VSznd0Pd842fm_2ygqVwDGID2Qpk-swW/view?usp=sharing</v>
      </c>
    </row>
    <row r="94" spans="1:36">
      <c r="A94" s="165">
        <v>13</v>
      </c>
      <c r="B94" s="381"/>
      <c r="C94" s="381"/>
      <c r="D94" s="381"/>
      <c r="E94" s="381" t="s">
        <v>688</v>
      </c>
      <c r="F94" s="381"/>
      <c r="G94" s="381"/>
      <c r="H94" s="381" t="s">
        <v>38</v>
      </c>
      <c r="I94" s="381"/>
      <c r="J94" s="381"/>
      <c r="K94" s="381" t="s">
        <v>687</v>
      </c>
      <c r="L94" s="381"/>
      <c r="M94" s="381"/>
      <c r="N94" s="381" t="s">
        <v>686</v>
      </c>
      <c r="O94" s="381"/>
      <c r="P94" s="381"/>
      <c r="AG94" s="169"/>
      <c r="AJ94" s="19" t="e">
        <f>VLOOKUP(C94,EJE!C$1:D1433,2,FALSE)</f>
        <v>#N/A</v>
      </c>
    </row>
    <row r="95" spans="1:36" ht="12.75">
      <c r="A95" s="165">
        <v>14</v>
      </c>
      <c r="B95" s="197" t="s">
        <v>42</v>
      </c>
      <c r="C95" s="178" t="s">
        <v>2</v>
      </c>
      <c r="D95" s="132" t="str">
        <f>HYPERLINK(AJ95,AI95)</f>
        <v>video</v>
      </c>
      <c r="E95" s="380">
        <v>10</v>
      </c>
      <c r="F95" s="380"/>
      <c r="G95" s="380"/>
      <c r="H95" s="380" t="s">
        <v>772</v>
      </c>
      <c r="I95" s="380"/>
      <c r="J95" s="380"/>
      <c r="K95" s="380">
        <v>3</v>
      </c>
      <c r="L95" s="380"/>
      <c r="M95" s="380"/>
      <c r="N95" s="380"/>
      <c r="O95" s="380"/>
      <c r="P95" s="380"/>
      <c r="Q95" s="168"/>
      <c r="R95" s="168"/>
      <c r="S95" s="168"/>
      <c r="T95" s="168"/>
      <c r="U95" s="168"/>
      <c r="V95" s="168"/>
      <c r="W95" s="168"/>
      <c r="X95" s="168"/>
      <c r="Y95" s="168"/>
      <c r="Z95" s="168"/>
      <c r="AA95" s="168"/>
      <c r="AB95" s="168"/>
      <c r="AG95" s="169"/>
      <c r="AI95" s="25" t="s">
        <v>738</v>
      </c>
      <c r="AJ95" s="19" t="str">
        <f>VLOOKUP(C95,EJE!C$1:D1434,2,FALSE)</f>
        <v>https://youtu.be/bgO3bI1ts_E?si=cgFOBOfo4lT9WI1k</v>
      </c>
    </row>
    <row r="96" spans="1:36" ht="12.75">
      <c r="A96" s="165">
        <v>15</v>
      </c>
      <c r="B96" s="197" t="s">
        <v>39</v>
      </c>
      <c r="C96" s="178" t="s">
        <v>30</v>
      </c>
      <c r="D96" s="132" t="str">
        <f>HYPERLINK(AJ96,AI96)</f>
        <v>video</v>
      </c>
      <c r="E96" s="380">
        <v>10</v>
      </c>
      <c r="F96" s="380"/>
      <c r="G96" s="380"/>
      <c r="H96" s="380" t="s">
        <v>772</v>
      </c>
      <c r="I96" s="380"/>
      <c r="J96" s="380"/>
      <c r="K96" s="380">
        <v>3</v>
      </c>
      <c r="L96" s="380"/>
      <c r="M96" s="380"/>
      <c r="N96" s="380"/>
      <c r="O96" s="380"/>
      <c r="P96" s="380"/>
      <c r="Q96" s="168"/>
      <c r="R96" s="168"/>
      <c r="S96" s="168"/>
      <c r="T96" s="168"/>
      <c r="U96" s="168"/>
      <c r="V96" s="168"/>
      <c r="W96" s="168"/>
      <c r="X96" s="168"/>
      <c r="Y96" s="168"/>
      <c r="Z96" s="168"/>
      <c r="AA96" s="168"/>
      <c r="AB96" s="168"/>
      <c r="AG96" s="169"/>
      <c r="AI96" s="25" t="s">
        <v>738</v>
      </c>
      <c r="AJ96" s="19">
        <f>VLOOKUP(C96,EJE!C$1:D1435,2,FALSE)</f>
        <v>0</v>
      </c>
    </row>
    <row r="97" spans="1:43" ht="12.75">
      <c r="A97" s="165">
        <v>16</v>
      </c>
      <c r="B97" s="197" t="s">
        <v>685</v>
      </c>
      <c r="C97" s="178" t="s">
        <v>4</v>
      </c>
      <c r="D97" s="132" t="str">
        <f>HYPERLINK(AJ97,AI97)</f>
        <v>video</v>
      </c>
      <c r="E97" s="380"/>
      <c r="F97" s="380"/>
      <c r="G97" s="380"/>
      <c r="H97" s="380" t="s">
        <v>779</v>
      </c>
      <c r="I97" s="380"/>
      <c r="J97" s="380"/>
      <c r="K97" s="380">
        <v>3</v>
      </c>
      <c r="L97" s="380"/>
      <c r="M97" s="380"/>
      <c r="N97" s="380"/>
      <c r="O97" s="380"/>
      <c r="P97" s="380"/>
      <c r="Q97" s="168"/>
      <c r="R97" s="168"/>
      <c r="S97" s="168"/>
      <c r="T97" s="168"/>
      <c r="U97" s="168"/>
      <c r="V97" s="168"/>
      <c r="W97" s="168"/>
      <c r="X97" s="168"/>
      <c r="Y97" s="168"/>
      <c r="Z97" s="168"/>
      <c r="AA97" s="168"/>
      <c r="AB97" s="168"/>
      <c r="AG97" s="169"/>
      <c r="AI97" s="25" t="s">
        <v>738</v>
      </c>
      <c r="AJ97" s="19" t="str">
        <f>VLOOKUP(C97,EJE!C$1:D1436,2,FALSE)</f>
        <v>https://youtu.be/SvFPSj9WcEk?si=iMWBcf8EZLcp5zy2</v>
      </c>
    </row>
    <row r="98" spans="1:43" ht="16.5">
      <c r="A98" s="166">
        <v>17</v>
      </c>
      <c r="B98" s="197" t="s">
        <v>1</v>
      </c>
      <c r="C98" s="178" t="s">
        <v>745</v>
      </c>
      <c r="D98" s="132" t="str">
        <f t="shared" ref="D98:D101" si="87">HYPERLINK(AJ98,AI98)</f>
        <v>video</v>
      </c>
      <c r="E98" s="380"/>
      <c r="F98" s="380"/>
      <c r="G98" s="380"/>
      <c r="H98" s="380" t="s">
        <v>779</v>
      </c>
      <c r="I98" s="380"/>
      <c r="J98" s="380"/>
      <c r="K98" s="380">
        <v>3</v>
      </c>
      <c r="L98" s="380"/>
      <c r="M98" s="380"/>
      <c r="N98" s="380"/>
      <c r="O98" s="380"/>
      <c r="P98" s="380"/>
      <c r="Q98" s="168"/>
      <c r="R98" s="168"/>
      <c r="S98" s="168"/>
      <c r="T98" s="168"/>
      <c r="U98" s="168"/>
      <c r="V98" s="168"/>
      <c r="W98" s="168"/>
      <c r="X98" s="168"/>
      <c r="Y98" s="168"/>
      <c r="Z98" s="168"/>
      <c r="AA98" s="168"/>
      <c r="AB98" s="168"/>
      <c r="AG98" s="169"/>
      <c r="AI98" s="25" t="s">
        <v>738</v>
      </c>
      <c r="AJ98" s="19" t="str">
        <f>VLOOKUP(C98,EJE!C$1:D1437,2,FALSE)</f>
        <v>https://drive.google.com/file/d/1d10kKB4X2rApjiYtDlKjBbuy7zvRY_rz/view?usp=sharing</v>
      </c>
      <c r="AQ98" s="20"/>
    </row>
    <row r="99" spans="1:43" ht="16.5">
      <c r="A99" s="166">
        <v>18</v>
      </c>
      <c r="B99" s="197" t="s">
        <v>1</v>
      </c>
      <c r="C99" s="178" t="s">
        <v>745</v>
      </c>
      <c r="D99" s="132" t="str">
        <f t="shared" si="87"/>
        <v>video</v>
      </c>
      <c r="E99" s="380"/>
      <c r="F99" s="380"/>
      <c r="G99" s="380"/>
      <c r="H99" s="380" t="s">
        <v>779</v>
      </c>
      <c r="I99" s="380"/>
      <c r="J99" s="380"/>
      <c r="K99" s="380">
        <v>3</v>
      </c>
      <c r="L99" s="380"/>
      <c r="M99" s="380"/>
      <c r="N99" s="380"/>
      <c r="O99" s="380"/>
      <c r="P99" s="380"/>
      <c r="Q99" s="168"/>
      <c r="R99" s="168"/>
      <c r="S99" s="168"/>
      <c r="T99" s="168"/>
      <c r="U99" s="168"/>
      <c r="V99" s="168"/>
      <c r="W99" s="168"/>
      <c r="X99" s="168"/>
      <c r="Y99" s="168"/>
      <c r="Z99" s="168"/>
      <c r="AA99" s="168"/>
      <c r="AB99" s="168"/>
      <c r="AE99" s="23"/>
      <c r="AI99" s="25" t="s">
        <v>738</v>
      </c>
      <c r="AJ99" s="19" t="str">
        <f>VLOOKUP(C99,EJE!C$1:D1438,2,FALSE)</f>
        <v>https://drive.google.com/file/d/1d10kKB4X2rApjiYtDlKjBbuy7zvRY_rz/view?usp=sharing</v>
      </c>
    </row>
    <row r="100" spans="1:43" ht="16.5">
      <c r="A100" s="166">
        <v>19</v>
      </c>
      <c r="B100" s="197" t="s">
        <v>1</v>
      </c>
      <c r="C100" s="178" t="s">
        <v>745</v>
      </c>
      <c r="D100" s="132" t="str">
        <f t="shared" si="87"/>
        <v>video</v>
      </c>
      <c r="E100" s="380"/>
      <c r="F100" s="380"/>
      <c r="G100" s="380"/>
      <c r="H100" s="380" t="s">
        <v>779</v>
      </c>
      <c r="I100" s="380"/>
      <c r="J100" s="380"/>
      <c r="K100" s="380">
        <v>3</v>
      </c>
      <c r="L100" s="380"/>
      <c r="M100" s="380"/>
      <c r="N100" s="380"/>
      <c r="O100" s="380"/>
      <c r="P100" s="380"/>
      <c r="Q100" s="168"/>
      <c r="R100" s="168"/>
      <c r="S100" s="168"/>
      <c r="T100" s="168"/>
      <c r="U100" s="168"/>
      <c r="V100" s="168"/>
      <c r="W100" s="168"/>
      <c r="X100" s="168"/>
      <c r="Y100" s="168"/>
      <c r="Z100" s="168"/>
      <c r="AA100" s="168"/>
      <c r="AB100" s="168"/>
      <c r="AE100" s="23"/>
      <c r="AI100" s="25" t="s">
        <v>738</v>
      </c>
      <c r="AJ100" s="19" t="str">
        <f>VLOOKUP(C100,EJE!C$1:D1439,2,FALSE)</f>
        <v>https://drive.google.com/file/d/1d10kKB4X2rApjiYtDlKjBbuy7zvRY_rz/view?usp=sharing</v>
      </c>
    </row>
    <row r="101" spans="1:43" ht="16.5">
      <c r="A101" s="166">
        <v>20</v>
      </c>
      <c r="B101" s="197" t="s">
        <v>1</v>
      </c>
      <c r="C101" s="178" t="s">
        <v>745</v>
      </c>
      <c r="D101" s="132" t="str">
        <f t="shared" si="87"/>
        <v>video</v>
      </c>
      <c r="E101" s="380"/>
      <c r="F101" s="380"/>
      <c r="G101" s="380"/>
      <c r="H101" s="380" t="s">
        <v>779</v>
      </c>
      <c r="I101" s="380"/>
      <c r="J101" s="380"/>
      <c r="K101" s="380">
        <v>3</v>
      </c>
      <c r="L101" s="380"/>
      <c r="M101" s="380"/>
      <c r="N101" s="380"/>
      <c r="O101" s="380"/>
      <c r="P101" s="380"/>
      <c r="Q101" s="168"/>
      <c r="R101" s="168"/>
      <c r="S101" s="168"/>
      <c r="T101" s="168"/>
      <c r="U101" s="168"/>
      <c r="V101" s="168"/>
      <c r="W101" s="168"/>
      <c r="X101" s="168"/>
      <c r="Y101" s="168"/>
      <c r="Z101" s="168"/>
      <c r="AA101" s="168"/>
      <c r="AB101" s="168"/>
      <c r="AE101" s="23"/>
      <c r="AI101" s="25" t="s">
        <v>738</v>
      </c>
      <c r="AJ101" s="19" t="str">
        <f>VLOOKUP(C101,EJE!C$1:D1440,2,FALSE)</f>
        <v>https://drive.google.com/file/d/1d10kKB4X2rApjiYtDlKjBbuy7zvRY_rz/view?usp=sharing</v>
      </c>
    </row>
    <row r="102" spans="1:43">
      <c r="A102" s="166"/>
      <c r="B102" s="199"/>
      <c r="C102" s="18"/>
      <c r="D102" s="192"/>
      <c r="E102" s="392"/>
      <c r="F102" s="392"/>
      <c r="G102" s="392"/>
      <c r="H102" s="392"/>
      <c r="I102" s="392"/>
      <c r="J102" s="392"/>
      <c r="K102" s="392"/>
      <c r="L102" s="392"/>
      <c r="M102" s="392"/>
      <c r="N102" s="392"/>
      <c r="O102" s="392"/>
      <c r="P102" s="392"/>
      <c r="S102" s="23"/>
      <c r="U102" s="24"/>
      <c r="V102" s="24"/>
      <c r="W102" s="24"/>
      <c r="X102" s="24"/>
      <c r="Y102" s="24"/>
      <c r="AB102" s="23"/>
      <c r="AE102" s="23"/>
      <c r="AJ102" s="75"/>
    </row>
    <row r="103" spans="1:43">
      <c r="A103" s="166"/>
      <c r="B103" s="199"/>
      <c r="C103" s="18"/>
      <c r="D103" s="192"/>
      <c r="E103" s="392"/>
      <c r="F103" s="392"/>
      <c r="G103" s="392"/>
      <c r="H103" s="392"/>
      <c r="I103" s="392"/>
      <c r="J103" s="392"/>
      <c r="K103" s="392"/>
      <c r="L103" s="392"/>
      <c r="M103" s="392"/>
      <c r="N103" s="392"/>
      <c r="O103" s="392"/>
      <c r="P103" s="392"/>
      <c r="S103" s="23"/>
      <c r="U103" s="24"/>
      <c r="V103" s="24"/>
      <c r="W103" s="24"/>
      <c r="X103" s="24"/>
      <c r="Y103" s="24"/>
      <c r="AB103" s="23"/>
      <c r="AE103" s="23"/>
      <c r="AJ103" s="75"/>
    </row>
    <row r="104" spans="1:43">
      <c r="A104" s="166"/>
      <c r="B104" s="199"/>
      <c r="C104" s="152"/>
      <c r="D104" s="132"/>
      <c r="E104" s="392"/>
      <c r="F104" s="392"/>
      <c r="G104" s="392"/>
      <c r="H104" s="392"/>
      <c r="I104" s="392"/>
      <c r="J104" s="392"/>
      <c r="K104" s="392"/>
      <c r="L104" s="392"/>
      <c r="M104" s="392"/>
      <c r="N104" s="392"/>
      <c r="O104" s="392"/>
      <c r="P104" s="392"/>
      <c r="Q104" s="152"/>
      <c r="R104" s="152"/>
      <c r="S104" s="152"/>
      <c r="T104" s="152"/>
      <c r="U104" s="152"/>
      <c r="V104" s="152"/>
      <c r="W104" s="152"/>
      <c r="X104" s="152"/>
      <c r="Y104" s="152"/>
      <c r="Z104" s="154"/>
      <c r="AA104" s="154"/>
      <c r="AB104" s="154"/>
      <c r="AC104" s="154"/>
      <c r="AD104" s="154"/>
      <c r="AE104" s="154"/>
      <c r="AG104" s="154"/>
      <c r="AJ104" s="75"/>
    </row>
    <row r="105" spans="1:43">
      <c r="A105" s="166"/>
      <c r="B105" s="199"/>
      <c r="C105" s="152"/>
      <c r="D105" s="132"/>
      <c r="E105" s="392"/>
      <c r="F105" s="392"/>
      <c r="G105" s="392"/>
      <c r="H105" s="392"/>
      <c r="I105" s="392"/>
      <c r="J105" s="392"/>
      <c r="K105" s="392"/>
      <c r="L105" s="392"/>
      <c r="M105" s="392"/>
      <c r="N105" s="392"/>
      <c r="O105" s="392"/>
      <c r="P105" s="392"/>
      <c r="Q105" s="152"/>
      <c r="R105" s="152"/>
      <c r="S105" s="152"/>
      <c r="T105" s="152"/>
      <c r="U105" s="152"/>
      <c r="V105" s="152"/>
      <c r="W105" s="152"/>
      <c r="X105" s="152"/>
      <c r="Y105" s="152"/>
      <c r="Z105" s="154"/>
      <c r="AA105" s="154"/>
      <c r="AB105" s="154"/>
      <c r="AC105" s="154"/>
      <c r="AD105" s="154"/>
      <c r="AE105" s="154"/>
      <c r="AG105" s="154"/>
      <c r="AJ105" s="75"/>
      <c r="AQ105" s="83"/>
    </row>
    <row r="106" spans="1:43">
      <c r="B106" s="200"/>
      <c r="C106" s="77" t="s">
        <v>927</v>
      </c>
      <c r="D106" s="59"/>
      <c r="E106" s="392"/>
      <c r="F106" s="392"/>
      <c r="G106" s="392"/>
      <c r="H106" s="392"/>
      <c r="I106" s="392"/>
      <c r="J106" s="392"/>
      <c r="K106" s="392"/>
      <c r="L106" s="392"/>
      <c r="M106" s="392"/>
      <c r="N106" s="392"/>
      <c r="O106" s="392"/>
      <c r="P106" s="392"/>
      <c r="AG106" s="154"/>
      <c r="AJ106" s="75"/>
      <c r="AQ106" s="83"/>
    </row>
    <row r="107" spans="1:43" ht="21" thickBot="1">
      <c r="A107" s="160">
        <v>5</v>
      </c>
      <c r="B107" s="160"/>
      <c r="C107" s="160" t="s">
        <v>928</v>
      </c>
      <c r="D107" s="190"/>
      <c r="E107" s="379" t="s">
        <v>688</v>
      </c>
      <c r="F107" s="379"/>
      <c r="G107" s="379"/>
      <c r="H107" s="379" t="s">
        <v>38</v>
      </c>
      <c r="I107" s="379"/>
      <c r="J107" s="379"/>
      <c r="K107" s="379" t="s">
        <v>687</v>
      </c>
      <c r="L107" s="379"/>
      <c r="M107" s="379"/>
      <c r="N107" s="379" t="s">
        <v>686</v>
      </c>
      <c r="O107" s="379"/>
      <c r="P107" s="379"/>
      <c r="Q107" s="77"/>
      <c r="R107" s="77"/>
      <c r="S107" s="77"/>
      <c r="T107" s="77"/>
      <c r="U107" s="77"/>
      <c r="V107" s="77"/>
      <c r="W107" s="77"/>
      <c r="X107" s="77"/>
      <c r="Y107" s="77"/>
      <c r="Z107" s="77"/>
      <c r="AA107" s="77"/>
      <c r="AB107" s="77"/>
      <c r="AC107" s="77"/>
      <c r="AD107" s="77"/>
      <c r="AE107" s="77"/>
      <c r="AF107" s="77"/>
      <c r="AG107" s="78"/>
      <c r="AJ107" s="76"/>
      <c r="AQ107" s="83"/>
    </row>
    <row r="108" spans="1:43" ht="25.5">
      <c r="A108" s="165">
        <v>1</v>
      </c>
      <c r="B108" s="193" t="s">
        <v>942</v>
      </c>
      <c r="C108" s="176" t="s">
        <v>720</v>
      </c>
      <c r="D108" s="131" t="str">
        <f t="shared" ref="D108:D113" si="88">HYPERLINK(AJ108,AI108)</f>
        <v>video</v>
      </c>
      <c r="E108" s="390">
        <v>8</v>
      </c>
      <c r="F108" s="390"/>
      <c r="G108" s="390"/>
      <c r="H108" s="390"/>
      <c r="I108" s="390"/>
      <c r="J108" s="390"/>
      <c r="K108" s="390"/>
      <c r="L108" s="390"/>
      <c r="M108" s="390"/>
      <c r="N108" s="390"/>
      <c r="O108" s="390"/>
      <c r="P108" s="391"/>
      <c r="Q108" s="159"/>
      <c r="R108" s="159"/>
      <c r="S108" s="159"/>
      <c r="T108" s="159"/>
      <c r="U108" s="159"/>
      <c r="V108" s="159"/>
      <c r="W108" s="159"/>
      <c r="X108" s="159"/>
      <c r="Y108" s="159"/>
      <c r="Z108" s="159"/>
      <c r="AA108" s="159"/>
      <c r="AB108" s="159"/>
      <c r="AC108" s="159"/>
      <c r="AD108" s="159"/>
      <c r="AE108" s="159"/>
      <c r="AF108" s="159"/>
      <c r="AG108" s="178"/>
      <c r="AI108" s="25" t="s">
        <v>738</v>
      </c>
      <c r="AJ108" s="19" t="str">
        <f>VLOOKUP(C108,EJE!C$1:D1388,2,FALSE)</f>
        <v>https://youtu.be/3cqkbGUWro4?si=jJC6Mfg8OeypjUji</v>
      </c>
      <c r="AQ108" s="83"/>
    </row>
    <row r="109" spans="1:43" ht="12.75">
      <c r="A109" s="165">
        <v>2</v>
      </c>
      <c r="B109" s="194" t="s">
        <v>264</v>
      </c>
      <c r="C109" s="178" t="s">
        <v>692</v>
      </c>
      <c r="D109" s="132" t="str">
        <f t="shared" si="88"/>
        <v>video</v>
      </c>
      <c r="E109" s="380"/>
      <c r="F109" s="380"/>
      <c r="G109" s="380"/>
      <c r="H109" s="380" t="s">
        <v>776</v>
      </c>
      <c r="I109" s="380"/>
      <c r="J109" s="380"/>
      <c r="K109" s="380">
        <v>3</v>
      </c>
      <c r="L109" s="380"/>
      <c r="M109" s="380"/>
      <c r="N109" s="380"/>
      <c r="O109" s="380"/>
      <c r="P109" s="385"/>
      <c r="Q109" s="159"/>
      <c r="R109" s="159"/>
      <c r="S109" s="159"/>
      <c r="T109" s="159"/>
      <c r="U109" s="159"/>
      <c r="V109" s="159"/>
      <c r="W109" s="159"/>
      <c r="X109" s="159"/>
      <c r="Y109" s="159"/>
      <c r="Z109" s="159"/>
      <c r="AA109" s="159"/>
      <c r="AB109" s="159"/>
      <c r="AC109" s="159"/>
      <c r="AD109" s="159"/>
      <c r="AE109" s="159"/>
      <c r="AF109" s="159"/>
      <c r="AG109" s="178"/>
      <c r="AI109" s="25" t="s">
        <v>738</v>
      </c>
      <c r="AJ109" s="19" t="str">
        <f>VLOOKUP(C109,EJE!C$1:D1389,2,FALSE)</f>
        <v>https://youtu.be/c6a4n-uxNy0?si=wxXF20Dhm3IYMqto</v>
      </c>
      <c r="AQ109" s="83"/>
    </row>
    <row r="110" spans="1:43" ht="17.25" thickBot="1">
      <c r="A110" s="165">
        <v>3</v>
      </c>
      <c r="B110" s="195" t="s">
        <v>942</v>
      </c>
      <c r="C110" s="180" t="s">
        <v>176</v>
      </c>
      <c r="D110" s="133" t="str">
        <f t="shared" si="88"/>
        <v>video</v>
      </c>
      <c r="E110" s="387"/>
      <c r="F110" s="387"/>
      <c r="G110" s="387"/>
      <c r="H110" s="387" t="s">
        <v>776</v>
      </c>
      <c r="I110" s="387"/>
      <c r="J110" s="387"/>
      <c r="K110" s="387">
        <v>3</v>
      </c>
      <c r="L110" s="387"/>
      <c r="M110" s="387"/>
      <c r="N110" s="387"/>
      <c r="O110" s="387"/>
      <c r="P110" s="388"/>
      <c r="Q110" s="159"/>
      <c r="R110" s="159"/>
      <c r="S110" s="159"/>
      <c r="T110" s="159"/>
      <c r="U110" s="159"/>
      <c r="V110" s="159"/>
      <c r="W110" s="159"/>
      <c r="X110" s="159"/>
      <c r="Y110" s="159"/>
      <c r="Z110" s="159"/>
      <c r="AA110" s="159"/>
      <c r="AB110" s="159"/>
      <c r="AC110" s="159"/>
      <c r="AD110" s="159"/>
      <c r="AE110" s="159"/>
      <c r="AF110" s="159"/>
      <c r="AG110" s="178"/>
      <c r="AI110" s="25" t="s">
        <v>738</v>
      </c>
      <c r="AJ110" s="19" t="str">
        <f>VLOOKUP(C110,EJE!C$1:D1390,2,FALSE)</f>
        <v>https://drive.google.com/file/d/1Q1An8Nigul245WUqUDS52fCJOsCBmEqf/view?usp=drive_link</v>
      </c>
      <c r="AQ110" s="83"/>
    </row>
    <row r="111" spans="1:43" ht="16.5">
      <c r="A111" s="165">
        <v>4</v>
      </c>
      <c r="B111" s="194" t="s">
        <v>739</v>
      </c>
      <c r="C111" s="178" t="s">
        <v>66</v>
      </c>
      <c r="D111" s="132" t="str">
        <f t="shared" si="88"/>
        <v>video</v>
      </c>
      <c r="E111" s="380"/>
      <c r="F111" s="380"/>
      <c r="G111" s="380"/>
      <c r="H111" s="380" t="s">
        <v>776</v>
      </c>
      <c r="I111" s="380"/>
      <c r="J111" s="380"/>
      <c r="K111" s="380">
        <v>3</v>
      </c>
      <c r="L111" s="380"/>
      <c r="M111" s="380"/>
      <c r="N111" s="380"/>
      <c r="O111" s="380"/>
      <c r="P111" s="385"/>
      <c r="Q111" s="159"/>
      <c r="R111" s="159"/>
      <c r="S111" s="159"/>
      <c r="T111" s="159"/>
      <c r="U111" s="159"/>
      <c r="V111" s="159"/>
      <c r="W111" s="159"/>
      <c r="X111" s="159"/>
      <c r="Y111" s="159"/>
      <c r="Z111" s="159"/>
      <c r="AA111" s="159"/>
      <c r="AB111" s="159"/>
      <c r="AC111" s="159"/>
      <c r="AD111" s="159"/>
      <c r="AE111" s="159"/>
      <c r="AF111" s="159"/>
      <c r="AG111" s="178"/>
      <c r="AI111" s="25" t="s">
        <v>738</v>
      </c>
      <c r="AJ111" s="19" t="str">
        <f>VLOOKUP(C111,EJE!C$1:D1391,2,FALSE)</f>
        <v>https://youtu.be/YNAwRWgPwNk?si=tRGZb459mOPBCCZB</v>
      </c>
      <c r="AQ111" s="83"/>
    </row>
    <row r="112" spans="1:43" ht="12.75">
      <c r="A112" s="165">
        <v>5</v>
      </c>
      <c r="B112" s="194" t="s">
        <v>739</v>
      </c>
      <c r="C112" s="178" t="s">
        <v>622</v>
      </c>
      <c r="D112" s="132" t="e">
        <f t="shared" si="88"/>
        <v>#N/A</v>
      </c>
      <c r="E112" s="380"/>
      <c r="F112" s="380"/>
      <c r="G112" s="380"/>
      <c r="H112" s="380" t="s">
        <v>776</v>
      </c>
      <c r="I112" s="380"/>
      <c r="J112" s="380"/>
      <c r="K112" s="380">
        <v>3</v>
      </c>
      <c r="L112" s="380"/>
      <c r="M112" s="380"/>
      <c r="N112" s="380"/>
      <c r="O112" s="380"/>
      <c r="P112" s="385"/>
      <c r="Q112" s="159"/>
      <c r="R112" s="159"/>
      <c r="S112" s="159"/>
      <c r="T112" s="159"/>
      <c r="U112" s="159"/>
      <c r="V112" s="159"/>
      <c r="W112" s="159"/>
      <c r="X112" s="159"/>
      <c r="Y112" s="159"/>
      <c r="Z112" s="159"/>
      <c r="AA112" s="159"/>
      <c r="AB112" s="159"/>
      <c r="AC112" s="159"/>
      <c r="AD112" s="159"/>
      <c r="AE112" s="159"/>
      <c r="AF112" s="159"/>
      <c r="AG112" s="178"/>
      <c r="AI112" s="25" t="s">
        <v>738</v>
      </c>
      <c r="AJ112" s="19" t="e">
        <f>VLOOKUP(C112,EJE!C$1:D1392,2,FALSE)</f>
        <v>#N/A</v>
      </c>
      <c r="AQ112" s="83"/>
    </row>
    <row r="113" spans="1:43" ht="13.5" thickBot="1">
      <c r="A113" s="165">
        <v>6</v>
      </c>
      <c r="B113" s="194" t="s">
        <v>0</v>
      </c>
      <c r="C113" s="178" t="s">
        <v>627</v>
      </c>
      <c r="D113" s="132" t="str">
        <f t="shared" si="88"/>
        <v>video</v>
      </c>
      <c r="E113" s="380"/>
      <c r="F113" s="380"/>
      <c r="G113" s="380"/>
      <c r="H113" s="380" t="s">
        <v>776</v>
      </c>
      <c r="I113" s="380"/>
      <c r="J113" s="380"/>
      <c r="K113" s="380">
        <v>3</v>
      </c>
      <c r="L113" s="380"/>
      <c r="M113" s="380"/>
      <c r="N113" s="380"/>
      <c r="O113" s="380"/>
      <c r="P113" s="385"/>
      <c r="Q113" s="159"/>
      <c r="R113" s="159"/>
      <c r="S113" s="159"/>
      <c r="T113" s="159"/>
      <c r="U113" s="159"/>
      <c r="V113" s="159"/>
      <c r="W113" s="159"/>
      <c r="X113" s="159"/>
      <c r="Y113" s="159"/>
      <c r="Z113" s="159"/>
      <c r="AA113" s="159"/>
      <c r="AB113" s="159"/>
      <c r="AC113" s="159"/>
      <c r="AD113" s="159"/>
      <c r="AE113" s="159"/>
      <c r="AF113" s="159"/>
      <c r="AG113" s="178"/>
      <c r="AI113" s="25" t="s">
        <v>738</v>
      </c>
      <c r="AJ113" s="19" t="str">
        <f>VLOOKUP(C113,EJE!C$1:D1393,2,FALSE)</f>
        <v>https://youtu.be/21c_yxmd5lQ?si=PIVwUqgcfAsyu5jn</v>
      </c>
      <c r="AQ113" s="83"/>
    </row>
    <row r="114" spans="1:43" ht="12.75">
      <c r="A114" s="165">
        <v>7</v>
      </c>
      <c r="B114" s="196" t="s">
        <v>835</v>
      </c>
      <c r="C114" s="176" t="str">
        <f>+VLOOKUP($B114,PERIODIZACION!$A$3:$AN$528,2,FALSE)</f>
        <v>HIP TRUST</v>
      </c>
      <c r="D114" s="222">
        <f>IF(VLOOKUP($B114,PERIODIZACION!$A$3:$AN$528,3,FALSE)=0,"",VLOOKUP($B114,PERIODIZACION!$A$3:$AN$528,3,FALSE))</f>
        <v>40</v>
      </c>
      <c r="E114" s="176" t="str">
        <f t="shared" ref="E114" si="89">IF(D114 &lt;&gt; "","/","")</f>
        <v>/</v>
      </c>
      <c r="F114" s="176">
        <f>IF(VLOOKUP($B114,PERIODIZACION!$A$3:$AN$528,4,FALSE)=0,"",VLOOKUP($B114,PERIODIZACION!$A$3:$AN$528,4,FALSE))</f>
        <v>4</v>
      </c>
      <c r="G114" s="176">
        <f>IF(VLOOKUP($B114,PERIODIZACION!$A$3:$AN$528,5,FALSE)=0,"",VLOOKUP($B114,PERIODIZACION!$A$3:$AN$528,5,FALSE))</f>
        <v>60</v>
      </c>
      <c r="H114" s="176" t="str">
        <f t="shared" ref="H114" si="90">IF(G114 &lt;&gt; "","/","")</f>
        <v>/</v>
      </c>
      <c r="I114" s="176">
        <f>IF(VLOOKUP($B114,PERIODIZACION!$A$3:$AN$528,6,FALSE)=0,"",VLOOKUP($B114,PERIODIZACION!$A$3:$AN$528,6,FALSE))</f>
        <v>4</v>
      </c>
      <c r="J114" s="176">
        <f>IF(VLOOKUP($B114,PERIODIZACION!$A$3:$AN$528,7,FALSE)=0,"",VLOOKUP($B114,PERIODIZACION!$A$3:$AN$528,7,FALSE))</f>
        <v>70</v>
      </c>
      <c r="K114" s="176" t="str">
        <f t="shared" ref="K114" si="91">IF(J114 &lt;&gt; "","/","")</f>
        <v>/</v>
      </c>
      <c r="L114" s="176">
        <f>IF(VLOOKUP($B114,PERIODIZACION!$A$3:$AN$528,8,FALSE)=0,"",VLOOKUP($B114,PERIODIZACION!$A$3:$AN$528,8,FALSE))</f>
        <v>4</v>
      </c>
      <c r="M114" s="176">
        <f>IF(VLOOKUP($B114,PERIODIZACION!$A$3:$AN$528,9,FALSE)=0,"",VLOOKUP($B114,PERIODIZACION!$A$3:$AN$528,9,FALSE))</f>
        <v>80</v>
      </c>
      <c r="N114" s="176" t="str">
        <f t="shared" ref="N114" si="92">IF(M114 &lt;&gt; "","/","")</f>
        <v>/</v>
      </c>
      <c r="O114" s="176">
        <f>IF(VLOOKUP($B114,PERIODIZACION!$A$3:$AN$528,10,FALSE)=0,"",VLOOKUP($B114,PERIODIZACION!$A$3:$AN$528,10,FALSE))</f>
        <v>2</v>
      </c>
      <c r="P114" s="176">
        <f>IF(VLOOKUP($B114,PERIODIZACION!$A$3:$AN$528,11,FALSE)=0,"",VLOOKUP($B114,PERIODIZACION!$A$3:$AN$528,11,FALSE))</f>
        <v>80</v>
      </c>
      <c r="Q114" s="176" t="str">
        <f t="shared" ref="Q114" si="93">IF(P114 &lt;&gt; "","/","")</f>
        <v>/</v>
      </c>
      <c r="R114" s="176">
        <f>IF(VLOOKUP($B114,PERIODIZACION!$A$3:$AN$528,12,FALSE)=0,"",VLOOKUP($B114,PERIODIZACION!$A$3:$AN$528,12,FALSE))</f>
        <v>2</v>
      </c>
      <c r="S114" s="176">
        <f>IF(VLOOKUP($B114,PERIODIZACION!$A$3:$AN$528,13,FALSE)=0,"",VLOOKUP($B114,PERIODIZACION!$A$3:$AN$528,13,FALSE))</f>
        <v>80</v>
      </c>
      <c r="T114" s="176" t="str">
        <f t="shared" ref="T114" si="94">IF(S114 &lt;&gt; "","/","")</f>
        <v>/</v>
      </c>
      <c r="U114" s="176">
        <f>IF(VLOOKUP($B114,PERIODIZACION!$A$3:$AN$528,14,FALSE)=0,"",VLOOKUP($B114,PERIODIZACION!$A$3:$AN$528,14,FALSE))</f>
        <v>2</v>
      </c>
      <c r="V114" s="176">
        <f>IF(VLOOKUP($B114,PERIODIZACION!$A$3:$AN$528,15,FALSE)=0,"",VLOOKUP($B114,PERIODIZACION!$A$3:$AN$528,15,FALSE))</f>
        <v>80</v>
      </c>
      <c r="W114" s="176" t="str">
        <f t="shared" ref="W114" si="95">IF(V114 &lt;&gt; "","/","")</f>
        <v>/</v>
      </c>
      <c r="X114" s="176">
        <f>IF(VLOOKUP($B114,PERIODIZACION!$A$3:$AN$528,16,FALSE)=0,"",VLOOKUP($B114,PERIODIZACION!$A$3:$AN$528,16,FALSE))</f>
        <v>2</v>
      </c>
      <c r="Y114" s="176">
        <f>IF(VLOOKUP($B114,PERIODIZACION!$A$3:$AN$528,17,FALSE)=0,"",VLOOKUP($B114,PERIODIZACION!$A$3:$AN$528,17,FALSE))</f>
        <v>80</v>
      </c>
      <c r="Z114" s="176" t="str">
        <f t="shared" ref="Z114" si="96">IF(Y114 &lt;&gt; "","/","")</f>
        <v>/</v>
      </c>
      <c r="AA114" s="176">
        <f>IF(VLOOKUP($B114,PERIODIZACION!$A$3:$AN$528,18,FALSE)=0,"",VLOOKUP($B114,PERIODIZACION!$A$3:$AN$528,18,FALSE))</f>
        <v>2</v>
      </c>
      <c r="AB114" s="176">
        <f>IF(VLOOKUP($B114,PERIODIZACION!$A$3:$AN$528,19,FALSE)=0,"",VLOOKUP($B114,PERIODIZACION!$A$3:$AN$528,19,FALSE))</f>
        <v>80</v>
      </c>
      <c r="AC114" s="176" t="str">
        <f t="shared" ref="AC114" si="97">IF(AB114 &lt;&gt; "","/","")</f>
        <v>/</v>
      </c>
      <c r="AD114" s="176">
        <f>IF(VLOOKUP($B114,PERIODIZACION!$A$3:$AN$528,20,FALSE)=0,"",VLOOKUP($B114,PERIODIZACION!$A$3:$AN$528,20,FALSE))</f>
        <v>2</v>
      </c>
      <c r="AE114" s="176" t="str">
        <f>IF(VLOOKUP($B114,PERIODIZACION!$A$3:$AN$528,21,FALSE)=0,"",VLOOKUP($B114,PERIODIZACION!$A$3:$AN$528,21,FALSE))</f>
        <v/>
      </c>
      <c r="AF114" s="176" t="str">
        <f t="shared" ref="AF114" si="98">IF(AE114 &lt;&gt; "","/","")</f>
        <v/>
      </c>
      <c r="AG114" s="182" t="str">
        <f>IF(VLOOKUP($B114,PERIODIZACION!$A$3:$AN$528,22,FALSE)=0,"",VLOOKUP($B114,PERIODIZACION!$A$3:$AN$528,22,FALSE))</f>
        <v/>
      </c>
      <c r="AJ114" s="19" t="e">
        <f>VLOOKUP(C114,EJE!C$1:D1395,2,FALSE)</f>
        <v>#N/A</v>
      </c>
      <c r="AQ114" s="83"/>
    </row>
    <row r="115" spans="1:43" ht="16.5">
      <c r="A115" s="165">
        <v>8</v>
      </c>
      <c r="B115" s="194" t="s">
        <v>685</v>
      </c>
      <c r="C115" s="178" t="s">
        <v>3</v>
      </c>
      <c r="D115" s="132" t="str">
        <f>HYPERLINK(AJ115,AI115)</f>
        <v>video</v>
      </c>
      <c r="E115" s="380"/>
      <c r="F115" s="380"/>
      <c r="G115" s="380"/>
      <c r="H115" s="380" t="s">
        <v>776</v>
      </c>
      <c r="I115" s="380"/>
      <c r="J115" s="380"/>
      <c r="K115" s="380"/>
      <c r="L115" s="380"/>
      <c r="M115" s="380"/>
      <c r="N115" s="380"/>
      <c r="O115" s="380"/>
      <c r="P115" s="380"/>
      <c r="Q115" s="178"/>
      <c r="R115" s="178"/>
      <c r="S115" s="178"/>
      <c r="T115" s="178"/>
      <c r="U115" s="178"/>
      <c r="V115" s="178"/>
      <c r="W115" s="178"/>
      <c r="X115" s="178"/>
      <c r="Y115" s="178"/>
      <c r="Z115" s="178"/>
      <c r="AA115" s="178"/>
      <c r="AB115" s="178"/>
      <c r="AC115" s="178"/>
      <c r="AD115" s="178"/>
      <c r="AE115" s="178"/>
      <c r="AF115" s="178"/>
      <c r="AG115" s="183"/>
      <c r="AI115" s="25" t="s">
        <v>738</v>
      </c>
      <c r="AJ115" s="19" t="str">
        <f>VLOOKUP(C115,EJE!C$1:D1396,2,FALSE)</f>
        <v>https://youtu.be/JwwQxitUCsY?si=-0IR-GRHn2uOUwX0</v>
      </c>
      <c r="AQ115" s="83"/>
    </row>
    <row r="116" spans="1:43" ht="13.5" thickBot="1">
      <c r="A116" s="165">
        <v>9</v>
      </c>
      <c r="B116" s="195" t="s">
        <v>264</v>
      </c>
      <c r="C116" s="180" t="s">
        <v>219</v>
      </c>
      <c r="D116" s="133" t="str">
        <f>HYPERLINK(AJ116,AI116)</f>
        <v>video</v>
      </c>
      <c r="E116" s="387"/>
      <c r="F116" s="387"/>
      <c r="G116" s="387"/>
      <c r="H116" s="387" t="s">
        <v>776</v>
      </c>
      <c r="I116" s="387"/>
      <c r="J116" s="387"/>
      <c r="K116" s="387"/>
      <c r="L116" s="387"/>
      <c r="M116" s="387"/>
      <c r="N116" s="387"/>
      <c r="O116" s="387"/>
      <c r="P116" s="387"/>
      <c r="Q116" s="180"/>
      <c r="R116" s="180"/>
      <c r="S116" s="180"/>
      <c r="T116" s="180"/>
      <c r="U116" s="180"/>
      <c r="V116" s="180"/>
      <c r="W116" s="180"/>
      <c r="X116" s="180"/>
      <c r="Y116" s="180"/>
      <c r="Z116" s="180"/>
      <c r="AA116" s="180"/>
      <c r="AB116" s="180"/>
      <c r="AC116" s="180"/>
      <c r="AD116" s="180"/>
      <c r="AE116" s="180"/>
      <c r="AF116" s="180"/>
      <c r="AG116" s="184"/>
      <c r="AI116" s="25" t="s">
        <v>738</v>
      </c>
      <c r="AJ116" s="19">
        <f>VLOOKUP(C116,EJE!C$1:D1397,2,FALSE)</f>
        <v>0</v>
      </c>
      <c r="AQ116" s="83"/>
    </row>
    <row r="117" spans="1:43" ht="12.75">
      <c r="A117" s="165">
        <v>10</v>
      </c>
      <c r="B117" s="196" t="s">
        <v>751</v>
      </c>
      <c r="C117" s="176" t="str">
        <f>+VLOOKUP($B117,PERIODIZACION!$A$3:$AN$528,2,FALSE)</f>
        <v>SENTADILLA</v>
      </c>
      <c r="D117" s="222">
        <f>IF(VLOOKUP($B117,PERIODIZACION!$A$3:$AN$528,3,FALSE)=0,"",VLOOKUP($B117,PERIODIZACION!$A$3:$AN$528,3,FALSE))</f>
        <v>40</v>
      </c>
      <c r="E117" s="176" t="str">
        <f t="shared" ref="E117" si="99">IF(D117 &lt;&gt; "","/","")</f>
        <v>/</v>
      </c>
      <c r="F117" s="176">
        <f>IF(VLOOKUP($B117,PERIODIZACION!$A$3:$AN$528,4,FALSE)=0,"",VLOOKUP($B117,PERIODIZACION!$A$3:$AN$528,4,FALSE))</f>
        <v>4</v>
      </c>
      <c r="G117" s="176">
        <f>IF(VLOOKUP($B117,PERIODIZACION!$A$3:$AN$528,5,FALSE)=0,"",VLOOKUP($B117,PERIODIZACION!$A$3:$AN$528,5,FALSE))</f>
        <v>60</v>
      </c>
      <c r="H117" s="176" t="str">
        <f t="shared" ref="H117" si="100">IF(G117 &lt;&gt; "","/","")</f>
        <v>/</v>
      </c>
      <c r="I117" s="176">
        <f>IF(VLOOKUP($B117,PERIODIZACION!$A$3:$AN$528,6,FALSE)=0,"",VLOOKUP($B117,PERIODIZACION!$A$3:$AN$528,6,FALSE))</f>
        <v>4</v>
      </c>
      <c r="J117" s="176">
        <f>IF(VLOOKUP($B117,PERIODIZACION!$A$3:$AN$528,7,FALSE)=0,"",VLOOKUP($B117,PERIODIZACION!$A$3:$AN$528,7,FALSE))</f>
        <v>70</v>
      </c>
      <c r="K117" s="176" t="str">
        <f t="shared" ref="K117" si="101">IF(J117 &lt;&gt; "","/","")</f>
        <v>/</v>
      </c>
      <c r="L117" s="176">
        <f>IF(VLOOKUP($B117,PERIODIZACION!$A$3:$AN$528,8,FALSE)=0,"",VLOOKUP($B117,PERIODIZACION!$A$3:$AN$528,8,FALSE))</f>
        <v>4</v>
      </c>
      <c r="M117" s="176">
        <f>IF(VLOOKUP($B117,PERIODIZACION!$A$3:$AN$528,9,FALSE)=0,"",VLOOKUP($B117,PERIODIZACION!$A$3:$AN$528,9,FALSE))</f>
        <v>80</v>
      </c>
      <c r="N117" s="176" t="str">
        <f t="shared" ref="N117" si="102">IF(M117 &lt;&gt; "","/","")</f>
        <v>/</v>
      </c>
      <c r="O117" s="176">
        <f>IF(VLOOKUP($B117,PERIODIZACION!$A$3:$AN$528,10,FALSE)=0,"",VLOOKUP($B117,PERIODIZACION!$A$3:$AN$528,10,FALSE))</f>
        <v>2</v>
      </c>
      <c r="P117" s="176">
        <f>IF(VLOOKUP($B117,PERIODIZACION!$A$3:$AN$528,11,FALSE)=0,"",VLOOKUP($B117,PERIODIZACION!$A$3:$AN$528,11,FALSE))</f>
        <v>80</v>
      </c>
      <c r="Q117" s="176" t="str">
        <f t="shared" ref="Q117" si="103">IF(P117 &lt;&gt; "","/","")</f>
        <v>/</v>
      </c>
      <c r="R117" s="176">
        <f>IF(VLOOKUP($B117,PERIODIZACION!$A$3:$AN$528,12,FALSE)=0,"",VLOOKUP($B117,PERIODIZACION!$A$3:$AN$528,12,FALSE))</f>
        <v>2</v>
      </c>
      <c r="S117" s="176">
        <f>IF(VLOOKUP($B117,PERIODIZACION!$A$3:$AN$528,13,FALSE)=0,"",VLOOKUP($B117,PERIODIZACION!$A$3:$AN$528,13,FALSE))</f>
        <v>80</v>
      </c>
      <c r="T117" s="176" t="str">
        <f t="shared" ref="T117" si="104">IF(S117 &lt;&gt; "","/","")</f>
        <v>/</v>
      </c>
      <c r="U117" s="176">
        <f>IF(VLOOKUP($B117,PERIODIZACION!$A$3:$AN$528,14,FALSE)=0,"",VLOOKUP($B117,PERIODIZACION!$A$3:$AN$528,14,FALSE))</f>
        <v>2</v>
      </c>
      <c r="V117" s="176">
        <f>IF(VLOOKUP($B117,PERIODIZACION!$A$3:$AN$528,15,FALSE)=0,"",VLOOKUP($B117,PERIODIZACION!$A$3:$AN$528,15,FALSE))</f>
        <v>80</v>
      </c>
      <c r="W117" s="176" t="str">
        <f t="shared" ref="W117" si="105">IF(V117 &lt;&gt; "","/","")</f>
        <v>/</v>
      </c>
      <c r="X117" s="176">
        <f>IF(VLOOKUP($B117,PERIODIZACION!$A$3:$AN$528,16,FALSE)=0,"",VLOOKUP($B117,PERIODIZACION!$A$3:$AN$528,16,FALSE))</f>
        <v>2</v>
      </c>
      <c r="Y117" s="176">
        <f>IF(VLOOKUP($B117,PERIODIZACION!$A$3:$AN$528,17,FALSE)=0,"",VLOOKUP($B117,PERIODIZACION!$A$3:$AN$528,17,FALSE))</f>
        <v>80</v>
      </c>
      <c r="Z117" s="176" t="str">
        <f t="shared" ref="Z117" si="106">IF(Y117 &lt;&gt; "","/","")</f>
        <v>/</v>
      </c>
      <c r="AA117" s="176">
        <f>IF(VLOOKUP($B117,PERIODIZACION!$A$3:$AN$528,18,FALSE)=0,"",VLOOKUP($B117,PERIODIZACION!$A$3:$AN$528,18,FALSE))</f>
        <v>2</v>
      </c>
      <c r="AB117" s="176">
        <f>IF(VLOOKUP($B117,PERIODIZACION!$A$3:$AN$528,19,FALSE)=0,"",VLOOKUP($B117,PERIODIZACION!$A$3:$AN$528,19,FALSE))</f>
        <v>80</v>
      </c>
      <c r="AC117" s="176" t="str">
        <f t="shared" ref="AC117" si="107">IF(AB117 &lt;&gt; "","/","")</f>
        <v>/</v>
      </c>
      <c r="AD117" s="176">
        <f>IF(VLOOKUP($B117,PERIODIZACION!$A$3:$AN$528,20,FALSE)=0,"",VLOOKUP($B117,PERIODIZACION!$A$3:$AN$528,20,FALSE))</f>
        <v>2</v>
      </c>
      <c r="AE117" s="176" t="str">
        <f>IF(VLOOKUP($B117,PERIODIZACION!$A$3:$AN$528,21,FALSE)=0,"",VLOOKUP($B117,PERIODIZACION!$A$3:$AN$528,21,FALSE))</f>
        <v/>
      </c>
      <c r="AF117" s="176" t="str">
        <f t="shared" ref="AF117" si="108">IF(AE117 &lt;&gt; "","/","")</f>
        <v/>
      </c>
      <c r="AG117" s="182" t="str">
        <f>IF(VLOOKUP($B117,PERIODIZACION!$A$3:$AN$528,22,FALSE)=0,"",VLOOKUP($B117,PERIODIZACION!$A$3:$AN$528,22,FALSE))</f>
        <v/>
      </c>
      <c r="AJ117" s="19" t="e">
        <f>VLOOKUP(C117,EJE!C$1:D1398,2,FALSE)</f>
        <v>#N/A</v>
      </c>
      <c r="AQ117" s="83"/>
    </row>
    <row r="118" spans="1:43" ht="16.5">
      <c r="A118" s="165">
        <v>11</v>
      </c>
      <c r="B118" s="194" t="s">
        <v>685</v>
      </c>
      <c r="C118" s="178" t="s">
        <v>3</v>
      </c>
      <c r="D118" s="132" t="str">
        <f>HYPERLINK(AJ118,AI118)</f>
        <v>video</v>
      </c>
      <c r="E118" s="380"/>
      <c r="F118" s="380"/>
      <c r="G118" s="380"/>
      <c r="H118" s="380" t="s">
        <v>776</v>
      </c>
      <c r="I118" s="380"/>
      <c r="J118" s="380"/>
      <c r="K118" s="380"/>
      <c r="L118" s="380"/>
      <c r="M118" s="380"/>
      <c r="N118" s="380"/>
      <c r="O118" s="380"/>
      <c r="P118" s="380"/>
      <c r="Q118" s="178"/>
      <c r="R118" s="178"/>
      <c r="S118" s="178"/>
      <c r="T118" s="178"/>
      <c r="U118" s="178"/>
      <c r="V118" s="178"/>
      <c r="W118" s="178"/>
      <c r="X118" s="178"/>
      <c r="Y118" s="178"/>
      <c r="Z118" s="178"/>
      <c r="AA118" s="178"/>
      <c r="AB118" s="178"/>
      <c r="AC118" s="178"/>
      <c r="AD118" s="178"/>
      <c r="AE118" s="178"/>
      <c r="AF118" s="178"/>
      <c r="AG118" s="183"/>
      <c r="AI118" s="25" t="s">
        <v>738</v>
      </c>
      <c r="AJ118" s="19" t="str">
        <f>VLOOKUP(C118,EJE!C$1:D1399,2,FALSE)</f>
        <v>https://youtu.be/JwwQxitUCsY?si=-0IR-GRHn2uOUwX0</v>
      </c>
      <c r="AQ118" s="83"/>
    </row>
    <row r="119" spans="1:43" ht="17.25" thickBot="1">
      <c r="A119" s="165">
        <v>12</v>
      </c>
      <c r="B119" s="195" t="s">
        <v>942</v>
      </c>
      <c r="C119" s="180" t="s">
        <v>661</v>
      </c>
      <c r="D119" s="133" t="str">
        <f>HYPERLINK(AJ119,AI119)</f>
        <v>video</v>
      </c>
      <c r="E119" s="387"/>
      <c r="F119" s="387"/>
      <c r="G119" s="387"/>
      <c r="H119" s="387" t="s">
        <v>776</v>
      </c>
      <c r="I119" s="387"/>
      <c r="J119" s="387"/>
      <c r="K119" s="387"/>
      <c r="L119" s="387"/>
      <c r="M119" s="387"/>
      <c r="N119" s="387"/>
      <c r="O119" s="387"/>
      <c r="P119" s="387"/>
      <c r="Q119" s="180"/>
      <c r="R119" s="180"/>
      <c r="S119" s="180"/>
      <c r="T119" s="180"/>
      <c r="U119" s="180"/>
      <c r="V119" s="180"/>
      <c r="W119" s="180"/>
      <c r="X119" s="180"/>
      <c r="Y119" s="180"/>
      <c r="Z119" s="180"/>
      <c r="AA119" s="180"/>
      <c r="AB119" s="180"/>
      <c r="AC119" s="180"/>
      <c r="AD119" s="180"/>
      <c r="AE119" s="180"/>
      <c r="AF119" s="180"/>
      <c r="AG119" s="184"/>
      <c r="AI119" s="25" t="s">
        <v>738</v>
      </c>
      <c r="AJ119" s="19" t="str">
        <f>VLOOKUP(C119,EJE!C$1:D1400,2,FALSE)</f>
        <v>https://drive.google.com/file/d/1VSznd0Pd842fm_2ygqVwDGID2Qpk-swW/view?usp=sharing</v>
      </c>
      <c r="AQ119" s="83"/>
    </row>
    <row r="120" spans="1:43" ht="12.75">
      <c r="A120" s="165">
        <v>13</v>
      </c>
      <c r="B120" s="400"/>
      <c r="C120" s="400"/>
      <c r="D120" s="400"/>
      <c r="E120" s="400" t="s">
        <v>688</v>
      </c>
      <c r="F120" s="400"/>
      <c r="G120" s="400"/>
      <c r="H120" s="400" t="s">
        <v>38</v>
      </c>
      <c r="I120" s="400"/>
      <c r="J120" s="400"/>
      <c r="K120" s="400" t="s">
        <v>687</v>
      </c>
      <c r="L120" s="400"/>
      <c r="M120" s="400"/>
      <c r="N120" s="400" t="s">
        <v>686</v>
      </c>
      <c r="O120" s="400"/>
      <c r="P120" s="400"/>
      <c r="Q120" s="178"/>
      <c r="R120" s="178"/>
      <c r="S120" s="178"/>
      <c r="T120" s="178"/>
      <c r="U120" s="178"/>
      <c r="V120" s="178"/>
      <c r="W120" s="178"/>
      <c r="X120" s="178"/>
      <c r="Y120" s="178"/>
      <c r="Z120" s="178"/>
      <c r="AA120" s="178"/>
      <c r="AB120" s="178"/>
      <c r="AC120" s="178"/>
      <c r="AD120" s="178"/>
      <c r="AE120" s="178"/>
      <c r="AF120" s="178"/>
      <c r="AG120" s="178"/>
      <c r="AJ120" s="19"/>
      <c r="AQ120" s="83"/>
    </row>
    <row r="121" spans="1:43" ht="12.75">
      <c r="A121" s="165">
        <v>14</v>
      </c>
      <c r="B121" s="197" t="s">
        <v>42</v>
      </c>
      <c r="C121" s="178" t="s">
        <v>2</v>
      </c>
      <c r="D121" s="132" t="str">
        <f>HYPERLINK(AJ121,AI121)</f>
        <v>video</v>
      </c>
      <c r="E121" s="380">
        <v>10</v>
      </c>
      <c r="F121" s="380"/>
      <c r="G121" s="380"/>
      <c r="H121" s="380" t="s">
        <v>772</v>
      </c>
      <c r="I121" s="380"/>
      <c r="J121" s="380"/>
      <c r="K121" s="380">
        <v>3</v>
      </c>
      <c r="L121" s="380"/>
      <c r="M121" s="380"/>
      <c r="N121" s="380">
        <v>0</v>
      </c>
      <c r="O121" s="380"/>
      <c r="P121" s="380"/>
      <c r="Q121" s="178"/>
      <c r="R121" s="178"/>
      <c r="S121" s="178"/>
      <c r="T121" s="178"/>
      <c r="U121" s="178"/>
      <c r="V121" s="178"/>
      <c r="W121" s="178"/>
      <c r="X121" s="178"/>
      <c r="Y121" s="178"/>
      <c r="Z121" s="178"/>
      <c r="AA121" s="178"/>
      <c r="AB121" s="178"/>
      <c r="AC121" s="178"/>
      <c r="AD121" s="178"/>
      <c r="AE121" s="178"/>
      <c r="AF121" s="178"/>
      <c r="AG121" s="178"/>
      <c r="AI121" s="25" t="s">
        <v>738</v>
      </c>
      <c r="AJ121" s="19" t="str">
        <f>VLOOKUP(C121,EJE!C$1:D1402,2,FALSE)</f>
        <v>https://youtu.be/bgO3bI1ts_E?si=cgFOBOfo4lT9WI1k</v>
      </c>
      <c r="AQ121" s="83"/>
    </row>
    <row r="122" spans="1:43" ht="25.5">
      <c r="A122" s="165">
        <v>15</v>
      </c>
      <c r="B122" s="197" t="s">
        <v>39</v>
      </c>
      <c r="C122" s="178" t="s">
        <v>149</v>
      </c>
      <c r="D122" s="132" t="str">
        <f>HYPERLINK(AJ122,AI122)</f>
        <v>video</v>
      </c>
      <c r="E122" s="380">
        <v>10</v>
      </c>
      <c r="F122" s="380"/>
      <c r="G122" s="380"/>
      <c r="H122" s="380" t="s">
        <v>772</v>
      </c>
      <c r="I122" s="380"/>
      <c r="J122" s="380"/>
      <c r="K122" s="380">
        <v>3</v>
      </c>
      <c r="L122" s="380"/>
      <c r="M122" s="380"/>
      <c r="N122" s="380">
        <v>0</v>
      </c>
      <c r="O122" s="380"/>
      <c r="P122" s="380"/>
      <c r="Q122" s="178"/>
      <c r="R122" s="178"/>
      <c r="S122" s="178"/>
      <c r="T122" s="178"/>
      <c r="U122" s="178"/>
      <c r="V122" s="178"/>
      <c r="W122" s="178"/>
      <c r="X122" s="178"/>
      <c r="Y122" s="178"/>
      <c r="Z122" s="178"/>
      <c r="AA122" s="178"/>
      <c r="AB122" s="178"/>
      <c r="AC122" s="178"/>
      <c r="AD122" s="178"/>
      <c r="AE122" s="178"/>
      <c r="AF122" s="178"/>
      <c r="AG122" s="178"/>
      <c r="AI122" s="25" t="s">
        <v>738</v>
      </c>
      <c r="AJ122" s="19">
        <f>VLOOKUP(C122,EJE!C$1:D1403,2,FALSE)</f>
        <v>0</v>
      </c>
      <c r="AQ122" s="83"/>
    </row>
    <row r="123" spans="1:43" ht="12.75">
      <c r="A123" s="165">
        <v>16</v>
      </c>
      <c r="B123" s="197" t="s">
        <v>685</v>
      </c>
      <c r="C123" s="178" t="s">
        <v>4</v>
      </c>
      <c r="D123" s="132" t="str">
        <f>HYPERLINK(AJ123,AI123)</f>
        <v>video</v>
      </c>
      <c r="E123" s="380"/>
      <c r="F123" s="380"/>
      <c r="G123" s="380"/>
      <c r="H123" s="380" t="s">
        <v>779</v>
      </c>
      <c r="I123" s="380"/>
      <c r="J123" s="380"/>
      <c r="K123" s="380">
        <v>3</v>
      </c>
      <c r="L123" s="380"/>
      <c r="M123" s="380"/>
      <c r="N123" s="380">
        <v>0</v>
      </c>
      <c r="O123" s="380"/>
      <c r="P123" s="380"/>
      <c r="Q123" s="178"/>
      <c r="R123" s="178"/>
      <c r="S123" s="178"/>
      <c r="T123" s="178"/>
      <c r="U123" s="178"/>
      <c r="V123" s="178"/>
      <c r="W123" s="178"/>
      <c r="X123" s="178"/>
      <c r="Y123" s="178"/>
      <c r="Z123" s="178"/>
      <c r="AA123" s="178"/>
      <c r="AB123" s="178"/>
      <c r="AC123" s="178"/>
      <c r="AD123" s="178"/>
      <c r="AE123" s="178"/>
      <c r="AF123" s="178"/>
      <c r="AG123" s="178"/>
      <c r="AI123" s="25" t="s">
        <v>738</v>
      </c>
      <c r="AJ123" s="19" t="str">
        <f>VLOOKUP(C123,EJE!C$1:D1404,2,FALSE)</f>
        <v>https://youtu.be/SvFPSj9WcEk?si=iMWBcf8EZLcp5zy2</v>
      </c>
      <c r="AQ123" s="83"/>
    </row>
    <row r="124" spans="1:43" ht="16.5">
      <c r="A124" s="166">
        <v>17</v>
      </c>
      <c r="B124" s="197" t="s">
        <v>1</v>
      </c>
      <c r="C124" s="178" t="s">
        <v>746</v>
      </c>
      <c r="D124" s="132" t="str">
        <f>HYPERLINK(AJ124,AI124)</f>
        <v>video</v>
      </c>
      <c r="E124" s="380"/>
      <c r="F124" s="380"/>
      <c r="G124" s="380"/>
      <c r="H124" s="380"/>
      <c r="I124" s="380"/>
      <c r="J124" s="380"/>
      <c r="K124" s="380"/>
      <c r="L124" s="380"/>
      <c r="M124" s="380"/>
      <c r="N124" s="380"/>
      <c r="O124" s="380"/>
      <c r="P124" s="380"/>
      <c r="Q124" s="178"/>
      <c r="R124" s="178"/>
      <c r="S124" s="178"/>
      <c r="T124" s="178"/>
      <c r="U124" s="178"/>
      <c r="V124" s="178"/>
      <c r="W124" s="178"/>
      <c r="X124" s="178"/>
      <c r="Y124" s="178"/>
      <c r="Z124" s="178"/>
      <c r="AA124" s="178"/>
      <c r="AB124" s="178"/>
      <c r="AC124" s="178"/>
      <c r="AD124" s="178"/>
      <c r="AE124" s="178"/>
      <c r="AF124" s="178"/>
      <c r="AG124" s="178"/>
      <c r="AI124" s="25" t="s">
        <v>738</v>
      </c>
      <c r="AJ124" s="19">
        <f>VLOOKUP(C124,EJE!C$1:D1405,2,FALSE)</f>
        <v>0</v>
      </c>
      <c r="AQ124" s="83"/>
    </row>
    <row r="125" spans="1:43" ht="16.5">
      <c r="A125" s="166">
        <v>18</v>
      </c>
      <c r="B125" s="197" t="s">
        <v>1</v>
      </c>
      <c r="C125" s="178" t="s">
        <v>746</v>
      </c>
      <c r="D125" s="132" t="str">
        <f t="shared" ref="D125:D127" si="109">HYPERLINK(AJ125,AI125)</f>
        <v>video</v>
      </c>
      <c r="E125" s="380"/>
      <c r="F125" s="380"/>
      <c r="G125" s="380"/>
      <c r="H125" s="380"/>
      <c r="I125" s="380"/>
      <c r="J125" s="380"/>
      <c r="K125" s="380"/>
      <c r="L125" s="380"/>
      <c r="M125" s="380"/>
      <c r="N125" s="380"/>
      <c r="O125" s="380"/>
      <c r="P125" s="380"/>
      <c r="Q125" s="178"/>
      <c r="R125" s="178"/>
      <c r="S125" s="178"/>
      <c r="T125" s="178"/>
      <c r="U125" s="178"/>
      <c r="V125" s="178"/>
      <c r="W125" s="178"/>
      <c r="X125" s="178"/>
      <c r="Y125" s="178"/>
      <c r="Z125" s="178"/>
      <c r="AA125" s="178"/>
      <c r="AB125" s="178"/>
      <c r="AC125" s="178"/>
      <c r="AD125" s="178"/>
      <c r="AE125" s="178"/>
      <c r="AF125" s="178"/>
      <c r="AG125" s="178"/>
      <c r="AI125" s="25" t="s">
        <v>738</v>
      </c>
      <c r="AJ125" s="19">
        <f>VLOOKUP(C125,EJE!C$1:D1406,2,FALSE)</f>
        <v>0</v>
      </c>
      <c r="AQ125" s="83"/>
    </row>
    <row r="126" spans="1:43" ht="16.5">
      <c r="A126" s="166">
        <v>19</v>
      </c>
      <c r="B126" s="197" t="s">
        <v>1</v>
      </c>
      <c r="C126" s="178" t="s">
        <v>746</v>
      </c>
      <c r="D126" s="132" t="str">
        <f t="shared" si="109"/>
        <v>video</v>
      </c>
      <c r="E126" s="380"/>
      <c r="F126" s="380"/>
      <c r="G126" s="380"/>
      <c r="H126" s="380"/>
      <c r="I126" s="380"/>
      <c r="J126" s="380"/>
      <c r="K126" s="380"/>
      <c r="L126" s="380"/>
      <c r="M126" s="380"/>
      <c r="N126" s="380"/>
      <c r="O126" s="380"/>
      <c r="P126" s="380"/>
      <c r="Q126" s="178"/>
      <c r="R126" s="178"/>
      <c r="S126" s="178"/>
      <c r="T126" s="178"/>
      <c r="U126" s="178"/>
      <c r="V126" s="178"/>
      <c r="W126" s="178"/>
      <c r="X126" s="178"/>
      <c r="Y126" s="178"/>
      <c r="Z126" s="178"/>
      <c r="AA126" s="178"/>
      <c r="AB126" s="178"/>
      <c r="AC126" s="178"/>
      <c r="AD126" s="178"/>
      <c r="AE126" s="178"/>
      <c r="AF126" s="178"/>
      <c r="AG126" s="178"/>
      <c r="AI126" s="25" t="s">
        <v>738</v>
      </c>
      <c r="AJ126" s="19">
        <f>VLOOKUP(C126,EJE!C$1:D1407,2,FALSE)</f>
        <v>0</v>
      </c>
      <c r="AQ126" s="83"/>
    </row>
    <row r="127" spans="1:43" ht="16.5">
      <c r="A127" s="166">
        <v>20</v>
      </c>
      <c r="B127" s="197" t="s">
        <v>1</v>
      </c>
      <c r="C127" s="178" t="s">
        <v>746</v>
      </c>
      <c r="D127" s="132" t="str">
        <f t="shared" si="109"/>
        <v>video</v>
      </c>
      <c r="E127" s="380"/>
      <c r="F127" s="380"/>
      <c r="G127" s="380"/>
      <c r="H127" s="380"/>
      <c r="I127" s="380"/>
      <c r="J127" s="380"/>
      <c r="K127" s="380"/>
      <c r="L127" s="380"/>
      <c r="M127" s="380"/>
      <c r="N127" s="380"/>
      <c r="O127" s="380"/>
      <c r="P127" s="380"/>
      <c r="Q127" s="178"/>
      <c r="R127" s="178"/>
      <c r="S127" s="178"/>
      <c r="T127" s="178"/>
      <c r="U127" s="178"/>
      <c r="V127" s="178"/>
      <c r="W127" s="178"/>
      <c r="X127" s="178"/>
      <c r="Y127" s="178"/>
      <c r="Z127" s="178"/>
      <c r="AA127" s="178"/>
      <c r="AB127" s="178"/>
      <c r="AC127" s="178"/>
      <c r="AD127" s="178"/>
      <c r="AE127" s="178"/>
      <c r="AF127" s="178"/>
      <c r="AG127" s="178"/>
      <c r="AI127" s="25" t="s">
        <v>738</v>
      </c>
      <c r="AJ127" s="19">
        <f>VLOOKUP(C127,EJE!C$1:D1408,2,FALSE)</f>
        <v>0</v>
      </c>
      <c r="AQ127" s="83"/>
    </row>
    <row r="128" spans="1:43">
      <c r="A128" s="166"/>
      <c r="B128" s="166"/>
      <c r="C128" s="168"/>
      <c r="D128" s="132"/>
      <c r="E128" s="392"/>
      <c r="F128" s="392"/>
      <c r="G128" s="392"/>
      <c r="H128" s="392"/>
      <c r="I128" s="392"/>
      <c r="J128" s="392"/>
      <c r="K128" s="392"/>
      <c r="L128" s="392"/>
      <c r="M128" s="392"/>
      <c r="N128" s="392"/>
      <c r="O128" s="392"/>
      <c r="P128" s="392"/>
      <c r="Q128" s="168"/>
      <c r="R128" s="168"/>
      <c r="S128" s="168"/>
      <c r="T128" s="168"/>
      <c r="U128" s="168"/>
      <c r="V128" s="168"/>
      <c r="W128" s="168"/>
      <c r="X128" s="168"/>
      <c r="Y128" s="168"/>
      <c r="Z128" s="168"/>
      <c r="AA128" s="168"/>
      <c r="AB128" s="168"/>
      <c r="AC128" s="168"/>
      <c r="AD128" s="168"/>
      <c r="AE128" s="168"/>
      <c r="AF128" s="130"/>
      <c r="AG128" s="168"/>
      <c r="AQ128" s="83"/>
    </row>
    <row r="129" spans="1:43">
      <c r="A129" s="166"/>
      <c r="B129" s="198"/>
      <c r="C129" s="168"/>
      <c r="D129" s="132"/>
      <c r="E129" s="392"/>
      <c r="F129" s="392"/>
      <c r="G129" s="392"/>
      <c r="H129" s="392"/>
      <c r="I129" s="392"/>
      <c r="J129" s="392"/>
      <c r="K129" s="392"/>
      <c r="L129" s="392"/>
      <c r="M129" s="392"/>
      <c r="N129" s="392"/>
      <c r="O129" s="392"/>
      <c r="P129" s="392"/>
      <c r="Q129" s="168"/>
      <c r="R129" s="168"/>
      <c r="S129" s="168"/>
      <c r="T129" s="168"/>
      <c r="U129" s="168"/>
      <c r="V129" s="168"/>
      <c r="W129" s="168"/>
      <c r="X129" s="168"/>
      <c r="Y129" s="168"/>
      <c r="Z129" s="168"/>
      <c r="AA129" s="168"/>
      <c r="AB129" s="168"/>
      <c r="AC129" s="168"/>
      <c r="AD129" s="168"/>
      <c r="AE129" s="168"/>
      <c r="AF129" s="130"/>
      <c r="AG129" s="168"/>
      <c r="AQ129" s="83"/>
    </row>
    <row r="130" spans="1:43">
      <c r="A130" s="166"/>
      <c r="B130" s="198"/>
      <c r="C130" s="169"/>
      <c r="D130" s="59"/>
      <c r="E130" s="392"/>
      <c r="F130" s="392"/>
      <c r="G130" s="392"/>
      <c r="H130" s="392"/>
      <c r="I130" s="392"/>
      <c r="J130" s="392"/>
      <c r="K130" s="392"/>
      <c r="L130" s="392"/>
      <c r="M130" s="392"/>
      <c r="N130" s="392"/>
      <c r="O130" s="392"/>
      <c r="P130" s="392"/>
      <c r="Q130" s="169"/>
      <c r="R130" s="169"/>
      <c r="S130" s="169"/>
      <c r="T130" s="169"/>
      <c r="U130" s="169"/>
      <c r="V130" s="169"/>
      <c r="W130" s="169"/>
      <c r="X130" s="169"/>
      <c r="Y130" s="169"/>
      <c r="Z130" s="169"/>
      <c r="AA130" s="169"/>
      <c r="AB130" s="169"/>
      <c r="AC130" s="169"/>
      <c r="AD130" s="169"/>
      <c r="AE130" s="169"/>
      <c r="AG130" s="169"/>
      <c r="AQ130" s="83"/>
    </row>
    <row r="131" spans="1:43">
      <c r="A131" s="166"/>
      <c r="B131" s="198"/>
      <c r="C131" s="169" t="s">
        <v>927</v>
      </c>
      <c r="D131" s="59"/>
      <c r="E131" s="392"/>
      <c r="F131" s="392"/>
      <c r="G131" s="392"/>
      <c r="H131" s="392"/>
      <c r="I131" s="392"/>
      <c r="J131" s="392"/>
      <c r="K131" s="392"/>
      <c r="L131" s="392"/>
      <c r="M131" s="392"/>
      <c r="N131" s="392"/>
      <c r="O131" s="392"/>
      <c r="P131" s="392"/>
      <c r="Q131" s="169"/>
      <c r="R131" s="169"/>
      <c r="S131" s="169"/>
      <c r="T131" s="169"/>
      <c r="U131" s="169"/>
      <c r="V131" s="169"/>
      <c r="W131" s="169"/>
      <c r="X131" s="169"/>
      <c r="Y131" s="169"/>
      <c r="Z131" s="169"/>
      <c r="AA131" s="169"/>
      <c r="AB131" s="169"/>
      <c r="AC131" s="169"/>
      <c r="AD131" s="169"/>
      <c r="AE131" s="169"/>
      <c r="AG131" s="169"/>
    </row>
    <row r="132" spans="1:43" customFormat="1" ht="21" thickBot="1">
      <c r="A132" s="162">
        <v>6</v>
      </c>
      <c r="B132" s="162"/>
      <c r="C132" s="162" t="s">
        <v>937</v>
      </c>
      <c r="D132" s="191"/>
      <c r="E132" s="381" t="s">
        <v>688</v>
      </c>
      <c r="F132" s="381"/>
      <c r="G132" s="381"/>
      <c r="H132" s="381" t="s">
        <v>38</v>
      </c>
      <c r="I132" s="381"/>
      <c r="J132" s="381"/>
      <c r="K132" s="381" t="s">
        <v>687</v>
      </c>
      <c r="L132" s="381"/>
      <c r="M132" s="381"/>
      <c r="N132" s="381" t="s">
        <v>686</v>
      </c>
      <c r="O132" s="381"/>
      <c r="P132" s="381"/>
      <c r="AH132" s="18"/>
      <c r="AI132" s="25"/>
    </row>
    <row r="133" spans="1:43" ht="12.75">
      <c r="A133" s="165">
        <v>1</v>
      </c>
      <c r="B133" s="193" t="s">
        <v>175</v>
      </c>
      <c r="C133" s="188" t="s">
        <v>210</v>
      </c>
      <c r="D133" s="59" t="str">
        <f t="shared" ref="D133:D138" si="110">HYPERLINK(AJ133,AI133)</f>
        <v>video</v>
      </c>
      <c r="E133" s="384">
        <v>8</v>
      </c>
      <c r="F133" s="384"/>
      <c r="G133" s="384"/>
      <c r="H133" s="384"/>
      <c r="I133" s="384"/>
      <c r="J133" s="384"/>
      <c r="K133" s="384"/>
      <c r="L133" s="384"/>
      <c r="M133" s="384"/>
      <c r="N133" s="380"/>
      <c r="O133" s="380"/>
      <c r="P133" s="385"/>
      <c r="AG133" s="169"/>
      <c r="AI133" s="25" t="s">
        <v>738</v>
      </c>
      <c r="AJ133" s="19">
        <f>VLOOKUP(C133,EJE!C$1:D1472,2,FALSE)</f>
        <v>0</v>
      </c>
    </row>
    <row r="134" spans="1:43" ht="16.5">
      <c r="A134" s="165">
        <v>2</v>
      </c>
      <c r="B134" s="194" t="s">
        <v>395</v>
      </c>
      <c r="C134" s="188" t="s">
        <v>389</v>
      </c>
      <c r="D134" s="59" t="str">
        <f t="shared" si="110"/>
        <v>video</v>
      </c>
      <c r="E134" s="384"/>
      <c r="F134" s="384"/>
      <c r="G134" s="384"/>
      <c r="H134" s="384" t="s">
        <v>776</v>
      </c>
      <c r="I134" s="384"/>
      <c r="J134" s="384"/>
      <c r="K134" s="384">
        <v>3</v>
      </c>
      <c r="L134" s="384"/>
      <c r="M134" s="384"/>
      <c r="N134" s="380"/>
      <c r="O134" s="380"/>
      <c r="P134" s="385"/>
      <c r="AG134" s="169"/>
      <c r="AI134" s="25" t="s">
        <v>738</v>
      </c>
      <c r="AJ134" s="19" t="str">
        <f>VLOOKUP(C134,EJE!C$1:D1473,2,FALSE)</f>
        <v>https://youtu.be/B4AxYIlorgw?si=E6uIHQ3akwy8aj-m</v>
      </c>
    </row>
    <row r="135" spans="1:43" ht="17.25" thickBot="1">
      <c r="A135" s="165">
        <v>3</v>
      </c>
      <c r="B135" s="195" t="s">
        <v>392</v>
      </c>
      <c r="C135" s="214" t="s">
        <v>176</v>
      </c>
      <c r="D135" s="61" t="str">
        <f t="shared" si="110"/>
        <v>video</v>
      </c>
      <c r="E135" s="386"/>
      <c r="F135" s="386"/>
      <c r="G135" s="386"/>
      <c r="H135" s="386" t="s">
        <v>776</v>
      </c>
      <c r="I135" s="386"/>
      <c r="J135" s="386"/>
      <c r="K135" s="386">
        <v>3</v>
      </c>
      <c r="L135" s="386"/>
      <c r="M135" s="386"/>
      <c r="N135" s="387"/>
      <c r="O135" s="387"/>
      <c r="P135" s="388"/>
      <c r="AG135" s="169"/>
      <c r="AI135" s="25" t="s">
        <v>738</v>
      </c>
      <c r="AJ135" s="19" t="str">
        <f>VLOOKUP(C135,EJE!C$1:D1474,2,FALSE)</f>
        <v>https://drive.google.com/file/d/1Q1An8Nigul245WUqUDS52fCJOsCBmEqf/view?usp=drive_link</v>
      </c>
    </row>
    <row r="136" spans="1:43" ht="16.5">
      <c r="A136" s="165">
        <v>4</v>
      </c>
      <c r="B136" s="193" t="s">
        <v>739</v>
      </c>
      <c r="C136" s="215" t="s">
        <v>66</v>
      </c>
      <c r="D136" s="74" t="str">
        <f t="shared" si="110"/>
        <v>video</v>
      </c>
      <c r="E136" s="389"/>
      <c r="F136" s="389"/>
      <c r="G136" s="389"/>
      <c r="H136" s="389" t="s">
        <v>776</v>
      </c>
      <c r="I136" s="389"/>
      <c r="J136" s="389"/>
      <c r="K136" s="389">
        <v>3</v>
      </c>
      <c r="L136" s="389"/>
      <c r="M136" s="389"/>
      <c r="N136" s="390"/>
      <c r="O136" s="390"/>
      <c r="P136" s="391"/>
      <c r="AG136" s="169"/>
      <c r="AI136" s="25" t="s">
        <v>738</v>
      </c>
      <c r="AJ136" s="19" t="str">
        <f>VLOOKUP(C136,EJE!C$1:D1475,2,FALSE)</f>
        <v>https://youtu.be/YNAwRWgPwNk?si=tRGZb459mOPBCCZB</v>
      </c>
    </row>
    <row r="137" spans="1:43" ht="12.75">
      <c r="A137" s="165">
        <v>5</v>
      </c>
      <c r="B137" s="194" t="s">
        <v>739</v>
      </c>
      <c r="C137" s="188" t="s">
        <v>622</v>
      </c>
      <c r="D137" s="59" t="e">
        <f t="shared" si="110"/>
        <v>#N/A</v>
      </c>
      <c r="E137" s="384"/>
      <c r="F137" s="384"/>
      <c r="G137" s="384"/>
      <c r="H137" s="384" t="s">
        <v>776</v>
      </c>
      <c r="I137" s="384"/>
      <c r="J137" s="384"/>
      <c r="K137" s="384">
        <v>3</v>
      </c>
      <c r="L137" s="384"/>
      <c r="M137" s="384"/>
      <c r="N137" s="380"/>
      <c r="O137" s="380"/>
      <c r="P137" s="385"/>
      <c r="AG137" s="169"/>
      <c r="AI137" s="25" t="s">
        <v>738</v>
      </c>
      <c r="AJ137" s="19" t="e">
        <f>VLOOKUP(C137,EJE!C$1:D1476,2,FALSE)</f>
        <v>#N/A</v>
      </c>
    </row>
    <row r="138" spans="1:43" ht="13.5" thickBot="1">
      <c r="A138" s="165">
        <v>6</v>
      </c>
      <c r="B138" s="194" t="s">
        <v>0</v>
      </c>
      <c r="C138" s="188" t="s">
        <v>627</v>
      </c>
      <c r="D138" s="59" t="str">
        <f t="shared" si="110"/>
        <v>video</v>
      </c>
      <c r="E138" s="384"/>
      <c r="F138" s="384"/>
      <c r="G138" s="384"/>
      <c r="H138" s="384" t="s">
        <v>776</v>
      </c>
      <c r="I138" s="384"/>
      <c r="J138" s="384"/>
      <c r="K138" s="384">
        <v>3</v>
      </c>
      <c r="L138" s="384"/>
      <c r="M138" s="384"/>
      <c r="N138" s="380"/>
      <c r="O138" s="380"/>
      <c r="P138" s="385"/>
      <c r="AG138" s="169"/>
      <c r="AI138" s="25" t="s">
        <v>738</v>
      </c>
      <c r="AJ138" s="19" t="str">
        <f>VLOOKUP(C138,EJE!C$1:D1477,2,FALSE)</f>
        <v>https://youtu.be/21c_yxmd5lQ?si=PIVwUqgcfAsyu5jn</v>
      </c>
    </row>
    <row r="139" spans="1:43" ht="12.75">
      <c r="A139" s="165">
        <v>7</v>
      </c>
      <c r="B139" s="196" t="s">
        <v>797</v>
      </c>
      <c r="C139" s="176" t="str">
        <f>+VLOOKUP($B139,PERIODIZACION!$A$3:$AN$528,2,FALSE)</f>
        <v>PECHO</v>
      </c>
      <c r="D139" s="176">
        <f>IF(VLOOKUP($B139,PERIODIZACION!$A$3:$AN$528,3,FALSE)=0,"",VLOOKUP($B139,PERIODIZACION!$A$3:$AN$528,3,FALSE))</f>
        <v>40</v>
      </c>
      <c r="E139" s="176" t="str">
        <f t="shared" ref="E139" si="111">IF(D139 &lt;&gt; "","/","")</f>
        <v>/</v>
      </c>
      <c r="F139" s="176">
        <f>IF(VLOOKUP($B139,PERIODIZACION!$A$3:$AN$528,4,FALSE)=0,"",VLOOKUP($B139,PERIODIZACION!$A$3:$AN$528,4,FALSE))</f>
        <v>4</v>
      </c>
      <c r="G139" s="176">
        <f>IF(VLOOKUP($B139,PERIODIZACION!$A$3:$AN$528,5,FALSE)=0,"",VLOOKUP($B139,PERIODIZACION!$A$3:$AN$528,5,FALSE))</f>
        <v>60</v>
      </c>
      <c r="H139" s="176" t="str">
        <f t="shared" ref="H139" si="112">IF(G139 &lt;&gt; "","/","")</f>
        <v>/</v>
      </c>
      <c r="I139" s="176">
        <f>IF(VLOOKUP($B139,PERIODIZACION!$A$3:$AN$528,6,FALSE)=0,"",VLOOKUP($B139,PERIODIZACION!$A$3:$AN$528,6,FALSE))</f>
        <v>4</v>
      </c>
      <c r="J139" s="176">
        <f>IF(VLOOKUP($B139,PERIODIZACION!$A$3:$AN$528,7,FALSE)=0,"",VLOOKUP($B139,PERIODIZACION!$A$3:$AN$528,7,FALSE))</f>
        <v>70</v>
      </c>
      <c r="K139" s="176" t="str">
        <f t="shared" ref="K139" si="113">IF(J139 &lt;&gt; "","/","")</f>
        <v>/</v>
      </c>
      <c r="L139" s="176">
        <f>IF(VLOOKUP($B139,PERIODIZACION!$A$3:$AN$528,8,FALSE)=0,"",VLOOKUP($B139,PERIODIZACION!$A$3:$AN$528,8,FALSE))</f>
        <v>4</v>
      </c>
      <c r="M139" s="176">
        <f>IF(VLOOKUP($B139,PERIODIZACION!$A$3:$AN$528,9,FALSE)=0,"",VLOOKUP($B139,PERIODIZACION!$A$3:$AN$528,9,FALSE))</f>
        <v>80</v>
      </c>
      <c r="N139" s="176" t="str">
        <f t="shared" ref="N139" si="114">IF(M139 &lt;&gt; "","/","")</f>
        <v>/</v>
      </c>
      <c r="O139" s="176">
        <f>IF(VLOOKUP($B139,PERIODIZACION!$A$3:$AN$528,10,FALSE)=0,"",VLOOKUP($B139,PERIODIZACION!$A$3:$AN$528,10,FALSE))</f>
        <v>2</v>
      </c>
      <c r="P139" s="176">
        <f>IF(VLOOKUP($B139,PERIODIZACION!$A$3:$AN$528,11,FALSE)=0,"",VLOOKUP($B139,PERIODIZACION!$A$3:$AN$528,11,FALSE))</f>
        <v>80</v>
      </c>
      <c r="Q139" s="176" t="str">
        <f t="shared" ref="Q139" si="115">IF(P139 &lt;&gt; "","/","")</f>
        <v>/</v>
      </c>
      <c r="R139" s="176">
        <f>IF(VLOOKUP($B139,PERIODIZACION!$A$3:$AN$528,12,FALSE)=0,"",VLOOKUP($B139,PERIODIZACION!$A$3:$AN$528,12,FALSE))</f>
        <v>2</v>
      </c>
      <c r="S139" s="176">
        <f>IF(VLOOKUP($B139,PERIODIZACION!$A$3:$AN$528,13,FALSE)=0,"",VLOOKUP($B139,PERIODIZACION!$A$3:$AN$528,13,FALSE))</f>
        <v>80</v>
      </c>
      <c r="T139" s="176" t="str">
        <f t="shared" ref="T139" si="116">IF(S139 &lt;&gt; "","/","")</f>
        <v>/</v>
      </c>
      <c r="U139" s="176">
        <f>IF(VLOOKUP($B139,PERIODIZACION!$A$3:$AN$528,14,FALSE)=0,"",VLOOKUP($B139,PERIODIZACION!$A$3:$AN$528,14,FALSE))</f>
        <v>2</v>
      </c>
      <c r="V139" s="176">
        <f>IF(VLOOKUP($B139,PERIODIZACION!$A$3:$AN$528,15,FALSE)=0,"",VLOOKUP($B139,PERIODIZACION!$A$3:$AN$528,15,FALSE))</f>
        <v>80</v>
      </c>
      <c r="W139" s="176" t="str">
        <f t="shared" ref="W139" si="117">IF(V139 &lt;&gt; "","/","")</f>
        <v>/</v>
      </c>
      <c r="X139" s="176">
        <f>IF(VLOOKUP($B139,PERIODIZACION!$A$3:$AN$528,16,FALSE)=0,"",VLOOKUP($B139,PERIODIZACION!$A$3:$AN$528,16,FALSE))</f>
        <v>2</v>
      </c>
      <c r="Y139" s="176">
        <f>IF(VLOOKUP($B139,PERIODIZACION!$A$3:$AN$528,17,FALSE)=0,"",VLOOKUP($B139,PERIODIZACION!$A$3:$AN$528,17,FALSE))</f>
        <v>80</v>
      </c>
      <c r="Z139" s="176" t="str">
        <f t="shared" ref="Z139" si="118">IF(Y139 &lt;&gt; "","/","")</f>
        <v>/</v>
      </c>
      <c r="AA139" s="176">
        <f>IF(VLOOKUP($B139,PERIODIZACION!$A$3:$AN$528,18,FALSE)=0,"",VLOOKUP($B139,PERIODIZACION!$A$3:$AN$528,18,FALSE))</f>
        <v>2</v>
      </c>
      <c r="AB139" s="176">
        <f>IF(VLOOKUP($B139,PERIODIZACION!$A$3:$AN$528,19,FALSE)=0,"",VLOOKUP($B139,PERIODIZACION!$A$3:$AN$528,19,FALSE))</f>
        <v>80</v>
      </c>
      <c r="AC139" s="176" t="str">
        <f t="shared" ref="AC139" si="119">IF(AB139 &lt;&gt; "","/","")</f>
        <v>/</v>
      </c>
      <c r="AD139" s="176">
        <f>IF(VLOOKUP($B139,PERIODIZACION!$A$3:$AN$528,20,FALSE)=0,"",VLOOKUP($B139,PERIODIZACION!$A$3:$AN$528,20,FALSE))</f>
        <v>2</v>
      </c>
      <c r="AE139" s="176" t="str">
        <f>IF(VLOOKUP($B139,PERIODIZACION!$A$3:$AN$528,21,FALSE)=0,"",VLOOKUP($B139,PERIODIZACION!$A$3:$AN$528,21,FALSE))</f>
        <v/>
      </c>
      <c r="AF139" s="176" t="str">
        <f t="shared" ref="AF139" si="120">IF(AE139 &lt;&gt; "","/","")</f>
        <v/>
      </c>
      <c r="AG139" s="182" t="str">
        <f>IF(VLOOKUP($B139,PERIODIZACION!$A$3:$AN$528,22,FALSE)=0,"",VLOOKUP($B139,PERIODIZACION!$A$3:$AN$528,22,FALSE))</f>
        <v/>
      </c>
      <c r="AJ139" s="19" t="e">
        <f>VLOOKUP(C139,EJE!C$1:D1478,2,FALSE)</f>
        <v>#N/A</v>
      </c>
    </row>
    <row r="140" spans="1:43" ht="12.75">
      <c r="A140" s="165">
        <v>8</v>
      </c>
      <c r="B140" s="194" t="s">
        <v>685</v>
      </c>
      <c r="C140" s="188" t="s">
        <v>114</v>
      </c>
      <c r="D140" s="59" t="str">
        <f>HYPERLINK(AJ140,AI140)</f>
        <v>video</v>
      </c>
      <c r="E140" s="384"/>
      <c r="F140" s="384"/>
      <c r="G140" s="384"/>
      <c r="H140" s="384" t="s">
        <v>776</v>
      </c>
      <c r="I140" s="384"/>
      <c r="J140" s="384"/>
      <c r="K140" s="384"/>
      <c r="L140" s="384"/>
      <c r="M140" s="384"/>
      <c r="N140" s="384"/>
      <c r="O140" s="384"/>
      <c r="P140" s="384"/>
      <c r="Q140" s="186"/>
      <c r="R140" s="186"/>
      <c r="S140" s="186"/>
      <c r="T140" s="186"/>
      <c r="U140" s="186"/>
      <c r="V140" s="186"/>
      <c r="W140" s="186"/>
      <c r="X140" s="186"/>
      <c r="Y140" s="186"/>
      <c r="Z140" s="186"/>
      <c r="AA140" s="186"/>
      <c r="AB140" s="186"/>
      <c r="AC140" s="186"/>
      <c r="AD140" s="186"/>
      <c r="AE140" s="186"/>
      <c r="AF140" s="186"/>
      <c r="AG140" s="216"/>
      <c r="AI140" s="25" t="s">
        <v>738</v>
      </c>
      <c r="AJ140" s="19" t="str">
        <f>VLOOKUP(C140,EJE!C$1:D1479,2,FALSE)</f>
        <v>https://youtu.be/p2i_0eL_ztg?si=rwMzBD9p-1bf_avu</v>
      </c>
    </row>
    <row r="141" spans="1:43" ht="13.5" thickBot="1">
      <c r="A141" s="165">
        <v>9</v>
      </c>
      <c r="B141" s="195" t="s">
        <v>264</v>
      </c>
      <c r="C141" s="214" t="s">
        <v>219</v>
      </c>
      <c r="D141" s="61" t="str">
        <f>HYPERLINK(AJ141,AI141)</f>
        <v>video</v>
      </c>
      <c r="E141" s="386"/>
      <c r="F141" s="386"/>
      <c r="G141" s="386"/>
      <c r="H141" s="386" t="s">
        <v>776</v>
      </c>
      <c r="I141" s="386"/>
      <c r="J141" s="386"/>
      <c r="K141" s="386"/>
      <c r="L141" s="386"/>
      <c r="M141" s="386"/>
      <c r="N141" s="386"/>
      <c r="O141" s="386"/>
      <c r="P141" s="386"/>
      <c r="Q141" s="217"/>
      <c r="R141" s="217"/>
      <c r="S141" s="217"/>
      <c r="T141" s="217"/>
      <c r="U141" s="217"/>
      <c r="V141" s="217"/>
      <c r="W141" s="217"/>
      <c r="X141" s="217"/>
      <c r="Y141" s="217"/>
      <c r="Z141" s="217"/>
      <c r="AA141" s="217"/>
      <c r="AB141" s="217"/>
      <c r="AC141" s="217"/>
      <c r="AD141" s="217"/>
      <c r="AE141" s="217"/>
      <c r="AF141" s="217"/>
      <c r="AG141" s="218"/>
      <c r="AI141" s="25" t="s">
        <v>738</v>
      </c>
      <c r="AJ141" s="19">
        <f>VLOOKUP(C141,EJE!C$1:D1480,2,FALSE)</f>
        <v>0</v>
      </c>
    </row>
    <row r="142" spans="1:43" ht="12.75">
      <c r="A142" s="165">
        <v>10</v>
      </c>
      <c r="B142" s="219" t="s">
        <v>1163</v>
      </c>
      <c r="C142" s="176" t="str">
        <f>+VLOOKUP($B142,PERIODIZACION!$A$3:$AN$528,2,FALSE)</f>
        <v>SEAL ROW</v>
      </c>
      <c r="D142" s="176">
        <f>IF(VLOOKUP($B142,PERIODIZACION!$A$3:$AN$528,3,FALSE)=0,"",VLOOKUP($B142,PERIODIZACION!$A$3:$AN$528,3,FALSE))</f>
        <v>40</v>
      </c>
      <c r="E142" s="176" t="str">
        <f t="shared" ref="E142" si="121">IF(D142 &lt;&gt; "","/","")</f>
        <v>/</v>
      </c>
      <c r="F142" s="176">
        <f>IF(VLOOKUP($B142,PERIODIZACION!$A$3:$AN$528,4,FALSE)=0,"",VLOOKUP($B142,PERIODIZACION!$A$3:$AN$528,4,FALSE))</f>
        <v>4</v>
      </c>
      <c r="G142" s="176">
        <f>IF(VLOOKUP($B142,PERIODIZACION!$A$3:$AN$528,5,FALSE)=0,"",VLOOKUP($B142,PERIODIZACION!$A$3:$AN$528,5,FALSE))</f>
        <v>60</v>
      </c>
      <c r="H142" s="176" t="str">
        <f t="shared" ref="H142" si="122">IF(G142 &lt;&gt; "","/","")</f>
        <v>/</v>
      </c>
      <c r="I142" s="176">
        <f>IF(VLOOKUP($B142,PERIODIZACION!$A$3:$AN$528,6,FALSE)=0,"",VLOOKUP($B142,PERIODIZACION!$A$3:$AN$528,6,FALSE))</f>
        <v>4</v>
      </c>
      <c r="J142" s="176">
        <f>IF(VLOOKUP($B142,PERIODIZACION!$A$3:$AN$528,7,FALSE)=0,"",VLOOKUP($B142,PERIODIZACION!$A$3:$AN$528,7,FALSE))</f>
        <v>70</v>
      </c>
      <c r="K142" s="176" t="str">
        <f t="shared" ref="K142" si="123">IF(J142 &lt;&gt; "","/","")</f>
        <v>/</v>
      </c>
      <c r="L142" s="176">
        <f>IF(VLOOKUP($B142,PERIODIZACION!$A$3:$AN$528,8,FALSE)=0,"",VLOOKUP($B142,PERIODIZACION!$A$3:$AN$528,8,FALSE))</f>
        <v>4</v>
      </c>
      <c r="M142" s="176">
        <f>IF(VLOOKUP($B142,PERIODIZACION!$A$3:$AN$528,9,FALSE)=0,"",VLOOKUP($B142,PERIODIZACION!$A$3:$AN$528,9,FALSE))</f>
        <v>80</v>
      </c>
      <c r="N142" s="176" t="str">
        <f t="shared" ref="N142" si="124">IF(M142 &lt;&gt; "","/","")</f>
        <v>/</v>
      </c>
      <c r="O142" s="176">
        <f>IF(VLOOKUP($B142,PERIODIZACION!$A$3:$AN$528,10,FALSE)=0,"",VLOOKUP($B142,PERIODIZACION!$A$3:$AN$528,10,FALSE))</f>
        <v>2</v>
      </c>
      <c r="P142" s="176">
        <f>IF(VLOOKUP($B142,PERIODIZACION!$A$3:$AN$528,11,FALSE)=0,"",VLOOKUP($B142,PERIODIZACION!$A$3:$AN$528,11,FALSE))</f>
        <v>80</v>
      </c>
      <c r="Q142" s="176" t="str">
        <f t="shared" ref="Q142" si="125">IF(P142 &lt;&gt; "","/","")</f>
        <v>/</v>
      </c>
      <c r="R142" s="176">
        <f>IF(VLOOKUP($B142,PERIODIZACION!$A$3:$AN$528,12,FALSE)=0,"",VLOOKUP($B142,PERIODIZACION!$A$3:$AN$528,12,FALSE))</f>
        <v>2</v>
      </c>
      <c r="S142" s="176">
        <f>IF(VLOOKUP($B142,PERIODIZACION!$A$3:$AN$528,13,FALSE)=0,"",VLOOKUP($B142,PERIODIZACION!$A$3:$AN$528,13,FALSE))</f>
        <v>80</v>
      </c>
      <c r="T142" s="176" t="str">
        <f t="shared" ref="T142" si="126">IF(S142 &lt;&gt; "","/","")</f>
        <v>/</v>
      </c>
      <c r="U142" s="176">
        <f>IF(VLOOKUP($B142,PERIODIZACION!$A$3:$AN$528,14,FALSE)=0,"",VLOOKUP($B142,PERIODIZACION!$A$3:$AN$528,14,FALSE))</f>
        <v>2</v>
      </c>
      <c r="V142" s="176">
        <f>IF(VLOOKUP($B142,PERIODIZACION!$A$3:$AN$528,15,FALSE)=0,"",VLOOKUP($B142,PERIODIZACION!$A$3:$AN$528,15,FALSE))</f>
        <v>80</v>
      </c>
      <c r="W142" s="176" t="str">
        <f t="shared" ref="W142" si="127">IF(V142 &lt;&gt; "","/","")</f>
        <v>/</v>
      </c>
      <c r="X142" s="176">
        <f>IF(VLOOKUP($B142,PERIODIZACION!$A$3:$AN$528,16,FALSE)=0,"",VLOOKUP($B142,PERIODIZACION!$A$3:$AN$528,16,FALSE))</f>
        <v>2</v>
      </c>
      <c r="Y142" s="176">
        <f>IF(VLOOKUP($B142,PERIODIZACION!$A$3:$AN$528,17,FALSE)=0,"",VLOOKUP($B142,PERIODIZACION!$A$3:$AN$528,17,FALSE))</f>
        <v>80</v>
      </c>
      <c r="Z142" s="176" t="str">
        <f t="shared" ref="Z142" si="128">IF(Y142 &lt;&gt; "","/","")</f>
        <v>/</v>
      </c>
      <c r="AA142" s="176">
        <f>IF(VLOOKUP($B142,PERIODIZACION!$A$3:$AN$528,18,FALSE)=0,"",VLOOKUP($B142,PERIODIZACION!$A$3:$AN$528,18,FALSE))</f>
        <v>2</v>
      </c>
      <c r="AB142" s="176">
        <f>IF(VLOOKUP($B142,PERIODIZACION!$A$3:$AN$528,19,FALSE)=0,"",VLOOKUP($B142,PERIODIZACION!$A$3:$AN$528,19,FALSE))</f>
        <v>80</v>
      </c>
      <c r="AC142" s="176" t="str">
        <f t="shared" ref="AC142" si="129">IF(AB142 &lt;&gt; "","/","")</f>
        <v>/</v>
      </c>
      <c r="AD142" s="176">
        <f>IF(VLOOKUP($B142,PERIODIZACION!$A$3:$AN$528,20,FALSE)=0,"",VLOOKUP($B142,PERIODIZACION!$A$3:$AN$528,20,FALSE))</f>
        <v>2</v>
      </c>
      <c r="AE142" s="176" t="str">
        <f>IF(VLOOKUP($B142,PERIODIZACION!$A$3:$AN$528,21,FALSE)=0,"",VLOOKUP($B142,PERIODIZACION!$A$3:$AN$528,21,FALSE))</f>
        <v/>
      </c>
      <c r="AF142" s="176" t="str">
        <f t="shared" ref="AF142" si="130">IF(AE142 &lt;&gt; "","/","")</f>
        <v/>
      </c>
      <c r="AG142" s="182" t="str">
        <f>IF(VLOOKUP($B142,PERIODIZACION!$A$3:$AN$528,22,FALSE)=0,"",VLOOKUP($B142,PERIODIZACION!$A$3:$AN$528,22,FALSE))</f>
        <v/>
      </c>
      <c r="AJ142" s="19" t="e">
        <f>VLOOKUP(C142,EJE!C$1:D1481,2,FALSE)</f>
        <v>#N/A</v>
      </c>
    </row>
    <row r="143" spans="1:43" ht="16.5">
      <c r="A143" s="165">
        <v>11</v>
      </c>
      <c r="B143" s="194" t="s">
        <v>685</v>
      </c>
      <c r="C143" s="188" t="s">
        <v>3</v>
      </c>
      <c r="D143" s="59" t="str">
        <f>HYPERLINK(AJ143,AI143)</f>
        <v>video</v>
      </c>
      <c r="E143" s="384"/>
      <c r="F143" s="384"/>
      <c r="G143" s="384"/>
      <c r="H143" s="384" t="s">
        <v>776</v>
      </c>
      <c r="I143" s="384"/>
      <c r="J143" s="384"/>
      <c r="K143" s="384"/>
      <c r="L143" s="384"/>
      <c r="M143" s="384"/>
      <c r="N143" s="384"/>
      <c r="O143" s="384"/>
      <c r="P143" s="384"/>
      <c r="Q143" s="186"/>
      <c r="R143" s="186"/>
      <c r="S143" s="186"/>
      <c r="T143" s="186"/>
      <c r="U143" s="186"/>
      <c r="V143" s="186"/>
      <c r="W143" s="186"/>
      <c r="X143" s="186"/>
      <c r="Y143" s="186"/>
      <c r="Z143" s="186"/>
      <c r="AA143" s="186"/>
      <c r="AB143" s="186"/>
      <c r="AC143" s="186"/>
      <c r="AD143" s="186"/>
      <c r="AE143" s="186"/>
      <c r="AF143" s="186"/>
      <c r="AG143" s="216"/>
      <c r="AI143" s="25" t="s">
        <v>738</v>
      </c>
      <c r="AJ143" s="19" t="str">
        <f>VLOOKUP(C143,EJE!C$1:D1482,2,FALSE)</f>
        <v>https://youtu.be/JwwQxitUCsY?si=-0IR-GRHn2uOUwX0</v>
      </c>
    </row>
    <row r="144" spans="1:43" ht="17.25" thickBot="1">
      <c r="A144" s="165">
        <v>12</v>
      </c>
      <c r="B144" s="195" t="s">
        <v>942</v>
      </c>
      <c r="C144" s="214" t="s">
        <v>661</v>
      </c>
      <c r="D144" s="61" t="str">
        <f>HYPERLINK(AJ144,AI144)</f>
        <v>video</v>
      </c>
      <c r="E144" s="386"/>
      <c r="F144" s="386"/>
      <c r="G144" s="386"/>
      <c r="H144" s="386" t="s">
        <v>776</v>
      </c>
      <c r="I144" s="386"/>
      <c r="J144" s="386"/>
      <c r="K144" s="386"/>
      <c r="L144" s="386"/>
      <c r="M144" s="386"/>
      <c r="N144" s="386"/>
      <c r="O144" s="386"/>
      <c r="P144" s="386"/>
      <c r="Q144" s="217"/>
      <c r="R144" s="217"/>
      <c r="S144" s="217"/>
      <c r="T144" s="217"/>
      <c r="U144" s="217"/>
      <c r="V144" s="217"/>
      <c r="W144" s="217"/>
      <c r="X144" s="217"/>
      <c r="Y144" s="217"/>
      <c r="Z144" s="217"/>
      <c r="AA144" s="217"/>
      <c r="AB144" s="217"/>
      <c r="AC144" s="217"/>
      <c r="AD144" s="217"/>
      <c r="AE144" s="217"/>
      <c r="AF144" s="217"/>
      <c r="AG144" s="218"/>
      <c r="AI144" s="25" t="s">
        <v>738</v>
      </c>
      <c r="AJ144" s="19" t="str">
        <f>VLOOKUP(C144,EJE!C$1:D1483,2,FALSE)</f>
        <v>https://drive.google.com/file/d/1VSznd0Pd842fm_2ygqVwDGID2Qpk-swW/view?usp=sharing</v>
      </c>
    </row>
    <row r="145" spans="1:36">
      <c r="A145" s="165">
        <v>13</v>
      </c>
      <c r="B145" s="381"/>
      <c r="C145" s="381"/>
      <c r="D145" s="381"/>
      <c r="E145" s="381" t="s">
        <v>688</v>
      </c>
      <c r="F145" s="381"/>
      <c r="G145" s="381"/>
      <c r="H145" s="381" t="s">
        <v>38</v>
      </c>
      <c r="I145" s="381"/>
      <c r="J145" s="381"/>
      <c r="K145" s="381" t="s">
        <v>687</v>
      </c>
      <c r="L145" s="381"/>
      <c r="M145" s="381"/>
      <c r="N145" s="381" t="s">
        <v>686</v>
      </c>
      <c r="O145" s="381"/>
      <c r="P145" s="381"/>
      <c r="AG145" s="169"/>
      <c r="AJ145" s="19" t="e">
        <f>VLOOKUP(C145,EJE!C$1:D1484,2,FALSE)</f>
        <v>#N/A</v>
      </c>
    </row>
    <row r="146" spans="1:36" ht="12.75">
      <c r="A146" s="165">
        <v>14</v>
      </c>
      <c r="B146" s="197" t="s">
        <v>42</v>
      </c>
      <c r="C146" s="178" t="s">
        <v>2</v>
      </c>
      <c r="D146" s="132" t="str">
        <f>HYPERLINK(AJ146,AI146)</f>
        <v>video</v>
      </c>
      <c r="E146" s="380">
        <v>10</v>
      </c>
      <c r="F146" s="380"/>
      <c r="G146" s="380"/>
      <c r="H146" s="380" t="s">
        <v>772</v>
      </c>
      <c r="I146" s="380"/>
      <c r="J146" s="380"/>
      <c r="K146" s="380">
        <v>3</v>
      </c>
      <c r="L146" s="380"/>
      <c r="M146" s="380"/>
      <c r="N146" s="380"/>
      <c r="O146" s="380"/>
      <c r="P146" s="380"/>
      <c r="Q146" s="168"/>
      <c r="R146" s="168"/>
      <c r="S146" s="168"/>
      <c r="T146" s="168"/>
      <c r="U146" s="168"/>
      <c r="V146" s="168"/>
      <c r="W146" s="168"/>
      <c r="X146" s="168"/>
      <c r="Y146" s="168"/>
      <c r="Z146" s="168"/>
      <c r="AA146" s="168"/>
      <c r="AB146" s="168"/>
      <c r="AG146" s="169"/>
      <c r="AI146" s="25" t="s">
        <v>738</v>
      </c>
      <c r="AJ146" s="19" t="str">
        <f>VLOOKUP(C146,EJE!C$1:D1485,2,FALSE)</f>
        <v>https://youtu.be/bgO3bI1ts_E?si=cgFOBOfo4lT9WI1k</v>
      </c>
    </row>
    <row r="147" spans="1:36" ht="12.75">
      <c r="A147" s="165">
        <v>15</v>
      </c>
      <c r="B147" s="197" t="s">
        <v>39</v>
      </c>
      <c r="C147" s="178" t="s">
        <v>30</v>
      </c>
      <c r="D147" s="132" t="str">
        <f>HYPERLINK(AJ147,AI147)</f>
        <v>video</v>
      </c>
      <c r="E147" s="380">
        <v>10</v>
      </c>
      <c r="F147" s="380"/>
      <c r="G147" s="380"/>
      <c r="H147" s="380" t="s">
        <v>772</v>
      </c>
      <c r="I147" s="380"/>
      <c r="J147" s="380"/>
      <c r="K147" s="380">
        <v>3</v>
      </c>
      <c r="L147" s="380"/>
      <c r="M147" s="380"/>
      <c r="N147" s="380"/>
      <c r="O147" s="380"/>
      <c r="P147" s="380"/>
      <c r="Q147" s="168"/>
      <c r="R147" s="168"/>
      <c r="S147" s="168"/>
      <c r="T147" s="168"/>
      <c r="U147" s="168"/>
      <c r="V147" s="168"/>
      <c r="W147" s="168"/>
      <c r="X147" s="168"/>
      <c r="Y147" s="168"/>
      <c r="Z147" s="168"/>
      <c r="AA147" s="168"/>
      <c r="AB147" s="168"/>
      <c r="AG147" s="169"/>
      <c r="AI147" s="25" t="s">
        <v>738</v>
      </c>
      <c r="AJ147" s="19">
        <f>VLOOKUP(C147,EJE!C$1:D1486,2,FALSE)</f>
        <v>0</v>
      </c>
    </row>
    <row r="148" spans="1:36" ht="12.75">
      <c r="A148" s="165">
        <v>16</v>
      </c>
      <c r="B148" s="197" t="s">
        <v>685</v>
      </c>
      <c r="C148" s="178" t="s">
        <v>4</v>
      </c>
      <c r="D148" s="132" t="str">
        <f>HYPERLINK(AJ148,AI148)</f>
        <v>video</v>
      </c>
      <c r="E148" s="380"/>
      <c r="F148" s="380"/>
      <c r="G148" s="380"/>
      <c r="H148" s="380" t="s">
        <v>779</v>
      </c>
      <c r="I148" s="380"/>
      <c r="J148" s="380"/>
      <c r="K148" s="380">
        <v>3</v>
      </c>
      <c r="L148" s="380"/>
      <c r="M148" s="380"/>
      <c r="N148" s="380"/>
      <c r="O148" s="380"/>
      <c r="P148" s="380"/>
      <c r="Q148" s="168"/>
      <c r="R148" s="168"/>
      <c r="S148" s="168"/>
      <c r="T148" s="168"/>
      <c r="U148" s="168"/>
      <c r="V148" s="168"/>
      <c r="W148" s="168"/>
      <c r="X148" s="168"/>
      <c r="Y148" s="168"/>
      <c r="Z148" s="168"/>
      <c r="AA148" s="168"/>
      <c r="AB148" s="168"/>
      <c r="AG148" s="169"/>
      <c r="AI148" s="25" t="s">
        <v>738</v>
      </c>
      <c r="AJ148" s="19" t="str">
        <f>VLOOKUP(C148,EJE!C$1:D1487,2,FALSE)</f>
        <v>https://youtu.be/SvFPSj9WcEk?si=iMWBcf8EZLcp5zy2</v>
      </c>
    </row>
    <row r="149" spans="1:36" ht="16.5">
      <c r="A149" s="166">
        <v>17</v>
      </c>
      <c r="B149" s="197" t="s">
        <v>1</v>
      </c>
      <c r="C149" s="178" t="s">
        <v>745</v>
      </c>
      <c r="D149" s="132" t="str">
        <f t="shared" ref="D149:D152" si="131">HYPERLINK(AJ149,AI149)</f>
        <v>video</v>
      </c>
      <c r="E149" s="380"/>
      <c r="F149" s="380"/>
      <c r="G149" s="380"/>
      <c r="H149" s="380" t="s">
        <v>779</v>
      </c>
      <c r="I149" s="380"/>
      <c r="J149" s="380"/>
      <c r="K149" s="380">
        <v>3</v>
      </c>
      <c r="L149" s="380"/>
      <c r="M149" s="380"/>
      <c r="N149" s="380"/>
      <c r="O149" s="380"/>
      <c r="P149" s="380"/>
      <c r="Q149" s="168"/>
      <c r="R149" s="168"/>
      <c r="S149" s="168"/>
      <c r="T149" s="168"/>
      <c r="U149" s="168"/>
      <c r="V149" s="168"/>
      <c r="W149" s="168"/>
      <c r="X149" s="168"/>
      <c r="Y149" s="168"/>
      <c r="Z149" s="168"/>
      <c r="AA149" s="168"/>
      <c r="AB149" s="168"/>
      <c r="AG149" s="169"/>
      <c r="AI149" s="25" t="s">
        <v>738</v>
      </c>
      <c r="AJ149" s="19" t="str">
        <f>VLOOKUP(C149,EJE!C$1:D1488,2,FALSE)</f>
        <v>https://drive.google.com/file/d/1d10kKB4X2rApjiYtDlKjBbuy7zvRY_rz/view?usp=sharing</v>
      </c>
    </row>
    <row r="150" spans="1:36" ht="16.5">
      <c r="A150" s="166">
        <v>18</v>
      </c>
      <c r="B150" s="197" t="s">
        <v>1</v>
      </c>
      <c r="C150" s="178" t="s">
        <v>745</v>
      </c>
      <c r="D150" s="132" t="str">
        <f t="shared" si="131"/>
        <v>video</v>
      </c>
      <c r="E150" s="380"/>
      <c r="F150" s="380"/>
      <c r="G150" s="380"/>
      <c r="H150" s="380" t="s">
        <v>779</v>
      </c>
      <c r="I150" s="380"/>
      <c r="J150" s="380"/>
      <c r="K150" s="380">
        <v>3</v>
      </c>
      <c r="L150" s="380"/>
      <c r="M150" s="380"/>
      <c r="N150" s="380"/>
      <c r="O150" s="380"/>
      <c r="P150" s="380"/>
      <c r="Q150" s="168"/>
      <c r="R150" s="168"/>
      <c r="S150" s="168"/>
      <c r="T150" s="168"/>
      <c r="U150" s="168"/>
      <c r="V150" s="168"/>
      <c r="W150" s="168"/>
      <c r="X150" s="168"/>
      <c r="Y150" s="168"/>
      <c r="Z150" s="168"/>
      <c r="AA150" s="168"/>
      <c r="AB150" s="168"/>
      <c r="AE150" s="23"/>
      <c r="AI150" s="25" t="s">
        <v>738</v>
      </c>
      <c r="AJ150" s="19" t="str">
        <f>VLOOKUP(C150,EJE!C$1:D1489,2,FALSE)</f>
        <v>https://drive.google.com/file/d/1d10kKB4X2rApjiYtDlKjBbuy7zvRY_rz/view?usp=sharing</v>
      </c>
    </row>
    <row r="151" spans="1:36" ht="16.5">
      <c r="A151" s="166">
        <v>19</v>
      </c>
      <c r="B151" s="197" t="s">
        <v>1</v>
      </c>
      <c r="C151" s="178" t="s">
        <v>745</v>
      </c>
      <c r="D151" s="132" t="str">
        <f t="shared" si="131"/>
        <v>video</v>
      </c>
      <c r="E151" s="380"/>
      <c r="F151" s="380"/>
      <c r="G151" s="380"/>
      <c r="H151" s="380" t="s">
        <v>779</v>
      </c>
      <c r="I151" s="380"/>
      <c r="J151" s="380"/>
      <c r="K151" s="380">
        <v>3</v>
      </c>
      <c r="L151" s="380"/>
      <c r="M151" s="380"/>
      <c r="N151" s="380"/>
      <c r="O151" s="380"/>
      <c r="P151" s="380"/>
      <c r="Q151" s="168"/>
      <c r="R151" s="168"/>
      <c r="S151" s="168"/>
      <c r="T151" s="168"/>
      <c r="U151" s="168"/>
      <c r="V151" s="168"/>
      <c r="W151" s="168"/>
      <c r="X151" s="168"/>
      <c r="Y151" s="168"/>
      <c r="Z151" s="168"/>
      <c r="AA151" s="168"/>
      <c r="AB151" s="168"/>
      <c r="AE151" s="23"/>
      <c r="AI151" s="25" t="s">
        <v>738</v>
      </c>
      <c r="AJ151" s="19" t="str">
        <f>VLOOKUP(C151,EJE!C$1:D1490,2,FALSE)</f>
        <v>https://drive.google.com/file/d/1d10kKB4X2rApjiYtDlKjBbuy7zvRY_rz/view?usp=sharing</v>
      </c>
    </row>
    <row r="152" spans="1:36" ht="16.5">
      <c r="A152" s="166">
        <v>20</v>
      </c>
      <c r="B152" s="197" t="s">
        <v>1</v>
      </c>
      <c r="C152" s="178" t="s">
        <v>745</v>
      </c>
      <c r="D152" s="132" t="str">
        <f t="shared" si="131"/>
        <v>video</v>
      </c>
      <c r="E152" s="380"/>
      <c r="F152" s="380"/>
      <c r="G152" s="380"/>
      <c r="H152" s="380" t="s">
        <v>779</v>
      </c>
      <c r="I152" s="380"/>
      <c r="J152" s="380"/>
      <c r="K152" s="380">
        <v>3</v>
      </c>
      <c r="L152" s="380"/>
      <c r="M152" s="380"/>
      <c r="N152" s="380"/>
      <c r="O152" s="380"/>
      <c r="P152" s="380"/>
      <c r="Q152" s="168"/>
      <c r="R152" s="168"/>
      <c r="S152" s="168"/>
      <c r="T152" s="168"/>
      <c r="U152" s="168"/>
      <c r="V152" s="168"/>
      <c r="W152" s="168"/>
      <c r="X152" s="168"/>
      <c r="Y152" s="168"/>
      <c r="Z152" s="168"/>
      <c r="AA152" s="168"/>
      <c r="AB152" s="168"/>
      <c r="AE152" s="23"/>
      <c r="AI152" s="25" t="s">
        <v>738</v>
      </c>
      <c r="AJ152" s="19" t="str">
        <f>VLOOKUP(C152,EJE!C$1:D1491,2,FALSE)</f>
        <v>https://drive.google.com/file/d/1d10kKB4X2rApjiYtDlKjBbuy7zvRY_rz/view?usp=sharing</v>
      </c>
    </row>
    <row r="153" spans="1:36">
      <c r="A153" s="167"/>
      <c r="B153" s="199"/>
      <c r="C153" s="130"/>
      <c r="D153" s="192"/>
      <c r="E153" s="22"/>
      <c r="F153" s="22"/>
      <c r="G153" s="22"/>
      <c r="I153" s="18"/>
      <c r="J153" s="23"/>
      <c r="L153" s="18"/>
      <c r="M153" s="23"/>
      <c r="O153" s="18"/>
      <c r="P153" s="23"/>
      <c r="S153" s="23"/>
      <c r="U153" s="24"/>
      <c r="V153" s="24"/>
      <c r="W153" s="24"/>
      <c r="X153" s="24"/>
      <c r="Y153" s="24"/>
      <c r="AB153" s="23"/>
      <c r="AE153" s="23"/>
    </row>
    <row r="154" spans="1:36">
      <c r="A154" s="167"/>
      <c r="B154" s="199"/>
      <c r="C154" s="130"/>
      <c r="D154" s="192"/>
      <c r="E154" s="22"/>
      <c r="F154" s="22"/>
      <c r="G154" s="22"/>
      <c r="I154" s="18"/>
      <c r="J154" s="23"/>
      <c r="L154" s="18"/>
      <c r="M154" s="23"/>
      <c r="O154" s="18"/>
      <c r="P154" s="23"/>
      <c r="S154" s="23"/>
      <c r="U154" s="24"/>
      <c r="V154" s="24"/>
      <c r="W154" s="24"/>
      <c r="X154" s="24"/>
      <c r="Y154" s="24"/>
      <c r="AB154" s="23"/>
      <c r="AE154" s="23"/>
    </row>
    <row r="155" spans="1:36">
      <c r="A155" s="167"/>
      <c r="B155" s="199"/>
      <c r="C155" s="136"/>
      <c r="D155" s="192"/>
      <c r="F155" s="18"/>
      <c r="G155" s="23"/>
      <c r="I155" s="18"/>
      <c r="J155" s="23"/>
      <c r="L155" s="18"/>
      <c r="M155" s="23"/>
      <c r="O155" s="18"/>
      <c r="P155" s="23"/>
      <c r="S155" s="23"/>
      <c r="V155" s="23"/>
      <c r="Y155" s="23"/>
      <c r="AB155" s="23"/>
      <c r="AE155" s="23"/>
    </row>
    <row r="156" spans="1:36">
      <c r="A156" s="167"/>
      <c r="B156" s="199"/>
      <c r="C156" s="136"/>
      <c r="D156" s="192"/>
      <c r="F156" s="18"/>
      <c r="G156" s="23"/>
      <c r="I156" s="18"/>
      <c r="J156" s="23"/>
      <c r="L156" s="18"/>
      <c r="M156" s="23"/>
      <c r="O156" s="18"/>
      <c r="P156" s="23"/>
      <c r="S156" s="23"/>
      <c r="V156" s="23"/>
      <c r="Y156" s="23"/>
      <c r="AB156" s="23"/>
      <c r="AE156" s="23"/>
    </row>
    <row r="157" spans="1:36">
      <c r="B157" s="199"/>
      <c r="C157" s="77" t="s">
        <v>927</v>
      </c>
      <c r="D157" s="59"/>
      <c r="E157" s="154"/>
      <c r="F157" s="154"/>
      <c r="G157" s="154"/>
      <c r="H157" s="154"/>
      <c r="I157" s="154"/>
      <c r="J157" s="154"/>
      <c r="K157" s="154"/>
      <c r="L157" s="154"/>
      <c r="M157" s="154"/>
      <c r="N157" s="152"/>
      <c r="O157" s="152"/>
      <c r="P157" s="152"/>
      <c r="Q157" s="154"/>
      <c r="R157" s="154"/>
      <c r="S157" s="154"/>
      <c r="T157" s="154"/>
      <c r="U157" s="154"/>
      <c r="V157" s="154"/>
      <c r="W157" s="154"/>
      <c r="X157" s="154"/>
      <c r="Y157" s="154"/>
      <c r="Z157" s="154"/>
      <c r="AA157" s="154"/>
      <c r="AB157" s="154"/>
      <c r="AC157" s="154"/>
      <c r="AD157" s="154"/>
      <c r="AE157" s="154"/>
      <c r="AG157" s="154"/>
      <c r="AJ157" s="75"/>
    </row>
    <row r="158" spans="1:36" customFormat="1" ht="21" thickBot="1">
      <c r="A158" s="160">
        <v>7</v>
      </c>
      <c r="B158" s="160"/>
      <c r="C158" s="160" t="s">
        <v>938</v>
      </c>
      <c r="D158" s="190"/>
      <c r="E158" s="379" t="s">
        <v>688</v>
      </c>
      <c r="F158" s="379"/>
      <c r="G158" s="379"/>
      <c r="H158" s="379" t="s">
        <v>38</v>
      </c>
      <c r="I158" s="379"/>
      <c r="J158" s="379"/>
      <c r="K158" s="379" t="s">
        <v>687</v>
      </c>
      <c r="L158" s="379"/>
      <c r="M158" s="379"/>
      <c r="N158" s="379" t="s">
        <v>686</v>
      </c>
      <c r="O158" s="379"/>
      <c r="P158" s="379"/>
      <c r="Q158" s="77"/>
      <c r="R158" s="77"/>
      <c r="S158" s="77"/>
      <c r="T158" s="77"/>
      <c r="U158" s="77"/>
      <c r="V158" s="77"/>
      <c r="W158" s="77"/>
      <c r="X158" s="77"/>
      <c r="Y158" s="77"/>
      <c r="Z158" s="77"/>
      <c r="AA158" s="77"/>
      <c r="AB158" s="77"/>
      <c r="AC158" s="77"/>
      <c r="AD158" s="77"/>
      <c r="AE158" s="77"/>
      <c r="AF158" s="77"/>
      <c r="AG158" s="78"/>
      <c r="AH158" s="18"/>
      <c r="AI158" s="25"/>
      <c r="AJ158" s="76"/>
    </row>
    <row r="159" spans="1:36" ht="25.5">
      <c r="A159" s="165">
        <v>1</v>
      </c>
      <c r="B159" s="193" t="s">
        <v>942</v>
      </c>
      <c r="C159" s="176" t="s">
        <v>720</v>
      </c>
      <c r="D159" s="131" t="str">
        <f t="shared" ref="D159:D164" si="132">HYPERLINK(AJ159,AI159)</f>
        <v>video</v>
      </c>
      <c r="E159" s="390">
        <v>8</v>
      </c>
      <c r="F159" s="390"/>
      <c r="G159" s="390"/>
      <c r="H159" s="390"/>
      <c r="I159" s="390"/>
      <c r="J159" s="390"/>
      <c r="K159" s="390"/>
      <c r="L159" s="390"/>
      <c r="M159" s="390"/>
      <c r="N159" s="390"/>
      <c r="O159" s="390"/>
      <c r="P159" s="391"/>
      <c r="Q159" s="159"/>
      <c r="R159" s="159"/>
      <c r="S159" s="159"/>
      <c r="T159" s="159"/>
      <c r="U159" s="159"/>
      <c r="V159" s="159"/>
      <c r="W159" s="159"/>
      <c r="X159" s="159"/>
      <c r="Y159" s="159"/>
      <c r="Z159" s="159"/>
      <c r="AA159" s="159"/>
      <c r="AB159" s="159"/>
      <c r="AC159" s="159"/>
      <c r="AD159" s="159"/>
      <c r="AE159" s="159"/>
      <c r="AF159" s="159"/>
      <c r="AG159" s="178"/>
      <c r="AI159" s="25" t="s">
        <v>738</v>
      </c>
      <c r="AJ159" s="19" t="str">
        <f>VLOOKUP(C159,EJE!C$1:D1491,2,FALSE)</f>
        <v>https://youtu.be/3cqkbGUWro4?si=jJC6Mfg8OeypjUji</v>
      </c>
    </row>
    <row r="160" spans="1:36" ht="12.75">
      <c r="A160" s="165">
        <v>2</v>
      </c>
      <c r="B160" s="194" t="s">
        <v>264</v>
      </c>
      <c r="C160" s="178" t="s">
        <v>692</v>
      </c>
      <c r="D160" s="132" t="str">
        <f t="shared" si="132"/>
        <v>video</v>
      </c>
      <c r="E160" s="380"/>
      <c r="F160" s="380"/>
      <c r="G160" s="380"/>
      <c r="H160" s="380" t="s">
        <v>776</v>
      </c>
      <c r="I160" s="380"/>
      <c r="J160" s="380"/>
      <c r="K160" s="380">
        <v>3</v>
      </c>
      <c r="L160" s="380"/>
      <c r="M160" s="380"/>
      <c r="N160" s="380"/>
      <c r="O160" s="380"/>
      <c r="P160" s="385"/>
      <c r="Q160" s="159"/>
      <c r="R160" s="159"/>
      <c r="S160" s="159"/>
      <c r="T160" s="159"/>
      <c r="U160" s="159"/>
      <c r="V160" s="159"/>
      <c r="W160" s="159"/>
      <c r="X160" s="159"/>
      <c r="Y160" s="159"/>
      <c r="Z160" s="159"/>
      <c r="AA160" s="159"/>
      <c r="AB160" s="159"/>
      <c r="AC160" s="159"/>
      <c r="AD160" s="159"/>
      <c r="AE160" s="159"/>
      <c r="AF160" s="159"/>
      <c r="AG160" s="178"/>
      <c r="AI160" s="25" t="s">
        <v>738</v>
      </c>
      <c r="AJ160" s="19" t="str">
        <f>VLOOKUP(C160,EJE!C$1:D1492,2,FALSE)</f>
        <v>https://youtu.be/c6a4n-uxNy0?si=wxXF20Dhm3IYMqto</v>
      </c>
    </row>
    <row r="161" spans="1:36" ht="17.25" thickBot="1">
      <c r="A161" s="165">
        <v>3</v>
      </c>
      <c r="B161" s="195" t="s">
        <v>942</v>
      </c>
      <c r="C161" s="180" t="s">
        <v>176</v>
      </c>
      <c r="D161" s="133" t="str">
        <f t="shared" si="132"/>
        <v>video</v>
      </c>
      <c r="E161" s="387"/>
      <c r="F161" s="387"/>
      <c r="G161" s="387"/>
      <c r="H161" s="387" t="s">
        <v>776</v>
      </c>
      <c r="I161" s="387"/>
      <c r="J161" s="387"/>
      <c r="K161" s="387">
        <v>3</v>
      </c>
      <c r="L161" s="387"/>
      <c r="M161" s="387"/>
      <c r="N161" s="387"/>
      <c r="O161" s="387"/>
      <c r="P161" s="388"/>
      <c r="Q161" s="159"/>
      <c r="R161" s="159"/>
      <c r="S161" s="159"/>
      <c r="T161" s="159"/>
      <c r="U161" s="159"/>
      <c r="V161" s="159"/>
      <c r="W161" s="159"/>
      <c r="X161" s="159"/>
      <c r="Y161" s="159"/>
      <c r="Z161" s="159"/>
      <c r="AA161" s="159"/>
      <c r="AB161" s="159"/>
      <c r="AC161" s="159"/>
      <c r="AD161" s="159"/>
      <c r="AE161" s="159"/>
      <c r="AF161" s="159"/>
      <c r="AG161" s="178"/>
      <c r="AI161" s="25" t="s">
        <v>738</v>
      </c>
      <c r="AJ161" s="19" t="str">
        <f>VLOOKUP(C161,EJE!C$1:D1493,2,FALSE)</f>
        <v>https://drive.google.com/file/d/1Q1An8Nigul245WUqUDS52fCJOsCBmEqf/view?usp=drive_link</v>
      </c>
    </row>
    <row r="162" spans="1:36" ht="16.5">
      <c r="A162" s="165">
        <v>4</v>
      </c>
      <c r="B162" s="194" t="s">
        <v>739</v>
      </c>
      <c r="C162" s="178" t="s">
        <v>66</v>
      </c>
      <c r="D162" s="132" t="str">
        <f t="shared" si="132"/>
        <v>video</v>
      </c>
      <c r="E162" s="380"/>
      <c r="F162" s="380"/>
      <c r="G162" s="380"/>
      <c r="H162" s="380" t="s">
        <v>776</v>
      </c>
      <c r="I162" s="380"/>
      <c r="J162" s="380"/>
      <c r="K162" s="380">
        <v>3</v>
      </c>
      <c r="L162" s="380"/>
      <c r="M162" s="380"/>
      <c r="N162" s="380"/>
      <c r="O162" s="380"/>
      <c r="P162" s="385"/>
      <c r="Q162" s="159"/>
      <c r="R162" s="159"/>
      <c r="S162" s="159"/>
      <c r="T162" s="159"/>
      <c r="U162" s="159"/>
      <c r="V162" s="159"/>
      <c r="W162" s="159"/>
      <c r="X162" s="159"/>
      <c r="Y162" s="159"/>
      <c r="Z162" s="159"/>
      <c r="AA162" s="159"/>
      <c r="AB162" s="159"/>
      <c r="AC162" s="159"/>
      <c r="AD162" s="159"/>
      <c r="AE162" s="159"/>
      <c r="AF162" s="159"/>
      <c r="AG162" s="178"/>
      <c r="AI162" s="25" t="s">
        <v>738</v>
      </c>
      <c r="AJ162" s="19" t="str">
        <f>VLOOKUP(C162,EJE!C$1:D1494,2,FALSE)</f>
        <v>https://youtu.be/YNAwRWgPwNk?si=tRGZb459mOPBCCZB</v>
      </c>
    </row>
    <row r="163" spans="1:36" ht="12.75">
      <c r="A163" s="165">
        <v>5</v>
      </c>
      <c r="B163" s="194" t="s">
        <v>739</v>
      </c>
      <c r="C163" s="178" t="s">
        <v>622</v>
      </c>
      <c r="D163" s="132" t="e">
        <f t="shared" si="132"/>
        <v>#N/A</v>
      </c>
      <c r="E163" s="380"/>
      <c r="F163" s="380"/>
      <c r="G163" s="380"/>
      <c r="H163" s="380" t="s">
        <v>776</v>
      </c>
      <c r="I163" s="380"/>
      <c r="J163" s="380"/>
      <c r="K163" s="380">
        <v>3</v>
      </c>
      <c r="L163" s="380"/>
      <c r="M163" s="380"/>
      <c r="N163" s="380"/>
      <c r="O163" s="380"/>
      <c r="P163" s="385"/>
      <c r="Q163" s="159"/>
      <c r="R163" s="159"/>
      <c r="S163" s="159"/>
      <c r="T163" s="159"/>
      <c r="U163" s="159"/>
      <c r="V163" s="159"/>
      <c r="W163" s="159"/>
      <c r="X163" s="159"/>
      <c r="Y163" s="159"/>
      <c r="Z163" s="159"/>
      <c r="AA163" s="159"/>
      <c r="AB163" s="159"/>
      <c r="AC163" s="159"/>
      <c r="AD163" s="159"/>
      <c r="AE163" s="159"/>
      <c r="AF163" s="159"/>
      <c r="AG163" s="178"/>
      <c r="AI163" s="25" t="s">
        <v>738</v>
      </c>
      <c r="AJ163" s="19" t="e">
        <f>VLOOKUP(C163,EJE!C$1:D1495,2,FALSE)</f>
        <v>#N/A</v>
      </c>
    </row>
    <row r="164" spans="1:36" ht="13.5" thickBot="1">
      <c r="A164" s="165">
        <v>6</v>
      </c>
      <c r="B164" s="194" t="s">
        <v>0</v>
      </c>
      <c r="C164" s="178" t="s">
        <v>627</v>
      </c>
      <c r="D164" s="132" t="str">
        <f t="shared" si="132"/>
        <v>video</v>
      </c>
      <c r="E164" s="380"/>
      <c r="F164" s="380"/>
      <c r="G164" s="380"/>
      <c r="H164" s="380" t="s">
        <v>776</v>
      </c>
      <c r="I164" s="380"/>
      <c r="J164" s="380"/>
      <c r="K164" s="380">
        <v>3</v>
      </c>
      <c r="L164" s="380"/>
      <c r="M164" s="380"/>
      <c r="N164" s="380"/>
      <c r="O164" s="380"/>
      <c r="P164" s="385"/>
      <c r="Q164" s="159"/>
      <c r="R164" s="159"/>
      <c r="S164" s="159"/>
      <c r="T164" s="159"/>
      <c r="U164" s="159"/>
      <c r="V164" s="159"/>
      <c r="W164" s="159"/>
      <c r="X164" s="159"/>
      <c r="Y164" s="159"/>
      <c r="Z164" s="159"/>
      <c r="AA164" s="159"/>
      <c r="AB164" s="159"/>
      <c r="AC164" s="159"/>
      <c r="AD164" s="159"/>
      <c r="AE164" s="159"/>
      <c r="AF164" s="159"/>
      <c r="AG164" s="178"/>
      <c r="AI164" s="25" t="s">
        <v>738</v>
      </c>
      <c r="AJ164" s="19" t="str">
        <f>VLOOKUP(C164,EJE!C$1:D1496,2,FALSE)</f>
        <v>https://youtu.be/21c_yxmd5lQ?si=PIVwUqgcfAsyu5jn</v>
      </c>
    </row>
    <row r="165" spans="1:36" ht="12.75">
      <c r="A165" s="165">
        <v>7</v>
      </c>
      <c r="B165" s="196" t="s">
        <v>836</v>
      </c>
      <c r="C165" s="176" t="str">
        <f>+VLOOKUP($B165,PERIODIZACION!$A$3:$AN$528,2,FALSE)</f>
        <v>HIP TRUST</v>
      </c>
      <c r="D165" s="222">
        <f>IF(VLOOKUP($B165,PERIODIZACION!$A$3:$AN$528,3,FALSE)=0,"",VLOOKUP($B165,PERIODIZACION!$A$3:$AN$528,3,FALSE))</f>
        <v>40</v>
      </c>
      <c r="E165" s="176" t="str">
        <f t="shared" ref="E165" si="133">IF(D165 &lt;&gt; "","/","")</f>
        <v>/</v>
      </c>
      <c r="F165" s="176">
        <f>IF(VLOOKUP($B165,PERIODIZACION!$A$3:$AN$528,4,FALSE)=0,"",VLOOKUP($B165,PERIODIZACION!$A$3:$AN$528,4,FALSE))</f>
        <v>4</v>
      </c>
      <c r="G165" s="176">
        <f>IF(VLOOKUP($B165,PERIODIZACION!$A$3:$AN$528,5,FALSE)=0,"",VLOOKUP($B165,PERIODIZACION!$A$3:$AN$528,5,FALSE))</f>
        <v>60</v>
      </c>
      <c r="H165" s="176" t="str">
        <f t="shared" ref="H165" si="134">IF(G165 &lt;&gt; "","/","")</f>
        <v>/</v>
      </c>
      <c r="I165" s="176">
        <f>IF(VLOOKUP($B165,PERIODIZACION!$A$3:$AN$528,6,FALSE)=0,"",VLOOKUP($B165,PERIODIZACION!$A$3:$AN$528,6,FALSE))</f>
        <v>4</v>
      </c>
      <c r="J165" s="176">
        <f>IF(VLOOKUP($B165,PERIODIZACION!$A$3:$AN$528,7,FALSE)=0,"",VLOOKUP($B165,PERIODIZACION!$A$3:$AN$528,7,FALSE))</f>
        <v>70</v>
      </c>
      <c r="K165" s="176" t="str">
        <f t="shared" ref="K165" si="135">IF(J165 &lt;&gt; "","/","")</f>
        <v>/</v>
      </c>
      <c r="L165" s="176">
        <f>IF(VLOOKUP($B165,PERIODIZACION!$A$3:$AN$528,8,FALSE)=0,"",VLOOKUP($B165,PERIODIZACION!$A$3:$AN$528,8,FALSE))</f>
        <v>4</v>
      </c>
      <c r="M165" s="176">
        <f>IF(VLOOKUP($B165,PERIODIZACION!$A$3:$AN$528,9,FALSE)=0,"",VLOOKUP($B165,PERIODIZACION!$A$3:$AN$528,9,FALSE))</f>
        <v>80</v>
      </c>
      <c r="N165" s="176" t="str">
        <f t="shared" ref="N165" si="136">IF(M165 &lt;&gt; "","/","")</f>
        <v>/</v>
      </c>
      <c r="O165" s="176">
        <f>IF(VLOOKUP($B165,PERIODIZACION!$A$3:$AN$528,10,FALSE)=0,"",VLOOKUP($B165,PERIODIZACION!$A$3:$AN$528,10,FALSE))</f>
        <v>4</v>
      </c>
      <c r="P165" s="176">
        <f>IF(VLOOKUP($B165,PERIODIZACION!$A$3:$AN$528,11,FALSE)=0,"",VLOOKUP($B165,PERIODIZACION!$A$3:$AN$528,11,FALSE))</f>
        <v>80</v>
      </c>
      <c r="Q165" s="176" t="str">
        <f t="shared" ref="Q165" si="137">IF(P165 &lt;&gt; "","/","")</f>
        <v>/</v>
      </c>
      <c r="R165" s="176">
        <f>IF(VLOOKUP($B165,PERIODIZACION!$A$3:$AN$528,12,FALSE)=0,"",VLOOKUP($B165,PERIODIZACION!$A$3:$AN$528,12,FALSE))</f>
        <v>4</v>
      </c>
      <c r="S165" s="176">
        <f>IF(VLOOKUP($B165,PERIODIZACION!$A$3:$AN$528,13,FALSE)=0,"",VLOOKUP($B165,PERIODIZACION!$A$3:$AN$528,13,FALSE))</f>
        <v>80</v>
      </c>
      <c r="T165" s="176" t="str">
        <f t="shared" ref="T165" si="138">IF(S165 &lt;&gt; "","/","")</f>
        <v>/</v>
      </c>
      <c r="U165" s="176">
        <f>IF(VLOOKUP($B165,PERIODIZACION!$A$3:$AN$528,14,FALSE)=0,"",VLOOKUP($B165,PERIODIZACION!$A$3:$AN$528,14,FALSE))</f>
        <v>4</v>
      </c>
      <c r="V165" s="176">
        <f>IF(VLOOKUP($B165,PERIODIZACION!$A$3:$AN$528,15,FALSE)=0,"",VLOOKUP($B165,PERIODIZACION!$A$3:$AN$528,15,FALSE))</f>
        <v>80</v>
      </c>
      <c r="W165" s="176" t="str">
        <f t="shared" ref="W165" si="139">IF(V165 &lt;&gt; "","/","")</f>
        <v>/</v>
      </c>
      <c r="X165" s="176">
        <f>IF(VLOOKUP($B165,PERIODIZACION!$A$3:$AN$528,16,FALSE)=0,"",VLOOKUP($B165,PERIODIZACION!$A$3:$AN$528,16,FALSE))</f>
        <v>4</v>
      </c>
      <c r="Y165" s="176">
        <f>IF(VLOOKUP($B165,PERIODIZACION!$A$3:$AN$528,17,FALSE)=0,"",VLOOKUP($B165,PERIODIZACION!$A$3:$AN$528,17,FALSE))</f>
        <v>80</v>
      </c>
      <c r="Z165" s="176" t="str">
        <f t="shared" ref="Z165" si="140">IF(Y165 &lt;&gt; "","/","")</f>
        <v>/</v>
      </c>
      <c r="AA165" s="176">
        <f>IF(VLOOKUP($B165,PERIODIZACION!$A$3:$AN$528,18,FALSE)=0,"",VLOOKUP($B165,PERIODIZACION!$A$3:$AN$528,18,FALSE))</f>
        <v>4</v>
      </c>
      <c r="AB165" s="176">
        <f>IF(VLOOKUP($B165,PERIODIZACION!$A$3:$AN$528,19,FALSE)=0,"",VLOOKUP($B165,PERIODIZACION!$A$3:$AN$528,19,FALSE))</f>
        <v>80</v>
      </c>
      <c r="AC165" s="176" t="str">
        <f t="shared" ref="AC165" si="141">IF(AB165 &lt;&gt; "","/","")</f>
        <v>/</v>
      </c>
      <c r="AD165" s="176">
        <f>IF(VLOOKUP($B165,PERIODIZACION!$A$3:$AN$528,20,FALSE)=0,"",VLOOKUP($B165,PERIODIZACION!$A$3:$AN$528,20,FALSE))</f>
        <v>4</v>
      </c>
      <c r="AE165" s="176" t="str">
        <f>IF(VLOOKUP($B165,PERIODIZACION!$A$3:$AN$528,21,FALSE)=0,"",VLOOKUP($B165,PERIODIZACION!$A$3:$AN$528,21,FALSE))</f>
        <v/>
      </c>
      <c r="AF165" s="176" t="str">
        <f t="shared" ref="AF165" si="142">IF(AE165 &lt;&gt; "","/","")</f>
        <v/>
      </c>
      <c r="AG165" s="182" t="str">
        <f>IF(VLOOKUP($B165,PERIODIZACION!$A$3:$AN$528,22,FALSE)=0,"",VLOOKUP($B165,PERIODIZACION!$A$3:$AN$528,22,FALSE))</f>
        <v/>
      </c>
      <c r="AJ165" s="19" t="e">
        <f>VLOOKUP(C165,EJE!C$1:D1498,2,FALSE)</f>
        <v>#N/A</v>
      </c>
    </row>
    <row r="166" spans="1:36" ht="16.5">
      <c r="A166" s="165">
        <v>8</v>
      </c>
      <c r="B166" s="194" t="s">
        <v>685</v>
      </c>
      <c r="C166" s="178" t="s">
        <v>3</v>
      </c>
      <c r="D166" s="132" t="str">
        <f>HYPERLINK(AJ166,AI166)</f>
        <v>video</v>
      </c>
      <c r="E166" s="380"/>
      <c r="F166" s="380"/>
      <c r="G166" s="380"/>
      <c r="H166" s="380" t="s">
        <v>776</v>
      </c>
      <c r="I166" s="380"/>
      <c r="J166" s="380"/>
      <c r="K166" s="380"/>
      <c r="L166" s="380"/>
      <c r="M166" s="380"/>
      <c r="N166" s="380"/>
      <c r="O166" s="380"/>
      <c r="P166" s="380"/>
      <c r="Q166" s="178"/>
      <c r="R166" s="178"/>
      <c r="S166" s="178"/>
      <c r="T166" s="178"/>
      <c r="U166" s="178"/>
      <c r="V166" s="178"/>
      <c r="W166" s="178"/>
      <c r="X166" s="178"/>
      <c r="Y166" s="178"/>
      <c r="Z166" s="178"/>
      <c r="AA166" s="178"/>
      <c r="AB166" s="178"/>
      <c r="AC166" s="178"/>
      <c r="AD166" s="178"/>
      <c r="AE166" s="178"/>
      <c r="AF166" s="178"/>
      <c r="AG166" s="183"/>
      <c r="AI166" s="25" t="s">
        <v>738</v>
      </c>
      <c r="AJ166" s="19" t="str">
        <f>VLOOKUP(C166,EJE!C$1:D1499,2,FALSE)</f>
        <v>https://youtu.be/JwwQxitUCsY?si=-0IR-GRHn2uOUwX0</v>
      </c>
    </row>
    <row r="167" spans="1:36" ht="13.5" thickBot="1">
      <c r="A167" s="165">
        <v>9</v>
      </c>
      <c r="B167" s="195" t="s">
        <v>264</v>
      </c>
      <c r="C167" s="180" t="s">
        <v>219</v>
      </c>
      <c r="D167" s="133" t="str">
        <f>HYPERLINK(AJ167,AI167)</f>
        <v>video</v>
      </c>
      <c r="E167" s="387"/>
      <c r="F167" s="387"/>
      <c r="G167" s="387"/>
      <c r="H167" s="387" t="s">
        <v>776</v>
      </c>
      <c r="I167" s="387"/>
      <c r="J167" s="387"/>
      <c r="K167" s="387"/>
      <c r="L167" s="387"/>
      <c r="M167" s="387"/>
      <c r="N167" s="387"/>
      <c r="O167" s="387"/>
      <c r="P167" s="387"/>
      <c r="Q167" s="180"/>
      <c r="R167" s="180"/>
      <c r="S167" s="180"/>
      <c r="T167" s="180"/>
      <c r="U167" s="180"/>
      <c r="V167" s="180"/>
      <c r="W167" s="180"/>
      <c r="X167" s="180"/>
      <c r="Y167" s="180"/>
      <c r="Z167" s="180"/>
      <c r="AA167" s="180"/>
      <c r="AB167" s="180"/>
      <c r="AC167" s="180"/>
      <c r="AD167" s="180"/>
      <c r="AE167" s="180"/>
      <c r="AF167" s="180"/>
      <c r="AG167" s="184"/>
      <c r="AI167" s="25" t="s">
        <v>738</v>
      </c>
      <c r="AJ167" s="19">
        <f>VLOOKUP(C167,EJE!C$1:D1500,2,FALSE)</f>
        <v>0</v>
      </c>
    </row>
    <row r="168" spans="1:36" ht="12.75">
      <c r="A168" s="165">
        <v>10</v>
      </c>
      <c r="B168" s="196" t="s">
        <v>752</v>
      </c>
      <c r="C168" s="176" t="str">
        <f>+VLOOKUP($B168,PERIODIZACION!$A$3:$AN$528,2,FALSE)</f>
        <v>SENTADILLA</v>
      </c>
      <c r="D168" s="222">
        <f>IF(VLOOKUP($B168,PERIODIZACION!$A$3:$AN$528,3,FALSE)=0,"",VLOOKUP($B168,PERIODIZACION!$A$3:$AN$528,3,FALSE))</f>
        <v>40</v>
      </c>
      <c r="E168" s="176" t="str">
        <f t="shared" ref="E168" si="143">IF(D168 &lt;&gt; "","/","")</f>
        <v>/</v>
      </c>
      <c r="F168" s="176">
        <f>IF(VLOOKUP($B168,PERIODIZACION!$A$3:$AN$528,4,FALSE)=0,"",VLOOKUP($B168,PERIODIZACION!$A$3:$AN$528,4,FALSE))</f>
        <v>4</v>
      </c>
      <c r="G168" s="176">
        <f>IF(VLOOKUP($B168,PERIODIZACION!$A$3:$AN$528,5,FALSE)=0,"",VLOOKUP($B168,PERIODIZACION!$A$3:$AN$528,5,FALSE))</f>
        <v>60</v>
      </c>
      <c r="H168" s="176" t="str">
        <f t="shared" ref="H168" si="144">IF(G168 &lt;&gt; "","/","")</f>
        <v>/</v>
      </c>
      <c r="I168" s="176">
        <f>IF(VLOOKUP($B168,PERIODIZACION!$A$3:$AN$528,6,FALSE)=0,"",VLOOKUP($B168,PERIODIZACION!$A$3:$AN$528,6,FALSE))</f>
        <v>4</v>
      </c>
      <c r="J168" s="176">
        <f>IF(VLOOKUP($B168,PERIODIZACION!$A$3:$AN$528,7,FALSE)=0,"",VLOOKUP($B168,PERIODIZACION!$A$3:$AN$528,7,FALSE))</f>
        <v>70</v>
      </c>
      <c r="K168" s="176" t="str">
        <f t="shared" ref="K168" si="145">IF(J168 &lt;&gt; "","/","")</f>
        <v>/</v>
      </c>
      <c r="L168" s="176">
        <f>IF(VLOOKUP($B168,PERIODIZACION!$A$3:$AN$528,8,FALSE)=0,"",VLOOKUP($B168,PERIODIZACION!$A$3:$AN$528,8,FALSE))</f>
        <v>4</v>
      </c>
      <c r="M168" s="176">
        <f>IF(VLOOKUP($B168,PERIODIZACION!$A$3:$AN$528,9,FALSE)=0,"",VLOOKUP($B168,PERIODIZACION!$A$3:$AN$528,9,FALSE))</f>
        <v>80</v>
      </c>
      <c r="N168" s="176" t="str">
        <f t="shared" ref="N168" si="146">IF(M168 &lt;&gt; "","/","")</f>
        <v>/</v>
      </c>
      <c r="O168" s="176">
        <f>IF(VLOOKUP($B168,PERIODIZACION!$A$3:$AN$528,10,FALSE)=0,"",VLOOKUP($B168,PERIODIZACION!$A$3:$AN$528,10,FALSE))</f>
        <v>4</v>
      </c>
      <c r="P168" s="176">
        <f>IF(VLOOKUP($B168,PERIODIZACION!$A$3:$AN$528,11,FALSE)=0,"",VLOOKUP($B168,PERIODIZACION!$A$3:$AN$528,11,FALSE))</f>
        <v>80</v>
      </c>
      <c r="Q168" s="176" t="str">
        <f t="shared" ref="Q168" si="147">IF(P168 &lt;&gt; "","/","")</f>
        <v>/</v>
      </c>
      <c r="R168" s="176">
        <f>IF(VLOOKUP($B168,PERIODIZACION!$A$3:$AN$528,12,FALSE)=0,"",VLOOKUP($B168,PERIODIZACION!$A$3:$AN$528,12,FALSE))</f>
        <v>4</v>
      </c>
      <c r="S168" s="176">
        <f>IF(VLOOKUP($B168,PERIODIZACION!$A$3:$AN$528,13,FALSE)=0,"",VLOOKUP($B168,PERIODIZACION!$A$3:$AN$528,13,FALSE))</f>
        <v>80</v>
      </c>
      <c r="T168" s="176" t="str">
        <f t="shared" ref="T168" si="148">IF(S168 &lt;&gt; "","/","")</f>
        <v>/</v>
      </c>
      <c r="U168" s="176">
        <f>IF(VLOOKUP($B168,PERIODIZACION!$A$3:$AN$528,14,FALSE)=0,"",VLOOKUP($B168,PERIODIZACION!$A$3:$AN$528,14,FALSE))</f>
        <v>4</v>
      </c>
      <c r="V168" s="176">
        <f>IF(VLOOKUP($B168,PERIODIZACION!$A$3:$AN$528,15,FALSE)=0,"",VLOOKUP($B168,PERIODIZACION!$A$3:$AN$528,15,FALSE))</f>
        <v>80</v>
      </c>
      <c r="W168" s="176" t="str">
        <f t="shared" ref="W168" si="149">IF(V168 &lt;&gt; "","/","")</f>
        <v>/</v>
      </c>
      <c r="X168" s="176">
        <f>IF(VLOOKUP($B168,PERIODIZACION!$A$3:$AN$528,16,FALSE)=0,"",VLOOKUP($B168,PERIODIZACION!$A$3:$AN$528,16,FALSE))</f>
        <v>4</v>
      </c>
      <c r="Y168" s="176">
        <f>IF(VLOOKUP($B168,PERIODIZACION!$A$3:$AN$528,17,FALSE)=0,"",VLOOKUP($B168,PERIODIZACION!$A$3:$AN$528,17,FALSE))</f>
        <v>80</v>
      </c>
      <c r="Z168" s="176" t="str">
        <f t="shared" ref="Z168" si="150">IF(Y168 &lt;&gt; "","/","")</f>
        <v>/</v>
      </c>
      <c r="AA168" s="176">
        <f>IF(VLOOKUP($B168,PERIODIZACION!$A$3:$AN$528,18,FALSE)=0,"",VLOOKUP($B168,PERIODIZACION!$A$3:$AN$528,18,FALSE))</f>
        <v>4</v>
      </c>
      <c r="AB168" s="176">
        <f>IF(VLOOKUP($B168,PERIODIZACION!$A$3:$AN$528,19,FALSE)=0,"",VLOOKUP($B168,PERIODIZACION!$A$3:$AN$528,19,FALSE))</f>
        <v>80</v>
      </c>
      <c r="AC168" s="176" t="str">
        <f t="shared" ref="AC168" si="151">IF(AB168 &lt;&gt; "","/","")</f>
        <v>/</v>
      </c>
      <c r="AD168" s="176">
        <f>IF(VLOOKUP($B168,PERIODIZACION!$A$3:$AN$528,20,FALSE)=0,"",VLOOKUP($B168,PERIODIZACION!$A$3:$AN$528,20,FALSE))</f>
        <v>4</v>
      </c>
      <c r="AE168" s="176" t="str">
        <f>IF(VLOOKUP($B168,PERIODIZACION!$A$3:$AN$528,21,FALSE)=0,"",VLOOKUP($B168,PERIODIZACION!$A$3:$AN$528,21,FALSE))</f>
        <v/>
      </c>
      <c r="AF168" s="176" t="str">
        <f t="shared" ref="AF168" si="152">IF(AE168 &lt;&gt; "","/","")</f>
        <v/>
      </c>
      <c r="AG168" s="182" t="str">
        <f>IF(VLOOKUP($B168,PERIODIZACION!$A$3:$AN$528,22,FALSE)=0,"",VLOOKUP($B168,PERIODIZACION!$A$3:$AN$528,22,FALSE))</f>
        <v/>
      </c>
      <c r="AJ168" s="19" t="e">
        <f>VLOOKUP(C168,EJE!C$1:D1501,2,FALSE)</f>
        <v>#N/A</v>
      </c>
    </row>
    <row r="169" spans="1:36" ht="16.5">
      <c r="A169" s="165">
        <v>11</v>
      </c>
      <c r="B169" s="194" t="s">
        <v>685</v>
      </c>
      <c r="C169" s="178" t="s">
        <v>3</v>
      </c>
      <c r="D169" s="132" t="str">
        <f>HYPERLINK(AJ169,AI169)</f>
        <v>video</v>
      </c>
      <c r="E169" s="380"/>
      <c r="F169" s="380"/>
      <c r="G169" s="380"/>
      <c r="H169" s="380" t="s">
        <v>776</v>
      </c>
      <c r="I169" s="380"/>
      <c r="J169" s="380"/>
      <c r="K169" s="380"/>
      <c r="L169" s="380"/>
      <c r="M169" s="380"/>
      <c r="N169" s="380"/>
      <c r="O169" s="380"/>
      <c r="P169" s="380"/>
      <c r="Q169" s="178"/>
      <c r="R169" s="178"/>
      <c r="S169" s="178"/>
      <c r="T169" s="178"/>
      <c r="U169" s="178"/>
      <c r="V169" s="178"/>
      <c r="W169" s="178"/>
      <c r="X169" s="178"/>
      <c r="Y169" s="178"/>
      <c r="Z169" s="178"/>
      <c r="AA169" s="178"/>
      <c r="AB169" s="178"/>
      <c r="AC169" s="178"/>
      <c r="AD169" s="178"/>
      <c r="AE169" s="178"/>
      <c r="AF169" s="178"/>
      <c r="AG169" s="183"/>
      <c r="AI169" s="25" t="s">
        <v>738</v>
      </c>
      <c r="AJ169" s="19" t="str">
        <f>VLOOKUP(C169,EJE!C$1:D1502,2,FALSE)</f>
        <v>https://youtu.be/JwwQxitUCsY?si=-0IR-GRHn2uOUwX0</v>
      </c>
    </row>
    <row r="170" spans="1:36" ht="17.25" thickBot="1">
      <c r="A170" s="165">
        <v>12</v>
      </c>
      <c r="B170" s="195" t="s">
        <v>942</v>
      </c>
      <c r="C170" s="180" t="s">
        <v>661</v>
      </c>
      <c r="D170" s="133" t="str">
        <f>HYPERLINK(AJ170,AI170)</f>
        <v>video</v>
      </c>
      <c r="E170" s="387"/>
      <c r="F170" s="387"/>
      <c r="G170" s="387"/>
      <c r="H170" s="387" t="s">
        <v>776</v>
      </c>
      <c r="I170" s="387"/>
      <c r="J170" s="387"/>
      <c r="K170" s="387"/>
      <c r="L170" s="387"/>
      <c r="M170" s="387"/>
      <c r="N170" s="387"/>
      <c r="O170" s="387"/>
      <c r="P170" s="387"/>
      <c r="Q170" s="180"/>
      <c r="R170" s="180"/>
      <c r="S170" s="180"/>
      <c r="T170" s="180"/>
      <c r="U170" s="180"/>
      <c r="V170" s="180"/>
      <c r="W170" s="180"/>
      <c r="X170" s="180"/>
      <c r="Y170" s="180"/>
      <c r="Z170" s="180"/>
      <c r="AA170" s="180"/>
      <c r="AB170" s="180"/>
      <c r="AC170" s="180"/>
      <c r="AD170" s="180"/>
      <c r="AE170" s="180"/>
      <c r="AF170" s="180"/>
      <c r="AG170" s="184"/>
      <c r="AI170" s="25" t="s">
        <v>738</v>
      </c>
      <c r="AJ170" s="19" t="str">
        <f>VLOOKUP(C170,EJE!C$1:D1503,2,FALSE)</f>
        <v>https://drive.google.com/file/d/1VSznd0Pd842fm_2ygqVwDGID2Qpk-swW/view?usp=sharing</v>
      </c>
    </row>
    <row r="171" spans="1:36" ht="12.75">
      <c r="A171" s="165">
        <v>13</v>
      </c>
      <c r="B171" s="400"/>
      <c r="C171" s="400"/>
      <c r="D171" s="400"/>
      <c r="E171" s="400" t="s">
        <v>688</v>
      </c>
      <c r="F171" s="400"/>
      <c r="G171" s="400"/>
      <c r="H171" s="400" t="s">
        <v>38</v>
      </c>
      <c r="I171" s="400"/>
      <c r="J171" s="400"/>
      <c r="K171" s="400" t="s">
        <v>687</v>
      </c>
      <c r="L171" s="400"/>
      <c r="M171" s="400"/>
      <c r="N171" s="400" t="s">
        <v>686</v>
      </c>
      <c r="O171" s="400"/>
      <c r="P171" s="400"/>
      <c r="Q171" s="178"/>
      <c r="R171" s="178"/>
      <c r="S171" s="178"/>
      <c r="T171" s="178"/>
      <c r="U171" s="178"/>
      <c r="V171" s="178"/>
      <c r="W171" s="178"/>
      <c r="X171" s="178"/>
      <c r="Y171" s="178"/>
      <c r="Z171" s="178"/>
      <c r="AA171" s="178"/>
      <c r="AB171" s="178"/>
      <c r="AC171" s="178"/>
      <c r="AD171" s="178"/>
      <c r="AE171" s="178"/>
      <c r="AF171" s="178"/>
      <c r="AG171" s="178"/>
      <c r="AJ171" s="19"/>
    </row>
    <row r="172" spans="1:36" ht="12.75">
      <c r="A172" s="165">
        <v>14</v>
      </c>
      <c r="B172" s="197" t="s">
        <v>42</v>
      </c>
      <c r="C172" s="178" t="s">
        <v>2</v>
      </c>
      <c r="D172" s="132" t="str">
        <f>HYPERLINK(AJ172,AI172)</f>
        <v>video</v>
      </c>
      <c r="E172" s="380">
        <v>10</v>
      </c>
      <c r="F172" s="380"/>
      <c r="G172" s="380"/>
      <c r="H172" s="380" t="s">
        <v>772</v>
      </c>
      <c r="I172" s="380"/>
      <c r="J172" s="380"/>
      <c r="K172" s="380">
        <v>3</v>
      </c>
      <c r="L172" s="380"/>
      <c r="M172" s="380"/>
      <c r="N172" s="380">
        <v>0</v>
      </c>
      <c r="O172" s="380"/>
      <c r="P172" s="380"/>
      <c r="Q172" s="178"/>
      <c r="R172" s="178"/>
      <c r="S172" s="178"/>
      <c r="T172" s="178"/>
      <c r="U172" s="178"/>
      <c r="V172" s="178"/>
      <c r="W172" s="178"/>
      <c r="X172" s="178"/>
      <c r="Y172" s="178"/>
      <c r="Z172" s="178"/>
      <c r="AA172" s="178"/>
      <c r="AB172" s="178"/>
      <c r="AC172" s="178"/>
      <c r="AD172" s="178"/>
      <c r="AE172" s="178"/>
      <c r="AF172" s="178"/>
      <c r="AG172" s="178"/>
      <c r="AI172" s="25" t="s">
        <v>738</v>
      </c>
      <c r="AJ172" s="19" t="str">
        <f>VLOOKUP(C172,EJE!C$1:D1505,2,FALSE)</f>
        <v>https://youtu.be/bgO3bI1ts_E?si=cgFOBOfo4lT9WI1k</v>
      </c>
    </row>
    <row r="173" spans="1:36" ht="25.5">
      <c r="A173" s="165">
        <v>15</v>
      </c>
      <c r="B173" s="197" t="s">
        <v>39</v>
      </c>
      <c r="C173" s="178" t="s">
        <v>149</v>
      </c>
      <c r="D173" s="132" t="str">
        <f>HYPERLINK(AJ173,AI173)</f>
        <v>video</v>
      </c>
      <c r="E173" s="380">
        <v>10</v>
      </c>
      <c r="F173" s="380"/>
      <c r="G173" s="380"/>
      <c r="H173" s="380" t="s">
        <v>772</v>
      </c>
      <c r="I173" s="380"/>
      <c r="J173" s="380"/>
      <c r="K173" s="380">
        <v>3</v>
      </c>
      <c r="L173" s="380"/>
      <c r="M173" s="380"/>
      <c r="N173" s="380">
        <v>0</v>
      </c>
      <c r="O173" s="380"/>
      <c r="P173" s="380"/>
      <c r="Q173" s="178"/>
      <c r="R173" s="178"/>
      <c r="S173" s="178"/>
      <c r="T173" s="178"/>
      <c r="U173" s="178"/>
      <c r="V173" s="178"/>
      <c r="W173" s="178"/>
      <c r="X173" s="178"/>
      <c r="Y173" s="178"/>
      <c r="Z173" s="178"/>
      <c r="AA173" s="178"/>
      <c r="AB173" s="178"/>
      <c r="AC173" s="178"/>
      <c r="AD173" s="178"/>
      <c r="AE173" s="178"/>
      <c r="AF173" s="178"/>
      <c r="AG173" s="178"/>
      <c r="AI173" s="25" t="s">
        <v>738</v>
      </c>
      <c r="AJ173" s="19">
        <f>VLOOKUP(C173,EJE!C$1:D1506,2,FALSE)</f>
        <v>0</v>
      </c>
    </row>
    <row r="174" spans="1:36" ht="12.75">
      <c r="A174" s="165">
        <v>16</v>
      </c>
      <c r="B174" s="197" t="s">
        <v>685</v>
      </c>
      <c r="C174" s="178" t="s">
        <v>4</v>
      </c>
      <c r="D174" s="132" t="str">
        <f>HYPERLINK(AJ174,AI174)</f>
        <v>video</v>
      </c>
      <c r="E174" s="380"/>
      <c r="F174" s="380"/>
      <c r="G174" s="380"/>
      <c r="H174" s="380" t="s">
        <v>779</v>
      </c>
      <c r="I174" s="380"/>
      <c r="J174" s="380"/>
      <c r="K174" s="380">
        <v>3</v>
      </c>
      <c r="L174" s="380"/>
      <c r="M174" s="380"/>
      <c r="N174" s="380">
        <v>0</v>
      </c>
      <c r="O174" s="380"/>
      <c r="P174" s="380"/>
      <c r="Q174" s="178"/>
      <c r="R174" s="178"/>
      <c r="S174" s="178"/>
      <c r="T174" s="178"/>
      <c r="U174" s="178"/>
      <c r="V174" s="178"/>
      <c r="W174" s="178"/>
      <c r="X174" s="178"/>
      <c r="Y174" s="178"/>
      <c r="Z174" s="178"/>
      <c r="AA174" s="178"/>
      <c r="AB174" s="178"/>
      <c r="AC174" s="178"/>
      <c r="AD174" s="178"/>
      <c r="AE174" s="178"/>
      <c r="AF174" s="178"/>
      <c r="AG174" s="178"/>
      <c r="AI174" s="25" t="s">
        <v>738</v>
      </c>
      <c r="AJ174" s="19" t="str">
        <f>VLOOKUP(C174,EJE!C$1:D1507,2,FALSE)</f>
        <v>https://youtu.be/SvFPSj9WcEk?si=iMWBcf8EZLcp5zy2</v>
      </c>
    </row>
    <row r="175" spans="1:36" ht="16.5">
      <c r="A175" s="166">
        <v>17</v>
      </c>
      <c r="B175" s="197" t="s">
        <v>1</v>
      </c>
      <c r="C175" s="178" t="s">
        <v>746</v>
      </c>
      <c r="D175" s="132" t="str">
        <f>HYPERLINK(AJ175,AI175)</f>
        <v>video</v>
      </c>
      <c r="E175" s="380"/>
      <c r="F175" s="380"/>
      <c r="G175" s="380"/>
      <c r="H175" s="380"/>
      <c r="I175" s="380"/>
      <c r="J175" s="380"/>
      <c r="K175" s="380"/>
      <c r="L175" s="380"/>
      <c r="M175" s="380"/>
      <c r="N175" s="380"/>
      <c r="O175" s="380"/>
      <c r="P175" s="380"/>
      <c r="Q175" s="178"/>
      <c r="R175" s="178"/>
      <c r="S175" s="178"/>
      <c r="T175" s="178"/>
      <c r="U175" s="178"/>
      <c r="V175" s="178"/>
      <c r="W175" s="178"/>
      <c r="X175" s="178"/>
      <c r="Y175" s="178"/>
      <c r="Z175" s="178"/>
      <c r="AA175" s="178"/>
      <c r="AB175" s="178"/>
      <c r="AC175" s="178"/>
      <c r="AD175" s="178"/>
      <c r="AE175" s="178"/>
      <c r="AF175" s="178"/>
      <c r="AG175" s="178"/>
      <c r="AI175" s="25" t="s">
        <v>738</v>
      </c>
      <c r="AJ175" s="19">
        <f>VLOOKUP(C175,EJE!C$1:D1508,2,FALSE)</f>
        <v>0</v>
      </c>
    </row>
    <row r="176" spans="1:36" ht="16.5">
      <c r="A176" s="166">
        <v>18</v>
      </c>
      <c r="B176" s="197" t="s">
        <v>1</v>
      </c>
      <c r="C176" s="178" t="s">
        <v>746</v>
      </c>
      <c r="D176" s="132" t="str">
        <f t="shared" ref="D176:D178" si="153">HYPERLINK(AJ176,AI176)</f>
        <v>video</v>
      </c>
      <c r="E176" s="380"/>
      <c r="F176" s="380"/>
      <c r="G176" s="380"/>
      <c r="H176" s="380"/>
      <c r="I176" s="380"/>
      <c r="J176" s="380"/>
      <c r="K176" s="380"/>
      <c r="L176" s="380"/>
      <c r="M176" s="380"/>
      <c r="N176" s="380"/>
      <c r="O176" s="380"/>
      <c r="P176" s="380"/>
      <c r="Q176" s="178"/>
      <c r="R176" s="178"/>
      <c r="S176" s="178"/>
      <c r="T176" s="178"/>
      <c r="U176" s="178"/>
      <c r="V176" s="178"/>
      <c r="W176" s="178"/>
      <c r="X176" s="178"/>
      <c r="Y176" s="178"/>
      <c r="Z176" s="178"/>
      <c r="AA176" s="178"/>
      <c r="AB176" s="178"/>
      <c r="AC176" s="178"/>
      <c r="AD176" s="178"/>
      <c r="AE176" s="178"/>
      <c r="AF176" s="178"/>
      <c r="AG176" s="178"/>
      <c r="AI176" s="25" t="s">
        <v>738</v>
      </c>
      <c r="AJ176" s="19">
        <f>VLOOKUP(C176,EJE!C$1:D1509,2,FALSE)</f>
        <v>0</v>
      </c>
    </row>
    <row r="177" spans="1:36" ht="16.5">
      <c r="A177" s="166">
        <v>19</v>
      </c>
      <c r="B177" s="197" t="s">
        <v>1</v>
      </c>
      <c r="C177" s="178" t="s">
        <v>746</v>
      </c>
      <c r="D177" s="132" t="str">
        <f t="shared" si="153"/>
        <v>video</v>
      </c>
      <c r="E177" s="380"/>
      <c r="F177" s="380"/>
      <c r="G177" s="380"/>
      <c r="H177" s="380"/>
      <c r="I177" s="380"/>
      <c r="J177" s="380"/>
      <c r="K177" s="380"/>
      <c r="L177" s="380"/>
      <c r="M177" s="380"/>
      <c r="N177" s="380"/>
      <c r="O177" s="380"/>
      <c r="P177" s="380"/>
      <c r="Q177" s="178"/>
      <c r="R177" s="178"/>
      <c r="S177" s="178"/>
      <c r="T177" s="178"/>
      <c r="U177" s="178"/>
      <c r="V177" s="178"/>
      <c r="W177" s="178"/>
      <c r="X177" s="178"/>
      <c r="Y177" s="178"/>
      <c r="Z177" s="178"/>
      <c r="AA177" s="178"/>
      <c r="AB177" s="178"/>
      <c r="AC177" s="178"/>
      <c r="AD177" s="178"/>
      <c r="AE177" s="178"/>
      <c r="AF177" s="178"/>
      <c r="AG177" s="178"/>
      <c r="AI177" s="25" t="s">
        <v>738</v>
      </c>
      <c r="AJ177" s="19">
        <f>VLOOKUP(C177,EJE!C$1:D1510,2,FALSE)</f>
        <v>0</v>
      </c>
    </row>
    <row r="178" spans="1:36" ht="16.5">
      <c r="A178" s="166">
        <v>20</v>
      </c>
      <c r="B178" s="197" t="s">
        <v>1</v>
      </c>
      <c r="C178" s="178" t="s">
        <v>746</v>
      </c>
      <c r="D178" s="132" t="str">
        <f t="shared" si="153"/>
        <v>video</v>
      </c>
      <c r="E178" s="380"/>
      <c r="F178" s="380"/>
      <c r="G178" s="380"/>
      <c r="H178" s="380"/>
      <c r="I178" s="380"/>
      <c r="J178" s="380"/>
      <c r="K178" s="380"/>
      <c r="L178" s="380"/>
      <c r="M178" s="380"/>
      <c r="N178" s="380"/>
      <c r="O178" s="380"/>
      <c r="P178" s="380"/>
      <c r="Q178" s="178"/>
      <c r="R178" s="178"/>
      <c r="S178" s="178"/>
      <c r="T178" s="178"/>
      <c r="U178" s="178"/>
      <c r="V178" s="178"/>
      <c r="W178" s="178"/>
      <c r="X178" s="178"/>
      <c r="Y178" s="178"/>
      <c r="Z178" s="178"/>
      <c r="AA178" s="178"/>
      <c r="AB178" s="178"/>
      <c r="AC178" s="178"/>
      <c r="AD178" s="178"/>
      <c r="AE178" s="178"/>
      <c r="AF178" s="178"/>
      <c r="AG178" s="178"/>
      <c r="AI178" s="25" t="s">
        <v>738</v>
      </c>
      <c r="AJ178" s="19">
        <f>VLOOKUP(C178,EJE!C$1:D1511,2,FALSE)</f>
        <v>0</v>
      </c>
    </row>
    <row r="179" spans="1:36">
      <c r="A179" s="166"/>
      <c r="B179" s="166"/>
      <c r="C179" s="168"/>
      <c r="D179" s="132"/>
      <c r="E179" s="392"/>
      <c r="F179" s="392"/>
      <c r="G179" s="392"/>
      <c r="H179" s="392"/>
      <c r="I179" s="392"/>
      <c r="J179" s="392"/>
      <c r="K179" s="392"/>
      <c r="L179" s="392"/>
      <c r="M179" s="392"/>
      <c r="N179" s="392"/>
      <c r="O179" s="392"/>
      <c r="P179" s="392"/>
      <c r="Q179" s="168"/>
      <c r="R179" s="168"/>
      <c r="S179" s="168"/>
      <c r="T179" s="168"/>
      <c r="U179" s="168"/>
      <c r="V179" s="168"/>
      <c r="W179" s="168"/>
      <c r="X179" s="168"/>
      <c r="Y179" s="168"/>
      <c r="Z179" s="168"/>
      <c r="AA179" s="168"/>
      <c r="AB179" s="168"/>
      <c r="AC179" s="168"/>
      <c r="AD179" s="168"/>
      <c r="AE179" s="168"/>
      <c r="AF179" s="130"/>
      <c r="AG179" s="168"/>
    </row>
    <row r="180" spans="1:36">
      <c r="A180" s="166"/>
      <c r="B180" s="198"/>
      <c r="C180" s="168"/>
      <c r="D180" s="132"/>
      <c r="E180" s="392"/>
      <c r="F180" s="392"/>
      <c r="G180" s="392"/>
      <c r="H180" s="392"/>
      <c r="I180" s="392"/>
      <c r="J180" s="392"/>
      <c r="K180" s="392"/>
      <c r="L180" s="392"/>
      <c r="M180" s="392"/>
      <c r="N180" s="392"/>
      <c r="O180" s="392"/>
      <c r="P180" s="392"/>
      <c r="Q180" s="168"/>
      <c r="R180" s="168"/>
      <c r="S180" s="168"/>
      <c r="T180" s="168"/>
      <c r="U180" s="168"/>
      <c r="V180" s="168"/>
      <c r="W180" s="168"/>
      <c r="X180" s="168"/>
      <c r="Y180" s="168"/>
      <c r="Z180" s="168"/>
      <c r="AA180" s="168"/>
      <c r="AB180" s="168"/>
      <c r="AC180" s="168"/>
      <c r="AD180" s="168"/>
      <c r="AE180" s="168"/>
      <c r="AF180" s="130"/>
      <c r="AG180" s="168"/>
    </row>
    <row r="181" spans="1:36">
      <c r="A181" s="166"/>
      <c r="B181" s="198"/>
      <c r="C181" s="169"/>
      <c r="D181" s="59"/>
      <c r="E181" s="392"/>
      <c r="F181" s="392"/>
      <c r="G181" s="392"/>
      <c r="H181" s="392"/>
      <c r="I181" s="392"/>
      <c r="J181" s="392"/>
      <c r="K181" s="392"/>
      <c r="L181" s="392"/>
      <c r="M181" s="392"/>
      <c r="N181" s="392"/>
      <c r="O181" s="392"/>
      <c r="P181" s="392"/>
      <c r="Q181" s="169"/>
      <c r="R181" s="169"/>
      <c r="S181" s="169"/>
      <c r="T181" s="169"/>
      <c r="U181" s="169"/>
      <c r="V181" s="169"/>
      <c r="W181" s="169"/>
      <c r="X181" s="169"/>
      <c r="Y181" s="169"/>
      <c r="Z181" s="169"/>
      <c r="AA181" s="169"/>
      <c r="AB181" s="169"/>
      <c r="AC181" s="169"/>
      <c r="AD181" s="169"/>
      <c r="AE181" s="169"/>
      <c r="AG181" s="169"/>
    </row>
    <row r="182" spans="1:36">
      <c r="A182" s="166"/>
      <c r="B182" s="198"/>
      <c r="C182" s="169"/>
      <c r="D182" s="59"/>
      <c r="E182" s="392"/>
      <c r="F182" s="392"/>
      <c r="G182" s="392"/>
      <c r="H182" s="392"/>
      <c r="I182" s="392"/>
      <c r="J182" s="392"/>
      <c r="K182" s="392"/>
      <c r="L182" s="392"/>
      <c r="M182" s="392"/>
      <c r="N182" s="392"/>
      <c r="O182" s="392"/>
      <c r="P182" s="392"/>
      <c r="Q182" s="169"/>
      <c r="R182" s="169"/>
      <c r="S182" s="169"/>
      <c r="T182" s="169"/>
      <c r="U182" s="169"/>
      <c r="V182" s="169"/>
      <c r="W182" s="169"/>
      <c r="X182" s="169"/>
      <c r="Y182" s="169"/>
      <c r="Z182" s="169"/>
      <c r="AA182" s="169"/>
      <c r="AB182" s="169"/>
      <c r="AC182" s="169"/>
      <c r="AD182" s="169"/>
      <c r="AE182" s="169"/>
      <c r="AG182" s="169"/>
    </row>
    <row r="183" spans="1:36">
      <c r="C183" s="77" t="s">
        <v>927</v>
      </c>
      <c r="D183" s="192"/>
      <c r="E183" s="22"/>
      <c r="F183" s="22"/>
      <c r="G183" s="22"/>
      <c r="I183" s="18"/>
      <c r="J183" s="23"/>
      <c r="L183" s="18"/>
      <c r="M183" s="23"/>
      <c r="O183" s="18"/>
      <c r="P183" s="23"/>
      <c r="S183" s="23"/>
      <c r="U183" s="24"/>
      <c r="V183" s="24"/>
      <c r="W183" s="24"/>
      <c r="X183" s="24"/>
      <c r="Y183" s="24"/>
      <c r="AB183" s="23"/>
      <c r="AE183" s="23"/>
    </row>
    <row r="184" spans="1:36" customFormat="1" ht="21" thickBot="1">
      <c r="A184" s="162">
        <v>8</v>
      </c>
      <c r="B184" s="162"/>
      <c r="C184" s="162" t="s">
        <v>929</v>
      </c>
      <c r="D184" s="191"/>
      <c r="E184" s="381" t="s">
        <v>688</v>
      </c>
      <c r="F184" s="381"/>
      <c r="G184" s="381"/>
      <c r="H184" s="381" t="s">
        <v>38</v>
      </c>
      <c r="I184" s="381"/>
      <c r="J184" s="381"/>
      <c r="K184" s="381" t="s">
        <v>687</v>
      </c>
      <c r="L184" s="381"/>
      <c r="M184" s="381"/>
      <c r="N184" s="381" t="s">
        <v>686</v>
      </c>
      <c r="O184" s="381"/>
      <c r="P184" s="381"/>
      <c r="AH184" s="18"/>
      <c r="AI184" s="25"/>
    </row>
    <row r="185" spans="1:36" ht="12.75">
      <c r="A185" s="165">
        <v>1</v>
      </c>
      <c r="B185" s="193" t="s">
        <v>175</v>
      </c>
      <c r="C185" s="188" t="s">
        <v>210</v>
      </c>
      <c r="D185" s="59" t="str">
        <f t="shared" ref="D185:D190" si="154">HYPERLINK(AJ185,AI185)</f>
        <v>video</v>
      </c>
      <c r="E185" s="384">
        <v>8</v>
      </c>
      <c r="F185" s="384"/>
      <c r="G185" s="384"/>
      <c r="H185" s="384"/>
      <c r="I185" s="384"/>
      <c r="J185" s="384"/>
      <c r="K185" s="384"/>
      <c r="L185" s="384"/>
      <c r="M185" s="384"/>
      <c r="N185" s="380"/>
      <c r="O185" s="380"/>
      <c r="P185" s="385"/>
      <c r="AG185" s="169"/>
      <c r="AI185" s="25" t="s">
        <v>738</v>
      </c>
      <c r="AJ185" s="19">
        <f>VLOOKUP(C185,EJE!C$1:D1524,2,FALSE)</f>
        <v>0</v>
      </c>
    </row>
    <row r="186" spans="1:36" ht="16.5">
      <c r="A186" s="165">
        <v>2</v>
      </c>
      <c r="B186" s="194" t="s">
        <v>395</v>
      </c>
      <c r="C186" s="188" t="s">
        <v>389</v>
      </c>
      <c r="D186" s="59" t="str">
        <f t="shared" si="154"/>
        <v>video</v>
      </c>
      <c r="E186" s="384"/>
      <c r="F186" s="384"/>
      <c r="G186" s="384"/>
      <c r="H186" s="384" t="s">
        <v>776</v>
      </c>
      <c r="I186" s="384"/>
      <c r="J186" s="384"/>
      <c r="K186" s="384">
        <v>3</v>
      </c>
      <c r="L186" s="384"/>
      <c r="M186" s="384"/>
      <c r="N186" s="380"/>
      <c r="O186" s="380"/>
      <c r="P186" s="385"/>
      <c r="AG186" s="169"/>
      <c r="AI186" s="25" t="s">
        <v>738</v>
      </c>
      <c r="AJ186" s="19" t="str">
        <f>VLOOKUP(C186,EJE!C$1:D1525,2,FALSE)</f>
        <v>https://youtu.be/B4AxYIlorgw?si=E6uIHQ3akwy8aj-m</v>
      </c>
    </row>
    <row r="187" spans="1:36" ht="17.25" thickBot="1">
      <c r="A187" s="165">
        <v>3</v>
      </c>
      <c r="B187" s="195" t="s">
        <v>392</v>
      </c>
      <c r="C187" s="214" t="s">
        <v>176</v>
      </c>
      <c r="D187" s="61" t="str">
        <f t="shared" si="154"/>
        <v>video</v>
      </c>
      <c r="E187" s="386"/>
      <c r="F187" s="386"/>
      <c r="G187" s="386"/>
      <c r="H187" s="386" t="s">
        <v>776</v>
      </c>
      <c r="I187" s="386"/>
      <c r="J187" s="386"/>
      <c r="K187" s="386">
        <v>3</v>
      </c>
      <c r="L187" s="386"/>
      <c r="M187" s="386"/>
      <c r="N187" s="387"/>
      <c r="O187" s="387"/>
      <c r="P187" s="388"/>
      <c r="AG187" s="169"/>
      <c r="AI187" s="25" t="s">
        <v>738</v>
      </c>
      <c r="AJ187" s="19" t="str">
        <f>VLOOKUP(C187,EJE!C$1:D1526,2,FALSE)</f>
        <v>https://drive.google.com/file/d/1Q1An8Nigul245WUqUDS52fCJOsCBmEqf/view?usp=drive_link</v>
      </c>
    </row>
    <row r="188" spans="1:36" ht="16.5">
      <c r="A188" s="165">
        <v>4</v>
      </c>
      <c r="B188" s="193" t="s">
        <v>739</v>
      </c>
      <c r="C188" s="215" t="s">
        <v>66</v>
      </c>
      <c r="D188" s="74" t="str">
        <f t="shared" si="154"/>
        <v>video</v>
      </c>
      <c r="E188" s="389"/>
      <c r="F188" s="389"/>
      <c r="G188" s="389"/>
      <c r="H188" s="389" t="s">
        <v>776</v>
      </c>
      <c r="I188" s="389"/>
      <c r="J188" s="389"/>
      <c r="K188" s="389">
        <v>3</v>
      </c>
      <c r="L188" s="389"/>
      <c r="M188" s="389"/>
      <c r="N188" s="390"/>
      <c r="O188" s="390"/>
      <c r="P188" s="391"/>
      <c r="AG188" s="169"/>
      <c r="AI188" s="25" t="s">
        <v>738</v>
      </c>
      <c r="AJ188" s="19" t="str">
        <f>VLOOKUP(C188,EJE!C$1:D1527,2,FALSE)</f>
        <v>https://youtu.be/YNAwRWgPwNk?si=tRGZb459mOPBCCZB</v>
      </c>
    </row>
    <row r="189" spans="1:36" ht="12.75">
      <c r="A189" s="165">
        <v>5</v>
      </c>
      <c r="B189" s="194" t="s">
        <v>739</v>
      </c>
      <c r="C189" s="188" t="s">
        <v>622</v>
      </c>
      <c r="D189" s="59" t="e">
        <f t="shared" si="154"/>
        <v>#N/A</v>
      </c>
      <c r="E189" s="384"/>
      <c r="F189" s="384"/>
      <c r="G189" s="384"/>
      <c r="H189" s="384" t="s">
        <v>776</v>
      </c>
      <c r="I189" s="384"/>
      <c r="J189" s="384"/>
      <c r="K189" s="384">
        <v>3</v>
      </c>
      <c r="L189" s="384"/>
      <c r="M189" s="384"/>
      <c r="N189" s="380"/>
      <c r="O189" s="380"/>
      <c r="P189" s="385"/>
      <c r="AG189" s="169"/>
      <c r="AI189" s="25" t="s">
        <v>738</v>
      </c>
      <c r="AJ189" s="19" t="e">
        <f>VLOOKUP(C189,EJE!C$1:D1528,2,FALSE)</f>
        <v>#N/A</v>
      </c>
    </row>
    <row r="190" spans="1:36" ht="13.5" thickBot="1">
      <c r="A190" s="165">
        <v>6</v>
      </c>
      <c r="B190" s="194" t="s">
        <v>0</v>
      </c>
      <c r="C190" s="188" t="s">
        <v>627</v>
      </c>
      <c r="D190" s="59" t="str">
        <f t="shared" si="154"/>
        <v>video</v>
      </c>
      <c r="E190" s="384"/>
      <c r="F190" s="384"/>
      <c r="G190" s="384"/>
      <c r="H190" s="384" t="s">
        <v>776</v>
      </c>
      <c r="I190" s="384"/>
      <c r="J190" s="384"/>
      <c r="K190" s="384">
        <v>3</v>
      </c>
      <c r="L190" s="384"/>
      <c r="M190" s="384"/>
      <c r="N190" s="380"/>
      <c r="O190" s="380"/>
      <c r="P190" s="385"/>
      <c r="AG190" s="169"/>
      <c r="AI190" s="25" t="s">
        <v>738</v>
      </c>
      <c r="AJ190" s="19" t="str">
        <f>VLOOKUP(C190,EJE!C$1:D1529,2,FALSE)</f>
        <v>https://youtu.be/21c_yxmd5lQ?si=PIVwUqgcfAsyu5jn</v>
      </c>
    </row>
    <row r="191" spans="1:36" ht="12.75">
      <c r="A191" s="165">
        <v>7</v>
      </c>
      <c r="B191" s="196" t="s">
        <v>799</v>
      </c>
      <c r="C191" s="176" t="str">
        <f>+VLOOKUP($B191,PERIODIZACION!$A$3:$AN$528,2,FALSE)</f>
        <v>PECHO</v>
      </c>
      <c r="D191" s="176">
        <f>IF(VLOOKUP($B191,PERIODIZACION!$A$3:$AN$528,3,FALSE)=0,"",VLOOKUP($B191,PERIODIZACION!$A$3:$AN$528,3,FALSE))</f>
        <v>40</v>
      </c>
      <c r="E191" s="176" t="str">
        <f t="shared" ref="E191" si="155">IF(D191 &lt;&gt; "","/","")</f>
        <v>/</v>
      </c>
      <c r="F191" s="176">
        <f>IF(VLOOKUP($B191,PERIODIZACION!$A$3:$AN$528,4,FALSE)=0,"",VLOOKUP($B191,PERIODIZACION!$A$3:$AN$528,4,FALSE))</f>
        <v>4</v>
      </c>
      <c r="G191" s="176">
        <f>IF(VLOOKUP($B191,PERIODIZACION!$A$3:$AN$528,5,FALSE)=0,"",VLOOKUP($B191,PERIODIZACION!$A$3:$AN$528,5,FALSE))</f>
        <v>60</v>
      </c>
      <c r="H191" s="176" t="str">
        <f t="shared" ref="H191" si="156">IF(G191 &lt;&gt; "","/","")</f>
        <v>/</v>
      </c>
      <c r="I191" s="176">
        <f>IF(VLOOKUP($B191,PERIODIZACION!$A$3:$AN$528,6,FALSE)=0,"",VLOOKUP($B191,PERIODIZACION!$A$3:$AN$528,6,FALSE))</f>
        <v>4</v>
      </c>
      <c r="J191" s="176">
        <f>IF(VLOOKUP($B191,PERIODIZACION!$A$3:$AN$528,7,FALSE)=0,"",VLOOKUP($B191,PERIODIZACION!$A$3:$AN$528,7,FALSE))</f>
        <v>70</v>
      </c>
      <c r="K191" s="176" t="str">
        <f t="shared" ref="K191" si="157">IF(J191 &lt;&gt; "","/","")</f>
        <v>/</v>
      </c>
      <c r="L191" s="176">
        <f>IF(VLOOKUP($B191,PERIODIZACION!$A$3:$AN$528,8,FALSE)=0,"",VLOOKUP($B191,PERIODIZACION!$A$3:$AN$528,8,FALSE))</f>
        <v>4</v>
      </c>
      <c r="M191" s="176">
        <f>IF(VLOOKUP($B191,PERIODIZACION!$A$3:$AN$528,9,FALSE)=0,"",VLOOKUP($B191,PERIODIZACION!$A$3:$AN$528,9,FALSE))</f>
        <v>80</v>
      </c>
      <c r="N191" s="176" t="str">
        <f t="shared" ref="N191" si="158">IF(M191 &lt;&gt; "","/","")</f>
        <v>/</v>
      </c>
      <c r="O191" s="176">
        <f>IF(VLOOKUP($B191,PERIODIZACION!$A$3:$AN$528,10,FALSE)=0,"",VLOOKUP($B191,PERIODIZACION!$A$3:$AN$528,10,FALSE))</f>
        <v>4</v>
      </c>
      <c r="P191" s="176">
        <f>IF(VLOOKUP($B191,PERIODIZACION!$A$3:$AN$528,11,FALSE)=0,"",VLOOKUP($B191,PERIODIZACION!$A$3:$AN$528,11,FALSE))</f>
        <v>80</v>
      </c>
      <c r="Q191" s="176" t="str">
        <f t="shared" ref="Q191" si="159">IF(P191 &lt;&gt; "","/","")</f>
        <v>/</v>
      </c>
      <c r="R191" s="176">
        <f>IF(VLOOKUP($B191,PERIODIZACION!$A$3:$AN$528,12,FALSE)=0,"",VLOOKUP($B191,PERIODIZACION!$A$3:$AN$528,12,FALSE))</f>
        <v>4</v>
      </c>
      <c r="S191" s="176">
        <f>IF(VLOOKUP($B191,PERIODIZACION!$A$3:$AN$528,13,FALSE)=0,"",VLOOKUP($B191,PERIODIZACION!$A$3:$AN$528,13,FALSE))</f>
        <v>80</v>
      </c>
      <c r="T191" s="176" t="str">
        <f t="shared" ref="T191" si="160">IF(S191 &lt;&gt; "","/","")</f>
        <v>/</v>
      </c>
      <c r="U191" s="176">
        <f>IF(VLOOKUP($B191,PERIODIZACION!$A$3:$AN$528,14,FALSE)=0,"",VLOOKUP($B191,PERIODIZACION!$A$3:$AN$528,14,FALSE))</f>
        <v>4</v>
      </c>
      <c r="V191" s="176">
        <f>IF(VLOOKUP($B191,PERIODIZACION!$A$3:$AN$528,15,FALSE)=0,"",VLOOKUP($B191,PERIODIZACION!$A$3:$AN$528,15,FALSE))</f>
        <v>80</v>
      </c>
      <c r="W191" s="176" t="str">
        <f t="shared" ref="W191" si="161">IF(V191 &lt;&gt; "","/","")</f>
        <v>/</v>
      </c>
      <c r="X191" s="176">
        <f>IF(VLOOKUP($B191,PERIODIZACION!$A$3:$AN$528,16,FALSE)=0,"",VLOOKUP($B191,PERIODIZACION!$A$3:$AN$528,16,FALSE))</f>
        <v>4</v>
      </c>
      <c r="Y191" s="176">
        <f>IF(VLOOKUP($B191,PERIODIZACION!$A$3:$AN$528,17,FALSE)=0,"",VLOOKUP($B191,PERIODIZACION!$A$3:$AN$528,17,FALSE))</f>
        <v>80</v>
      </c>
      <c r="Z191" s="176" t="str">
        <f t="shared" ref="Z191" si="162">IF(Y191 &lt;&gt; "","/","")</f>
        <v>/</v>
      </c>
      <c r="AA191" s="176">
        <f>IF(VLOOKUP($B191,PERIODIZACION!$A$3:$AN$528,18,FALSE)=0,"",VLOOKUP($B191,PERIODIZACION!$A$3:$AN$528,18,FALSE))</f>
        <v>4</v>
      </c>
      <c r="AB191" s="176">
        <f>IF(VLOOKUP($B191,PERIODIZACION!$A$3:$AN$528,19,FALSE)=0,"",VLOOKUP($B191,PERIODIZACION!$A$3:$AN$528,19,FALSE))</f>
        <v>80</v>
      </c>
      <c r="AC191" s="176" t="str">
        <f t="shared" ref="AC191" si="163">IF(AB191 &lt;&gt; "","/","")</f>
        <v>/</v>
      </c>
      <c r="AD191" s="176">
        <f>IF(VLOOKUP($B191,PERIODIZACION!$A$3:$AN$528,20,FALSE)=0,"",VLOOKUP($B191,PERIODIZACION!$A$3:$AN$528,20,FALSE))</f>
        <v>4</v>
      </c>
      <c r="AE191" s="176" t="str">
        <f>IF(VLOOKUP($B191,PERIODIZACION!$A$3:$AN$528,21,FALSE)=0,"",VLOOKUP($B191,PERIODIZACION!$A$3:$AN$528,21,FALSE))</f>
        <v/>
      </c>
      <c r="AF191" s="176" t="str">
        <f t="shared" ref="AF191" si="164">IF(AE191 &lt;&gt; "","/","")</f>
        <v/>
      </c>
      <c r="AG191" s="182" t="str">
        <f>IF(VLOOKUP($B191,PERIODIZACION!$A$3:$AN$528,22,FALSE)=0,"",VLOOKUP($B191,PERIODIZACION!$A$3:$AN$528,22,FALSE))</f>
        <v/>
      </c>
      <c r="AJ191" s="19" t="e">
        <f>VLOOKUP(C191,EJE!C$1:D1530,2,FALSE)</f>
        <v>#N/A</v>
      </c>
    </row>
    <row r="192" spans="1:36" ht="12.75">
      <c r="A192" s="165">
        <v>8</v>
      </c>
      <c r="B192" s="194" t="s">
        <v>685</v>
      </c>
      <c r="C192" s="188" t="s">
        <v>114</v>
      </c>
      <c r="D192" s="59" t="str">
        <f>HYPERLINK(AJ192,AI192)</f>
        <v>video</v>
      </c>
      <c r="E192" s="384"/>
      <c r="F192" s="384"/>
      <c r="G192" s="384"/>
      <c r="H192" s="384" t="s">
        <v>776</v>
      </c>
      <c r="I192" s="384"/>
      <c r="J192" s="384"/>
      <c r="K192" s="384"/>
      <c r="L192" s="384"/>
      <c r="M192" s="384"/>
      <c r="N192" s="384"/>
      <c r="O192" s="384"/>
      <c r="P192" s="384"/>
      <c r="Q192" s="186"/>
      <c r="R192" s="186"/>
      <c r="S192" s="186"/>
      <c r="T192" s="186"/>
      <c r="U192" s="186"/>
      <c r="V192" s="186"/>
      <c r="W192" s="186"/>
      <c r="X192" s="186"/>
      <c r="Y192" s="186"/>
      <c r="Z192" s="186"/>
      <c r="AA192" s="186"/>
      <c r="AB192" s="186"/>
      <c r="AC192" s="186"/>
      <c r="AD192" s="186"/>
      <c r="AE192" s="186"/>
      <c r="AF192" s="186"/>
      <c r="AG192" s="216"/>
      <c r="AI192" s="25" t="s">
        <v>738</v>
      </c>
      <c r="AJ192" s="19" t="str">
        <f>VLOOKUP(C192,EJE!C$1:D1531,2,FALSE)</f>
        <v>https://youtu.be/p2i_0eL_ztg?si=rwMzBD9p-1bf_avu</v>
      </c>
    </row>
    <row r="193" spans="1:36" ht="13.5" thickBot="1">
      <c r="A193" s="165">
        <v>9</v>
      </c>
      <c r="B193" s="195" t="s">
        <v>264</v>
      </c>
      <c r="C193" s="214" t="s">
        <v>219</v>
      </c>
      <c r="D193" s="61" t="str">
        <f>HYPERLINK(AJ193,AI193)</f>
        <v>video</v>
      </c>
      <c r="E193" s="386"/>
      <c r="F193" s="386"/>
      <c r="G193" s="386"/>
      <c r="H193" s="386" t="s">
        <v>776</v>
      </c>
      <c r="I193" s="386"/>
      <c r="J193" s="386"/>
      <c r="K193" s="386"/>
      <c r="L193" s="386"/>
      <c r="M193" s="386"/>
      <c r="N193" s="386"/>
      <c r="O193" s="386"/>
      <c r="P193" s="386"/>
      <c r="Q193" s="217"/>
      <c r="R193" s="217"/>
      <c r="S193" s="217"/>
      <c r="T193" s="217"/>
      <c r="U193" s="217"/>
      <c r="V193" s="217"/>
      <c r="W193" s="217"/>
      <c r="X193" s="217"/>
      <c r="Y193" s="217"/>
      <c r="Z193" s="217"/>
      <c r="AA193" s="217"/>
      <c r="AB193" s="217"/>
      <c r="AC193" s="217"/>
      <c r="AD193" s="217"/>
      <c r="AE193" s="217"/>
      <c r="AF193" s="217"/>
      <c r="AG193" s="218"/>
      <c r="AI193" s="25" t="s">
        <v>738</v>
      </c>
      <c r="AJ193" s="19">
        <f>VLOOKUP(C193,EJE!C$1:D1532,2,FALSE)</f>
        <v>0</v>
      </c>
    </row>
    <row r="194" spans="1:36" ht="12.75">
      <c r="A194" s="165">
        <v>10</v>
      </c>
      <c r="B194" s="219" t="s">
        <v>1164</v>
      </c>
      <c r="C194" s="176" t="str">
        <f>+VLOOKUP($B194,PERIODIZACION!$A$3:$AN$528,2,FALSE)</f>
        <v>SEAL ROW</v>
      </c>
      <c r="D194" s="176">
        <f>IF(VLOOKUP($B194,PERIODIZACION!$A$3:$AN$528,3,FALSE)=0,"",VLOOKUP($B194,PERIODIZACION!$A$3:$AN$528,3,FALSE))</f>
        <v>40</v>
      </c>
      <c r="E194" s="176" t="str">
        <f t="shared" ref="E194" si="165">IF(D194 &lt;&gt; "","/","")</f>
        <v>/</v>
      </c>
      <c r="F194" s="176">
        <f>IF(VLOOKUP($B194,PERIODIZACION!$A$3:$AN$528,4,FALSE)=0,"",VLOOKUP($B194,PERIODIZACION!$A$3:$AN$528,4,FALSE))</f>
        <v>4</v>
      </c>
      <c r="G194" s="176">
        <f>IF(VLOOKUP($B194,PERIODIZACION!$A$3:$AN$528,5,FALSE)=0,"",VLOOKUP($B194,PERIODIZACION!$A$3:$AN$528,5,FALSE))</f>
        <v>60</v>
      </c>
      <c r="H194" s="176" t="str">
        <f t="shared" ref="H194" si="166">IF(G194 &lt;&gt; "","/","")</f>
        <v>/</v>
      </c>
      <c r="I194" s="176">
        <f>IF(VLOOKUP($B194,PERIODIZACION!$A$3:$AN$528,6,FALSE)=0,"",VLOOKUP($B194,PERIODIZACION!$A$3:$AN$528,6,FALSE))</f>
        <v>4</v>
      </c>
      <c r="J194" s="176">
        <f>IF(VLOOKUP($B194,PERIODIZACION!$A$3:$AN$528,7,FALSE)=0,"",VLOOKUP($B194,PERIODIZACION!$A$3:$AN$528,7,FALSE))</f>
        <v>70</v>
      </c>
      <c r="K194" s="176" t="str">
        <f t="shared" ref="K194" si="167">IF(J194 &lt;&gt; "","/","")</f>
        <v>/</v>
      </c>
      <c r="L194" s="176">
        <f>IF(VLOOKUP($B194,PERIODIZACION!$A$3:$AN$528,8,FALSE)=0,"",VLOOKUP($B194,PERIODIZACION!$A$3:$AN$528,8,FALSE))</f>
        <v>4</v>
      </c>
      <c r="M194" s="176">
        <f>IF(VLOOKUP($B194,PERIODIZACION!$A$3:$AN$528,9,FALSE)=0,"",VLOOKUP($B194,PERIODIZACION!$A$3:$AN$528,9,FALSE))</f>
        <v>80</v>
      </c>
      <c r="N194" s="176" t="str">
        <f t="shared" ref="N194" si="168">IF(M194 &lt;&gt; "","/","")</f>
        <v>/</v>
      </c>
      <c r="O194" s="176">
        <f>IF(VLOOKUP($B194,PERIODIZACION!$A$3:$AN$528,10,FALSE)=0,"",VLOOKUP($B194,PERIODIZACION!$A$3:$AN$528,10,FALSE))</f>
        <v>4</v>
      </c>
      <c r="P194" s="176">
        <f>IF(VLOOKUP($B194,PERIODIZACION!$A$3:$AN$528,11,FALSE)=0,"",VLOOKUP($B194,PERIODIZACION!$A$3:$AN$528,11,FALSE))</f>
        <v>80</v>
      </c>
      <c r="Q194" s="176" t="str">
        <f t="shared" ref="Q194" si="169">IF(P194 &lt;&gt; "","/","")</f>
        <v>/</v>
      </c>
      <c r="R194" s="176">
        <f>IF(VLOOKUP($B194,PERIODIZACION!$A$3:$AN$528,12,FALSE)=0,"",VLOOKUP($B194,PERIODIZACION!$A$3:$AN$528,12,FALSE))</f>
        <v>4</v>
      </c>
      <c r="S194" s="176">
        <f>IF(VLOOKUP($B194,PERIODIZACION!$A$3:$AN$528,13,FALSE)=0,"",VLOOKUP($B194,PERIODIZACION!$A$3:$AN$528,13,FALSE))</f>
        <v>80</v>
      </c>
      <c r="T194" s="176" t="str">
        <f t="shared" ref="T194" si="170">IF(S194 &lt;&gt; "","/","")</f>
        <v>/</v>
      </c>
      <c r="U194" s="176">
        <f>IF(VLOOKUP($B194,PERIODIZACION!$A$3:$AN$528,14,FALSE)=0,"",VLOOKUP($B194,PERIODIZACION!$A$3:$AN$528,14,FALSE))</f>
        <v>4</v>
      </c>
      <c r="V194" s="176">
        <f>IF(VLOOKUP($B194,PERIODIZACION!$A$3:$AN$528,15,FALSE)=0,"",VLOOKUP($B194,PERIODIZACION!$A$3:$AN$528,15,FALSE))</f>
        <v>80</v>
      </c>
      <c r="W194" s="176" t="str">
        <f t="shared" ref="W194" si="171">IF(V194 &lt;&gt; "","/","")</f>
        <v>/</v>
      </c>
      <c r="X194" s="176">
        <f>IF(VLOOKUP($B194,PERIODIZACION!$A$3:$AN$528,16,FALSE)=0,"",VLOOKUP($B194,PERIODIZACION!$A$3:$AN$528,16,FALSE))</f>
        <v>4</v>
      </c>
      <c r="Y194" s="176">
        <f>IF(VLOOKUP($B194,PERIODIZACION!$A$3:$AN$528,17,FALSE)=0,"",VLOOKUP($B194,PERIODIZACION!$A$3:$AN$528,17,FALSE))</f>
        <v>80</v>
      </c>
      <c r="Z194" s="176" t="str">
        <f t="shared" ref="Z194" si="172">IF(Y194 &lt;&gt; "","/","")</f>
        <v>/</v>
      </c>
      <c r="AA194" s="176">
        <f>IF(VLOOKUP($B194,PERIODIZACION!$A$3:$AN$528,18,FALSE)=0,"",VLOOKUP($B194,PERIODIZACION!$A$3:$AN$528,18,FALSE))</f>
        <v>4</v>
      </c>
      <c r="AB194" s="176">
        <f>IF(VLOOKUP($B194,PERIODIZACION!$A$3:$AN$528,19,FALSE)=0,"",VLOOKUP($B194,PERIODIZACION!$A$3:$AN$528,19,FALSE))</f>
        <v>80</v>
      </c>
      <c r="AC194" s="176" t="str">
        <f t="shared" ref="AC194" si="173">IF(AB194 &lt;&gt; "","/","")</f>
        <v>/</v>
      </c>
      <c r="AD194" s="176">
        <f>IF(VLOOKUP($B194,PERIODIZACION!$A$3:$AN$528,20,FALSE)=0,"",VLOOKUP($B194,PERIODIZACION!$A$3:$AN$528,20,FALSE))</f>
        <v>4</v>
      </c>
      <c r="AE194" s="176" t="str">
        <f>IF(VLOOKUP($B194,PERIODIZACION!$A$3:$AN$528,21,FALSE)=0,"",VLOOKUP($B194,PERIODIZACION!$A$3:$AN$528,21,FALSE))</f>
        <v/>
      </c>
      <c r="AF194" s="176" t="str">
        <f t="shared" ref="AF194" si="174">IF(AE194 &lt;&gt; "","/","")</f>
        <v/>
      </c>
      <c r="AG194" s="182" t="str">
        <f>IF(VLOOKUP($B194,PERIODIZACION!$A$3:$AN$528,22,FALSE)=0,"",VLOOKUP($B194,PERIODIZACION!$A$3:$AN$528,22,FALSE))</f>
        <v/>
      </c>
      <c r="AJ194" s="19" t="e">
        <f>VLOOKUP(C194,EJE!C$1:D1533,2,FALSE)</f>
        <v>#N/A</v>
      </c>
    </row>
    <row r="195" spans="1:36" ht="16.5">
      <c r="A195" s="165">
        <v>11</v>
      </c>
      <c r="B195" s="194" t="s">
        <v>685</v>
      </c>
      <c r="C195" s="188" t="s">
        <v>3</v>
      </c>
      <c r="D195" s="59" t="str">
        <f>HYPERLINK(AJ195,AI195)</f>
        <v>video</v>
      </c>
      <c r="E195" s="384"/>
      <c r="F195" s="384"/>
      <c r="G195" s="384"/>
      <c r="H195" s="384" t="s">
        <v>776</v>
      </c>
      <c r="I195" s="384"/>
      <c r="J195" s="384"/>
      <c r="K195" s="384"/>
      <c r="L195" s="384"/>
      <c r="M195" s="384"/>
      <c r="N195" s="384"/>
      <c r="O195" s="384"/>
      <c r="P195" s="384"/>
      <c r="Q195" s="186"/>
      <c r="R195" s="186"/>
      <c r="S195" s="186"/>
      <c r="T195" s="186"/>
      <c r="U195" s="186"/>
      <c r="V195" s="186"/>
      <c r="W195" s="186"/>
      <c r="X195" s="186"/>
      <c r="Y195" s="186"/>
      <c r="Z195" s="186"/>
      <c r="AA195" s="186"/>
      <c r="AB195" s="186"/>
      <c r="AC195" s="186"/>
      <c r="AD195" s="186"/>
      <c r="AE195" s="186"/>
      <c r="AF195" s="186"/>
      <c r="AG195" s="216"/>
      <c r="AI195" s="25" t="s">
        <v>738</v>
      </c>
      <c r="AJ195" s="19" t="str">
        <f>VLOOKUP(C195,EJE!C$1:D1534,2,FALSE)</f>
        <v>https://youtu.be/JwwQxitUCsY?si=-0IR-GRHn2uOUwX0</v>
      </c>
    </row>
    <row r="196" spans="1:36" ht="17.25" thickBot="1">
      <c r="A196" s="165">
        <v>12</v>
      </c>
      <c r="B196" s="195" t="s">
        <v>942</v>
      </c>
      <c r="C196" s="214" t="s">
        <v>661</v>
      </c>
      <c r="D196" s="61" t="str">
        <f>HYPERLINK(AJ196,AI196)</f>
        <v>video</v>
      </c>
      <c r="E196" s="386"/>
      <c r="F196" s="386"/>
      <c r="G196" s="386"/>
      <c r="H196" s="386" t="s">
        <v>776</v>
      </c>
      <c r="I196" s="386"/>
      <c r="J196" s="386"/>
      <c r="K196" s="386"/>
      <c r="L196" s="386"/>
      <c r="M196" s="386"/>
      <c r="N196" s="386"/>
      <c r="O196" s="386"/>
      <c r="P196" s="386"/>
      <c r="Q196" s="217"/>
      <c r="R196" s="217"/>
      <c r="S196" s="217"/>
      <c r="T196" s="217"/>
      <c r="U196" s="217"/>
      <c r="V196" s="217"/>
      <c r="W196" s="217"/>
      <c r="X196" s="217"/>
      <c r="Y196" s="217"/>
      <c r="Z196" s="217"/>
      <c r="AA196" s="217"/>
      <c r="AB196" s="217"/>
      <c r="AC196" s="217"/>
      <c r="AD196" s="217"/>
      <c r="AE196" s="217"/>
      <c r="AF196" s="217"/>
      <c r="AG196" s="218"/>
      <c r="AI196" s="25" t="s">
        <v>738</v>
      </c>
      <c r="AJ196" s="19" t="str">
        <f>VLOOKUP(C196,EJE!C$1:D1535,2,FALSE)</f>
        <v>https://drive.google.com/file/d/1VSznd0Pd842fm_2ygqVwDGID2Qpk-swW/view?usp=sharing</v>
      </c>
    </row>
    <row r="197" spans="1:36">
      <c r="A197" s="165">
        <v>13</v>
      </c>
      <c r="B197" s="381"/>
      <c r="C197" s="381"/>
      <c r="D197" s="381"/>
      <c r="E197" s="381" t="s">
        <v>688</v>
      </c>
      <c r="F197" s="381"/>
      <c r="G197" s="381"/>
      <c r="H197" s="381" t="s">
        <v>38</v>
      </c>
      <c r="I197" s="381"/>
      <c r="J197" s="381"/>
      <c r="K197" s="381" t="s">
        <v>687</v>
      </c>
      <c r="L197" s="381"/>
      <c r="M197" s="381"/>
      <c r="N197" s="381" t="s">
        <v>686</v>
      </c>
      <c r="O197" s="381"/>
      <c r="P197" s="381"/>
      <c r="AG197" s="169"/>
      <c r="AJ197" s="19" t="e">
        <f>VLOOKUP(C197,EJE!C$1:D1536,2,FALSE)</f>
        <v>#N/A</v>
      </c>
    </row>
    <row r="198" spans="1:36" ht="12.75">
      <c r="A198" s="165">
        <v>14</v>
      </c>
      <c r="B198" s="197" t="s">
        <v>42</v>
      </c>
      <c r="C198" s="178" t="s">
        <v>2</v>
      </c>
      <c r="D198" s="132" t="str">
        <f>HYPERLINK(AJ198,AI198)</f>
        <v>video</v>
      </c>
      <c r="E198" s="380">
        <v>10</v>
      </c>
      <c r="F198" s="380"/>
      <c r="G198" s="380"/>
      <c r="H198" s="380" t="s">
        <v>772</v>
      </c>
      <c r="I198" s="380"/>
      <c r="J198" s="380"/>
      <c r="K198" s="380">
        <v>3</v>
      </c>
      <c r="L198" s="380"/>
      <c r="M198" s="380"/>
      <c r="N198" s="380"/>
      <c r="O198" s="380"/>
      <c r="P198" s="380"/>
      <c r="Q198" s="168"/>
      <c r="R198" s="168"/>
      <c r="S198" s="168"/>
      <c r="T198" s="168"/>
      <c r="U198" s="168"/>
      <c r="V198" s="168"/>
      <c r="W198" s="168"/>
      <c r="X198" s="168"/>
      <c r="Y198" s="168"/>
      <c r="Z198" s="168"/>
      <c r="AA198" s="168"/>
      <c r="AB198" s="168"/>
      <c r="AG198" s="169"/>
      <c r="AI198" s="25" t="s">
        <v>738</v>
      </c>
      <c r="AJ198" s="19" t="str">
        <f>VLOOKUP(C198,EJE!C$1:D1537,2,FALSE)</f>
        <v>https://youtu.be/bgO3bI1ts_E?si=cgFOBOfo4lT9WI1k</v>
      </c>
    </row>
    <row r="199" spans="1:36" ht="12.75">
      <c r="A199" s="165">
        <v>15</v>
      </c>
      <c r="B199" s="197" t="s">
        <v>39</v>
      </c>
      <c r="C199" s="178" t="s">
        <v>30</v>
      </c>
      <c r="D199" s="132" t="str">
        <f>HYPERLINK(AJ199,AI199)</f>
        <v>video</v>
      </c>
      <c r="E199" s="380">
        <v>10</v>
      </c>
      <c r="F199" s="380"/>
      <c r="G199" s="380"/>
      <c r="H199" s="380" t="s">
        <v>772</v>
      </c>
      <c r="I199" s="380"/>
      <c r="J199" s="380"/>
      <c r="K199" s="380">
        <v>3</v>
      </c>
      <c r="L199" s="380"/>
      <c r="M199" s="380"/>
      <c r="N199" s="380"/>
      <c r="O199" s="380"/>
      <c r="P199" s="380"/>
      <c r="Q199" s="168"/>
      <c r="R199" s="168"/>
      <c r="S199" s="168"/>
      <c r="T199" s="168"/>
      <c r="U199" s="168"/>
      <c r="V199" s="168"/>
      <c r="W199" s="168"/>
      <c r="X199" s="168"/>
      <c r="Y199" s="168"/>
      <c r="Z199" s="168"/>
      <c r="AA199" s="168"/>
      <c r="AB199" s="168"/>
      <c r="AG199" s="169"/>
      <c r="AI199" s="25" t="s">
        <v>738</v>
      </c>
      <c r="AJ199" s="19">
        <f>VLOOKUP(C199,EJE!C$1:D1538,2,FALSE)</f>
        <v>0</v>
      </c>
    </row>
    <row r="200" spans="1:36" ht="12.75">
      <c r="A200" s="165">
        <v>16</v>
      </c>
      <c r="B200" s="197" t="s">
        <v>685</v>
      </c>
      <c r="C200" s="178" t="s">
        <v>4</v>
      </c>
      <c r="D200" s="132" t="str">
        <f>HYPERLINK(AJ200,AI200)</f>
        <v>video</v>
      </c>
      <c r="E200" s="380"/>
      <c r="F200" s="380"/>
      <c r="G200" s="380"/>
      <c r="H200" s="380" t="s">
        <v>779</v>
      </c>
      <c r="I200" s="380"/>
      <c r="J200" s="380"/>
      <c r="K200" s="380">
        <v>3</v>
      </c>
      <c r="L200" s="380"/>
      <c r="M200" s="380"/>
      <c r="N200" s="380"/>
      <c r="O200" s="380"/>
      <c r="P200" s="380"/>
      <c r="Q200" s="168"/>
      <c r="R200" s="168"/>
      <c r="S200" s="168"/>
      <c r="T200" s="168"/>
      <c r="U200" s="168"/>
      <c r="V200" s="168"/>
      <c r="W200" s="168"/>
      <c r="X200" s="168"/>
      <c r="Y200" s="168"/>
      <c r="Z200" s="168"/>
      <c r="AA200" s="168"/>
      <c r="AB200" s="168"/>
      <c r="AG200" s="169"/>
      <c r="AI200" s="25" t="s">
        <v>738</v>
      </c>
      <c r="AJ200" s="19" t="str">
        <f>VLOOKUP(C200,EJE!C$1:D1539,2,FALSE)</f>
        <v>https://youtu.be/SvFPSj9WcEk?si=iMWBcf8EZLcp5zy2</v>
      </c>
    </row>
    <row r="201" spans="1:36" ht="16.5">
      <c r="A201" s="166">
        <v>17</v>
      </c>
      <c r="B201" s="197" t="s">
        <v>1</v>
      </c>
      <c r="C201" s="178" t="s">
        <v>745</v>
      </c>
      <c r="D201" s="132" t="str">
        <f t="shared" ref="D201:D204" si="175">HYPERLINK(AJ201,AI201)</f>
        <v>video</v>
      </c>
      <c r="E201" s="380"/>
      <c r="F201" s="380"/>
      <c r="G201" s="380"/>
      <c r="H201" s="380" t="s">
        <v>779</v>
      </c>
      <c r="I201" s="380"/>
      <c r="J201" s="380"/>
      <c r="K201" s="380">
        <v>3</v>
      </c>
      <c r="L201" s="380"/>
      <c r="M201" s="380"/>
      <c r="N201" s="380"/>
      <c r="O201" s="380"/>
      <c r="P201" s="380"/>
      <c r="Q201" s="168"/>
      <c r="R201" s="168"/>
      <c r="S201" s="168"/>
      <c r="T201" s="168"/>
      <c r="U201" s="168"/>
      <c r="V201" s="168"/>
      <c r="W201" s="168"/>
      <c r="X201" s="168"/>
      <c r="Y201" s="168"/>
      <c r="Z201" s="168"/>
      <c r="AA201" s="168"/>
      <c r="AB201" s="168"/>
      <c r="AG201" s="169"/>
      <c r="AI201" s="25" t="s">
        <v>738</v>
      </c>
      <c r="AJ201" s="19" t="str">
        <f>VLOOKUP(C201,EJE!C$1:D1540,2,FALSE)</f>
        <v>https://drive.google.com/file/d/1d10kKB4X2rApjiYtDlKjBbuy7zvRY_rz/view?usp=sharing</v>
      </c>
    </row>
    <row r="202" spans="1:36" ht="16.5">
      <c r="A202" s="166">
        <v>18</v>
      </c>
      <c r="B202" s="197" t="s">
        <v>1</v>
      </c>
      <c r="C202" s="178" t="s">
        <v>745</v>
      </c>
      <c r="D202" s="132" t="str">
        <f t="shared" si="175"/>
        <v>video</v>
      </c>
      <c r="E202" s="380"/>
      <c r="F202" s="380"/>
      <c r="G202" s="380"/>
      <c r="H202" s="380" t="s">
        <v>779</v>
      </c>
      <c r="I202" s="380"/>
      <c r="J202" s="380"/>
      <c r="K202" s="380">
        <v>3</v>
      </c>
      <c r="L202" s="380"/>
      <c r="M202" s="380"/>
      <c r="N202" s="380"/>
      <c r="O202" s="380"/>
      <c r="P202" s="380"/>
      <c r="Q202" s="168"/>
      <c r="R202" s="168"/>
      <c r="S202" s="168"/>
      <c r="T202" s="168"/>
      <c r="U202" s="168"/>
      <c r="V202" s="168"/>
      <c r="W202" s="168"/>
      <c r="X202" s="168"/>
      <c r="Y202" s="168"/>
      <c r="Z202" s="168"/>
      <c r="AA202" s="168"/>
      <c r="AB202" s="168"/>
      <c r="AE202" s="23"/>
      <c r="AI202" s="25" t="s">
        <v>738</v>
      </c>
      <c r="AJ202" s="19" t="str">
        <f>VLOOKUP(C202,EJE!C$1:D1541,2,FALSE)</f>
        <v>https://drive.google.com/file/d/1d10kKB4X2rApjiYtDlKjBbuy7zvRY_rz/view?usp=sharing</v>
      </c>
    </row>
    <row r="203" spans="1:36" ht="16.5">
      <c r="A203" s="166">
        <v>19</v>
      </c>
      <c r="B203" s="197" t="s">
        <v>1</v>
      </c>
      <c r="C203" s="178" t="s">
        <v>745</v>
      </c>
      <c r="D203" s="132" t="str">
        <f t="shared" si="175"/>
        <v>video</v>
      </c>
      <c r="E203" s="380"/>
      <c r="F203" s="380"/>
      <c r="G203" s="380"/>
      <c r="H203" s="380" t="s">
        <v>779</v>
      </c>
      <c r="I203" s="380"/>
      <c r="J203" s="380"/>
      <c r="K203" s="380">
        <v>3</v>
      </c>
      <c r="L203" s="380"/>
      <c r="M203" s="380"/>
      <c r="N203" s="380"/>
      <c r="O203" s="380"/>
      <c r="P203" s="380"/>
      <c r="Q203" s="168"/>
      <c r="R203" s="168"/>
      <c r="S203" s="168"/>
      <c r="T203" s="168"/>
      <c r="U203" s="168"/>
      <c r="V203" s="168"/>
      <c r="W203" s="168"/>
      <c r="X203" s="168"/>
      <c r="Y203" s="168"/>
      <c r="Z203" s="168"/>
      <c r="AA203" s="168"/>
      <c r="AB203" s="168"/>
      <c r="AE203" s="23"/>
      <c r="AI203" s="25" t="s">
        <v>738</v>
      </c>
      <c r="AJ203" s="19" t="str">
        <f>VLOOKUP(C203,EJE!C$1:D1542,2,FALSE)</f>
        <v>https://drive.google.com/file/d/1d10kKB4X2rApjiYtDlKjBbuy7zvRY_rz/view?usp=sharing</v>
      </c>
    </row>
    <row r="204" spans="1:36" ht="16.5">
      <c r="A204" s="166">
        <v>20</v>
      </c>
      <c r="B204" s="197" t="s">
        <v>1</v>
      </c>
      <c r="C204" s="178" t="s">
        <v>745</v>
      </c>
      <c r="D204" s="132" t="str">
        <f t="shared" si="175"/>
        <v>video</v>
      </c>
      <c r="E204" s="380"/>
      <c r="F204" s="380"/>
      <c r="G204" s="380"/>
      <c r="H204" s="380" t="s">
        <v>779</v>
      </c>
      <c r="I204" s="380"/>
      <c r="J204" s="380"/>
      <c r="K204" s="380">
        <v>3</v>
      </c>
      <c r="L204" s="380"/>
      <c r="M204" s="380"/>
      <c r="N204" s="380"/>
      <c r="O204" s="380"/>
      <c r="P204" s="380"/>
      <c r="Q204" s="168"/>
      <c r="R204" s="168"/>
      <c r="S204" s="168"/>
      <c r="T204" s="168"/>
      <c r="U204" s="168"/>
      <c r="V204" s="168"/>
      <c r="W204" s="168"/>
      <c r="X204" s="168"/>
      <c r="Y204" s="168"/>
      <c r="Z204" s="168"/>
      <c r="AA204" s="168"/>
      <c r="AB204" s="168"/>
      <c r="AE204" s="23"/>
      <c r="AI204" s="25" t="s">
        <v>738</v>
      </c>
      <c r="AJ204" s="19" t="str">
        <f>VLOOKUP(C204,EJE!C$1:D1543,2,FALSE)</f>
        <v>https://drive.google.com/file/d/1d10kKB4X2rApjiYtDlKjBbuy7zvRY_rz/view?usp=sharing</v>
      </c>
    </row>
    <row r="205" spans="1:36">
      <c r="A205" s="167"/>
      <c r="B205" s="199"/>
      <c r="C205" s="130"/>
      <c r="D205" s="192"/>
      <c r="E205" s="22"/>
      <c r="F205" s="22"/>
      <c r="G205" s="22"/>
      <c r="I205" s="18"/>
      <c r="J205" s="23"/>
      <c r="L205" s="18"/>
      <c r="M205" s="23"/>
      <c r="O205" s="18"/>
      <c r="P205" s="23"/>
      <c r="S205" s="23"/>
      <c r="U205" s="24"/>
      <c r="V205" s="24"/>
      <c r="W205" s="24"/>
      <c r="X205" s="24"/>
      <c r="Y205" s="24"/>
      <c r="AB205" s="23"/>
      <c r="AE205" s="23"/>
      <c r="AJ205" s="75"/>
    </row>
    <row r="206" spans="1:36">
      <c r="A206" s="167"/>
      <c r="B206" s="199"/>
      <c r="C206" s="130"/>
      <c r="D206" s="192"/>
      <c r="E206" s="22"/>
      <c r="F206" s="22"/>
      <c r="G206" s="22"/>
      <c r="I206" s="18"/>
      <c r="J206" s="23"/>
      <c r="L206" s="18"/>
      <c r="M206" s="23"/>
      <c r="O206" s="18"/>
      <c r="P206" s="23"/>
      <c r="S206" s="23"/>
      <c r="U206" s="24"/>
      <c r="V206" s="24"/>
      <c r="W206" s="24"/>
      <c r="X206" s="24"/>
      <c r="Y206" s="24"/>
      <c r="AB206" s="23"/>
      <c r="AE206" s="23"/>
      <c r="AJ206" s="75"/>
    </row>
    <row r="207" spans="1:36">
      <c r="A207" s="167"/>
      <c r="B207" s="199"/>
      <c r="C207" s="168"/>
      <c r="D207" s="59"/>
      <c r="E207" s="154"/>
      <c r="F207" s="154"/>
      <c r="G207" s="154"/>
      <c r="H207" s="154"/>
      <c r="I207" s="154"/>
      <c r="J207" s="154"/>
      <c r="K207" s="154"/>
      <c r="L207" s="154"/>
      <c r="M207" s="154"/>
      <c r="N207" s="154"/>
      <c r="O207" s="154"/>
      <c r="P207" s="154"/>
      <c r="AG207" s="154"/>
      <c r="AJ207" s="75"/>
    </row>
    <row r="208" spans="1:36">
      <c r="A208" s="167"/>
      <c r="B208" s="199"/>
      <c r="C208" s="168"/>
      <c r="D208" s="59"/>
      <c r="E208" s="154"/>
      <c r="F208" s="154"/>
      <c r="G208" s="154"/>
      <c r="H208" s="154"/>
      <c r="I208" s="154"/>
      <c r="J208" s="154"/>
      <c r="K208" s="154"/>
      <c r="L208" s="154"/>
      <c r="M208" s="154"/>
      <c r="N208" s="154"/>
      <c r="O208" s="154"/>
      <c r="P208" s="154"/>
      <c r="AG208" s="154"/>
      <c r="AJ208" s="75"/>
    </row>
    <row r="209" spans="1:36">
      <c r="B209" s="198"/>
      <c r="C209" s="77" t="s">
        <v>932</v>
      </c>
      <c r="D209" s="150"/>
      <c r="E209" s="154"/>
      <c r="F209" s="154"/>
      <c r="G209" s="154"/>
      <c r="H209" s="154"/>
      <c r="I209" s="154"/>
      <c r="J209" s="154"/>
      <c r="K209" s="154"/>
      <c r="L209" s="154"/>
      <c r="M209" s="154"/>
      <c r="N209" s="152"/>
      <c r="O209" s="152"/>
      <c r="P209" s="152"/>
      <c r="Q209" s="154"/>
      <c r="R209" s="154"/>
      <c r="S209" s="154"/>
      <c r="T209" s="154"/>
      <c r="U209" s="154"/>
      <c r="V209" s="154"/>
      <c r="W209" s="154"/>
      <c r="X209" s="154"/>
      <c r="Y209" s="154"/>
      <c r="Z209" s="154"/>
      <c r="AA209" s="154"/>
      <c r="AB209" s="154"/>
      <c r="AC209" s="154"/>
      <c r="AD209" s="154"/>
      <c r="AE209" s="154"/>
      <c r="AG209" s="154"/>
      <c r="AJ209" s="75"/>
    </row>
    <row r="210" spans="1:36" customFormat="1" ht="21" thickBot="1">
      <c r="A210" s="160">
        <v>9</v>
      </c>
      <c r="B210" s="160"/>
      <c r="C210" s="160" t="s">
        <v>930</v>
      </c>
      <c r="D210" s="190"/>
      <c r="E210" s="379" t="s">
        <v>688</v>
      </c>
      <c r="F210" s="379"/>
      <c r="G210" s="379"/>
      <c r="H210" s="379" t="s">
        <v>38</v>
      </c>
      <c r="I210" s="379"/>
      <c r="J210" s="379"/>
      <c r="K210" s="379" t="s">
        <v>687</v>
      </c>
      <c r="L210" s="379"/>
      <c r="M210" s="379"/>
      <c r="N210" s="379" t="s">
        <v>686</v>
      </c>
      <c r="O210" s="379"/>
      <c r="P210" s="379"/>
      <c r="Q210" s="77"/>
      <c r="R210" s="77"/>
      <c r="S210" s="77"/>
      <c r="T210" s="77"/>
      <c r="U210" s="77"/>
      <c r="V210" s="77"/>
      <c r="W210" s="77"/>
      <c r="X210" s="77"/>
      <c r="Y210" s="77"/>
      <c r="Z210" s="77"/>
      <c r="AA210" s="77"/>
      <c r="AB210" s="77"/>
      <c r="AC210" s="77"/>
      <c r="AD210" s="77"/>
      <c r="AE210" s="77"/>
      <c r="AF210" s="77"/>
      <c r="AG210" s="78"/>
      <c r="AH210" s="18"/>
      <c r="AI210" s="25"/>
      <c r="AJ210" s="76"/>
    </row>
    <row r="211" spans="1:36" ht="25.5">
      <c r="A211" s="165">
        <v>1</v>
      </c>
      <c r="B211" s="193" t="s">
        <v>942</v>
      </c>
      <c r="C211" s="176" t="s">
        <v>720</v>
      </c>
      <c r="D211" s="131" t="str">
        <f t="shared" ref="D211:D216" si="176">HYPERLINK(AJ211,AI211)</f>
        <v>video</v>
      </c>
      <c r="E211" s="390">
        <v>8</v>
      </c>
      <c r="F211" s="390"/>
      <c r="G211" s="390"/>
      <c r="H211" s="390"/>
      <c r="I211" s="390"/>
      <c r="J211" s="390"/>
      <c r="K211" s="390"/>
      <c r="L211" s="390"/>
      <c r="M211" s="390"/>
      <c r="N211" s="390"/>
      <c r="O211" s="390"/>
      <c r="P211" s="391"/>
      <c r="Q211" s="159"/>
      <c r="R211" s="159"/>
      <c r="S211" s="159"/>
      <c r="T211" s="159"/>
      <c r="U211" s="159"/>
      <c r="V211" s="159"/>
      <c r="W211" s="159"/>
      <c r="X211" s="159"/>
      <c r="Y211" s="159"/>
      <c r="Z211" s="159"/>
      <c r="AA211" s="159"/>
      <c r="AB211" s="159"/>
      <c r="AC211" s="159"/>
      <c r="AD211" s="159"/>
      <c r="AE211" s="159"/>
      <c r="AF211" s="159"/>
      <c r="AG211" s="178"/>
      <c r="AI211" s="25" t="s">
        <v>738</v>
      </c>
      <c r="AJ211" s="19" t="str">
        <f>VLOOKUP(C211,EJE!C$1:D1543,2,FALSE)</f>
        <v>https://youtu.be/3cqkbGUWro4?si=jJC6Mfg8OeypjUji</v>
      </c>
    </row>
    <row r="212" spans="1:36" ht="12.75">
      <c r="A212" s="165">
        <v>2</v>
      </c>
      <c r="B212" s="194" t="s">
        <v>264</v>
      </c>
      <c r="C212" s="178" t="s">
        <v>692</v>
      </c>
      <c r="D212" s="132" t="str">
        <f t="shared" si="176"/>
        <v>video</v>
      </c>
      <c r="E212" s="380"/>
      <c r="F212" s="380"/>
      <c r="G212" s="380"/>
      <c r="H212" s="380" t="s">
        <v>776</v>
      </c>
      <c r="I212" s="380"/>
      <c r="J212" s="380"/>
      <c r="K212" s="380">
        <v>3</v>
      </c>
      <c r="L212" s="380"/>
      <c r="M212" s="380"/>
      <c r="N212" s="380"/>
      <c r="O212" s="380"/>
      <c r="P212" s="385"/>
      <c r="Q212" s="159"/>
      <c r="R212" s="159"/>
      <c r="S212" s="159"/>
      <c r="T212" s="159"/>
      <c r="U212" s="159"/>
      <c r="V212" s="159"/>
      <c r="W212" s="159"/>
      <c r="X212" s="159"/>
      <c r="Y212" s="159"/>
      <c r="Z212" s="159"/>
      <c r="AA212" s="159"/>
      <c r="AB212" s="159"/>
      <c r="AC212" s="159"/>
      <c r="AD212" s="159"/>
      <c r="AE212" s="159"/>
      <c r="AF212" s="159"/>
      <c r="AG212" s="178"/>
      <c r="AI212" s="25" t="s">
        <v>738</v>
      </c>
      <c r="AJ212" s="19" t="str">
        <f>VLOOKUP(C212,EJE!C$1:D1544,2,FALSE)</f>
        <v>https://youtu.be/c6a4n-uxNy0?si=wxXF20Dhm3IYMqto</v>
      </c>
    </row>
    <row r="213" spans="1:36" ht="17.25" thickBot="1">
      <c r="A213" s="165">
        <v>3</v>
      </c>
      <c r="B213" s="195" t="s">
        <v>942</v>
      </c>
      <c r="C213" s="180" t="s">
        <v>176</v>
      </c>
      <c r="D213" s="133" t="str">
        <f t="shared" si="176"/>
        <v>video</v>
      </c>
      <c r="E213" s="387"/>
      <c r="F213" s="387"/>
      <c r="G213" s="387"/>
      <c r="H213" s="387" t="s">
        <v>776</v>
      </c>
      <c r="I213" s="387"/>
      <c r="J213" s="387"/>
      <c r="K213" s="387">
        <v>3</v>
      </c>
      <c r="L213" s="387"/>
      <c r="M213" s="387"/>
      <c r="N213" s="387"/>
      <c r="O213" s="387"/>
      <c r="P213" s="388"/>
      <c r="Q213" s="159"/>
      <c r="R213" s="159"/>
      <c r="S213" s="159"/>
      <c r="T213" s="159"/>
      <c r="U213" s="159"/>
      <c r="V213" s="159"/>
      <c r="W213" s="159"/>
      <c r="X213" s="159"/>
      <c r="Y213" s="159"/>
      <c r="Z213" s="159"/>
      <c r="AA213" s="159"/>
      <c r="AB213" s="159"/>
      <c r="AC213" s="159"/>
      <c r="AD213" s="159"/>
      <c r="AE213" s="159"/>
      <c r="AF213" s="159"/>
      <c r="AG213" s="178"/>
      <c r="AI213" s="25" t="s">
        <v>738</v>
      </c>
      <c r="AJ213" s="19" t="str">
        <f>VLOOKUP(C213,EJE!C$1:D1545,2,FALSE)</f>
        <v>https://drive.google.com/file/d/1Q1An8Nigul245WUqUDS52fCJOsCBmEqf/view?usp=drive_link</v>
      </c>
    </row>
    <row r="214" spans="1:36" ht="16.5">
      <c r="A214" s="165">
        <v>4</v>
      </c>
      <c r="B214" s="194" t="s">
        <v>739</v>
      </c>
      <c r="C214" s="178" t="s">
        <v>66</v>
      </c>
      <c r="D214" s="132" t="str">
        <f t="shared" si="176"/>
        <v>video</v>
      </c>
      <c r="E214" s="380"/>
      <c r="F214" s="380"/>
      <c r="G214" s="380"/>
      <c r="H214" s="380" t="s">
        <v>776</v>
      </c>
      <c r="I214" s="380"/>
      <c r="J214" s="380"/>
      <c r="K214" s="380">
        <v>3</v>
      </c>
      <c r="L214" s="380"/>
      <c r="M214" s="380"/>
      <c r="N214" s="380"/>
      <c r="O214" s="380"/>
      <c r="P214" s="385"/>
      <c r="Q214" s="159"/>
      <c r="R214" s="159"/>
      <c r="S214" s="159"/>
      <c r="T214" s="159"/>
      <c r="U214" s="159"/>
      <c r="V214" s="159"/>
      <c r="W214" s="159"/>
      <c r="X214" s="159"/>
      <c r="Y214" s="159"/>
      <c r="Z214" s="159"/>
      <c r="AA214" s="159"/>
      <c r="AB214" s="159"/>
      <c r="AC214" s="159"/>
      <c r="AD214" s="159"/>
      <c r="AE214" s="159"/>
      <c r="AF214" s="159"/>
      <c r="AG214" s="178"/>
      <c r="AI214" s="25" t="s">
        <v>738</v>
      </c>
      <c r="AJ214" s="19" t="str">
        <f>VLOOKUP(C214,EJE!C$1:D1546,2,FALSE)</f>
        <v>https://youtu.be/YNAwRWgPwNk?si=tRGZb459mOPBCCZB</v>
      </c>
    </row>
    <row r="215" spans="1:36" ht="12.75">
      <c r="A215" s="165">
        <v>5</v>
      </c>
      <c r="B215" s="194" t="s">
        <v>739</v>
      </c>
      <c r="C215" s="178" t="s">
        <v>622</v>
      </c>
      <c r="D215" s="132" t="e">
        <f t="shared" si="176"/>
        <v>#N/A</v>
      </c>
      <c r="E215" s="380"/>
      <c r="F215" s="380"/>
      <c r="G215" s="380"/>
      <c r="H215" s="380" t="s">
        <v>776</v>
      </c>
      <c r="I215" s="380"/>
      <c r="J215" s="380"/>
      <c r="K215" s="380">
        <v>3</v>
      </c>
      <c r="L215" s="380"/>
      <c r="M215" s="380"/>
      <c r="N215" s="380"/>
      <c r="O215" s="380"/>
      <c r="P215" s="385"/>
      <c r="Q215" s="159"/>
      <c r="R215" s="159"/>
      <c r="S215" s="159"/>
      <c r="T215" s="159"/>
      <c r="U215" s="159"/>
      <c r="V215" s="159"/>
      <c r="W215" s="159"/>
      <c r="X215" s="159"/>
      <c r="Y215" s="159"/>
      <c r="Z215" s="159"/>
      <c r="AA215" s="159"/>
      <c r="AB215" s="159"/>
      <c r="AC215" s="159"/>
      <c r="AD215" s="159"/>
      <c r="AE215" s="159"/>
      <c r="AF215" s="159"/>
      <c r="AG215" s="178"/>
      <c r="AI215" s="25" t="s">
        <v>738</v>
      </c>
      <c r="AJ215" s="19" t="e">
        <f>VLOOKUP(C215,EJE!C$1:D1547,2,FALSE)</f>
        <v>#N/A</v>
      </c>
    </row>
    <row r="216" spans="1:36" ht="13.5" thickBot="1">
      <c r="A216" s="165">
        <v>6</v>
      </c>
      <c r="B216" s="194" t="s">
        <v>0</v>
      </c>
      <c r="C216" s="178" t="s">
        <v>627</v>
      </c>
      <c r="D216" s="132" t="str">
        <f t="shared" si="176"/>
        <v>video</v>
      </c>
      <c r="E216" s="380"/>
      <c r="F216" s="380"/>
      <c r="G216" s="380"/>
      <c r="H216" s="380" t="s">
        <v>776</v>
      </c>
      <c r="I216" s="380"/>
      <c r="J216" s="380"/>
      <c r="K216" s="380">
        <v>3</v>
      </c>
      <c r="L216" s="380"/>
      <c r="M216" s="380"/>
      <c r="N216" s="380"/>
      <c r="O216" s="380"/>
      <c r="P216" s="385"/>
      <c r="Q216" s="159"/>
      <c r="R216" s="159"/>
      <c r="S216" s="159"/>
      <c r="T216" s="159"/>
      <c r="U216" s="159"/>
      <c r="V216" s="159"/>
      <c r="W216" s="159"/>
      <c r="X216" s="159"/>
      <c r="Y216" s="159"/>
      <c r="Z216" s="159"/>
      <c r="AA216" s="159"/>
      <c r="AB216" s="159"/>
      <c r="AC216" s="159"/>
      <c r="AD216" s="159"/>
      <c r="AE216" s="159"/>
      <c r="AF216" s="159"/>
      <c r="AG216" s="178"/>
      <c r="AI216" s="25" t="s">
        <v>738</v>
      </c>
      <c r="AJ216" s="19" t="str">
        <f>VLOOKUP(C216,EJE!C$1:D1548,2,FALSE)</f>
        <v>https://youtu.be/21c_yxmd5lQ?si=PIVwUqgcfAsyu5jn</v>
      </c>
    </row>
    <row r="217" spans="1:36" ht="12.75">
      <c r="A217" s="165">
        <v>7</v>
      </c>
      <c r="B217" s="196" t="s">
        <v>753</v>
      </c>
      <c r="C217" s="176" t="str">
        <f>+VLOOKUP($B217,PERIODIZACION!$A$3:$AN$528,2,FALSE)</f>
        <v>SENTADILLA</v>
      </c>
      <c r="D217" s="222">
        <f>IF(VLOOKUP($B217,PERIODIZACION!$A$3:$AN$528,3,FALSE)=0,"",VLOOKUP($B217,PERIODIZACION!$A$3:$AN$528,3,FALSE))</f>
        <v>40</v>
      </c>
      <c r="E217" s="176" t="str">
        <f t="shared" ref="E217" si="177">IF(D217 &lt;&gt; "","/","")</f>
        <v>/</v>
      </c>
      <c r="F217" s="176">
        <f>IF(VLOOKUP($B217,PERIODIZACION!$A$3:$AN$528,4,FALSE)=0,"",VLOOKUP($B217,PERIODIZACION!$A$3:$AN$528,4,FALSE))</f>
        <v>4</v>
      </c>
      <c r="G217" s="176">
        <f>IF(VLOOKUP($B217,PERIODIZACION!$A$3:$AN$528,5,FALSE)=0,"",VLOOKUP($B217,PERIODIZACION!$A$3:$AN$528,5,FALSE))</f>
        <v>60</v>
      </c>
      <c r="H217" s="176" t="str">
        <f t="shared" ref="H217" si="178">IF(G217 &lt;&gt; "","/","")</f>
        <v>/</v>
      </c>
      <c r="I217" s="176">
        <f>IF(VLOOKUP($B217,PERIODIZACION!$A$3:$AN$528,6,FALSE)=0,"",VLOOKUP($B217,PERIODIZACION!$A$3:$AN$528,6,FALSE))</f>
        <v>4</v>
      </c>
      <c r="J217" s="176">
        <f>IF(VLOOKUP($B217,PERIODIZACION!$A$3:$AN$528,7,FALSE)=0,"",VLOOKUP($B217,PERIODIZACION!$A$3:$AN$528,7,FALSE))</f>
        <v>70</v>
      </c>
      <c r="K217" s="176" t="str">
        <f t="shared" ref="K217" si="179">IF(J217 &lt;&gt; "","/","")</f>
        <v>/</v>
      </c>
      <c r="L217" s="176">
        <f>IF(VLOOKUP($B217,PERIODIZACION!$A$3:$AN$528,8,FALSE)=0,"",VLOOKUP($B217,PERIODIZACION!$A$3:$AN$528,8,FALSE))</f>
        <v>4</v>
      </c>
      <c r="M217" s="176">
        <f>IF(VLOOKUP($B217,PERIODIZACION!$A$3:$AN$528,9,FALSE)=0,"",VLOOKUP($B217,PERIODIZACION!$A$3:$AN$528,9,FALSE))</f>
        <v>80</v>
      </c>
      <c r="N217" s="176" t="str">
        <f t="shared" ref="N217" si="180">IF(M217 &lt;&gt; "","/","")</f>
        <v>/</v>
      </c>
      <c r="O217" s="176">
        <f>IF(VLOOKUP($B217,PERIODIZACION!$A$3:$AN$528,10,FALSE)=0,"",VLOOKUP($B217,PERIODIZACION!$A$3:$AN$528,10,FALSE))</f>
        <v>2</v>
      </c>
      <c r="P217" s="176">
        <f>IF(VLOOKUP($B217,PERIODIZACION!$A$3:$AN$528,11,FALSE)=0,"",VLOOKUP($B217,PERIODIZACION!$A$3:$AN$528,11,FALSE))</f>
        <v>80</v>
      </c>
      <c r="Q217" s="176" t="str">
        <f t="shared" ref="Q217" si="181">IF(P217 &lt;&gt; "","/","")</f>
        <v>/</v>
      </c>
      <c r="R217" s="176">
        <f>IF(VLOOKUP($B217,PERIODIZACION!$A$3:$AN$528,12,FALSE)=0,"",VLOOKUP($B217,PERIODIZACION!$A$3:$AN$528,12,FALSE))</f>
        <v>2</v>
      </c>
      <c r="S217" s="176">
        <f>IF(VLOOKUP($B217,PERIODIZACION!$A$3:$AN$528,13,FALSE)=0,"",VLOOKUP($B217,PERIODIZACION!$A$3:$AN$528,13,FALSE))</f>
        <v>80</v>
      </c>
      <c r="T217" s="176" t="str">
        <f t="shared" ref="T217" si="182">IF(S217 &lt;&gt; "","/","")</f>
        <v>/</v>
      </c>
      <c r="U217" s="176">
        <f>IF(VLOOKUP($B217,PERIODIZACION!$A$3:$AN$528,14,FALSE)=0,"",VLOOKUP($B217,PERIODIZACION!$A$3:$AN$528,14,FALSE))</f>
        <v>2</v>
      </c>
      <c r="V217" s="176">
        <f>IF(VLOOKUP($B217,PERIODIZACION!$A$3:$AN$528,15,FALSE)=0,"",VLOOKUP($B217,PERIODIZACION!$A$3:$AN$528,15,FALSE))</f>
        <v>80</v>
      </c>
      <c r="W217" s="176" t="str">
        <f t="shared" ref="W217" si="183">IF(V217 &lt;&gt; "","/","")</f>
        <v>/</v>
      </c>
      <c r="X217" s="176">
        <f>IF(VLOOKUP($B217,PERIODIZACION!$A$3:$AN$528,16,FALSE)=0,"",VLOOKUP($B217,PERIODIZACION!$A$3:$AN$528,16,FALSE))</f>
        <v>2</v>
      </c>
      <c r="Y217" s="176">
        <f>IF(VLOOKUP($B217,PERIODIZACION!$A$3:$AN$528,17,FALSE)=0,"",VLOOKUP($B217,PERIODIZACION!$A$3:$AN$528,17,FALSE))</f>
        <v>80</v>
      </c>
      <c r="Z217" s="176" t="str">
        <f t="shared" ref="Z217" si="184">IF(Y217 &lt;&gt; "","/","")</f>
        <v>/</v>
      </c>
      <c r="AA217" s="176">
        <f>IF(VLOOKUP($B217,PERIODIZACION!$A$3:$AN$528,18,FALSE)=0,"",VLOOKUP($B217,PERIODIZACION!$A$3:$AN$528,18,FALSE))</f>
        <v>2</v>
      </c>
      <c r="AB217" s="176">
        <f>IF(VLOOKUP($B217,PERIODIZACION!$A$3:$AN$528,19,FALSE)=0,"",VLOOKUP($B217,PERIODIZACION!$A$3:$AN$528,19,FALSE))</f>
        <v>80</v>
      </c>
      <c r="AC217" s="176" t="str">
        <f t="shared" ref="AC217" si="185">IF(AB217 &lt;&gt; "","/","")</f>
        <v>/</v>
      </c>
      <c r="AD217" s="176">
        <f>IF(VLOOKUP($B217,PERIODIZACION!$A$3:$AN$528,20,FALSE)=0,"",VLOOKUP($B217,PERIODIZACION!$A$3:$AN$528,20,FALSE))</f>
        <v>2</v>
      </c>
      <c r="AE217" s="176" t="str">
        <f>IF(VLOOKUP($B217,PERIODIZACION!$A$3:$AN$528,21,FALSE)=0,"",VLOOKUP($B217,PERIODIZACION!$A$3:$AN$528,21,FALSE))</f>
        <v/>
      </c>
      <c r="AF217" s="176" t="str">
        <f t="shared" ref="AF217" si="186">IF(AE217 &lt;&gt; "","/","")</f>
        <v/>
      </c>
      <c r="AG217" s="182" t="str">
        <f>IF(VLOOKUP($B217,PERIODIZACION!$A$3:$AN$528,22,FALSE)=0,"",VLOOKUP($B217,PERIODIZACION!$A$3:$AN$528,22,FALSE))</f>
        <v/>
      </c>
      <c r="AJ217" s="19" t="e">
        <f>VLOOKUP(C217,EJE!C$1:D1550,2,FALSE)</f>
        <v>#N/A</v>
      </c>
    </row>
    <row r="218" spans="1:36" ht="16.5">
      <c r="A218" s="165">
        <v>8</v>
      </c>
      <c r="B218" s="194" t="s">
        <v>685</v>
      </c>
      <c r="C218" s="178" t="s">
        <v>3</v>
      </c>
      <c r="D218" s="132" t="str">
        <f>HYPERLINK(AJ218,AI218)</f>
        <v>video</v>
      </c>
      <c r="E218" s="380"/>
      <c r="F218" s="380"/>
      <c r="G218" s="380"/>
      <c r="H218" s="380" t="s">
        <v>776</v>
      </c>
      <c r="I218" s="380"/>
      <c r="J218" s="380"/>
      <c r="K218" s="380"/>
      <c r="L218" s="380"/>
      <c r="M218" s="380"/>
      <c r="N218" s="380"/>
      <c r="O218" s="380"/>
      <c r="P218" s="380"/>
      <c r="Q218" s="178"/>
      <c r="R218" s="178"/>
      <c r="S218" s="178"/>
      <c r="T218" s="178"/>
      <c r="U218" s="178"/>
      <c r="V218" s="178"/>
      <c r="W218" s="178"/>
      <c r="X218" s="178"/>
      <c r="Y218" s="178"/>
      <c r="Z218" s="178"/>
      <c r="AA218" s="178"/>
      <c r="AB218" s="178"/>
      <c r="AC218" s="178"/>
      <c r="AD218" s="178"/>
      <c r="AE218" s="178"/>
      <c r="AF218" s="178"/>
      <c r="AG218" s="183"/>
      <c r="AI218" s="25" t="s">
        <v>738</v>
      </c>
      <c r="AJ218" s="19" t="str">
        <f>VLOOKUP(C218,EJE!C$1:D1551,2,FALSE)</f>
        <v>https://youtu.be/JwwQxitUCsY?si=-0IR-GRHn2uOUwX0</v>
      </c>
    </row>
    <row r="219" spans="1:36" ht="13.5" thickBot="1">
      <c r="A219" s="165">
        <v>9</v>
      </c>
      <c r="B219" s="195" t="s">
        <v>264</v>
      </c>
      <c r="C219" s="180" t="s">
        <v>219</v>
      </c>
      <c r="D219" s="133" t="str">
        <f>HYPERLINK(AJ219,AI219)</f>
        <v>video</v>
      </c>
      <c r="E219" s="387"/>
      <c r="F219" s="387"/>
      <c r="G219" s="387"/>
      <c r="H219" s="387" t="s">
        <v>776</v>
      </c>
      <c r="I219" s="387"/>
      <c r="J219" s="387"/>
      <c r="K219" s="387"/>
      <c r="L219" s="387"/>
      <c r="M219" s="387"/>
      <c r="N219" s="387"/>
      <c r="O219" s="387"/>
      <c r="P219" s="387"/>
      <c r="Q219" s="180"/>
      <c r="R219" s="180"/>
      <c r="S219" s="180"/>
      <c r="T219" s="180"/>
      <c r="U219" s="180"/>
      <c r="V219" s="180"/>
      <c r="W219" s="180"/>
      <c r="X219" s="180"/>
      <c r="Y219" s="180"/>
      <c r="Z219" s="180"/>
      <c r="AA219" s="180"/>
      <c r="AB219" s="180"/>
      <c r="AC219" s="180"/>
      <c r="AD219" s="180"/>
      <c r="AE219" s="180"/>
      <c r="AF219" s="180"/>
      <c r="AG219" s="184"/>
      <c r="AI219" s="25" t="s">
        <v>738</v>
      </c>
      <c r="AJ219" s="19">
        <f>VLOOKUP(C219,EJE!C$1:D1552,2,FALSE)</f>
        <v>0</v>
      </c>
    </row>
    <row r="220" spans="1:36" ht="12.75">
      <c r="A220" s="165">
        <v>10</v>
      </c>
      <c r="B220" s="196" t="s">
        <v>1165</v>
      </c>
      <c r="C220" s="176" t="str">
        <f>+VLOOKUP($B220,PERIODIZACION!$A$3:$AN$528,2,FALSE)</f>
        <v>SEAL ROW</v>
      </c>
      <c r="D220" s="222">
        <f>IF(VLOOKUP($B220,PERIODIZACION!$A$3:$AN$528,3,FALSE)=0,"",VLOOKUP($B220,PERIODIZACION!$A$3:$AN$528,3,FALSE))</f>
        <v>40</v>
      </c>
      <c r="E220" s="176" t="str">
        <f t="shared" ref="E220" si="187">IF(D220 &lt;&gt; "","/","")</f>
        <v>/</v>
      </c>
      <c r="F220" s="176">
        <f>IF(VLOOKUP($B220,PERIODIZACION!$A$3:$AN$528,4,FALSE)=0,"",VLOOKUP($B220,PERIODIZACION!$A$3:$AN$528,4,FALSE))</f>
        <v>4</v>
      </c>
      <c r="G220" s="176">
        <f>IF(VLOOKUP($B220,PERIODIZACION!$A$3:$AN$528,5,FALSE)=0,"",VLOOKUP($B220,PERIODIZACION!$A$3:$AN$528,5,FALSE))</f>
        <v>60</v>
      </c>
      <c r="H220" s="176" t="str">
        <f t="shared" ref="H220" si="188">IF(G220 &lt;&gt; "","/","")</f>
        <v>/</v>
      </c>
      <c r="I220" s="176">
        <f>IF(VLOOKUP($B220,PERIODIZACION!$A$3:$AN$528,6,FALSE)=0,"",VLOOKUP($B220,PERIODIZACION!$A$3:$AN$528,6,FALSE))</f>
        <v>4</v>
      </c>
      <c r="J220" s="176">
        <f>IF(VLOOKUP($B220,PERIODIZACION!$A$3:$AN$528,7,FALSE)=0,"",VLOOKUP($B220,PERIODIZACION!$A$3:$AN$528,7,FALSE))</f>
        <v>70</v>
      </c>
      <c r="K220" s="176" t="str">
        <f t="shared" ref="K220" si="189">IF(J220 &lt;&gt; "","/","")</f>
        <v>/</v>
      </c>
      <c r="L220" s="176">
        <f>IF(VLOOKUP($B220,PERIODIZACION!$A$3:$AN$528,8,FALSE)=0,"",VLOOKUP($B220,PERIODIZACION!$A$3:$AN$528,8,FALSE))</f>
        <v>4</v>
      </c>
      <c r="M220" s="176">
        <f>IF(VLOOKUP($B220,PERIODIZACION!$A$3:$AN$528,9,FALSE)=0,"",VLOOKUP($B220,PERIODIZACION!$A$3:$AN$528,9,FALSE))</f>
        <v>80</v>
      </c>
      <c r="N220" s="176" t="str">
        <f t="shared" ref="N220" si="190">IF(M220 &lt;&gt; "","/","")</f>
        <v>/</v>
      </c>
      <c r="O220" s="176">
        <f>IF(VLOOKUP($B220,PERIODIZACION!$A$3:$AN$528,10,FALSE)=0,"",VLOOKUP($B220,PERIODIZACION!$A$3:$AN$528,10,FALSE))</f>
        <v>2</v>
      </c>
      <c r="P220" s="176">
        <f>IF(VLOOKUP($B220,PERIODIZACION!$A$3:$AN$528,11,FALSE)=0,"",VLOOKUP($B220,PERIODIZACION!$A$3:$AN$528,11,FALSE))</f>
        <v>80</v>
      </c>
      <c r="Q220" s="176" t="str">
        <f t="shared" ref="Q220" si="191">IF(P220 &lt;&gt; "","/","")</f>
        <v>/</v>
      </c>
      <c r="R220" s="176">
        <f>IF(VLOOKUP($B220,PERIODIZACION!$A$3:$AN$528,12,FALSE)=0,"",VLOOKUP($B220,PERIODIZACION!$A$3:$AN$528,12,FALSE))</f>
        <v>2</v>
      </c>
      <c r="S220" s="176">
        <f>IF(VLOOKUP($B220,PERIODIZACION!$A$3:$AN$528,13,FALSE)=0,"",VLOOKUP($B220,PERIODIZACION!$A$3:$AN$528,13,FALSE))</f>
        <v>80</v>
      </c>
      <c r="T220" s="176" t="str">
        <f t="shared" ref="T220" si="192">IF(S220 &lt;&gt; "","/","")</f>
        <v>/</v>
      </c>
      <c r="U220" s="176">
        <f>IF(VLOOKUP($B220,PERIODIZACION!$A$3:$AN$528,14,FALSE)=0,"",VLOOKUP($B220,PERIODIZACION!$A$3:$AN$528,14,FALSE))</f>
        <v>2</v>
      </c>
      <c r="V220" s="176">
        <f>IF(VLOOKUP($B220,PERIODIZACION!$A$3:$AN$528,15,FALSE)=0,"",VLOOKUP($B220,PERIODIZACION!$A$3:$AN$528,15,FALSE))</f>
        <v>80</v>
      </c>
      <c r="W220" s="176" t="str">
        <f t="shared" ref="W220" si="193">IF(V220 &lt;&gt; "","/","")</f>
        <v>/</v>
      </c>
      <c r="X220" s="176">
        <f>IF(VLOOKUP($B220,PERIODIZACION!$A$3:$AN$528,16,FALSE)=0,"",VLOOKUP($B220,PERIODIZACION!$A$3:$AN$528,16,FALSE))</f>
        <v>2</v>
      </c>
      <c r="Y220" s="176">
        <f>IF(VLOOKUP($B220,PERIODIZACION!$A$3:$AN$528,17,FALSE)=0,"",VLOOKUP($B220,PERIODIZACION!$A$3:$AN$528,17,FALSE))</f>
        <v>80</v>
      </c>
      <c r="Z220" s="176" t="str">
        <f t="shared" ref="Z220" si="194">IF(Y220 &lt;&gt; "","/","")</f>
        <v>/</v>
      </c>
      <c r="AA220" s="176">
        <f>IF(VLOOKUP($B220,PERIODIZACION!$A$3:$AN$528,18,FALSE)=0,"",VLOOKUP($B220,PERIODIZACION!$A$3:$AN$528,18,FALSE))</f>
        <v>2</v>
      </c>
      <c r="AB220" s="176">
        <f>IF(VLOOKUP($B220,PERIODIZACION!$A$3:$AN$528,19,FALSE)=0,"",VLOOKUP($B220,PERIODIZACION!$A$3:$AN$528,19,FALSE))</f>
        <v>80</v>
      </c>
      <c r="AC220" s="176" t="str">
        <f t="shared" ref="AC220" si="195">IF(AB220 &lt;&gt; "","/","")</f>
        <v>/</v>
      </c>
      <c r="AD220" s="176">
        <f>IF(VLOOKUP($B220,PERIODIZACION!$A$3:$AN$528,20,FALSE)=0,"",VLOOKUP($B220,PERIODIZACION!$A$3:$AN$528,20,FALSE))</f>
        <v>2</v>
      </c>
      <c r="AE220" s="176" t="str">
        <f>IF(VLOOKUP($B220,PERIODIZACION!$A$3:$AN$528,21,FALSE)=0,"",VLOOKUP($B220,PERIODIZACION!$A$3:$AN$528,21,FALSE))</f>
        <v/>
      </c>
      <c r="AF220" s="176" t="str">
        <f t="shared" ref="AF220" si="196">IF(AE220 &lt;&gt; "","/","")</f>
        <v/>
      </c>
      <c r="AG220" s="182" t="str">
        <f>IF(VLOOKUP($B220,PERIODIZACION!$A$3:$AN$528,22,FALSE)=0,"",VLOOKUP($B220,PERIODIZACION!$A$3:$AN$528,22,FALSE))</f>
        <v/>
      </c>
      <c r="AJ220" s="19" t="e">
        <f>VLOOKUP(C220,EJE!C$1:D1553,2,FALSE)</f>
        <v>#N/A</v>
      </c>
    </row>
    <row r="221" spans="1:36" ht="16.5">
      <c r="A221" s="165">
        <v>11</v>
      </c>
      <c r="B221" s="194" t="s">
        <v>685</v>
      </c>
      <c r="C221" s="178" t="s">
        <v>3</v>
      </c>
      <c r="D221" s="132" t="str">
        <f>HYPERLINK(AJ221,AI221)</f>
        <v>video</v>
      </c>
      <c r="E221" s="380"/>
      <c r="F221" s="380"/>
      <c r="G221" s="380"/>
      <c r="H221" s="380" t="s">
        <v>776</v>
      </c>
      <c r="I221" s="380"/>
      <c r="J221" s="380"/>
      <c r="K221" s="380"/>
      <c r="L221" s="380"/>
      <c r="M221" s="380"/>
      <c r="N221" s="380"/>
      <c r="O221" s="380"/>
      <c r="P221" s="380"/>
      <c r="Q221" s="178"/>
      <c r="R221" s="178"/>
      <c r="S221" s="178"/>
      <c r="T221" s="178"/>
      <c r="U221" s="178"/>
      <c r="V221" s="178"/>
      <c r="W221" s="178"/>
      <c r="X221" s="178"/>
      <c r="Y221" s="178"/>
      <c r="Z221" s="178"/>
      <c r="AA221" s="178"/>
      <c r="AB221" s="178"/>
      <c r="AC221" s="178"/>
      <c r="AD221" s="178"/>
      <c r="AE221" s="178"/>
      <c r="AF221" s="178"/>
      <c r="AG221" s="183"/>
      <c r="AI221" s="25" t="s">
        <v>738</v>
      </c>
      <c r="AJ221" s="19" t="str">
        <f>VLOOKUP(C221,EJE!C$1:D1554,2,FALSE)</f>
        <v>https://youtu.be/JwwQxitUCsY?si=-0IR-GRHn2uOUwX0</v>
      </c>
    </row>
    <row r="222" spans="1:36" ht="17.25" thickBot="1">
      <c r="A222" s="165">
        <v>12</v>
      </c>
      <c r="B222" s="195" t="s">
        <v>942</v>
      </c>
      <c r="C222" s="180" t="s">
        <v>661</v>
      </c>
      <c r="D222" s="133" t="str">
        <f>HYPERLINK(AJ222,AI222)</f>
        <v>video</v>
      </c>
      <c r="E222" s="387"/>
      <c r="F222" s="387"/>
      <c r="G222" s="387"/>
      <c r="H222" s="387" t="s">
        <v>776</v>
      </c>
      <c r="I222" s="387"/>
      <c r="J222" s="387"/>
      <c r="K222" s="387"/>
      <c r="L222" s="387"/>
      <c r="M222" s="387"/>
      <c r="N222" s="387"/>
      <c r="O222" s="387"/>
      <c r="P222" s="387"/>
      <c r="Q222" s="180"/>
      <c r="R222" s="180"/>
      <c r="S222" s="180"/>
      <c r="T222" s="180"/>
      <c r="U222" s="180"/>
      <c r="V222" s="180"/>
      <c r="W222" s="180"/>
      <c r="X222" s="180"/>
      <c r="Y222" s="180"/>
      <c r="Z222" s="180"/>
      <c r="AA222" s="180"/>
      <c r="AB222" s="180"/>
      <c r="AC222" s="180"/>
      <c r="AD222" s="180"/>
      <c r="AE222" s="180"/>
      <c r="AF222" s="180"/>
      <c r="AG222" s="184"/>
      <c r="AI222" s="25" t="s">
        <v>738</v>
      </c>
      <c r="AJ222" s="19" t="str">
        <f>VLOOKUP(C222,EJE!C$1:D1555,2,FALSE)</f>
        <v>https://drive.google.com/file/d/1VSznd0Pd842fm_2ygqVwDGID2Qpk-swW/view?usp=sharing</v>
      </c>
    </row>
    <row r="223" spans="1:36" ht="12.75">
      <c r="A223" s="165">
        <v>13</v>
      </c>
      <c r="B223" s="400"/>
      <c r="C223" s="400"/>
      <c r="D223" s="400"/>
      <c r="E223" s="400" t="s">
        <v>688</v>
      </c>
      <c r="F223" s="400"/>
      <c r="G223" s="400"/>
      <c r="H223" s="400" t="s">
        <v>38</v>
      </c>
      <c r="I223" s="400"/>
      <c r="J223" s="400"/>
      <c r="K223" s="400" t="s">
        <v>687</v>
      </c>
      <c r="L223" s="400"/>
      <c r="M223" s="400"/>
      <c r="N223" s="400" t="s">
        <v>686</v>
      </c>
      <c r="O223" s="400"/>
      <c r="P223" s="400"/>
      <c r="Q223" s="178"/>
      <c r="R223" s="178"/>
      <c r="S223" s="178"/>
      <c r="T223" s="178"/>
      <c r="U223" s="178"/>
      <c r="V223" s="178"/>
      <c r="W223" s="178"/>
      <c r="X223" s="178"/>
      <c r="Y223" s="178"/>
      <c r="Z223" s="178"/>
      <c r="AA223" s="178"/>
      <c r="AB223" s="178"/>
      <c r="AC223" s="178"/>
      <c r="AD223" s="178"/>
      <c r="AE223" s="178"/>
      <c r="AF223" s="178"/>
      <c r="AG223" s="178"/>
      <c r="AJ223" s="19"/>
    </row>
    <row r="224" spans="1:36" ht="12.75">
      <c r="A224" s="165">
        <v>14</v>
      </c>
      <c r="B224" s="197" t="s">
        <v>42</v>
      </c>
      <c r="C224" s="178" t="s">
        <v>2</v>
      </c>
      <c r="D224" s="132" t="str">
        <f>HYPERLINK(AJ224,AI224)</f>
        <v>video</v>
      </c>
      <c r="E224" s="380">
        <v>10</v>
      </c>
      <c r="F224" s="380"/>
      <c r="G224" s="380"/>
      <c r="H224" s="380" t="s">
        <v>772</v>
      </c>
      <c r="I224" s="380"/>
      <c r="J224" s="380"/>
      <c r="K224" s="380">
        <v>3</v>
      </c>
      <c r="L224" s="380"/>
      <c r="M224" s="380"/>
      <c r="N224" s="380">
        <v>0</v>
      </c>
      <c r="O224" s="380"/>
      <c r="P224" s="380"/>
      <c r="Q224" s="178"/>
      <c r="R224" s="178"/>
      <c r="S224" s="178"/>
      <c r="T224" s="178"/>
      <c r="U224" s="178"/>
      <c r="V224" s="178"/>
      <c r="W224" s="178"/>
      <c r="X224" s="178"/>
      <c r="Y224" s="178"/>
      <c r="Z224" s="178"/>
      <c r="AA224" s="178"/>
      <c r="AB224" s="178"/>
      <c r="AC224" s="178"/>
      <c r="AD224" s="178"/>
      <c r="AE224" s="178"/>
      <c r="AF224" s="178"/>
      <c r="AG224" s="178"/>
      <c r="AI224" s="25" t="s">
        <v>738</v>
      </c>
      <c r="AJ224" s="19" t="str">
        <f>VLOOKUP(C224,EJE!C$1:D1557,2,FALSE)</f>
        <v>https://youtu.be/bgO3bI1ts_E?si=cgFOBOfo4lT9WI1k</v>
      </c>
    </row>
    <row r="225" spans="1:36" ht="25.5">
      <c r="A225" s="165">
        <v>15</v>
      </c>
      <c r="B225" s="197" t="s">
        <v>39</v>
      </c>
      <c r="C225" s="178" t="s">
        <v>149</v>
      </c>
      <c r="D225" s="132" t="str">
        <f>HYPERLINK(AJ225,AI225)</f>
        <v>video</v>
      </c>
      <c r="E225" s="380">
        <v>10</v>
      </c>
      <c r="F225" s="380"/>
      <c r="G225" s="380"/>
      <c r="H225" s="380" t="s">
        <v>772</v>
      </c>
      <c r="I225" s="380"/>
      <c r="J225" s="380"/>
      <c r="K225" s="380">
        <v>3</v>
      </c>
      <c r="L225" s="380"/>
      <c r="M225" s="380"/>
      <c r="N225" s="380">
        <v>0</v>
      </c>
      <c r="O225" s="380"/>
      <c r="P225" s="380"/>
      <c r="Q225" s="178"/>
      <c r="R225" s="178"/>
      <c r="S225" s="178"/>
      <c r="T225" s="178"/>
      <c r="U225" s="178"/>
      <c r="V225" s="178"/>
      <c r="W225" s="178"/>
      <c r="X225" s="178"/>
      <c r="Y225" s="178"/>
      <c r="Z225" s="178"/>
      <c r="AA225" s="178"/>
      <c r="AB225" s="178"/>
      <c r="AC225" s="178"/>
      <c r="AD225" s="178"/>
      <c r="AE225" s="178"/>
      <c r="AF225" s="178"/>
      <c r="AG225" s="178"/>
      <c r="AI225" s="25" t="s">
        <v>738</v>
      </c>
      <c r="AJ225" s="19">
        <f>VLOOKUP(C225,EJE!C$1:D1558,2,FALSE)</f>
        <v>0</v>
      </c>
    </row>
    <row r="226" spans="1:36" ht="12.75">
      <c r="A226" s="165">
        <v>16</v>
      </c>
      <c r="B226" s="197" t="s">
        <v>685</v>
      </c>
      <c r="C226" s="178" t="s">
        <v>4</v>
      </c>
      <c r="D226" s="132" t="str">
        <f>HYPERLINK(AJ226,AI226)</f>
        <v>video</v>
      </c>
      <c r="E226" s="380"/>
      <c r="F226" s="380"/>
      <c r="G226" s="380"/>
      <c r="H226" s="380" t="s">
        <v>779</v>
      </c>
      <c r="I226" s="380"/>
      <c r="J226" s="380"/>
      <c r="K226" s="380">
        <v>3</v>
      </c>
      <c r="L226" s="380"/>
      <c r="M226" s="380"/>
      <c r="N226" s="380">
        <v>0</v>
      </c>
      <c r="O226" s="380"/>
      <c r="P226" s="380"/>
      <c r="Q226" s="178"/>
      <c r="R226" s="178"/>
      <c r="S226" s="178"/>
      <c r="T226" s="178"/>
      <c r="U226" s="178"/>
      <c r="V226" s="178"/>
      <c r="W226" s="178"/>
      <c r="X226" s="178"/>
      <c r="Y226" s="178"/>
      <c r="Z226" s="178"/>
      <c r="AA226" s="178"/>
      <c r="AB226" s="178"/>
      <c r="AC226" s="178"/>
      <c r="AD226" s="178"/>
      <c r="AE226" s="178"/>
      <c r="AF226" s="178"/>
      <c r="AG226" s="178"/>
      <c r="AI226" s="25" t="s">
        <v>738</v>
      </c>
      <c r="AJ226" s="19" t="str">
        <f>VLOOKUP(C226,EJE!C$1:D1559,2,FALSE)</f>
        <v>https://youtu.be/SvFPSj9WcEk?si=iMWBcf8EZLcp5zy2</v>
      </c>
    </row>
    <row r="227" spans="1:36" ht="16.5">
      <c r="A227" s="166">
        <v>17</v>
      </c>
      <c r="B227" s="197" t="s">
        <v>1</v>
      </c>
      <c r="C227" s="178" t="s">
        <v>746</v>
      </c>
      <c r="D227" s="132" t="str">
        <f>HYPERLINK(AJ227,AI227)</f>
        <v>video</v>
      </c>
      <c r="E227" s="380"/>
      <c r="F227" s="380"/>
      <c r="G227" s="380"/>
      <c r="H227" s="380"/>
      <c r="I227" s="380"/>
      <c r="J227" s="380"/>
      <c r="K227" s="380"/>
      <c r="L227" s="380"/>
      <c r="M227" s="380"/>
      <c r="N227" s="380"/>
      <c r="O227" s="380"/>
      <c r="P227" s="380"/>
      <c r="Q227" s="178"/>
      <c r="R227" s="178"/>
      <c r="S227" s="178"/>
      <c r="T227" s="178"/>
      <c r="U227" s="178"/>
      <c r="V227" s="178"/>
      <c r="W227" s="178"/>
      <c r="X227" s="178"/>
      <c r="Y227" s="178"/>
      <c r="Z227" s="178"/>
      <c r="AA227" s="178"/>
      <c r="AB227" s="178"/>
      <c r="AC227" s="178"/>
      <c r="AD227" s="178"/>
      <c r="AE227" s="178"/>
      <c r="AF227" s="178"/>
      <c r="AG227" s="178"/>
      <c r="AI227" s="25" t="s">
        <v>738</v>
      </c>
      <c r="AJ227" s="19">
        <f>VLOOKUP(C227,EJE!C$1:D1560,2,FALSE)</f>
        <v>0</v>
      </c>
    </row>
    <row r="228" spans="1:36" ht="16.5">
      <c r="A228" s="166">
        <v>18</v>
      </c>
      <c r="B228" s="197" t="s">
        <v>1</v>
      </c>
      <c r="C228" s="178" t="s">
        <v>746</v>
      </c>
      <c r="D228" s="132" t="str">
        <f t="shared" ref="D228:D230" si="197">HYPERLINK(AJ228,AI228)</f>
        <v>video</v>
      </c>
      <c r="E228" s="380"/>
      <c r="F228" s="380"/>
      <c r="G228" s="380"/>
      <c r="H228" s="380"/>
      <c r="I228" s="380"/>
      <c r="J228" s="380"/>
      <c r="K228" s="380"/>
      <c r="L228" s="380"/>
      <c r="M228" s="380"/>
      <c r="N228" s="380"/>
      <c r="O228" s="380"/>
      <c r="P228" s="380"/>
      <c r="Q228" s="178"/>
      <c r="R228" s="178"/>
      <c r="S228" s="178"/>
      <c r="T228" s="178"/>
      <c r="U228" s="178"/>
      <c r="V228" s="178"/>
      <c r="W228" s="178"/>
      <c r="X228" s="178"/>
      <c r="Y228" s="178"/>
      <c r="Z228" s="178"/>
      <c r="AA228" s="178"/>
      <c r="AB228" s="178"/>
      <c r="AC228" s="178"/>
      <c r="AD228" s="178"/>
      <c r="AE228" s="178"/>
      <c r="AF228" s="178"/>
      <c r="AG228" s="178"/>
      <c r="AI228" s="25" t="s">
        <v>738</v>
      </c>
      <c r="AJ228" s="19">
        <f>VLOOKUP(C228,EJE!C$1:D1561,2,FALSE)</f>
        <v>0</v>
      </c>
    </row>
    <row r="229" spans="1:36" ht="16.5">
      <c r="A229" s="166">
        <v>19</v>
      </c>
      <c r="B229" s="197" t="s">
        <v>1</v>
      </c>
      <c r="C229" s="178" t="s">
        <v>746</v>
      </c>
      <c r="D229" s="132" t="str">
        <f t="shared" si="197"/>
        <v>video</v>
      </c>
      <c r="E229" s="380"/>
      <c r="F229" s="380"/>
      <c r="G229" s="380"/>
      <c r="H229" s="380"/>
      <c r="I229" s="380"/>
      <c r="J229" s="380"/>
      <c r="K229" s="380"/>
      <c r="L229" s="380"/>
      <c r="M229" s="380"/>
      <c r="N229" s="380"/>
      <c r="O229" s="380"/>
      <c r="P229" s="380"/>
      <c r="Q229" s="178"/>
      <c r="R229" s="178"/>
      <c r="S229" s="178"/>
      <c r="T229" s="178"/>
      <c r="U229" s="178"/>
      <c r="V229" s="178"/>
      <c r="W229" s="178"/>
      <c r="X229" s="178"/>
      <c r="Y229" s="178"/>
      <c r="Z229" s="178"/>
      <c r="AA229" s="178"/>
      <c r="AB229" s="178"/>
      <c r="AC229" s="178"/>
      <c r="AD229" s="178"/>
      <c r="AE229" s="178"/>
      <c r="AF229" s="178"/>
      <c r="AG229" s="178"/>
      <c r="AI229" s="25" t="s">
        <v>738</v>
      </c>
      <c r="AJ229" s="19">
        <f>VLOOKUP(C229,EJE!C$1:D1562,2,FALSE)</f>
        <v>0</v>
      </c>
    </row>
    <row r="230" spans="1:36" ht="16.5">
      <c r="A230" s="166">
        <v>20</v>
      </c>
      <c r="B230" s="197" t="s">
        <v>1</v>
      </c>
      <c r="C230" s="178" t="s">
        <v>746</v>
      </c>
      <c r="D230" s="132" t="str">
        <f t="shared" si="197"/>
        <v>video</v>
      </c>
      <c r="E230" s="380"/>
      <c r="F230" s="380"/>
      <c r="G230" s="380"/>
      <c r="H230" s="380"/>
      <c r="I230" s="380"/>
      <c r="J230" s="380"/>
      <c r="K230" s="380"/>
      <c r="L230" s="380"/>
      <c r="M230" s="380"/>
      <c r="N230" s="380"/>
      <c r="O230" s="380"/>
      <c r="P230" s="380"/>
      <c r="Q230" s="178"/>
      <c r="R230" s="178"/>
      <c r="S230" s="178"/>
      <c r="T230" s="178"/>
      <c r="U230" s="178"/>
      <c r="V230" s="178"/>
      <c r="W230" s="178"/>
      <c r="X230" s="178"/>
      <c r="Y230" s="178"/>
      <c r="Z230" s="178"/>
      <c r="AA230" s="178"/>
      <c r="AB230" s="178"/>
      <c r="AC230" s="178"/>
      <c r="AD230" s="178"/>
      <c r="AE230" s="178"/>
      <c r="AF230" s="178"/>
      <c r="AG230" s="178"/>
      <c r="AI230" s="25" t="s">
        <v>738</v>
      </c>
      <c r="AJ230" s="19">
        <f>VLOOKUP(C230,EJE!C$1:D1563,2,FALSE)</f>
        <v>0</v>
      </c>
    </row>
    <row r="231" spans="1:36">
      <c r="A231" s="166"/>
      <c r="B231" s="166"/>
      <c r="C231" s="168"/>
      <c r="D231" s="132"/>
      <c r="E231" s="392"/>
      <c r="F231" s="392"/>
      <c r="G231" s="392"/>
      <c r="H231" s="392"/>
      <c r="I231" s="392"/>
      <c r="J231" s="392"/>
      <c r="K231" s="392"/>
      <c r="L231" s="392"/>
      <c r="M231" s="392"/>
      <c r="N231" s="392"/>
      <c r="O231" s="392"/>
      <c r="P231" s="392"/>
      <c r="Q231" s="168"/>
      <c r="R231" s="168"/>
      <c r="S231" s="168"/>
      <c r="T231" s="168"/>
      <c r="U231" s="168"/>
      <c r="V231" s="168"/>
      <c r="W231" s="168"/>
      <c r="X231" s="168"/>
      <c r="Y231" s="168"/>
      <c r="Z231" s="168"/>
      <c r="AA231" s="168"/>
      <c r="AB231" s="168"/>
      <c r="AC231" s="168"/>
      <c r="AD231" s="168"/>
      <c r="AE231" s="168"/>
      <c r="AF231" s="130"/>
      <c r="AG231" s="168"/>
    </row>
    <row r="232" spans="1:36">
      <c r="A232" s="166"/>
      <c r="B232" s="198"/>
      <c r="C232" s="168"/>
      <c r="D232" s="132"/>
      <c r="E232" s="392"/>
      <c r="F232" s="392"/>
      <c r="G232" s="392"/>
      <c r="H232" s="392"/>
      <c r="I232" s="392"/>
      <c r="J232" s="392"/>
      <c r="K232" s="392"/>
      <c r="L232" s="392"/>
      <c r="M232" s="392"/>
      <c r="N232" s="392"/>
      <c r="O232" s="392"/>
      <c r="P232" s="392"/>
      <c r="Q232" s="168"/>
      <c r="R232" s="168"/>
      <c r="S232" s="168"/>
      <c r="T232" s="168"/>
      <c r="U232" s="168"/>
      <c r="V232" s="168"/>
      <c r="W232" s="168"/>
      <c r="X232" s="168"/>
      <c r="Y232" s="168"/>
      <c r="Z232" s="168"/>
      <c r="AA232" s="168"/>
      <c r="AB232" s="168"/>
      <c r="AC232" s="168"/>
      <c r="AD232" s="168"/>
      <c r="AE232" s="168"/>
      <c r="AF232" s="130"/>
      <c r="AG232" s="168"/>
    </row>
    <row r="233" spans="1:36">
      <c r="A233" s="166"/>
      <c r="B233" s="198"/>
      <c r="C233" s="169"/>
      <c r="D233" s="59"/>
      <c r="E233" s="392"/>
      <c r="F233" s="392"/>
      <c r="G233" s="392"/>
      <c r="H233" s="392"/>
      <c r="I233" s="392"/>
      <c r="J233" s="392"/>
      <c r="K233" s="392"/>
      <c r="L233" s="392"/>
      <c r="M233" s="392"/>
      <c r="N233" s="392"/>
      <c r="O233" s="392"/>
      <c r="P233" s="392"/>
      <c r="Q233" s="169"/>
      <c r="R233" s="169"/>
      <c r="S233" s="169"/>
      <c r="T233" s="169"/>
      <c r="U233" s="169"/>
      <c r="V233" s="169"/>
      <c r="W233" s="169"/>
      <c r="X233" s="169"/>
      <c r="Y233" s="169"/>
      <c r="Z233" s="169"/>
      <c r="AA233" s="169"/>
      <c r="AB233" s="169"/>
      <c r="AC233" s="169"/>
      <c r="AD233" s="169"/>
      <c r="AE233" s="169"/>
      <c r="AG233" s="169"/>
    </row>
    <row r="234" spans="1:36">
      <c r="A234" s="166"/>
      <c r="B234" s="198"/>
      <c r="C234" s="169"/>
      <c r="D234" s="59"/>
      <c r="E234" s="392"/>
      <c r="F234" s="392"/>
      <c r="G234" s="392"/>
      <c r="H234" s="392"/>
      <c r="I234" s="392"/>
      <c r="J234" s="392"/>
      <c r="K234" s="392"/>
      <c r="L234" s="392"/>
      <c r="M234" s="392"/>
      <c r="N234" s="392"/>
      <c r="O234" s="392"/>
      <c r="P234" s="392"/>
      <c r="Q234" s="169"/>
      <c r="R234" s="169"/>
      <c r="S234" s="169"/>
      <c r="T234" s="169"/>
      <c r="U234" s="169"/>
      <c r="V234" s="169"/>
      <c r="W234" s="169"/>
      <c r="X234" s="169"/>
      <c r="Y234" s="169"/>
      <c r="Z234" s="169"/>
      <c r="AA234" s="169"/>
      <c r="AB234" s="169"/>
      <c r="AC234" s="169"/>
      <c r="AD234" s="169"/>
      <c r="AE234" s="169"/>
      <c r="AG234" s="169"/>
    </row>
    <row r="235" spans="1:36">
      <c r="C235" s="77" t="s">
        <v>932</v>
      </c>
      <c r="D235" s="192"/>
      <c r="E235" s="22"/>
      <c r="F235" s="22"/>
      <c r="G235" s="22"/>
      <c r="I235" s="18"/>
      <c r="J235" s="23"/>
      <c r="L235" s="18"/>
      <c r="M235" s="23"/>
      <c r="O235" s="18"/>
      <c r="P235" s="23"/>
      <c r="S235" s="23"/>
      <c r="U235" s="24"/>
      <c r="V235" s="24"/>
      <c r="W235" s="24"/>
      <c r="X235" s="24"/>
      <c r="Y235" s="24"/>
      <c r="AB235" s="23"/>
      <c r="AE235" s="23"/>
    </row>
    <row r="236" spans="1:36" customFormat="1" ht="21" thickBot="1">
      <c r="A236" s="245">
        <v>10</v>
      </c>
      <c r="B236" s="162"/>
      <c r="C236" s="162" t="s">
        <v>931</v>
      </c>
      <c r="D236" s="191"/>
      <c r="E236" s="381" t="s">
        <v>688</v>
      </c>
      <c r="F236" s="381"/>
      <c r="G236" s="381"/>
      <c r="H236" s="381" t="s">
        <v>38</v>
      </c>
      <c r="I236" s="381"/>
      <c r="J236" s="381"/>
      <c r="K236" s="381" t="s">
        <v>687</v>
      </c>
      <c r="L236" s="381"/>
      <c r="M236" s="381"/>
      <c r="N236" s="381" t="s">
        <v>686</v>
      </c>
      <c r="O236" s="381"/>
      <c r="P236" s="381"/>
      <c r="AH236" s="18"/>
      <c r="AI236" s="25"/>
    </row>
    <row r="237" spans="1:36" ht="12.75">
      <c r="A237" s="165">
        <v>1</v>
      </c>
      <c r="B237" s="193" t="s">
        <v>175</v>
      </c>
      <c r="C237" s="188" t="s">
        <v>210</v>
      </c>
      <c r="D237" s="59" t="str">
        <f t="shared" ref="D237:D242" si="198">HYPERLINK(AJ237,AI237)</f>
        <v>video</v>
      </c>
      <c r="E237" s="384">
        <v>8</v>
      </c>
      <c r="F237" s="384"/>
      <c r="G237" s="384"/>
      <c r="H237" s="384"/>
      <c r="I237" s="384"/>
      <c r="J237" s="384"/>
      <c r="K237" s="384"/>
      <c r="L237" s="384"/>
      <c r="M237" s="384"/>
      <c r="N237" s="380"/>
      <c r="O237" s="380"/>
      <c r="P237" s="385"/>
      <c r="AG237" s="169"/>
      <c r="AI237" s="25" t="s">
        <v>738</v>
      </c>
      <c r="AJ237" s="19">
        <f>VLOOKUP(C237,EJE!C$1:D1576,2,FALSE)</f>
        <v>0</v>
      </c>
    </row>
    <row r="238" spans="1:36" ht="16.5">
      <c r="A238" s="165">
        <v>2</v>
      </c>
      <c r="B238" s="194" t="s">
        <v>395</v>
      </c>
      <c r="C238" s="188" t="s">
        <v>389</v>
      </c>
      <c r="D238" s="59" t="str">
        <f t="shared" si="198"/>
        <v>video</v>
      </c>
      <c r="E238" s="384"/>
      <c r="F238" s="384"/>
      <c r="G238" s="384"/>
      <c r="H238" s="384" t="s">
        <v>776</v>
      </c>
      <c r="I238" s="384"/>
      <c r="J238" s="384"/>
      <c r="K238" s="384">
        <v>3</v>
      </c>
      <c r="L238" s="384"/>
      <c r="M238" s="384"/>
      <c r="N238" s="380"/>
      <c r="O238" s="380"/>
      <c r="P238" s="385"/>
      <c r="AG238" s="169"/>
      <c r="AI238" s="25" t="s">
        <v>738</v>
      </c>
      <c r="AJ238" s="19" t="str">
        <f>VLOOKUP(C238,EJE!C$1:D1577,2,FALSE)</f>
        <v>https://youtu.be/B4AxYIlorgw?si=E6uIHQ3akwy8aj-m</v>
      </c>
    </row>
    <row r="239" spans="1:36" ht="17.25" thickBot="1">
      <c r="A239" s="165">
        <v>3</v>
      </c>
      <c r="B239" s="195" t="s">
        <v>392</v>
      </c>
      <c r="C239" s="214" t="s">
        <v>176</v>
      </c>
      <c r="D239" s="61" t="str">
        <f t="shared" si="198"/>
        <v>video</v>
      </c>
      <c r="E239" s="386"/>
      <c r="F239" s="386"/>
      <c r="G239" s="386"/>
      <c r="H239" s="386" t="s">
        <v>776</v>
      </c>
      <c r="I239" s="386"/>
      <c r="J239" s="386"/>
      <c r="K239" s="386">
        <v>3</v>
      </c>
      <c r="L239" s="386"/>
      <c r="M239" s="386"/>
      <c r="N239" s="387"/>
      <c r="O239" s="387"/>
      <c r="P239" s="388"/>
      <c r="AG239" s="169"/>
      <c r="AI239" s="25" t="s">
        <v>738</v>
      </c>
      <c r="AJ239" s="19" t="str">
        <f>VLOOKUP(C239,EJE!C$1:D1578,2,FALSE)</f>
        <v>https://drive.google.com/file/d/1Q1An8Nigul245WUqUDS52fCJOsCBmEqf/view?usp=drive_link</v>
      </c>
    </row>
    <row r="240" spans="1:36" ht="16.5">
      <c r="A240" s="165">
        <v>4</v>
      </c>
      <c r="B240" s="193" t="s">
        <v>739</v>
      </c>
      <c r="C240" s="215" t="s">
        <v>66</v>
      </c>
      <c r="D240" s="74" t="str">
        <f t="shared" si="198"/>
        <v>video</v>
      </c>
      <c r="E240" s="389"/>
      <c r="F240" s="389"/>
      <c r="G240" s="389"/>
      <c r="H240" s="389" t="s">
        <v>776</v>
      </c>
      <c r="I240" s="389"/>
      <c r="J240" s="389"/>
      <c r="K240" s="389">
        <v>3</v>
      </c>
      <c r="L240" s="389"/>
      <c r="M240" s="389"/>
      <c r="N240" s="390"/>
      <c r="O240" s="390"/>
      <c r="P240" s="391"/>
      <c r="AG240" s="169"/>
      <c r="AI240" s="25" t="s">
        <v>738</v>
      </c>
      <c r="AJ240" s="19" t="str">
        <f>VLOOKUP(C240,EJE!C$1:D1579,2,FALSE)</f>
        <v>https://youtu.be/YNAwRWgPwNk?si=tRGZb459mOPBCCZB</v>
      </c>
    </row>
    <row r="241" spans="1:36" ht="12.75">
      <c r="A241" s="165">
        <v>5</v>
      </c>
      <c r="B241" s="194" t="s">
        <v>739</v>
      </c>
      <c r="C241" s="188" t="s">
        <v>622</v>
      </c>
      <c r="D241" s="59" t="e">
        <f t="shared" si="198"/>
        <v>#N/A</v>
      </c>
      <c r="E241" s="384"/>
      <c r="F241" s="384"/>
      <c r="G241" s="384"/>
      <c r="H241" s="384" t="s">
        <v>776</v>
      </c>
      <c r="I241" s="384"/>
      <c r="J241" s="384"/>
      <c r="K241" s="384">
        <v>3</v>
      </c>
      <c r="L241" s="384"/>
      <c r="M241" s="384"/>
      <c r="N241" s="380"/>
      <c r="O241" s="380"/>
      <c r="P241" s="385"/>
      <c r="AG241" s="169"/>
      <c r="AI241" s="25" t="s">
        <v>738</v>
      </c>
      <c r="AJ241" s="19" t="e">
        <f>VLOOKUP(C241,EJE!C$1:D1580,2,FALSE)</f>
        <v>#N/A</v>
      </c>
    </row>
    <row r="242" spans="1:36" ht="13.5" thickBot="1">
      <c r="A242" s="165">
        <v>6</v>
      </c>
      <c r="B242" s="194" t="s">
        <v>0</v>
      </c>
      <c r="C242" s="188" t="s">
        <v>627</v>
      </c>
      <c r="D242" s="59" t="str">
        <f t="shared" si="198"/>
        <v>video</v>
      </c>
      <c r="E242" s="384"/>
      <c r="F242" s="384"/>
      <c r="G242" s="384"/>
      <c r="H242" s="384" t="s">
        <v>776</v>
      </c>
      <c r="I242" s="384"/>
      <c r="J242" s="384"/>
      <c r="K242" s="384">
        <v>3</v>
      </c>
      <c r="L242" s="384"/>
      <c r="M242" s="384"/>
      <c r="N242" s="380"/>
      <c r="O242" s="380"/>
      <c r="P242" s="385"/>
      <c r="AG242" s="169"/>
      <c r="AI242" s="25" t="s">
        <v>738</v>
      </c>
      <c r="AJ242" s="19" t="str">
        <f>VLOOKUP(C242,EJE!C$1:D1581,2,FALSE)</f>
        <v>https://youtu.be/21c_yxmd5lQ?si=PIVwUqgcfAsyu5jn</v>
      </c>
    </row>
    <row r="243" spans="1:36" ht="12.75">
      <c r="A243" s="165">
        <v>7</v>
      </c>
      <c r="B243" s="196" t="s">
        <v>800</v>
      </c>
      <c r="C243" s="176" t="str">
        <f>+VLOOKUP($B243,PERIODIZACION!$A$3:$AN$528,2,FALSE)</f>
        <v>PECHO</v>
      </c>
      <c r="D243" s="176">
        <f>IF(VLOOKUP($B243,PERIODIZACION!$A$3:$AN$528,3,FALSE)=0,"",VLOOKUP($B243,PERIODIZACION!$A$3:$AN$528,3,FALSE))</f>
        <v>40</v>
      </c>
      <c r="E243" s="176" t="str">
        <f t="shared" ref="E243" si="199">IF(D243 &lt;&gt; "","/","")</f>
        <v>/</v>
      </c>
      <c r="F243" s="176">
        <f>IF(VLOOKUP($B243,PERIODIZACION!$A$3:$AN$528,4,FALSE)=0,"",VLOOKUP($B243,PERIODIZACION!$A$3:$AN$528,4,FALSE))</f>
        <v>4</v>
      </c>
      <c r="G243" s="176">
        <f>IF(VLOOKUP($B243,PERIODIZACION!$A$3:$AN$528,5,FALSE)=0,"",VLOOKUP($B243,PERIODIZACION!$A$3:$AN$528,5,FALSE))</f>
        <v>60</v>
      </c>
      <c r="H243" s="176" t="str">
        <f t="shared" ref="H243" si="200">IF(G243 &lt;&gt; "","/","")</f>
        <v>/</v>
      </c>
      <c r="I243" s="176">
        <f>IF(VLOOKUP($B243,PERIODIZACION!$A$3:$AN$528,6,FALSE)=0,"",VLOOKUP($B243,PERIODIZACION!$A$3:$AN$528,6,FALSE))</f>
        <v>4</v>
      </c>
      <c r="J243" s="176">
        <f>IF(VLOOKUP($B243,PERIODIZACION!$A$3:$AN$528,7,FALSE)=0,"",VLOOKUP($B243,PERIODIZACION!$A$3:$AN$528,7,FALSE))</f>
        <v>70</v>
      </c>
      <c r="K243" s="176" t="str">
        <f t="shared" ref="K243" si="201">IF(J243 &lt;&gt; "","/","")</f>
        <v>/</v>
      </c>
      <c r="L243" s="176">
        <f>IF(VLOOKUP($B243,PERIODIZACION!$A$3:$AN$528,8,FALSE)=0,"",VLOOKUP($B243,PERIODIZACION!$A$3:$AN$528,8,FALSE))</f>
        <v>4</v>
      </c>
      <c r="M243" s="176">
        <f>IF(VLOOKUP($B243,PERIODIZACION!$A$3:$AN$528,9,FALSE)=0,"",VLOOKUP($B243,PERIODIZACION!$A$3:$AN$528,9,FALSE))</f>
        <v>80</v>
      </c>
      <c r="N243" s="176" t="str">
        <f t="shared" ref="N243" si="202">IF(M243 &lt;&gt; "","/","")</f>
        <v>/</v>
      </c>
      <c r="O243" s="176">
        <f>IF(VLOOKUP($B243,PERIODIZACION!$A$3:$AN$528,10,FALSE)=0,"",VLOOKUP($B243,PERIODIZACION!$A$3:$AN$528,10,FALSE))</f>
        <v>2</v>
      </c>
      <c r="P243" s="176">
        <f>IF(VLOOKUP($B243,PERIODIZACION!$A$3:$AN$528,11,FALSE)=0,"",VLOOKUP($B243,PERIODIZACION!$A$3:$AN$528,11,FALSE))</f>
        <v>80</v>
      </c>
      <c r="Q243" s="176" t="str">
        <f t="shared" ref="Q243" si="203">IF(P243 &lt;&gt; "","/","")</f>
        <v>/</v>
      </c>
      <c r="R243" s="176">
        <f>IF(VLOOKUP($B243,PERIODIZACION!$A$3:$AN$528,12,FALSE)=0,"",VLOOKUP($B243,PERIODIZACION!$A$3:$AN$528,12,FALSE))</f>
        <v>2</v>
      </c>
      <c r="S243" s="176">
        <f>IF(VLOOKUP($B243,PERIODIZACION!$A$3:$AN$528,13,FALSE)=0,"",VLOOKUP($B243,PERIODIZACION!$A$3:$AN$528,13,FALSE))</f>
        <v>80</v>
      </c>
      <c r="T243" s="176" t="str">
        <f t="shared" ref="T243" si="204">IF(S243 &lt;&gt; "","/","")</f>
        <v>/</v>
      </c>
      <c r="U243" s="176">
        <f>IF(VLOOKUP($B243,PERIODIZACION!$A$3:$AN$528,14,FALSE)=0,"",VLOOKUP($B243,PERIODIZACION!$A$3:$AN$528,14,FALSE))</f>
        <v>2</v>
      </c>
      <c r="V243" s="176">
        <f>IF(VLOOKUP($B243,PERIODIZACION!$A$3:$AN$528,15,FALSE)=0,"",VLOOKUP($B243,PERIODIZACION!$A$3:$AN$528,15,FALSE))</f>
        <v>80</v>
      </c>
      <c r="W243" s="176" t="str">
        <f t="shared" ref="W243" si="205">IF(V243 &lt;&gt; "","/","")</f>
        <v>/</v>
      </c>
      <c r="X243" s="176">
        <f>IF(VLOOKUP($B243,PERIODIZACION!$A$3:$AN$528,16,FALSE)=0,"",VLOOKUP($B243,PERIODIZACION!$A$3:$AN$528,16,FALSE))</f>
        <v>2</v>
      </c>
      <c r="Y243" s="176">
        <f>IF(VLOOKUP($B243,PERIODIZACION!$A$3:$AN$528,17,FALSE)=0,"",VLOOKUP($B243,PERIODIZACION!$A$3:$AN$528,17,FALSE))</f>
        <v>80</v>
      </c>
      <c r="Z243" s="176" t="str">
        <f t="shared" ref="Z243" si="206">IF(Y243 &lt;&gt; "","/","")</f>
        <v>/</v>
      </c>
      <c r="AA243" s="176">
        <f>IF(VLOOKUP($B243,PERIODIZACION!$A$3:$AN$528,18,FALSE)=0,"",VLOOKUP($B243,PERIODIZACION!$A$3:$AN$528,18,FALSE))</f>
        <v>2</v>
      </c>
      <c r="AB243" s="176">
        <f>IF(VLOOKUP($B243,PERIODIZACION!$A$3:$AN$528,19,FALSE)=0,"",VLOOKUP($B243,PERIODIZACION!$A$3:$AN$528,19,FALSE))</f>
        <v>80</v>
      </c>
      <c r="AC243" s="176" t="str">
        <f t="shared" ref="AC243" si="207">IF(AB243 &lt;&gt; "","/","")</f>
        <v>/</v>
      </c>
      <c r="AD243" s="176">
        <f>IF(VLOOKUP($B243,PERIODIZACION!$A$3:$AN$528,20,FALSE)=0,"",VLOOKUP($B243,PERIODIZACION!$A$3:$AN$528,20,FALSE))</f>
        <v>2</v>
      </c>
      <c r="AE243" s="176" t="str">
        <f>IF(VLOOKUP($B243,PERIODIZACION!$A$3:$AN$528,21,FALSE)=0,"",VLOOKUP($B243,PERIODIZACION!$A$3:$AN$528,21,FALSE))</f>
        <v/>
      </c>
      <c r="AF243" s="176" t="str">
        <f t="shared" ref="AF243" si="208">IF(AE243 &lt;&gt; "","/","")</f>
        <v/>
      </c>
      <c r="AG243" s="182" t="str">
        <f>IF(VLOOKUP($B243,PERIODIZACION!$A$3:$AN$528,22,FALSE)=0,"",VLOOKUP($B243,PERIODIZACION!$A$3:$AN$528,22,FALSE))</f>
        <v/>
      </c>
      <c r="AJ243" s="19" t="e">
        <f>VLOOKUP(C243,EJE!C$1:D1582,2,FALSE)</f>
        <v>#N/A</v>
      </c>
    </row>
    <row r="244" spans="1:36" ht="12.75">
      <c r="A244" s="165">
        <v>8</v>
      </c>
      <c r="B244" s="194" t="s">
        <v>685</v>
      </c>
      <c r="C244" s="188" t="s">
        <v>114</v>
      </c>
      <c r="D244" s="59" t="str">
        <f>HYPERLINK(AJ244,AI244)</f>
        <v>video</v>
      </c>
      <c r="E244" s="384"/>
      <c r="F244" s="384"/>
      <c r="G244" s="384"/>
      <c r="H244" s="384" t="s">
        <v>776</v>
      </c>
      <c r="I244" s="384"/>
      <c r="J244" s="384"/>
      <c r="K244" s="384"/>
      <c r="L244" s="384"/>
      <c r="M244" s="384"/>
      <c r="N244" s="384"/>
      <c r="O244" s="384"/>
      <c r="P244" s="384"/>
      <c r="Q244" s="186"/>
      <c r="R244" s="186"/>
      <c r="S244" s="186"/>
      <c r="T244" s="186"/>
      <c r="U244" s="186"/>
      <c r="V244" s="186"/>
      <c r="W244" s="186"/>
      <c r="X244" s="186"/>
      <c r="Y244" s="186"/>
      <c r="Z244" s="186"/>
      <c r="AA244" s="186"/>
      <c r="AB244" s="186"/>
      <c r="AC244" s="186"/>
      <c r="AD244" s="186"/>
      <c r="AE244" s="186"/>
      <c r="AF244" s="186"/>
      <c r="AG244" s="216"/>
      <c r="AI244" s="25" t="s">
        <v>738</v>
      </c>
      <c r="AJ244" s="19" t="str">
        <f>VLOOKUP(C244,EJE!C$1:D1583,2,FALSE)</f>
        <v>https://youtu.be/p2i_0eL_ztg?si=rwMzBD9p-1bf_avu</v>
      </c>
    </row>
    <row r="245" spans="1:36" ht="13.5" thickBot="1">
      <c r="A245" s="165">
        <v>9</v>
      </c>
      <c r="B245" s="195" t="s">
        <v>264</v>
      </c>
      <c r="C245" s="214" t="s">
        <v>219</v>
      </c>
      <c r="D245" s="61" t="str">
        <f>HYPERLINK(AJ245,AI245)</f>
        <v>video</v>
      </c>
      <c r="E245" s="386"/>
      <c r="F245" s="386"/>
      <c r="G245" s="386"/>
      <c r="H245" s="386" t="s">
        <v>776</v>
      </c>
      <c r="I245" s="386"/>
      <c r="J245" s="386"/>
      <c r="K245" s="386"/>
      <c r="L245" s="386"/>
      <c r="M245" s="386"/>
      <c r="N245" s="386"/>
      <c r="O245" s="386"/>
      <c r="P245" s="386"/>
      <c r="Q245" s="217"/>
      <c r="R245" s="217"/>
      <c r="S245" s="217"/>
      <c r="T245" s="217"/>
      <c r="U245" s="217"/>
      <c r="V245" s="217"/>
      <c r="W245" s="217"/>
      <c r="X245" s="217"/>
      <c r="Y245" s="217"/>
      <c r="Z245" s="217"/>
      <c r="AA245" s="217"/>
      <c r="AB245" s="217"/>
      <c r="AC245" s="217"/>
      <c r="AD245" s="217"/>
      <c r="AE245" s="217"/>
      <c r="AF245" s="217"/>
      <c r="AG245" s="218"/>
      <c r="AI245" s="25" t="s">
        <v>738</v>
      </c>
      <c r="AJ245" s="19">
        <f>VLOOKUP(C245,EJE!C$1:D1584,2,FALSE)</f>
        <v>0</v>
      </c>
    </row>
    <row r="246" spans="1:36" ht="12.75">
      <c r="A246" s="165">
        <v>10</v>
      </c>
      <c r="B246" s="219" t="s">
        <v>1166</v>
      </c>
      <c r="C246" s="176" t="str">
        <f>+VLOOKUP($B246,PERIODIZACION!$A$3:$AN$528,2,FALSE)</f>
        <v>SEAL ROW</v>
      </c>
      <c r="D246" s="176">
        <f>IF(VLOOKUP($B246,PERIODIZACION!$A$3:$AN$528,3,FALSE)=0,"",VLOOKUP($B246,PERIODIZACION!$A$3:$AN$528,3,FALSE))</f>
        <v>40</v>
      </c>
      <c r="E246" s="176" t="str">
        <f t="shared" ref="E246" si="209">IF(D246 &lt;&gt; "","/","")</f>
        <v>/</v>
      </c>
      <c r="F246" s="176">
        <f>IF(VLOOKUP($B246,PERIODIZACION!$A$3:$AN$528,4,FALSE)=0,"",VLOOKUP($B246,PERIODIZACION!$A$3:$AN$528,4,FALSE))</f>
        <v>4</v>
      </c>
      <c r="G246" s="176">
        <f>IF(VLOOKUP($B246,PERIODIZACION!$A$3:$AN$528,5,FALSE)=0,"",VLOOKUP($B246,PERIODIZACION!$A$3:$AN$528,5,FALSE))</f>
        <v>60</v>
      </c>
      <c r="H246" s="176" t="str">
        <f t="shared" ref="H246" si="210">IF(G246 &lt;&gt; "","/","")</f>
        <v>/</v>
      </c>
      <c r="I246" s="176">
        <f>IF(VLOOKUP($B246,PERIODIZACION!$A$3:$AN$528,6,FALSE)=0,"",VLOOKUP($B246,PERIODIZACION!$A$3:$AN$528,6,FALSE))</f>
        <v>4</v>
      </c>
      <c r="J246" s="176">
        <f>IF(VLOOKUP($B246,PERIODIZACION!$A$3:$AN$528,7,FALSE)=0,"",VLOOKUP($B246,PERIODIZACION!$A$3:$AN$528,7,FALSE))</f>
        <v>70</v>
      </c>
      <c r="K246" s="176" t="str">
        <f t="shared" ref="K246" si="211">IF(J246 &lt;&gt; "","/","")</f>
        <v>/</v>
      </c>
      <c r="L246" s="176">
        <f>IF(VLOOKUP($B246,PERIODIZACION!$A$3:$AN$528,8,FALSE)=0,"",VLOOKUP($B246,PERIODIZACION!$A$3:$AN$528,8,FALSE))</f>
        <v>4</v>
      </c>
      <c r="M246" s="176">
        <f>IF(VLOOKUP($B246,PERIODIZACION!$A$3:$AN$528,9,FALSE)=0,"",VLOOKUP($B246,PERIODIZACION!$A$3:$AN$528,9,FALSE))</f>
        <v>80</v>
      </c>
      <c r="N246" s="176" t="str">
        <f t="shared" ref="N246" si="212">IF(M246 &lt;&gt; "","/","")</f>
        <v>/</v>
      </c>
      <c r="O246" s="176">
        <f>IF(VLOOKUP($B246,PERIODIZACION!$A$3:$AN$528,10,FALSE)=0,"",VLOOKUP($B246,PERIODIZACION!$A$3:$AN$528,10,FALSE))</f>
        <v>5</v>
      </c>
      <c r="P246" s="176">
        <f>IF(VLOOKUP($B246,PERIODIZACION!$A$3:$AN$528,11,FALSE)=0,"",VLOOKUP($B246,PERIODIZACION!$A$3:$AN$528,11,FALSE))</f>
        <v>80</v>
      </c>
      <c r="Q246" s="176" t="str">
        <f t="shared" ref="Q246" si="213">IF(P246 &lt;&gt; "","/","")</f>
        <v>/</v>
      </c>
      <c r="R246" s="176">
        <f>IF(VLOOKUP($B246,PERIODIZACION!$A$3:$AN$528,12,FALSE)=0,"",VLOOKUP($B246,PERIODIZACION!$A$3:$AN$528,12,FALSE))</f>
        <v>5</v>
      </c>
      <c r="S246" s="176">
        <f>IF(VLOOKUP($B246,PERIODIZACION!$A$3:$AN$528,13,FALSE)=0,"",VLOOKUP($B246,PERIODIZACION!$A$3:$AN$528,13,FALSE))</f>
        <v>80</v>
      </c>
      <c r="T246" s="176" t="str">
        <f t="shared" ref="T246" si="214">IF(S246 &lt;&gt; "","/","")</f>
        <v>/</v>
      </c>
      <c r="U246" s="176">
        <f>IF(VLOOKUP($B246,PERIODIZACION!$A$3:$AN$528,14,FALSE)=0,"",VLOOKUP($B246,PERIODIZACION!$A$3:$AN$528,14,FALSE))</f>
        <v>5</v>
      </c>
      <c r="V246" s="176">
        <f>IF(VLOOKUP($B246,PERIODIZACION!$A$3:$AN$528,15,FALSE)=0,"",VLOOKUP($B246,PERIODIZACION!$A$3:$AN$528,15,FALSE))</f>
        <v>80</v>
      </c>
      <c r="W246" s="176" t="str">
        <f t="shared" ref="W246" si="215">IF(V246 &lt;&gt; "","/","")</f>
        <v>/</v>
      </c>
      <c r="X246" s="176">
        <f>IF(VLOOKUP($B246,PERIODIZACION!$A$3:$AN$528,16,FALSE)=0,"",VLOOKUP($B246,PERIODIZACION!$A$3:$AN$528,16,FALSE))</f>
        <v>5</v>
      </c>
      <c r="Y246" s="176">
        <f>IF(VLOOKUP($B246,PERIODIZACION!$A$3:$AN$528,17,FALSE)=0,"",VLOOKUP($B246,PERIODIZACION!$A$3:$AN$528,17,FALSE))</f>
        <v>80</v>
      </c>
      <c r="Z246" s="176" t="str">
        <f t="shared" ref="Z246" si="216">IF(Y246 &lt;&gt; "","/","")</f>
        <v>/</v>
      </c>
      <c r="AA246" s="176">
        <f>IF(VLOOKUP($B246,PERIODIZACION!$A$3:$AN$528,18,FALSE)=0,"",VLOOKUP($B246,PERIODIZACION!$A$3:$AN$528,18,FALSE))</f>
        <v>5</v>
      </c>
      <c r="AB246" s="176">
        <f>IF(VLOOKUP($B246,PERIODIZACION!$A$3:$AN$528,19,FALSE)=0,"",VLOOKUP($B246,PERIODIZACION!$A$3:$AN$528,19,FALSE))</f>
        <v>80</v>
      </c>
      <c r="AC246" s="176" t="str">
        <f t="shared" ref="AC246" si="217">IF(AB246 &lt;&gt; "","/","")</f>
        <v>/</v>
      </c>
      <c r="AD246" s="176">
        <f>IF(VLOOKUP($B246,PERIODIZACION!$A$3:$AN$528,20,FALSE)=0,"",VLOOKUP($B246,PERIODIZACION!$A$3:$AN$528,20,FALSE))</f>
        <v>5</v>
      </c>
      <c r="AE246" s="176" t="str">
        <f>IF(VLOOKUP($B246,PERIODIZACION!$A$3:$AN$528,21,FALSE)=0,"",VLOOKUP($B246,PERIODIZACION!$A$3:$AN$528,21,FALSE))</f>
        <v/>
      </c>
      <c r="AF246" s="176" t="str">
        <f t="shared" ref="AF246" si="218">IF(AE246 &lt;&gt; "","/","")</f>
        <v/>
      </c>
      <c r="AG246" s="182" t="str">
        <f>IF(VLOOKUP($B246,PERIODIZACION!$A$3:$AN$528,22,FALSE)=0,"",VLOOKUP($B246,PERIODIZACION!$A$3:$AN$528,22,FALSE))</f>
        <v/>
      </c>
      <c r="AJ246" s="19" t="e">
        <f>VLOOKUP(C246,EJE!C$1:D1585,2,FALSE)</f>
        <v>#N/A</v>
      </c>
    </row>
    <row r="247" spans="1:36" ht="16.5">
      <c r="A247" s="165">
        <v>11</v>
      </c>
      <c r="B247" s="194" t="s">
        <v>685</v>
      </c>
      <c r="C247" s="188" t="s">
        <v>3</v>
      </c>
      <c r="D247" s="59" t="str">
        <f>HYPERLINK(AJ247,AI247)</f>
        <v>video</v>
      </c>
      <c r="E247" s="384"/>
      <c r="F247" s="384"/>
      <c r="G247" s="384"/>
      <c r="H247" s="384" t="s">
        <v>776</v>
      </c>
      <c r="I247" s="384"/>
      <c r="J247" s="384"/>
      <c r="K247" s="384"/>
      <c r="L247" s="384"/>
      <c r="M247" s="384"/>
      <c r="N247" s="384"/>
      <c r="O247" s="384"/>
      <c r="P247" s="384"/>
      <c r="Q247" s="186"/>
      <c r="R247" s="186"/>
      <c r="S247" s="186"/>
      <c r="T247" s="186"/>
      <c r="U247" s="186"/>
      <c r="V247" s="186"/>
      <c r="W247" s="186"/>
      <c r="X247" s="186"/>
      <c r="Y247" s="186"/>
      <c r="Z247" s="186"/>
      <c r="AA247" s="186"/>
      <c r="AB247" s="186"/>
      <c r="AC247" s="186"/>
      <c r="AD247" s="186"/>
      <c r="AE247" s="186"/>
      <c r="AF247" s="186"/>
      <c r="AG247" s="216"/>
      <c r="AI247" s="25" t="s">
        <v>738</v>
      </c>
      <c r="AJ247" s="19" t="str">
        <f>VLOOKUP(C247,EJE!C$1:D1586,2,FALSE)</f>
        <v>https://youtu.be/JwwQxitUCsY?si=-0IR-GRHn2uOUwX0</v>
      </c>
    </row>
    <row r="248" spans="1:36" ht="17.25" thickBot="1">
      <c r="A248" s="165">
        <v>12</v>
      </c>
      <c r="B248" s="195" t="s">
        <v>942</v>
      </c>
      <c r="C248" s="214" t="s">
        <v>661</v>
      </c>
      <c r="D248" s="61" t="str">
        <f>HYPERLINK(AJ248,AI248)</f>
        <v>video</v>
      </c>
      <c r="E248" s="386"/>
      <c r="F248" s="386"/>
      <c r="G248" s="386"/>
      <c r="H248" s="386" t="s">
        <v>776</v>
      </c>
      <c r="I248" s="386"/>
      <c r="J248" s="386"/>
      <c r="K248" s="386"/>
      <c r="L248" s="386"/>
      <c r="M248" s="386"/>
      <c r="N248" s="386"/>
      <c r="O248" s="386"/>
      <c r="P248" s="386"/>
      <c r="Q248" s="217"/>
      <c r="R248" s="217"/>
      <c r="S248" s="217"/>
      <c r="T248" s="217"/>
      <c r="U248" s="217"/>
      <c r="V248" s="217"/>
      <c r="W248" s="217"/>
      <c r="X248" s="217"/>
      <c r="Y248" s="217"/>
      <c r="Z248" s="217"/>
      <c r="AA248" s="217"/>
      <c r="AB248" s="217"/>
      <c r="AC248" s="217"/>
      <c r="AD248" s="217"/>
      <c r="AE248" s="217"/>
      <c r="AF248" s="217"/>
      <c r="AG248" s="218"/>
      <c r="AI248" s="25" t="s">
        <v>738</v>
      </c>
      <c r="AJ248" s="19" t="str">
        <f>VLOOKUP(C248,EJE!C$1:D1587,2,FALSE)</f>
        <v>https://drive.google.com/file/d/1VSznd0Pd842fm_2ygqVwDGID2Qpk-swW/view?usp=sharing</v>
      </c>
    </row>
    <row r="249" spans="1:36">
      <c r="A249" s="165">
        <v>13</v>
      </c>
      <c r="B249" s="381"/>
      <c r="C249" s="381"/>
      <c r="D249" s="381"/>
      <c r="E249" s="381" t="s">
        <v>688</v>
      </c>
      <c r="F249" s="381"/>
      <c r="G249" s="381"/>
      <c r="H249" s="381" t="s">
        <v>38</v>
      </c>
      <c r="I249" s="381"/>
      <c r="J249" s="381"/>
      <c r="K249" s="381" t="s">
        <v>687</v>
      </c>
      <c r="L249" s="381"/>
      <c r="M249" s="381"/>
      <c r="N249" s="381" t="s">
        <v>686</v>
      </c>
      <c r="O249" s="381"/>
      <c r="P249" s="381"/>
      <c r="AG249" s="169"/>
      <c r="AJ249" s="19" t="e">
        <f>VLOOKUP(C249,EJE!C$1:D1588,2,FALSE)</f>
        <v>#N/A</v>
      </c>
    </row>
    <row r="250" spans="1:36" ht="12.75">
      <c r="A250" s="165">
        <v>14</v>
      </c>
      <c r="B250" s="197" t="s">
        <v>42</v>
      </c>
      <c r="C250" s="178" t="s">
        <v>2</v>
      </c>
      <c r="D250" s="132" t="str">
        <f>HYPERLINK(AJ250,AI250)</f>
        <v>video</v>
      </c>
      <c r="E250" s="380">
        <v>10</v>
      </c>
      <c r="F250" s="380"/>
      <c r="G250" s="380"/>
      <c r="H250" s="380" t="s">
        <v>772</v>
      </c>
      <c r="I250" s="380"/>
      <c r="J250" s="380"/>
      <c r="K250" s="380">
        <v>3</v>
      </c>
      <c r="L250" s="380"/>
      <c r="M250" s="380"/>
      <c r="N250" s="380"/>
      <c r="O250" s="380"/>
      <c r="P250" s="380"/>
      <c r="Q250" s="168"/>
      <c r="R250" s="168"/>
      <c r="S250" s="168"/>
      <c r="T250" s="168"/>
      <c r="U250" s="168"/>
      <c r="V250" s="168"/>
      <c r="W250" s="168"/>
      <c r="X250" s="168"/>
      <c r="Y250" s="168"/>
      <c r="Z250" s="168"/>
      <c r="AA250" s="168"/>
      <c r="AB250" s="168"/>
      <c r="AG250" s="169"/>
      <c r="AI250" s="25" t="s">
        <v>738</v>
      </c>
      <c r="AJ250" s="19" t="str">
        <f>VLOOKUP(C250,EJE!C$1:D1589,2,FALSE)</f>
        <v>https://youtu.be/bgO3bI1ts_E?si=cgFOBOfo4lT9WI1k</v>
      </c>
    </row>
    <row r="251" spans="1:36" ht="12.75">
      <c r="A251" s="165">
        <v>15</v>
      </c>
      <c r="B251" s="197" t="s">
        <v>39</v>
      </c>
      <c r="C251" s="178" t="s">
        <v>30</v>
      </c>
      <c r="D251" s="132" t="str">
        <f>HYPERLINK(AJ251,AI251)</f>
        <v>video</v>
      </c>
      <c r="E251" s="380">
        <v>10</v>
      </c>
      <c r="F251" s="380"/>
      <c r="G251" s="380"/>
      <c r="H251" s="380" t="s">
        <v>772</v>
      </c>
      <c r="I251" s="380"/>
      <c r="J251" s="380"/>
      <c r="K251" s="380">
        <v>3</v>
      </c>
      <c r="L251" s="380"/>
      <c r="M251" s="380"/>
      <c r="N251" s="380"/>
      <c r="O251" s="380"/>
      <c r="P251" s="380"/>
      <c r="Q251" s="168"/>
      <c r="R251" s="168"/>
      <c r="S251" s="168"/>
      <c r="T251" s="168"/>
      <c r="U251" s="168"/>
      <c r="V251" s="168"/>
      <c r="W251" s="168"/>
      <c r="X251" s="168"/>
      <c r="Y251" s="168"/>
      <c r="Z251" s="168"/>
      <c r="AA251" s="168"/>
      <c r="AB251" s="168"/>
      <c r="AG251" s="169"/>
      <c r="AI251" s="25" t="s">
        <v>738</v>
      </c>
      <c r="AJ251" s="19">
        <f>VLOOKUP(C251,EJE!C$1:D1590,2,FALSE)</f>
        <v>0</v>
      </c>
    </row>
    <row r="252" spans="1:36" ht="12.75">
      <c r="A252" s="165">
        <v>16</v>
      </c>
      <c r="B252" s="197" t="s">
        <v>685</v>
      </c>
      <c r="C252" s="178" t="s">
        <v>4</v>
      </c>
      <c r="D252" s="132" t="str">
        <f>HYPERLINK(AJ252,AI252)</f>
        <v>video</v>
      </c>
      <c r="E252" s="380"/>
      <c r="F252" s="380"/>
      <c r="G252" s="380"/>
      <c r="H252" s="380" t="s">
        <v>779</v>
      </c>
      <c r="I252" s="380"/>
      <c r="J252" s="380"/>
      <c r="K252" s="380">
        <v>3</v>
      </c>
      <c r="L252" s="380"/>
      <c r="M252" s="380"/>
      <c r="N252" s="380"/>
      <c r="O252" s="380"/>
      <c r="P252" s="380"/>
      <c r="Q252" s="168"/>
      <c r="R252" s="168"/>
      <c r="S252" s="168"/>
      <c r="T252" s="168"/>
      <c r="U252" s="168"/>
      <c r="V252" s="168"/>
      <c r="W252" s="168"/>
      <c r="X252" s="168"/>
      <c r="Y252" s="168"/>
      <c r="Z252" s="168"/>
      <c r="AA252" s="168"/>
      <c r="AB252" s="168"/>
      <c r="AG252" s="169"/>
      <c r="AI252" s="25" t="s">
        <v>738</v>
      </c>
      <c r="AJ252" s="19" t="str">
        <f>VLOOKUP(C252,EJE!C$1:D1591,2,FALSE)</f>
        <v>https://youtu.be/SvFPSj9WcEk?si=iMWBcf8EZLcp5zy2</v>
      </c>
    </row>
    <row r="253" spans="1:36" ht="16.5">
      <c r="A253" s="166">
        <v>17</v>
      </c>
      <c r="B253" s="197" t="s">
        <v>1</v>
      </c>
      <c r="C253" s="178" t="s">
        <v>745</v>
      </c>
      <c r="D253" s="132" t="str">
        <f t="shared" ref="D253:D256" si="219">HYPERLINK(AJ253,AI253)</f>
        <v>video</v>
      </c>
      <c r="E253" s="380"/>
      <c r="F253" s="380"/>
      <c r="G253" s="380"/>
      <c r="H253" s="380" t="s">
        <v>779</v>
      </c>
      <c r="I253" s="380"/>
      <c r="J253" s="380"/>
      <c r="K253" s="380">
        <v>3</v>
      </c>
      <c r="L253" s="380"/>
      <c r="M253" s="380"/>
      <c r="N253" s="380"/>
      <c r="O253" s="380"/>
      <c r="P253" s="380"/>
      <c r="Q253" s="168"/>
      <c r="R253" s="168"/>
      <c r="S253" s="168"/>
      <c r="T253" s="168"/>
      <c r="U253" s="168"/>
      <c r="V253" s="168"/>
      <c r="W253" s="168"/>
      <c r="X253" s="168"/>
      <c r="Y253" s="168"/>
      <c r="Z253" s="168"/>
      <c r="AA253" s="168"/>
      <c r="AB253" s="168"/>
      <c r="AG253" s="169"/>
      <c r="AI253" s="25" t="s">
        <v>738</v>
      </c>
      <c r="AJ253" s="19" t="str">
        <f>VLOOKUP(C253,EJE!C$1:D1592,2,FALSE)</f>
        <v>https://drive.google.com/file/d/1d10kKB4X2rApjiYtDlKjBbuy7zvRY_rz/view?usp=sharing</v>
      </c>
    </row>
    <row r="254" spans="1:36" ht="16.5">
      <c r="A254" s="166">
        <v>18</v>
      </c>
      <c r="B254" s="197" t="s">
        <v>1</v>
      </c>
      <c r="C254" s="178" t="s">
        <v>745</v>
      </c>
      <c r="D254" s="132" t="str">
        <f t="shared" si="219"/>
        <v>video</v>
      </c>
      <c r="E254" s="380"/>
      <c r="F254" s="380"/>
      <c r="G254" s="380"/>
      <c r="H254" s="380" t="s">
        <v>779</v>
      </c>
      <c r="I254" s="380"/>
      <c r="J254" s="380"/>
      <c r="K254" s="380">
        <v>3</v>
      </c>
      <c r="L254" s="380"/>
      <c r="M254" s="380"/>
      <c r="N254" s="380"/>
      <c r="O254" s="380"/>
      <c r="P254" s="380"/>
      <c r="Q254" s="168"/>
      <c r="R254" s="168"/>
      <c r="S254" s="168"/>
      <c r="T254" s="168"/>
      <c r="U254" s="168"/>
      <c r="V254" s="168"/>
      <c r="W254" s="168"/>
      <c r="X254" s="168"/>
      <c r="Y254" s="168"/>
      <c r="Z254" s="168"/>
      <c r="AA254" s="168"/>
      <c r="AB254" s="168"/>
      <c r="AE254" s="23"/>
      <c r="AI254" s="25" t="s">
        <v>738</v>
      </c>
      <c r="AJ254" s="19" t="str">
        <f>VLOOKUP(C254,EJE!C$1:D1593,2,FALSE)</f>
        <v>https://drive.google.com/file/d/1d10kKB4X2rApjiYtDlKjBbuy7zvRY_rz/view?usp=sharing</v>
      </c>
    </row>
    <row r="255" spans="1:36" ht="16.5">
      <c r="A255" s="166">
        <v>19</v>
      </c>
      <c r="B255" s="197" t="s">
        <v>1</v>
      </c>
      <c r="C255" s="178" t="s">
        <v>745</v>
      </c>
      <c r="D255" s="132" t="str">
        <f t="shared" si="219"/>
        <v>video</v>
      </c>
      <c r="E255" s="380"/>
      <c r="F255" s="380"/>
      <c r="G255" s="380"/>
      <c r="H255" s="380" t="s">
        <v>779</v>
      </c>
      <c r="I255" s="380"/>
      <c r="J255" s="380"/>
      <c r="K255" s="380">
        <v>3</v>
      </c>
      <c r="L255" s="380"/>
      <c r="M255" s="380"/>
      <c r="N255" s="380"/>
      <c r="O255" s="380"/>
      <c r="P255" s="380"/>
      <c r="Q255" s="168"/>
      <c r="R255" s="168"/>
      <c r="S255" s="168"/>
      <c r="T255" s="168"/>
      <c r="U255" s="168"/>
      <c r="V255" s="168"/>
      <c r="W255" s="168"/>
      <c r="X255" s="168"/>
      <c r="Y255" s="168"/>
      <c r="Z255" s="168"/>
      <c r="AA255" s="168"/>
      <c r="AB255" s="168"/>
      <c r="AE255" s="23"/>
      <c r="AI255" s="25" t="s">
        <v>738</v>
      </c>
      <c r="AJ255" s="19" t="str">
        <f>VLOOKUP(C255,EJE!C$1:D1594,2,FALSE)</f>
        <v>https://drive.google.com/file/d/1d10kKB4X2rApjiYtDlKjBbuy7zvRY_rz/view?usp=sharing</v>
      </c>
    </row>
    <row r="256" spans="1:36" ht="16.5">
      <c r="A256" s="166">
        <v>20</v>
      </c>
      <c r="B256" s="197" t="s">
        <v>1</v>
      </c>
      <c r="C256" s="178" t="s">
        <v>745</v>
      </c>
      <c r="D256" s="132" t="str">
        <f t="shared" si="219"/>
        <v>video</v>
      </c>
      <c r="E256" s="380"/>
      <c r="F256" s="380"/>
      <c r="G256" s="380"/>
      <c r="H256" s="380" t="s">
        <v>779</v>
      </c>
      <c r="I256" s="380"/>
      <c r="J256" s="380"/>
      <c r="K256" s="380">
        <v>3</v>
      </c>
      <c r="L256" s="380"/>
      <c r="M256" s="380"/>
      <c r="N256" s="380"/>
      <c r="O256" s="380"/>
      <c r="P256" s="380"/>
      <c r="Q256" s="168"/>
      <c r="R256" s="168"/>
      <c r="S256" s="168"/>
      <c r="T256" s="168"/>
      <c r="U256" s="168"/>
      <c r="V256" s="168"/>
      <c r="W256" s="168"/>
      <c r="X256" s="168"/>
      <c r="Y256" s="168"/>
      <c r="Z256" s="168"/>
      <c r="AA256" s="168"/>
      <c r="AB256" s="168"/>
      <c r="AE256" s="23"/>
      <c r="AI256" s="25" t="s">
        <v>738</v>
      </c>
      <c r="AJ256" s="19" t="str">
        <f>VLOOKUP(C256,EJE!C$1:D1595,2,FALSE)</f>
        <v>https://drive.google.com/file/d/1d10kKB4X2rApjiYtDlKjBbuy7zvRY_rz/view?usp=sharing</v>
      </c>
    </row>
    <row r="257" spans="1:42">
      <c r="A257" s="167"/>
      <c r="B257" s="199"/>
      <c r="C257" s="130"/>
      <c r="D257" s="192"/>
      <c r="E257" s="22"/>
      <c r="F257" s="22"/>
      <c r="G257" s="22"/>
      <c r="I257" s="18"/>
      <c r="J257" s="23"/>
      <c r="L257" s="18"/>
      <c r="M257" s="23"/>
      <c r="O257" s="18"/>
      <c r="P257" s="23"/>
      <c r="S257" s="23"/>
      <c r="U257" s="24"/>
      <c r="V257" s="24"/>
      <c r="W257" s="24"/>
      <c r="X257" s="24"/>
      <c r="Y257" s="24"/>
      <c r="AB257" s="23"/>
      <c r="AE257" s="23"/>
      <c r="AJ257" s="75"/>
    </row>
    <row r="258" spans="1:42">
      <c r="A258" s="167"/>
      <c r="B258" s="199"/>
      <c r="C258" s="130"/>
      <c r="D258" s="192"/>
      <c r="E258" s="22"/>
      <c r="F258" s="22"/>
      <c r="G258" s="22"/>
      <c r="I258" s="18"/>
      <c r="J258" s="23"/>
      <c r="L258" s="18"/>
      <c r="M258" s="23"/>
      <c r="O258" s="18"/>
      <c r="P258" s="23"/>
      <c r="S258" s="23"/>
      <c r="U258" s="24"/>
      <c r="V258" s="24"/>
      <c r="W258" s="24"/>
      <c r="X258" s="24"/>
      <c r="Y258" s="24"/>
      <c r="AB258" s="23"/>
      <c r="AE258" s="23"/>
      <c r="AJ258" s="75"/>
    </row>
    <row r="259" spans="1:42">
      <c r="A259" s="167"/>
      <c r="B259" s="199"/>
      <c r="C259" s="168"/>
      <c r="D259" s="59"/>
      <c r="E259" s="154"/>
      <c r="F259" s="154"/>
      <c r="G259" s="154"/>
      <c r="H259" s="154"/>
      <c r="I259" s="154"/>
      <c r="J259" s="154"/>
      <c r="K259" s="154"/>
      <c r="L259" s="154"/>
      <c r="M259" s="154"/>
      <c r="N259" s="154"/>
      <c r="O259" s="154"/>
      <c r="P259" s="154"/>
      <c r="AG259" s="154"/>
      <c r="AJ259" s="75"/>
    </row>
    <row r="260" spans="1:42">
      <c r="A260" s="167"/>
      <c r="B260" s="199"/>
      <c r="C260" s="168"/>
      <c r="D260" s="59"/>
      <c r="E260" s="154"/>
      <c r="F260" s="154"/>
      <c r="G260" s="154"/>
      <c r="H260" s="154"/>
      <c r="I260" s="154"/>
      <c r="J260" s="154"/>
      <c r="K260" s="154"/>
      <c r="L260" s="154"/>
      <c r="M260" s="154"/>
      <c r="N260" s="154"/>
      <c r="O260" s="154"/>
      <c r="P260" s="154"/>
      <c r="AG260" s="154"/>
      <c r="AJ260" s="75"/>
      <c r="AP260" s="20"/>
    </row>
    <row r="261" spans="1:42">
      <c r="C261" s="77" t="s">
        <v>932</v>
      </c>
      <c r="D261" s="59"/>
      <c r="E261" s="154"/>
      <c r="F261" s="154"/>
      <c r="G261" s="154"/>
      <c r="H261" s="154"/>
      <c r="I261" s="154"/>
      <c r="J261" s="154"/>
      <c r="K261" s="154"/>
      <c r="L261" s="154"/>
      <c r="M261" s="154"/>
      <c r="N261" s="154"/>
      <c r="O261" s="154"/>
      <c r="P261" s="154"/>
      <c r="AG261" s="154"/>
      <c r="AJ261" s="75"/>
    </row>
    <row r="262" spans="1:42" customFormat="1" ht="21" thickBot="1">
      <c r="A262" s="246">
        <v>11</v>
      </c>
      <c r="B262" s="160"/>
      <c r="C262" s="160" t="s">
        <v>933</v>
      </c>
      <c r="D262" s="190"/>
      <c r="E262" s="379" t="s">
        <v>688</v>
      </c>
      <c r="F262" s="379"/>
      <c r="G262" s="379"/>
      <c r="H262" s="379" t="s">
        <v>38</v>
      </c>
      <c r="I262" s="379"/>
      <c r="J262" s="379"/>
      <c r="K262" s="379" t="s">
        <v>687</v>
      </c>
      <c r="L262" s="379"/>
      <c r="M262" s="379"/>
      <c r="N262" s="379" t="s">
        <v>686</v>
      </c>
      <c r="O262" s="379"/>
      <c r="P262" s="379"/>
      <c r="Q262" s="77"/>
      <c r="R262" s="77"/>
      <c r="S262" s="77"/>
      <c r="T262" s="77"/>
      <c r="U262" s="77"/>
      <c r="V262" s="77"/>
      <c r="W262" s="77"/>
      <c r="X262" s="77"/>
      <c r="Y262" s="77"/>
      <c r="Z262" s="77"/>
      <c r="AA262" s="77"/>
      <c r="AB262" s="77"/>
      <c r="AC262" s="77"/>
      <c r="AD262" s="77"/>
      <c r="AE262" s="77"/>
      <c r="AF262" s="77"/>
      <c r="AG262" s="78"/>
      <c r="AH262" s="18"/>
      <c r="AI262" s="25"/>
      <c r="AJ262" s="76"/>
    </row>
    <row r="263" spans="1:42" ht="25.5">
      <c r="A263" s="165">
        <v>1</v>
      </c>
      <c r="B263" s="193" t="s">
        <v>942</v>
      </c>
      <c r="C263" s="176" t="s">
        <v>720</v>
      </c>
      <c r="D263" s="131" t="str">
        <f t="shared" ref="D263:D268" si="220">HYPERLINK(AJ263,AI263)</f>
        <v>video</v>
      </c>
      <c r="E263" s="390">
        <v>8</v>
      </c>
      <c r="F263" s="390"/>
      <c r="G263" s="390"/>
      <c r="H263" s="390"/>
      <c r="I263" s="390"/>
      <c r="J263" s="390"/>
      <c r="K263" s="390"/>
      <c r="L263" s="390"/>
      <c r="M263" s="390"/>
      <c r="N263" s="390"/>
      <c r="O263" s="390"/>
      <c r="P263" s="391"/>
      <c r="Q263" s="159"/>
      <c r="R263" s="159"/>
      <c r="S263" s="159"/>
      <c r="T263" s="159"/>
      <c r="U263" s="159"/>
      <c r="V263" s="159"/>
      <c r="W263" s="159"/>
      <c r="X263" s="159"/>
      <c r="Y263" s="159"/>
      <c r="Z263" s="159"/>
      <c r="AA263" s="159"/>
      <c r="AB263" s="159"/>
      <c r="AC263" s="159"/>
      <c r="AD263" s="159"/>
      <c r="AE263" s="159"/>
      <c r="AF263" s="159"/>
      <c r="AG263" s="178"/>
      <c r="AI263" s="25" t="s">
        <v>738</v>
      </c>
      <c r="AJ263" s="19" t="str">
        <f>VLOOKUP(C263,EJE!C$1:D1595,2,FALSE)</f>
        <v>https://youtu.be/3cqkbGUWro4?si=jJC6Mfg8OeypjUji</v>
      </c>
    </row>
    <row r="264" spans="1:42" ht="12.75">
      <c r="A264" s="165">
        <v>2</v>
      </c>
      <c r="B264" s="194" t="s">
        <v>264</v>
      </c>
      <c r="C264" s="178" t="s">
        <v>692</v>
      </c>
      <c r="D264" s="132" t="str">
        <f t="shared" si="220"/>
        <v>video</v>
      </c>
      <c r="E264" s="380"/>
      <c r="F264" s="380"/>
      <c r="G264" s="380"/>
      <c r="H264" s="380" t="s">
        <v>776</v>
      </c>
      <c r="I264" s="380"/>
      <c r="J264" s="380"/>
      <c r="K264" s="380">
        <v>3</v>
      </c>
      <c r="L264" s="380"/>
      <c r="M264" s="380"/>
      <c r="N264" s="380"/>
      <c r="O264" s="380"/>
      <c r="P264" s="385"/>
      <c r="Q264" s="159"/>
      <c r="R264" s="159"/>
      <c r="S264" s="159"/>
      <c r="T264" s="159"/>
      <c r="U264" s="159"/>
      <c r="V264" s="159"/>
      <c r="W264" s="159"/>
      <c r="X264" s="159"/>
      <c r="Y264" s="159"/>
      <c r="Z264" s="159"/>
      <c r="AA264" s="159"/>
      <c r="AB264" s="159"/>
      <c r="AC264" s="159"/>
      <c r="AD264" s="159"/>
      <c r="AE264" s="159"/>
      <c r="AF264" s="159"/>
      <c r="AG264" s="178"/>
      <c r="AI264" s="25" t="s">
        <v>738</v>
      </c>
      <c r="AJ264" s="19" t="str">
        <f>VLOOKUP(C264,EJE!C$1:D1596,2,FALSE)</f>
        <v>https://youtu.be/c6a4n-uxNy0?si=wxXF20Dhm3IYMqto</v>
      </c>
    </row>
    <row r="265" spans="1:42" ht="17.25" thickBot="1">
      <c r="A265" s="165">
        <v>3</v>
      </c>
      <c r="B265" s="195" t="s">
        <v>942</v>
      </c>
      <c r="C265" s="180" t="s">
        <v>176</v>
      </c>
      <c r="D265" s="133" t="str">
        <f t="shared" si="220"/>
        <v>video</v>
      </c>
      <c r="E265" s="387"/>
      <c r="F265" s="387"/>
      <c r="G265" s="387"/>
      <c r="H265" s="387" t="s">
        <v>776</v>
      </c>
      <c r="I265" s="387"/>
      <c r="J265" s="387"/>
      <c r="K265" s="387">
        <v>3</v>
      </c>
      <c r="L265" s="387"/>
      <c r="M265" s="387"/>
      <c r="N265" s="387"/>
      <c r="O265" s="387"/>
      <c r="P265" s="388"/>
      <c r="Q265" s="159"/>
      <c r="R265" s="159"/>
      <c r="S265" s="159"/>
      <c r="T265" s="159"/>
      <c r="U265" s="159"/>
      <c r="V265" s="159"/>
      <c r="W265" s="159"/>
      <c r="X265" s="159"/>
      <c r="Y265" s="159"/>
      <c r="Z265" s="159"/>
      <c r="AA265" s="159"/>
      <c r="AB265" s="159"/>
      <c r="AC265" s="159"/>
      <c r="AD265" s="159"/>
      <c r="AE265" s="159"/>
      <c r="AF265" s="159"/>
      <c r="AG265" s="178"/>
      <c r="AI265" s="25" t="s">
        <v>738</v>
      </c>
      <c r="AJ265" s="19" t="str">
        <f>VLOOKUP(C265,EJE!C$1:D1597,2,FALSE)</f>
        <v>https://drive.google.com/file/d/1Q1An8Nigul245WUqUDS52fCJOsCBmEqf/view?usp=drive_link</v>
      </c>
    </row>
    <row r="266" spans="1:42" ht="16.5">
      <c r="A266" s="165">
        <v>4</v>
      </c>
      <c r="B266" s="194" t="s">
        <v>739</v>
      </c>
      <c r="C266" s="178" t="s">
        <v>66</v>
      </c>
      <c r="D266" s="132" t="str">
        <f t="shared" si="220"/>
        <v>video</v>
      </c>
      <c r="E266" s="380"/>
      <c r="F266" s="380"/>
      <c r="G266" s="380"/>
      <c r="H266" s="380" t="s">
        <v>776</v>
      </c>
      <c r="I266" s="380"/>
      <c r="J266" s="380"/>
      <c r="K266" s="380">
        <v>3</v>
      </c>
      <c r="L266" s="380"/>
      <c r="M266" s="380"/>
      <c r="N266" s="380"/>
      <c r="O266" s="380"/>
      <c r="P266" s="385"/>
      <c r="Q266" s="159"/>
      <c r="R266" s="159"/>
      <c r="S266" s="159"/>
      <c r="T266" s="159"/>
      <c r="U266" s="159"/>
      <c r="V266" s="159"/>
      <c r="W266" s="159"/>
      <c r="X266" s="159"/>
      <c r="Y266" s="159"/>
      <c r="Z266" s="159"/>
      <c r="AA266" s="159"/>
      <c r="AB266" s="159"/>
      <c r="AC266" s="159"/>
      <c r="AD266" s="159"/>
      <c r="AE266" s="159"/>
      <c r="AF266" s="159"/>
      <c r="AG266" s="178"/>
      <c r="AI266" s="25" t="s">
        <v>738</v>
      </c>
      <c r="AJ266" s="19" t="str">
        <f>VLOOKUP(C266,EJE!C$1:D1598,2,FALSE)</f>
        <v>https://youtu.be/YNAwRWgPwNk?si=tRGZb459mOPBCCZB</v>
      </c>
    </row>
    <row r="267" spans="1:42" ht="12.75">
      <c r="A267" s="165">
        <v>5</v>
      </c>
      <c r="B267" s="194" t="s">
        <v>739</v>
      </c>
      <c r="C267" s="178" t="s">
        <v>622</v>
      </c>
      <c r="D267" s="132" t="e">
        <f t="shared" si="220"/>
        <v>#N/A</v>
      </c>
      <c r="E267" s="380"/>
      <c r="F267" s="380"/>
      <c r="G267" s="380"/>
      <c r="H267" s="380" t="s">
        <v>776</v>
      </c>
      <c r="I267" s="380"/>
      <c r="J267" s="380"/>
      <c r="K267" s="380">
        <v>3</v>
      </c>
      <c r="L267" s="380"/>
      <c r="M267" s="380"/>
      <c r="N267" s="380"/>
      <c r="O267" s="380"/>
      <c r="P267" s="385"/>
      <c r="Q267" s="159"/>
      <c r="R267" s="159"/>
      <c r="S267" s="159"/>
      <c r="T267" s="159"/>
      <c r="U267" s="159"/>
      <c r="V267" s="159"/>
      <c r="W267" s="159"/>
      <c r="X267" s="159"/>
      <c r="Y267" s="159"/>
      <c r="Z267" s="159"/>
      <c r="AA267" s="159"/>
      <c r="AB267" s="159"/>
      <c r="AC267" s="159"/>
      <c r="AD267" s="159"/>
      <c r="AE267" s="159"/>
      <c r="AF267" s="159"/>
      <c r="AG267" s="178"/>
      <c r="AI267" s="25" t="s">
        <v>738</v>
      </c>
      <c r="AJ267" s="19" t="e">
        <f>VLOOKUP(C267,EJE!C$1:D1599,2,FALSE)</f>
        <v>#N/A</v>
      </c>
    </row>
    <row r="268" spans="1:42" ht="13.5" thickBot="1">
      <c r="A268" s="165">
        <v>6</v>
      </c>
      <c r="B268" s="194" t="s">
        <v>0</v>
      </c>
      <c r="C268" s="178" t="s">
        <v>627</v>
      </c>
      <c r="D268" s="132" t="str">
        <f t="shared" si="220"/>
        <v>video</v>
      </c>
      <c r="E268" s="380"/>
      <c r="F268" s="380"/>
      <c r="G268" s="380"/>
      <c r="H268" s="380" t="s">
        <v>776</v>
      </c>
      <c r="I268" s="380"/>
      <c r="J268" s="380"/>
      <c r="K268" s="380">
        <v>3</v>
      </c>
      <c r="L268" s="380"/>
      <c r="M268" s="380"/>
      <c r="N268" s="380"/>
      <c r="O268" s="380"/>
      <c r="P268" s="385"/>
      <c r="Q268" s="159"/>
      <c r="R268" s="159"/>
      <c r="S268" s="159"/>
      <c r="T268" s="159"/>
      <c r="U268" s="159"/>
      <c r="V268" s="159"/>
      <c r="W268" s="159"/>
      <c r="X268" s="159"/>
      <c r="Y268" s="159"/>
      <c r="Z268" s="159"/>
      <c r="AA268" s="159"/>
      <c r="AB268" s="159"/>
      <c r="AC268" s="159"/>
      <c r="AD268" s="159"/>
      <c r="AE268" s="159"/>
      <c r="AF268" s="159"/>
      <c r="AG268" s="178"/>
      <c r="AI268" s="25" t="s">
        <v>738</v>
      </c>
      <c r="AJ268" s="19" t="str">
        <f>VLOOKUP(C268,EJE!C$1:D1600,2,FALSE)</f>
        <v>https://youtu.be/21c_yxmd5lQ?si=PIVwUqgcfAsyu5jn</v>
      </c>
    </row>
    <row r="269" spans="1:42" ht="12.75">
      <c r="A269" s="165">
        <v>7</v>
      </c>
      <c r="B269" s="196" t="s">
        <v>838</v>
      </c>
      <c r="C269" s="176" t="str">
        <f>+VLOOKUP($B269,PERIODIZACION!$A$3:$AN$528,2,FALSE)</f>
        <v>HIP TRUST</v>
      </c>
      <c r="D269" s="222">
        <f>IF(VLOOKUP($B269,PERIODIZACION!$A$3:$AN$528,3,FALSE)=0,"",VLOOKUP($B269,PERIODIZACION!$A$3:$AN$528,3,FALSE))</f>
        <v>40</v>
      </c>
      <c r="E269" s="176" t="str">
        <f t="shared" ref="E269" si="221">IF(D269 &lt;&gt; "","/","")</f>
        <v>/</v>
      </c>
      <c r="F269" s="176">
        <f>IF(VLOOKUP($B269,PERIODIZACION!$A$3:$AN$528,4,FALSE)=0,"",VLOOKUP($B269,PERIODIZACION!$A$3:$AN$528,4,FALSE))</f>
        <v>4</v>
      </c>
      <c r="G269" s="176">
        <f>IF(VLOOKUP($B269,PERIODIZACION!$A$3:$AN$528,5,FALSE)=0,"",VLOOKUP($B269,PERIODIZACION!$A$3:$AN$528,5,FALSE))</f>
        <v>60</v>
      </c>
      <c r="H269" s="176" t="str">
        <f t="shared" ref="H269" si="222">IF(G269 &lt;&gt; "","/","")</f>
        <v>/</v>
      </c>
      <c r="I269" s="176">
        <f>IF(VLOOKUP($B269,PERIODIZACION!$A$3:$AN$528,6,FALSE)=0,"",VLOOKUP($B269,PERIODIZACION!$A$3:$AN$528,6,FALSE))</f>
        <v>4</v>
      </c>
      <c r="J269" s="176">
        <f>IF(VLOOKUP($B269,PERIODIZACION!$A$3:$AN$528,7,FALSE)=0,"",VLOOKUP($B269,PERIODIZACION!$A$3:$AN$528,7,FALSE))</f>
        <v>70</v>
      </c>
      <c r="K269" s="176" t="str">
        <f t="shared" ref="K269" si="223">IF(J269 &lt;&gt; "","/","")</f>
        <v>/</v>
      </c>
      <c r="L269" s="176">
        <f>IF(VLOOKUP($B269,PERIODIZACION!$A$3:$AN$528,8,FALSE)=0,"",VLOOKUP($B269,PERIODIZACION!$A$3:$AN$528,8,FALSE))</f>
        <v>4</v>
      </c>
      <c r="M269" s="176">
        <f>IF(VLOOKUP($B269,PERIODIZACION!$A$3:$AN$528,9,FALSE)=0,"",VLOOKUP($B269,PERIODIZACION!$A$3:$AN$528,9,FALSE))</f>
        <v>80</v>
      </c>
      <c r="N269" s="176" t="str">
        <f t="shared" ref="N269" si="224">IF(M269 &lt;&gt; "","/","")</f>
        <v>/</v>
      </c>
      <c r="O269" s="176">
        <f>IF(VLOOKUP($B269,PERIODIZACION!$A$3:$AN$528,10,FALSE)=0,"",VLOOKUP($B269,PERIODIZACION!$A$3:$AN$528,10,FALSE))</f>
        <v>5</v>
      </c>
      <c r="P269" s="176">
        <f>IF(VLOOKUP($B269,PERIODIZACION!$A$3:$AN$528,11,FALSE)=0,"",VLOOKUP($B269,PERIODIZACION!$A$3:$AN$528,11,FALSE))</f>
        <v>80</v>
      </c>
      <c r="Q269" s="176" t="str">
        <f t="shared" ref="Q269" si="225">IF(P269 &lt;&gt; "","/","")</f>
        <v>/</v>
      </c>
      <c r="R269" s="176">
        <f>IF(VLOOKUP($B269,PERIODIZACION!$A$3:$AN$528,12,FALSE)=0,"",VLOOKUP($B269,PERIODIZACION!$A$3:$AN$528,12,FALSE))</f>
        <v>5</v>
      </c>
      <c r="S269" s="176">
        <f>IF(VLOOKUP($B269,PERIODIZACION!$A$3:$AN$528,13,FALSE)=0,"",VLOOKUP($B269,PERIODIZACION!$A$3:$AN$528,13,FALSE))</f>
        <v>80</v>
      </c>
      <c r="T269" s="176" t="str">
        <f t="shared" ref="T269" si="226">IF(S269 &lt;&gt; "","/","")</f>
        <v>/</v>
      </c>
      <c r="U269" s="176">
        <f>IF(VLOOKUP($B269,PERIODIZACION!$A$3:$AN$528,14,FALSE)=0,"",VLOOKUP($B269,PERIODIZACION!$A$3:$AN$528,14,FALSE))</f>
        <v>5</v>
      </c>
      <c r="V269" s="176">
        <f>IF(VLOOKUP($B269,PERIODIZACION!$A$3:$AN$528,15,FALSE)=0,"",VLOOKUP($B269,PERIODIZACION!$A$3:$AN$528,15,FALSE))</f>
        <v>80</v>
      </c>
      <c r="W269" s="176" t="str">
        <f t="shared" ref="W269" si="227">IF(V269 &lt;&gt; "","/","")</f>
        <v>/</v>
      </c>
      <c r="X269" s="176">
        <f>IF(VLOOKUP($B269,PERIODIZACION!$A$3:$AN$528,16,FALSE)=0,"",VLOOKUP($B269,PERIODIZACION!$A$3:$AN$528,16,FALSE))</f>
        <v>5</v>
      </c>
      <c r="Y269" s="176">
        <f>IF(VLOOKUP($B269,PERIODIZACION!$A$3:$AN$528,17,FALSE)=0,"",VLOOKUP($B269,PERIODIZACION!$A$3:$AN$528,17,FALSE))</f>
        <v>80</v>
      </c>
      <c r="Z269" s="176" t="str">
        <f t="shared" ref="Z269" si="228">IF(Y269 &lt;&gt; "","/","")</f>
        <v>/</v>
      </c>
      <c r="AA269" s="176">
        <f>IF(VLOOKUP($B269,PERIODIZACION!$A$3:$AN$528,18,FALSE)=0,"",VLOOKUP($B269,PERIODIZACION!$A$3:$AN$528,18,FALSE))</f>
        <v>5</v>
      </c>
      <c r="AB269" s="176">
        <f>IF(VLOOKUP($B269,PERIODIZACION!$A$3:$AN$528,19,FALSE)=0,"",VLOOKUP($B269,PERIODIZACION!$A$3:$AN$528,19,FALSE))</f>
        <v>80</v>
      </c>
      <c r="AC269" s="176" t="str">
        <f t="shared" ref="AC269" si="229">IF(AB269 &lt;&gt; "","/","")</f>
        <v>/</v>
      </c>
      <c r="AD269" s="176">
        <f>IF(VLOOKUP($B269,PERIODIZACION!$A$3:$AN$528,20,FALSE)=0,"",VLOOKUP($B269,PERIODIZACION!$A$3:$AN$528,20,FALSE))</f>
        <v>5</v>
      </c>
      <c r="AE269" s="176" t="str">
        <f>IF(VLOOKUP($B269,PERIODIZACION!$A$3:$AN$528,21,FALSE)=0,"",VLOOKUP($B269,PERIODIZACION!$A$3:$AN$528,21,FALSE))</f>
        <v/>
      </c>
      <c r="AF269" s="176" t="str">
        <f t="shared" ref="AF269" si="230">IF(AE269 &lt;&gt; "","/","")</f>
        <v/>
      </c>
      <c r="AG269" s="182" t="str">
        <f>IF(VLOOKUP($B269,PERIODIZACION!$A$3:$AN$528,22,FALSE)=0,"",VLOOKUP($B269,PERIODIZACION!$A$3:$AN$528,22,FALSE))</f>
        <v/>
      </c>
      <c r="AJ269" s="19" t="e">
        <f>VLOOKUP(C269,EJE!C$1:D1602,2,FALSE)</f>
        <v>#N/A</v>
      </c>
    </row>
    <row r="270" spans="1:42" ht="16.5">
      <c r="A270" s="165">
        <v>8</v>
      </c>
      <c r="B270" s="194" t="s">
        <v>685</v>
      </c>
      <c r="C270" s="178" t="s">
        <v>3</v>
      </c>
      <c r="D270" s="132" t="str">
        <f>HYPERLINK(AJ270,AI270)</f>
        <v>video</v>
      </c>
      <c r="E270" s="380"/>
      <c r="F270" s="380"/>
      <c r="G270" s="380"/>
      <c r="H270" s="380" t="s">
        <v>776</v>
      </c>
      <c r="I270" s="380"/>
      <c r="J270" s="380"/>
      <c r="K270" s="380"/>
      <c r="L270" s="380"/>
      <c r="M270" s="380"/>
      <c r="N270" s="380"/>
      <c r="O270" s="380"/>
      <c r="P270" s="380"/>
      <c r="Q270" s="178"/>
      <c r="R270" s="178"/>
      <c r="S270" s="178"/>
      <c r="T270" s="178"/>
      <c r="U270" s="178"/>
      <c r="V270" s="178"/>
      <c r="W270" s="178"/>
      <c r="X270" s="178"/>
      <c r="Y270" s="178"/>
      <c r="Z270" s="178"/>
      <c r="AA270" s="178"/>
      <c r="AB270" s="178"/>
      <c r="AC270" s="178"/>
      <c r="AD270" s="178"/>
      <c r="AE270" s="178"/>
      <c r="AF270" s="178"/>
      <c r="AG270" s="183"/>
      <c r="AI270" s="25" t="s">
        <v>738</v>
      </c>
      <c r="AJ270" s="19" t="str">
        <f>VLOOKUP(C270,EJE!C$1:D1603,2,FALSE)</f>
        <v>https://youtu.be/JwwQxitUCsY?si=-0IR-GRHn2uOUwX0</v>
      </c>
    </row>
    <row r="271" spans="1:42" ht="13.5" thickBot="1">
      <c r="A271" s="165">
        <v>9</v>
      </c>
      <c r="B271" s="195" t="s">
        <v>264</v>
      </c>
      <c r="C271" s="180" t="s">
        <v>219</v>
      </c>
      <c r="D271" s="133" t="str">
        <f>HYPERLINK(AJ271,AI271)</f>
        <v>video</v>
      </c>
      <c r="E271" s="387"/>
      <c r="F271" s="387"/>
      <c r="G271" s="387"/>
      <c r="H271" s="387" t="s">
        <v>776</v>
      </c>
      <c r="I271" s="387"/>
      <c r="J271" s="387"/>
      <c r="K271" s="387"/>
      <c r="L271" s="387"/>
      <c r="M271" s="387"/>
      <c r="N271" s="387"/>
      <c r="O271" s="387"/>
      <c r="P271" s="387"/>
      <c r="Q271" s="180"/>
      <c r="R271" s="180"/>
      <c r="S271" s="180"/>
      <c r="T271" s="180"/>
      <c r="U271" s="180"/>
      <c r="V271" s="180"/>
      <c r="W271" s="180"/>
      <c r="X271" s="180"/>
      <c r="Y271" s="180"/>
      <c r="Z271" s="180"/>
      <c r="AA271" s="180"/>
      <c r="AB271" s="180"/>
      <c r="AC271" s="180"/>
      <c r="AD271" s="180"/>
      <c r="AE271" s="180"/>
      <c r="AF271" s="180"/>
      <c r="AG271" s="184"/>
      <c r="AI271" s="25" t="s">
        <v>738</v>
      </c>
      <c r="AJ271" s="19">
        <f>VLOOKUP(C271,EJE!C$1:D1604,2,FALSE)</f>
        <v>0</v>
      </c>
    </row>
    <row r="272" spans="1:42" ht="12.75">
      <c r="A272" s="165">
        <v>10</v>
      </c>
      <c r="B272" s="196" t="s">
        <v>754</v>
      </c>
      <c r="C272" s="176" t="str">
        <f>+VLOOKUP($B272,PERIODIZACION!$A$3:$AN$528,2,FALSE)</f>
        <v>SENTADILLA</v>
      </c>
      <c r="D272" s="222">
        <f>IF(VLOOKUP($B272,PERIODIZACION!$A$3:$AN$528,3,FALSE)=0,"",VLOOKUP($B272,PERIODIZACION!$A$3:$AN$528,3,FALSE))</f>
        <v>40</v>
      </c>
      <c r="E272" s="176" t="str">
        <f t="shared" ref="E272" si="231">IF(D272 &lt;&gt; "","/","")</f>
        <v>/</v>
      </c>
      <c r="F272" s="176">
        <f>IF(VLOOKUP($B272,PERIODIZACION!$A$3:$AN$528,4,FALSE)=0,"",VLOOKUP($B272,PERIODIZACION!$A$3:$AN$528,4,FALSE))</f>
        <v>4</v>
      </c>
      <c r="G272" s="176">
        <f>IF(VLOOKUP($B272,PERIODIZACION!$A$3:$AN$528,5,FALSE)=0,"",VLOOKUP($B272,PERIODIZACION!$A$3:$AN$528,5,FALSE))</f>
        <v>60</v>
      </c>
      <c r="H272" s="176" t="str">
        <f t="shared" ref="H272" si="232">IF(G272 &lt;&gt; "","/","")</f>
        <v>/</v>
      </c>
      <c r="I272" s="176">
        <f>IF(VLOOKUP($B272,PERIODIZACION!$A$3:$AN$528,6,FALSE)=0,"",VLOOKUP($B272,PERIODIZACION!$A$3:$AN$528,6,FALSE))</f>
        <v>4</v>
      </c>
      <c r="J272" s="176">
        <f>IF(VLOOKUP($B272,PERIODIZACION!$A$3:$AN$528,7,FALSE)=0,"",VLOOKUP($B272,PERIODIZACION!$A$3:$AN$528,7,FALSE))</f>
        <v>70</v>
      </c>
      <c r="K272" s="176" t="str">
        <f t="shared" ref="K272" si="233">IF(J272 &lt;&gt; "","/","")</f>
        <v>/</v>
      </c>
      <c r="L272" s="176">
        <f>IF(VLOOKUP($B272,PERIODIZACION!$A$3:$AN$528,8,FALSE)=0,"",VLOOKUP($B272,PERIODIZACION!$A$3:$AN$528,8,FALSE))</f>
        <v>4</v>
      </c>
      <c r="M272" s="176">
        <f>IF(VLOOKUP($B272,PERIODIZACION!$A$3:$AN$528,9,FALSE)=0,"",VLOOKUP($B272,PERIODIZACION!$A$3:$AN$528,9,FALSE))</f>
        <v>80</v>
      </c>
      <c r="N272" s="176" t="str">
        <f t="shared" ref="N272" si="234">IF(M272 &lt;&gt; "","/","")</f>
        <v>/</v>
      </c>
      <c r="O272" s="176">
        <f>IF(VLOOKUP($B272,PERIODIZACION!$A$3:$AN$528,10,FALSE)=0,"",VLOOKUP($B272,PERIODIZACION!$A$3:$AN$528,10,FALSE))</f>
        <v>5</v>
      </c>
      <c r="P272" s="176">
        <f>IF(VLOOKUP($B272,PERIODIZACION!$A$3:$AN$528,11,FALSE)=0,"",VLOOKUP($B272,PERIODIZACION!$A$3:$AN$528,11,FALSE))</f>
        <v>80</v>
      </c>
      <c r="Q272" s="176" t="str">
        <f t="shared" ref="Q272" si="235">IF(P272 &lt;&gt; "","/","")</f>
        <v>/</v>
      </c>
      <c r="R272" s="176">
        <f>IF(VLOOKUP($B272,PERIODIZACION!$A$3:$AN$528,12,FALSE)=0,"",VLOOKUP($B272,PERIODIZACION!$A$3:$AN$528,12,FALSE))</f>
        <v>5</v>
      </c>
      <c r="S272" s="176">
        <f>IF(VLOOKUP($B272,PERIODIZACION!$A$3:$AN$528,13,FALSE)=0,"",VLOOKUP($B272,PERIODIZACION!$A$3:$AN$528,13,FALSE))</f>
        <v>80</v>
      </c>
      <c r="T272" s="176" t="str">
        <f t="shared" ref="T272" si="236">IF(S272 &lt;&gt; "","/","")</f>
        <v>/</v>
      </c>
      <c r="U272" s="176">
        <f>IF(VLOOKUP($B272,PERIODIZACION!$A$3:$AN$528,14,FALSE)=0,"",VLOOKUP($B272,PERIODIZACION!$A$3:$AN$528,14,FALSE))</f>
        <v>5</v>
      </c>
      <c r="V272" s="176">
        <f>IF(VLOOKUP($B272,PERIODIZACION!$A$3:$AN$528,15,FALSE)=0,"",VLOOKUP($B272,PERIODIZACION!$A$3:$AN$528,15,FALSE))</f>
        <v>80</v>
      </c>
      <c r="W272" s="176" t="str">
        <f t="shared" ref="W272" si="237">IF(V272 &lt;&gt; "","/","")</f>
        <v>/</v>
      </c>
      <c r="X272" s="176">
        <f>IF(VLOOKUP($B272,PERIODIZACION!$A$3:$AN$528,16,FALSE)=0,"",VLOOKUP($B272,PERIODIZACION!$A$3:$AN$528,16,FALSE))</f>
        <v>5</v>
      </c>
      <c r="Y272" s="176">
        <f>IF(VLOOKUP($B272,PERIODIZACION!$A$3:$AN$528,17,FALSE)=0,"",VLOOKUP($B272,PERIODIZACION!$A$3:$AN$528,17,FALSE))</f>
        <v>80</v>
      </c>
      <c r="Z272" s="176" t="str">
        <f t="shared" ref="Z272" si="238">IF(Y272 &lt;&gt; "","/","")</f>
        <v>/</v>
      </c>
      <c r="AA272" s="176">
        <f>IF(VLOOKUP($B272,PERIODIZACION!$A$3:$AN$528,18,FALSE)=0,"",VLOOKUP($B272,PERIODIZACION!$A$3:$AN$528,18,FALSE))</f>
        <v>5</v>
      </c>
      <c r="AB272" s="176">
        <f>IF(VLOOKUP($B272,PERIODIZACION!$A$3:$AN$528,19,FALSE)=0,"",VLOOKUP($B272,PERIODIZACION!$A$3:$AN$528,19,FALSE))</f>
        <v>80</v>
      </c>
      <c r="AC272" s="176" t="str">
        <f t="shared" ref="AC272" si="239">IF(AB272 &lt;&gt; "","/","")</f>
        <v>/</v>
      </c>
      <c r="AD272" s="176">
        <f>IF(VLOOKUP($B272,PERIODIZACION!$A$3:$AN$528,20,FALSE)=0,"",VLOOKUP($B272,PERIODIZACION!$A$3:$AN$528,20,FALSE))</f>
        <v>5</v>
      </c>
      <c r="AE272" s="176" t="str">
        <f>IF(VLOOKUP($B272,PERIODIZACION!$A$3:$AN$528,21,FALSE)=0,"",VLOOKUP($B272,PERIODIZACION!$A$3:$AN$528,21,FALSE))</f>
        <v/>
      </c>
      <c r="AF272" s="176" t="str">
        <f t="shared" ref="AF272" si="240">IF(AE272 &lt;&gt; "","/","")</f>
        <v/>
      </c>
      <c r="AG272" s="182" t="str">
        <f>IF(VLOOKUP($B272,PERIODIZACION!$A$3:$AN$528,22,FALSE)=0,"",VLOOKUP($B272,PERIODIZACION!$A$3:$AN$528,22,FALSE))</f>
        <v/>
      </c>
      <c r="AJ272" s="19" t="e">
        <f>VLOOKUP(C272,EJE!C$1:D1605,2,FALSE)</f>
        <v>#N/A</v>
      </c>
    </row>
    <row r="273" spans="1:36" ht="16.5">
      <c r="A273" s="165">
        <v>11</v>
      </c>
      <c r="B273" s="194" t="s">
        <v>685</v>
      </c>
      <c r="C273" s="178" t="s">
        <v>3</v>
      </c>
      <c r="D273" s="132" t="str">
        <f>HYPERLINK(AJ273,AI273)</f>
        <v>video</v>
      </c>
      <c r="E273" s="380"/>
      <c r="F273" s="380"/>
      <c r="G273" s="380"/>
      <c r="H273" s="380" t="s">
        <v>776</v>
      </c>
      <c r="I273" s="380"/>
      <c r="J273" s="380"/>
      <c r="K273" s="380"/>
      <c r="L273" s="380"/>
      <c r="M273" s="380"/>
      <c r="N273" s="380"/>
      <c r="O273" s="380"/>
      <c r="P273" s="380"/>
      <c r="Q273" s="178"/>
      <c r="R273" s="178"/>
      <c r="S273" s="178"/>
      <c r="T273" s="178"/>
      <c r="U273" s="178"/>
      <c r="V273" s="178"/>
      <c r="W273" s="178"/>
      <c r="X273" s="178"/>
      <c r="Y273" s="178"/>
      <c r="Z273" s="178"/>
      <c r="AA273" s="178"/>
      <c r="AB273" s="178"/>
      <c r="AC273" s="178"/>
      <c r="AD273" s="178"/>
      <c r="AE273" s="178"/>
      <c r="AF273" s="178"/>
      <c r="AG273" s="183"/>
      <c r="AI273" s="25" t="s">
        <v>738</v>
      </c>
      <c r="AJ273" s="19" t="str">
        <f>VLOOKUP(C273,EJE!C$1:D1606,2,FALSE)</f>
        <v>https://youtu.be/JwwQxitUCsY?si=-0IR-GRHn2uOUwX0</v>
      </c>
    </row>
    <row r="274" spans="1:36" ht="17.25" thickBot="1">
      <c r="A274" s="165">
        <v>12</v>
      </c>
      <c r="B274" s="195" t="s">
        <v>942</v>
      </c>
      <c r="C274" s="180" t="s">
        <v>661</v>
      </c>
      <c r="D274" s="133" t="str">
        <f>HYPERLINK(AJ274,AI274)</f>
        <v>video</v>
      </c>
      <c r="E274" s="387"/>
      <c r="F274" s="387"/>
      <c r="G274" s="387"/>
      <c r="H274" s="387" t="s">
        <v>776</v>
      </c>
      <c r="I274" s="387"/>
      <c r="J274" s="387"/>
      <c r="K274" s="387"/>
      <c r="L274" s="387"/>
      <c r="M274" s="387"/>
      <c r="N274" s="387"/>
      <c r="O274" s="387"/>
      <c r="P274" s="387"/>
      <c r="Q274" s="180"/>
      <c r="R274" s="180"/>
      <c r="S274" s="180"/>
      <c r="T274" s="180"/>
      <c r="U274" s="180"/>
      <c r="V274" s="180"/>
      <c r="W274" s="180"/>
      <c r="X274" s="180"/>
      <c r="Y274" s="180"/>
      <c r="Z274" s="180"/>
      <c r="AA274" s="180"/>
      <c r="AB274" s="180"/>
      <c r="AC274" s="180"/>
      <c r="AD274" s="180"/>
      <c r="AE274" s="180"/>
      <c r="AF274" s="180"/>
      <c r="AG274" s="184"/>
      <c r="AI274" s="25" t="s">
        <v>738</v>
      </c>
      <c r="AJ274" s="19" t="str">
        <f>VLOOKUP(C274,EJE!C$1:D1607,2,FALSE)</f>
        <v>https://drive.google.com/file/d/1VSznd0Pd842fm_2ygqVwDGID2Qpk-swW/view?usp=sharing</v>
      </c>
    </row>
    <row r="275" spans="1:36" ht="12.75">
      <c r="A275" s="165">
        <v>13</v>
      </c>
      <c r="B275" s="400"/>
      <c r="C275" s="400"/>
      <c r="D275" s="400"/>
      <c r="E275" s="400" t="s">
        <v>688</v>
      </c>
      <c r="F275" s="400"/>
      <c r="G275" s="400"/>
      <c r="H275" s="400" t="s">
        <v>38</v>
      </c>
      <c r="I275" s="400"/>
      <c r="J275" s="400"/>
      <c r="K275" s="400" t="s">
        <v>687</v>
      </c>
      <c r="L275" s="400"/>
      <c r="M275" s="400"/>
      <c r="N275" s="400" t="s">
        <v>686</v>
      </c>
      <c r="O275" s="400"/>
      <c r="P275" s="400"/>
      <c r="Q275" s="178"/>
      <c r="R275" s="178"/>
      <c r="S275" s="178"/>
      <c r="T275" s="178"/>
      <c r="U275" s="178"/>
      <c r="V275" s="178"/>
      <c r="W275" s="178"/>
      <c r="X275" s="178"/>
      <c r="Y275" s="178"/>
      <c r="Z275" s="178"/>
      <c r="AA275" s="178"/>
      <c r="AB275" s="178"/>
      <c r="AC275" s="178"/>
      <c r="AD275" s="178"/>
      <c r="AE275" s="178"/>
      <c r="AF275" s="178"/>
      <c r="AG275" s="178"/>
      <c r="AJ275" s="19"/>
    </row>
    <row r="276" spans="1:36" ht="12.75">
      <c r="A276" s="165">
        <v>14</v>
      </c>
      <c r="B276" s="197" t="s">
        <v>42</v>
      </c>
      <c r="C276" s="178" t="s">
        <v>2</v>
      </c>
      <c r="D276" s="132" t="str">
        <f>HYPERLINK(AJ276,AI276)</f>
        <v>video</v>
      </c>
      <c r="E276" s="380">
        <v>10</v>
      </c>
      <c r="F276" s="380"/>
      <c r="G276" s="380"/>
      <c r="H276" s="380" t="s">
        <v>772</v>
      </c>
      <c r="I276" s="380"/>
      <c r="J276" s="380"/>
      <c r="K276" s="380">
        <v>3</v>
      </c>
      <c r="L276" s="380"/>
      <c r="M276" s="380"/>
      <c r="N276" s="380">
        <v>0</v>
      </c>
      <c r="O276" s="380"/>
      <c r="P276" s="380"/>
      <c r="Q276" s="178"/>
      <c r="R276" s="178"/>
      <c r="S276" s="178"/>
      <c r="T276" s="178"/>
      <c r="U276" s="178"/>
      <c r="V276" s="178"/>
      <c r="W276" s="178"/>
      <c r="X276" s="178"/>
      <c r="Y276" s="178"/>
      <c r="Z276" s="178"/>
      <c r="AA276" s="178"/>
      <c r="AB276" s="178"/>
      <c r="AC276" s="178"/>
      <c r="AD276" s="178"/>
      <c r="AE276" s="178"/>
      <c r="AF276" s="178"/>
      <c r="AG276" s="178"/>
      <c r="AI276" s="25" t="s">
        <v>738</v>
      </c>
      <c r="AJ276" s="19" t="str">
        <f>VLOOKUP(C276,EJE!C$1:D1609,2,FALSE)</f>
        <v>https://youtu.be/bgO3bI1ts_E?si=cgFOBOfo4lT9WI1k</v>
      </c>
    </row>
    <row r="277" spans="1:36" ht="25.5">
      <c r="A277" s="165">
        <v>15</v>
      </c>
      <c r="B277" s="197" t="s">
        <v>39</v>
      </c>
      <c r="C277" s="178" t="s">
        <v>149</v>
      </c>
      <c r="D277" s="132" t="str">
        <f>HYPERLINK(AJ277,AI277)</f>
        <v>video</v>
      </c>
      <c r="E277" s="380">
        <v>10</v>
      </c>
      <c r="F277" s="380"/>
      <c r="G277" s="380"/>
      <c r="H277" s="380" t="s">
        <v>772</v>
      </c>
      <c r="I277" s="380"/>
      <c r="J277" s="380"/>
      <c r="K277" s="380">
        <v>3</v>
      </c>
      <c r="L277" s="380"/>
      <c r="M277" s="380"/>
      <c r="N277" s="380">
        <v>0</v>
      </c>
      <c r="O277" s="380"/>
      <c r="P277" s="380"/>
      <c r="Q277" s="178"/>
      <c r="R277" s="178"/>
      <c r="S277" s="178"/>
      <c r="T277" s="178"/>
      <c r="U277" s="178"/>
      <c r="V277" s="178"/>
      <c r="W277" s="178"/>
      <c r="X277" s="178"/>
      <c r="Y277" s="178"/>
      <c r="Z277" s="178"/>
      <c r="AA277" s="178"/>
      <c r="AB277" s="178"/>
      <c r="AC277" s="178"/>
      <c r="AD277" s="178"/>
      <c r="AE277" s="178"/>
      <c r="AF277" s="178"/>
      <c r="AG277" s="178"/>
      <c r="AI277" s="25" t="s">
        <v>738</v>
      </c>
      <c r="AJ277" s="19">
        <f>VLOOKUP(C277,EJE!C$1:D1610,2,FALSE)</f>
        <v>0</v>
      </c>
    </row>
    <row r="278" spans="1:36" ht="12.75">
      <c r="A278" s="165">
        <v>16</v>
      </c>
      <c r="B278" s="197" t="s">
        <v>685</v>
      </c>
      <c r="C278" s="178" t="s">
        <v>4</v>
      </c>
      <c r="D278" s="132" t="str">
        <f>HYPERLINK(AJ278,AI278)</f>
        <v>video</v>
      </c>
      <c r="E278" s="380"/>
      <c r="F278" s="380"/>
      <c r="G278" s="380"/>
      <c r="H278" s="380" t="s">
        <v>779</v>
      </c>
      <c r="I278" s="380"/>
      <c r="J278" s="380"/>
      <c r="K278" s="380">
        <v>3</v>
      </c>
      <c r="L278" s="380"/>
      <c r="M278" s="380"/>
      <c r="N278" s="380">
        <v>0</v>
      </c>
      <c r="O278" s="380"/>
      <c r="P278" s="380"/>
      <c r="Q278" s="178"/>
      <c r="R278" s="178"/>
      <c r="S278" s="178"/>
      <c r="T278" s="178"/>
      <c r="U278" s="178"/>
      <c r="V278" s="178"/>
      <c r="W278" s="178"/>
      <c r="X278" s="178"/>
      <c r="Y278" s="178"/>
      <c r="Z278" s="178"/>
      <c r="AA278" s="178"/>
      <c r="AB278" s="178"/>
      <c r="AC278" s="178"/>
      <c r="AD278" s="178"/>
      <c r="AE278" s="178"/>
      <c r="AF278" s="178"/>
      <c r="AG278" s="178"/>
      <c r="AI278" s="25" t="s">
        <v>738</v>
      </c>
      <c r="AJ278" s="19" t="str">
        <f>VLOOKUP(C278,EJE!C$1:D1611,2,FALSE)</f>
        <v>https://youtu.be/SvFPSj9WcEk?si=iMWBcf8EZLcp5zy2</v>
      </c>
    </row>
    <row r="279" spans="1:36" ht="16.5">
      <c r="A279" s="166">
        <v>17</v>
      </c>
      <c r="B279" s="197" t="s">
        <v>1</v>
      </c>
      <c r="C279" s="178" t="s">
        <v>746</v>
      </c>
      <c r="D279" s="132" t="str">
        <f>HYPERLINK(AJ279,AI279)</f>
        <v>video</v>
      </c>
      <c r="E279" s="380"/>
      <c r="F279" s="380"/>
      <c r="G279" s="380"/>
      <c r="H279" s="380"/>
      <c r="I279" s="380"/>
      <c r="J279" s="380"/>
      <c r="K279" s="380"/>
      <c r="L279" s="380"/>
      <c r="M279" s="380"/>
      <c r="N279" s="380"/>
      <c r="O279" s="380"/>
      <c r="P279" s="380"/>
      <c r="Q279" s="178"/>
      <c r="R279" s="178"/>
      <c r="S279" s="178"/>
      <c r="T279" s="178"/>
      <c r="U279" s="178"/>
      <c r="V279" s="178"/>
      <c r="W279" s="178"/>
      <c r="X279" s="178"/>
      <c r="Y279" s="178"/>
      <c r="Z279" s="178"/>
      <c r="AA279" s="178"/>
      <c r="AB279" s="178"/>
      <c r="AC279" s="178"/>
      <c r="AD279" s="178"/>
      <c r="AE279" s="178"/>
      <c r="AF279" s="178"/>
      <c r="AG279" s="178"/>
      <c r="AI279" s="25" t="s">
        <v>738</v>
      </c>
      <c r="AJ279" s="19">
        <f>VLOOKUP(C279,EJE!C$1:D1612,2,FALSE)</f>
        <v>0</v>
      </c>
    </row>
    <row r="280" spans="1:36" ht="16.5">
      <c r="A280" s="166">
        <v>18</v>
      </c>
      <c r="B280" s="197" t="s">
        <v>1</v>
      </c>
      <c r="C280" s="178" t="s">
        <v>746</v>
      </c>
      <c r="D280" s="132" t="str">
        <f t="shared" ref="D280:D282" si="241">HYPERLINK(AJ280,AI280)</f>
        <v>video</v>
      </c>
      <c r="E280" s="380"/>
      <c r="F280" s="380"/>
      <c r="G280" s="380"/>
      <c r="H280" s="380"/>
      <c r="I280" s="380"/>
      <c r="J280" s="380"/>
      <c r="K280" s="380"/>
      <c r="L280" s="380"/>
      <c r="M280" s="380"/>
      <c r="N280" s="380"/>
      <c r="O280" s="380"/>
      <c r="P280" s="380"/>
      <c r="Q280" s="178"/>
      <c r="R280" s="178"/>
      <c r="S280" s="178"/>
      <c r="T280" s="178"/>
      <c r="U280" s="178"/>
      <c r="V280" s="178"/>
      <c r="W280" s="178"/>
      <c r="X280" s="178"/>
      <c r="Y280" s="178"/>
      <c r="Z280" s="178"/>
      <c r="AA280" s="178"/>
      <c r="AB280" s="178"/>
      <c r="AC280" s="178"/>
      <c r="AD280" s="178"/>
      <c r="AE280" s="178"/>
      <c r="AF280" s="178"/>
      <c r="AG280" s="178"/>
      <c r="AI280" s="25" t="s">
        <v>738</v>
      </c>
      <c r="AJ280" s="19">
        <f>VLOOKUP(C280,EJE!C$1:D1613,2,FALSE)</f>
        <v>0</v>
      </c>
    </row>
    <row r="281" spans="1:36" ht="16.5">
      <c r="A281" s="166">
        <v>19</v>
      </c>
      <c r="B281" s="197" t="s">
        <v>1</v>
      </c>
      <c r="C281" s="178" t="s">
        <v>746</v>
      </c>
      <c r="D281" s="132" t="str">
        <f t="shared" si="241"/>
        <v>video</v>
      </c>
      <c r="E281" s="380"/>
      <c r="F281" s="380"/>
      <c r="G281" s="380"/>
      <c r="H281" s="380"/>
      <c r="I281" s="380"/>
      <c r="J281" s="380"/>
      <c r="K281" s="380"/>
      <c r="L281" s="380"/>
      <c r="M281" s="380"/>
      <c r="N281" s="380"/>
      <c r="O281" s="380"/>
      <c r="P281" s="380"/>
      <c r="Q281" s="178"/>
      <c r="R281" s="178"/>
      <c r="S281" s="178"/>
      <c r="T281" s="178"/>
      <c r="U281" s="178"/>
      <c r="V281" s="178"/>
      <c r="W281" s="178"/>
      <c r="X281" s="178"/>
      <c r="Y281" s="178"/>
      <c r="Z281" s="178"/>
      <c r="AA281" s="178"/>
      <c r="AB281" s="178"/>
      <c r="AC281" s="178"/>
      <c r="AD281" s="178"/>
      <c r="AE281" s="178"/>
      <c r="AF281" s="178"/>
      <c r="AG281" s="178"/>
      <c r="AI281" s="25" t="s">
        <v>738</v>
      </c>
      <c r="AJ281" s="19">
        <f>VLOOKUP(C281,EJE!C$1:D1614,2,FALSE)</f>
        <v>0</v>
      </c>
    </row>
    <row r="282" spans="1:36" ht="16.5">
      <c r="A282" s="166">
        <v>20</v>
      </c>
      <c r="B282" s="197" t="s">
        <v>1</v>
      </c>
      <c r="C282" s="178" t="s">
        <v>746</v>
      </c>
      <c r="D282" s="132" t="str">
        <f t="shared" si="241"/>
        <v>video</v>
      </c>
      <c r="E282" s="380"/>
      <c r="F282" s="380"/>
      <c r="G282" s="380"/>
      <c r="H282" s="380"/>
      <c r="I282" s="380"/>
      <c r="J282" s="380"/>
      <c r="K282" s="380"/>
      <c r="L282" s="380"/>
      <c r="M282" s="380"/>
      <c r="N282" s="380"/>
      <c r="O282" s="380"/>
      <c r="P282" s="380"/>
      <c r="Q282" s="178"/>
      <c r="R282" s="178"/>
      <c r="S282" s="178"/>
      <c r="T282" s="178"/>
      <c r="U282" s="178"/>
      <c r="V282" s="178"/>
      <c r="W282" s="178"/>
      <c r="X282" s="178"/>
      <c r="Y282" s="178"/>
      <c r="Z282" s="178"/>
      <c r="AA282" s="178"/>
      <c r="AB282" s="178"/>
      <c r="AC282" s="178"/>
      <c r="AD282" s="178"/>
      <c r="AE282" s="178"/>
      <c r="AF282" s="178"/>
      <c r="AG282" s="178"/>
      <c r="AI282" s="25" t="s">
        <v>738</v>
      </c>
      <c r="AJ282" s="19">
        <f>VLOOKUP(C282,EJE!C$1:D1615,2,FALSE)</f>
        <v>0</v>
      </c>
    </row>
    <row r="283" spans="1:36">
      <c r="A283" s="166"/>
      <c r="B283" s="166"/>
      <c r="C283" s="168"/>
      <c r="D283" s="132"/>
      <c r="E283" s="392"/>
      <c r="F283" s="392"/>
      <c r="G283" s="392"/>
      <c r="H283" s="392"/>
      <c r="I283" s="392"/>
      <c r="J283" s="392"/>
      <c r="K283" s="392"/>
      <c r="L283" s="392"/>
      <c r="M283" s="392"/>
      <c r="N283" s="392"/>
      <c r="O283" s="392"/>
      <c r="P283" s="392"/>
      <c r="Q283" s="168"/>
      <c r="R283" s="168"/>
      <c r="S283" s="168"/>
      <c r="T283" s="168"/>
      <c r="U283" s="168"/>
      <c r="V283" s="168"/>
      <c r="W283" s="168"/>
      <c r="X283" s="168"/>
      <c r="Y283" s="168"/>
      <c r="Z283" s="168"/>
      <c r="AA283" s="168"/>
      <c r="AB283" s="168"/>
      <c r="AC283" s="168"/>
      <c r="AD283" s="168"/>
      <c r="AE283" s="168"/>
      <c r="AF283" s="130"/>
      <c r="AG283" s="168"/>
    </row>
    <row r="284" spans="1:36">
      <c r="A284" s="166"/>
      <c r="B284" s="198"/>
      <c r="C284" s="168"/>
      <c r="D284" s="132"/>
      <c r="E284" s="392"/>
      <c r="F284" s="392"/>
      <c r="G284" s="392"/>
      <c r="H284" s="392"/>
      <c r="I284" s="392"/>
      <c r="J284" s="392"/>
      <c r="K284" s="392"/>
      <c r="L284" s="392"/>
      <c r="M284" s="392"/>
      <c r="N284" s="392"/>
      <c r="O284" s="392"/>
      <c r="P284" s="392"/>
      <c r="Q284" s="168"/>
      <c r="R284" s="168"/>
      <c r="S284" s="168"/>
      <c r="T284" s="168"/>
      <c r="U284" s="168"/>
      <c r="V284" s="168"/>
      <c r="W284" s="168"/>
      <c r="X284" s="168"/>
      <c r="Y284" s="168"/>
      <c r="Z284" s="168"/>
      <c r="AA284" s="168"/>
      <c r="AB284" s="168"/>
      <c r="AC284" s="168"/>
      <c r="AD284" s="168"/>
      <c r="AE284" s="168"/>
      <c r="AF284" s="130"/>
      <c r="AG284" s="168"/>
    </row>
    <row r="285" spans="1:36">
      <c r="A285" s="166"/>
      <c r="B285" s="198"/>
      <c r="C285" s="169"/>
      <c r="D285" s="59"/>
      <c r="E285" s="392"/>
      <c r="F285" s="392"/>
      <c r="G285" s="392"/>
      <c r="H285" s="392"/>
      <c r="I285" s="392"/>
      <c r="J285" s="392"/>
      <c r="K285" s="392"/>
      <c r="L285" s="392"/>
      <c r="M285" s="392"/>
      <c r="N285" s="392"/>
      <c r="O285" s="392"/>
      <c r="P285" s="392"/>
      <c r="Q285" s="169"/>
      <c r="R285" s="169"/>
      <c r="S285" s="169"/>
      <c r="T285" s="169"/>
      <c r="U285" s="169"/>
      <c r="V285" s="169"/>
      <c r="W285" s="169"/>
      <c r="X285" s="169"/>
      <c r="Y285" s="169"/>
      <c r="Z285" s="169"/>
      <c r="AA285" s="169"/>
      <c r="AB285" s="169"/>
      <c r="AC285" s="169"/>
      <c r="AD285" s="169"/>
      <c r="AE285" s="169"/>
      <c r="AG285" s="169"/>
    </row>
    <row r="286" spans="1:36">
      <c r="A286" s="166"/>
      <c r="B286" s="198"/>
      <c r="C286" s="169"/>
      <c r="D286" s="59"/>
      <c r="E286" s="392"/>
      <c r="F286" s="392"/>
      <c r="G286" s="392"/>
      <c r="H286" s="392"/>
      <c r="I286" s="392"/>
      <c r="J286" s="392"/>
      <c r="K286" s="392"/>
      <c r="L286" s="392"/>
      <c r="M286" s="392"/>
      <c r="N286" s="392"/>
      <c r="O286" s="392"/>
      <c r="P286" s="392"/>
      <c r="Q286" s="169"/>
      <c r="R286" s="169"/>
      <c r="S286" s="169"/>
      <c r="T286" s="169"/>
      <c r="U286" s="169"/>
      <c r="V286" s="169"/>
      <c r="W286" s="169"/>
      <c r="X286" s="169"/>
      <c r="Y286" s="169"/>
      <c r="Z286" s="169"/>
      <c r="AA286" s="169"/>
      <c r="AB286" s="169"/>
      <c r="AC286" s="169"/>
      <c r="AD286" s="169"/>
      <c r="AE286" s="169"/>
      <c r="AG286" s="169"/>
    </row>
    <row r="287" spans="1:36">
      <c r="C287" s="77" t="s">
        <v>932</v>
      </c>
      <c r="D287" s="59"/>
      <c r="E287" s="154"/>
      <c r="F287" s="154"/>
      <c r="G287" s="154"/>
      <c r="H287" s="154"/>
      <c r="I287" s="154"/>
      <c r="J287" s="154"/>
      <c r="K287" s="154"/>
      <c r="L287" s="154"/>
      <c r="M287" s="154"/>
      <c r="N287" s="154"/>
      <c r="O287" s="154"/>
      <c r="P287" s="154"/>
      <c r="AG287" s="154"/>
      <c r="AJ287" s="75"/>
    </row>
    <row r="288" spans="1:36" customFormat="1" ht="21" thickBot="1">
      <c r="A288" s="245">
        <v>12</v>
      </c>
      <c r="B288" s="245"/>
      <c r="C288" s="162" t="s">
        <v>934</v>
      </c>
      <c r="D288" s="191"/>
      <c r="E288" s="381" t="s">
        <v>688</v>
      </c>
      <c r="F288" s="381"/>
      <c r="G288" s="381"/>
      <c r="H288" s="381" t="s">
        <v>38</v>
      </c>
      <c r="I288" s="381"/>
      <c r="J288" s="381"/>
      <c r="K288" s="381" t="s">
        <v>687</v>
      </c>
      <c r="L288" s="381"/>
      <c r="M288" s="381"/>
      <c r="N288" s="381" t="s">
        <v>686</v>
      </c>
      <c r="O288" s="381"/>
      <c r="P288" s="381"/>
      <c r="AH288" s="18"/>
      <c r="AI288" s="25"/>
    </row>
    <row r="289" spans="1:36" ht="12.75">
      <c r="A289" s="165">
        <v>1</v>
      </c>
      <c r="B289" s="193" t="s">
        <v>175</v>
      </c>
      <c r="C289" s="188" t="s">
        <v>210</v>
      </c>
      <c r="D289" s="59" t="str">
        <f t="shared" ref="D289:D294" si="242">HYPERLINK(AJ289,AI289)</f>
        <v>video</v>
      </c>
      <c r="E289" s="384">
        <v>8</v>
      </c>
      <c r="F289" s="384"/>
      <c r="G289" s="384"/>
      <c r="H289" s="384"/>
      <c r="I289" s="384"/>
      <c r="J289" s="384"/>
      <c r="K289" s="384"/>
      <c r="L289" s="384"/>
      <c r="M289" s="384"/>
      <c r="N289" s="380"/>
      <c r="O289" s="380"/>
      <c r="P289" s="385"/>
      <c r="AG289" s="169"/>
      <c r="AI289" s="25" t="s">
        <v>738</v>
      </c>
      <c r="AJ289" s="19">
        <f>VLOOKUP(C289,EJE!C$1:D1628,2,FALSE)</f>
        <v>0</v>
      </c>
    </row>
    <row r="290" spans="1:36" ht="16.5">
      <c r="A290" s="165">
        <v>2</v>
      </c>
      <c r="B290" s="194" t="s">
        <v>395</v>
      </c>
      <c r="C290" s="188" t="s">
        <v>389</v>
      </c>
      <c r="D290" s="59" t="str">
        <f t="shared" si="242"/>
        <v>video</v>
      </c>
      <c r="E290" s="384"/>
      <c r="F290" s="384"/>
      <c r="G290" s="384"/>
      <c r="H290" s="384" t="s">
        <v>776</v>
      </c>
      <c r="I290" s="384"/>
      <c r="J290" s="384"/>
      <c r="K290" s="384">
        <v>3</v>
      </c>
      <c r="L290" s="384"/>
      <c r="M290" s="384"/>
      <c r="N290" s="380"/>
      <c r="O290" s="380"/>
      <c r="P290" s="385"/>
      <c r="AG290" s="169"/>
      <c r="AI290" s="25" t="s">
        <v>738</v>
      </c>
      <c r="AJ290" s="19" t="str">
        <f>VLOOKUP(C290,EJE!C$1:D1629,2,FALSE)</f>
        <v>https://youtu.be/B4AxYIlorgw?si=E6uIHQ3akwy8aj-m</v>
      </c>
    </row>
    <row r="291" spans="1:36" ht="17.25" thickBot="1">
      <c r="A291" s="165">
        <v>3</v>
      </c>
      <c r="B291" s="195" t="s">
        <v>392</v>
      </c>
      <c r="C291" s="214" t="s">
        <v>176</v>
      </c>
      <c r="D291" s="61" t="str">
        <f t="shared" si="242"/>
        <v>video</v>
      </c>
      <c r="E291" s="386"/>
      <c r="F291" s="386"/>
      <c r="G291" s="386"/>
      <c r="H291" s="386" t="s">
        <v>776</v>
      </c>
      <c r="I291" s="386"/>
      <c r="J291" s="386"/>
      <c r="K291" s="386">
        <v>3</v>
      </c>
      <c r="L291" s="386"/>
      <c r="M291" s="386"/>
      <c r="N291" s="387"/>
      <c r="O291" s="387"/>
      <c r="P291" s="388"/>
      <c r="AG291" s="169"/>
      <c r="AI291" s="25" t="s">
        <v>738</v>
      </c>
      <c r="AJ291" s="19" t="str">
        <f>VLOOKUP(C291,EJE!C$1:D1630,2,FALSE)</f>
        <v>https://drive.google.com/file/d/1Q1An8Nigul245WUqUDS52fCJOsCBmEqf/view?usp=drive_link</v>
      </c>
    </row>
    <row r="292" spans="1:36" ht="16.5">
      <c r="A292" s="165">
        <v>4</v>
      </c>
      <c r="B292" s="193" t="s">
        <v>739</v>
      </c>
      <c r="C292" s="215" t="s">
        <v>66</v>
      </c>
      <c r="D292" s="74" t="str">
        <f t="shared" si="242"/>
        <v>video</v>
      </c>
      <c r="E292" s="389"/>
      <c r="F292" s="389"/>
      <c r="G292" s="389"/>
      <c r="H292" s="389" t="s">
        <v>776</v>
      </c>
      <c r="I292" s="389"/>
      <c r="J292" s="389"/>
      <c r="K292" s="389">
        <v>3</v>
      </c>
      <c r="L292" s="389"/>
      <c r="M292" s="389"/>
      <c r="N292" s="390"/>
      <c r="O292" s="390"/>
      <c r="P292" s="391"/>
      <c r="AG292" s="169"/>
      <c r="AI292" s="25" t="s">
        <v>738</v>
      </c>
      <c r="AJ292" s="19" t="str">
        <f>VLOOKUP(C292,EJE!C$1:D1631,2,FALSE)</f>
        <v>https://youtu.be/YNAwRWgPwNk?si=tRGZb459mOPBCCZB</v>
      </c>
    </row>
    <row r="293" spans="1:36" ht="12.75">
      <c r="A293" s="165">
        <v>5</v>
      </c>
      <c r="B293" s="194" t="s">
        <v>739</v>
      </c>
      <c r="C293" s="188" t="s">
        <v>622</v>
      </c>
      <c r="D293" s="59" t="e">
        <f t="shared" si="242"/>
        <v>#N/A</v>
      </c>
      <c r="E293" s="384"/>
      <c r="F293" s="384"/>
      <c r="G293" s="384"/>
      <c r="H293" s="384" t="s">
        <v>776</v>
      </c>
      <c r="I293" s="384"/>
      <c r="J293" s="384"/>
      <c r="K293" s="384">
        <v>3</v>
      </c>
      <c r="L293" s="384"/>
      <c r="M293" s="384"/>
      <c r="N293" s="380"/>
      <c r="O293" s="380"/>
      <c r="P293" s="385"/>
      <c r="AG293" s="169"/>
      <c r="AI293" s="25" t="s">
        <v>738</v>
      </c>
      <c r="AJ293" s="19" t="e">
        <f>VLOOKUP(C293,EJE!C$1:D1632,2,FALSE)</f>
        <v>#N/A</v>
      </c>
    </row>
    <row r="294" spans="1:36" ht="13.5" thickBot="1">
      <c r="A294" s="165">
        <v>6</v>
      </c>
      <c r="B294" s="194" t="s">
        <v>0</v>
      </c>
      <c r="C294" s="188" t="s">
        <v>627</v>
      </c>
      <c r="D294" s="59" t="str">
        <f t="shared" si="242"/>
        <v>video</v>
      </c>
      <c r="E294" s="384"/>
      <c r="F294" s="384"/>
      <c r="G294" s="384"/>
      <c r="H294" s="384" t="s">
        <v>776</v>
      </c>
      <c r="I294" s="384"/>
      <c r="J294" s="384"/>
      <c r="K294" s="384">
        <v>3</v>
      </c>
      <c r="L294" s="384"/>
      <c r="M294" s="384"/>
      <c r="N294" s="380"/>
      <c r="O294" s="380"/>
      <c r="P294" s="385"/>
      <c r="AG294" s="169"/>
      <c r="AI294" s="25" t="s">
        <v>738</v>
      </c>
      <c r="AJ294" s="19" t="str">
        <f>VLOOKUP(C294,EJE!C$1:D1633,2,FALSE)</f>
        <v>https://youtu.be/21c_yxmd5lQ?si=PIVwUqgcfAsyu5jn</v>
      </c>
    </row>
    <row r="295" spans="1:36" ht="12.75">
      <c r="A295" s="165">
        <v>7</v>
      </c>
      <c r="B295" s="196" t="s">
        <v>801</v>
      </c>
      <c r="C295" s="176" t="str">
        <f>+VLOOKUP($B295,PERIODIZACION!$A$3:$AN$528,2,FALSE)</f>
        <v>PECHO</v>
      </c>
      <c r="D295" s="176">
        <f>IF(VLOOKUP($B295,PERIODIZACION!$A$3:$AN$528,3,FALSE)=0,"",VLOOKUP($B295,PERIODIZACION!$A$3:$AN$528,3,FALSE))</f>
        <v>40</v>
      </c>
      <c r="E295" s="176" t="str">
        <f t="shared" ref="E295" si="243">IF(D295 &lt;&gt; "","/","")</f>
        <v>/</v>
      </c>
      <c r="F295" s="176">
        <f>IF(VLOOKUP($B295,PERIODIZACION!$A$3:$AN$528,4,FALSE)=0,"",VLOOKUP($B295,PERIODIZACION!$A$3:$AN$528,4,FALSE))</f>
        <v>4</v>
      </c>
      <c r="G295" s="176">
        <f>IF(VLOOKUP($B295,PERIODIZACION!$A$3:$AN$528,5,FALSE)=0,"",VLOOKUP($B295,PERIODIZACION!$A$3:$AN$528,5,FALSE))</f>
        <v>60</v>
      </c>
      <c r="H295" s="176" t="str">
        <f t="shared" ref="H295" si="244">IF(G295 &lt;&gt; "","/","")</f>
        <v>/</v>
      </c>
      <c r="I295" s="176">
        <f>IF(VLOOKUP($B295,PERIODIZACION!$A$3:$AN$528,6,FALSE)=0,"",VLOOKUP($B295,PERIODIZACION!$A$3:$AN$528,6,FALSE))</f>
        <v>4</v>
      </c>
      <c r="J295" s="176">
        <f>IF(VLOOKUP($B295,PERIODIZACION!$A$3:$AN$528,7,FALSE)=0,"",VLOOKUP($B295,PERIODIZACION!$A$3:$AN$528,7,FALSE))</f>
        <v>70</v>
      </c>
      <c r="K295" s="176" t="str">
        <f t="shared" ref="K295" si="245">IF(J295 &lt;&gt; "","/","")</f>
        <v>/</v>
      </c>
      <c r="L295" s="176">
        <f>IF(VLOOKUP($B295,PERIODIZACION!$A$3:$AN$528,8,FALSE)=0,"",VLOOKUP($B295,PERIODIZACION!$A$3:$AN$528,8,FALSE))</f>
        <v>4</v>
      </c>
      <c r="M295" s="176">
        <f>IF(VLOOKUP($B295,PERIODIZACION!$A$3:$AN$528,9,FALSE)=0,"",VLOOKUP($B295,PERIODIZACION!$A$3:$AN$528,9,FALSE))</f>
        <v>80</v>
      </c>
      <c r="N295" s="176" t="str">
        <f t="shared" ref="N295" si="246">IF(M295 &lt;&gt; "","/","")</f>
        <v>/</v>
      </c>
      <c r="O295" s="176">
        <f>IF(VLOOKUP($B295,PERIODIZACION!$A$3:$AN$528,10,FALSE)=0,"",VLOOKUP($B295,PERIODIZACION!$A$3:$AN$528,10,FALSE))</f>
        <v>5</v>
      </c>
      <c r="P295" s="176">
        <f>IF(VLOOKUP($B295,PERIODIZACION!$A$3:$AN$528,11,FALSE)=0,"",VLOOKUP($B295,PERIODIZACION!$A$3:$AN$528,11,FALSE))</f>
        <v>80</v>
      </c>
      <c r="Q295" s="176" t="str">
        <f t="shared" ref="Q295" si="247">IF(P295 &lt;&gt; "","/","")</f>
        <v>/</v>
      </c>
      <c r="R295" s="176">
        <f>IF(VLOOKUP($B295,PERIODIZACION!$A$3:$AN$528,12,FALSE)=0,"",VLOOKUP($B295,PERIODIZACION!$A$3:$AN$528,12,FALSE))</f>
        <v>5</v>
      </c>
      <c r="S295" s="176">
        <f>IF(VLOOKUP($B295,PERIODIZACION!$A$3:$AN$528,13,FALSE)=0,"",VLOOKUP($B295,PERIODIZACION!$A$3:$AN$528,13,FALSE))</f>
        <v>80</v>
      </c>
      <c r="T295" s="176" t="str">
        <f t="shared" ref="T295" si="248">IF(S295 &lt;&gt; "","/","")</f>
        <v>/</v>
      </c>
      <c r="U295" s="176">
        <f>IF(VLOOKUP($B295,PERIODIZACION!$A$3:$AN$528,14,FALSE)=0,"",VLOOKUP($B295,PERIODIZACION!$A$3:$AN$528,14,FALSE))</f>
        <v>5</v>
      </c>
      <c r="V295" s="176">
        <f>IF(VLOOKUP($B295,PERIODIZACION!$A$3:$AN$528,15,FALSE)=0,"",VLOOKUP($B295,PERIODIZACION!$A$3:$AN$528,15,FALSE))</f>
        <v>80</v>
      </c>
      <c r="W295" s="176" t="str">
        <f t="shared" ref="W295" si="249">IF(V295 &lt;&gt; "","/","")</f>
        <v>/</v>
      </c>
      <c r="X295" s="176">
        <f>IF(VLOOKUP($B295,PERIODIZACION!$A$3:$AN$528,16,FALSE)=0,"",VLOOKUP($B295,PERIODIZACION!$A$3:$AN$528,16,FALSE))</f>
        <v>5</v>
      </c>
      <c r="Y295" s="176">
        <f>IF(VLOOKUP($B295,PERIODIZACION!$A$3:$AN$528,17,FALSE)=0,"",VLOOKUP($B295,PERIODIZACION!$A$3:$AN$528,17,FALSE))</f>
        <v>80</v>
      </c>
      <c r="Z295" s="176" t="str">
        <f t="shared" ref="Z295" si="250">IF(Y295 &lt;&gt; "","/","")</f>
        <v>/</v>
      </c>
      <c r="AA295" s="176">
        <f>IF(VLOOKUP($B295,PERIODIZACION!$A$3:$AN$528,18,FALSE)=0,"",VLOOKUP($B295,PERIODIZACION!$A$3:$AN$528,18,FALSE))</f>
        <v>5</v>
      </c>
      <c r="AB295" s="176">
        <f>IF(VLOOKUP($B295,PERIODIZACION!$A$3:$AN$528,19,FALSE)=0,"",VLOOKUP($B295,PERIODIZACION!$A$3:$AN$528,19,FALSE))</f>
        <v>80</v>
      </c>
      <c r="AC295" s="176" t="str">
        <f t="shared" ref="AC295" si="251">IF(AB295 &lt;&gt; "","/","")</f>
        <v>/</v>
      </c>
      <c r="AD295" s="176">
        <f>IF(VLOOKUP($B295,PERIODIZACION!$A$3:$AN$528,20,FALSE)=0,"",VLOOKUP($B295,PERIODIZACION!$A$3:$AN$528,20,FALSE))</f>
        <v>5</v>
      </c>
      <c r="AE295" s="176" t="str">
        <f>IF(VLOOKUP($B295,PERIODIZACION!$A$3:$AN$528,21,FALSE)=0,"",VLOOKUP($B295,PERIODIZACION!$A$3:$AN$528,21,FALSE))</f>
        <v/>
      </c>
      <c r="AF295" s="176" t="str">
        <f t="shared" ref="AF295" si="252">IF(AE295 &lt;&gt; "","/","")</f>
        <v/>
      </c>
      <c r="AG295" s="182" t="str">
        <f>IF(VLOOKUP($B295,PERIODIZACION!$A$3:$AN$528,22,FALSE)=0,"",VLOOKUP($B295,PERIODIZACION!$A$3:$AN$528,22,FALSE))</f>
        <v/>
      </c>
      <c r="AJ295" s="19" t="e">
        <f>VLOOKUP(C295,EJE!C$1:D1634,2,FALSE)</f>
        <v>#N/A</v>
      </c>
    </row>
    <row r="296" spans="1:36" ht="12.75">
      <c r="A296" s="165">
        <v>8</v>
      </c>
      <c r="B296" s="194" t="s">
        <v>685</v>
      </c>
      <c r="C296" s="188" t="s">
        <v>114</v>
      </c>
      <c r="D296" s="59" t="str">
        <f>HYPERLINK(AJ296,AI296)</f>
        <v>video</v>
      </c>
      <c r="E296" s="384"/>
      <c r="F296" s="384"/>
      <c r="G296" s="384"/>
      <c r="H296" s="384" t="s">
        <v>776</v>
      </c>
      <c r="I296" s="384"/>
      <c r="J296" s="384"/>
      <c r="K296" s="384"/>
      <c r="L296" s="384"/>
      <c r="M296" s="384"/>
      <c r="N296" s="384"/>
      <c r="O296" s="384"/>
      <c r="P296" s="384"/>
      <c r="Q296" s="186"/>
      <c r="R296" s="186"/>
      <c r="S296" s="186"/>
      <c r="T296" s="186"/>
      <c r="U296" s="186"/>
      <c r="V296" s="186"/>
      <c r="W296" s="186"/>
      <c r="X296" s="186"/>
      <c r="Y296" s="186"/>
      <c r="Z296" s="186"/>
      <c r="AA296" s="186"/>
      <c r="AB296" s="186"/>
      <c r="AC296" s="186"/>
      <c r="AD296" s="186"/>
      <c r="AE296" s="186"/>
      <c r="AF296" s="186"/>
      <c r="AG296" s="216"/>
      <c r="AI296" s="25" t="s">
        <v>738</v>
      </c>
      <c r="AJ296" s="19" t="str">
        <f>VLOOKUP(C296,EJE!C$1:D1635,2,FALSE)</f>
        <v>https://youtu.be/p2i_0eL_ztg?si=rwMzBD9p-1bf_avu</v>
      </c>
    </row>
    <row r="297" spans="1:36" ht="13.5" thickBot="1">
      <c r="A297" s="165">
        <v>9</v>
      </c>
      <c r="B297" s="195" t="s">
        <v>264</v>
      </c>
      <c r="C297" s="214" t="s">
        <v>219</v>
      </c>
      <c r="D297" s="61" t="str">
        <f>HYPERLINK(AJ297,AI297)</f>
        <v>video</v>
      </c>
      <c r="E297" s="386"/>
      <c r="F297" s="386"/>
      <c r="G297" s="386"/>
      <c r="H297" s="386" t="s">
        <v>776</v>
      </c>
      <c r="I297" s="386"/>
      <c r="J297" s="386"/>
      <c r="K297" s="386"/>
      <c r="L297" s="386"/>
      <c r="M297" s="386"/>
      <c r="N297" s="386"/>
      <c r="O297" s="386"/>
      <c r="P297" s="386"/>
      <c r="Q297" s="217"/>
      <c r="R297" s="217"/>
      <c r="S297" s="217"/>
      <c r="T297" s="217"/>
      <c r="U297" s="217"/>
      <c r="V297" s="217"/>
      <c r="W297" s="217"/>
      <c r="X297" s="217"/>
      <c r="Y297" s="217"/>
      <c r="Z297" s="217"/>
      <c r="AA297" s="217"/>
      <c r="AB297" s="217"/>
      <c r="AC297" s="217"/>
      <c r="AD297" s="217"/>
      <c r="AE297" s="217"/>
      <c r="AF297" s="217"/>
      <c r="AG297" s="218"/>
      <c r="AI297" s="25" t="s">
        <v>738</v>
      </c>
      <c r="AJ297" s="19">
        <f>VLOOKUP(C297,EJE!C$1:D1636,2,FALSE)</f>
        <v>0</v>
      </c>
    </row>
    <row r="298" spans="1:36" ht="12.75">
      <c r="A298" s="165">
        <v>10</v>
      </c>
      <c r="B298" s="219" t="s">
        <v>1166</v>
      </c>
      <c r="C298" s="176" t="str">
        <f>+VLOOKUP($B298,PERIODIZACION!$A$3:$AN$528,2,FALSE)</f>
        <v>SEAL ROW</v>
      </c>
      <c r="D298" s="176">
        <f>IF(VLOOKUP($B298,PERIODIZACION!$A$3:$AN$528,3,FALSE)=0,"",VLOOKUP($B298,PERIODIZACION!$A$3:$AN$528,3,FALSE))</f>
        <v>40</v>
      </c>
      <c r="E298" s="176" t="str">
        <f t="shared" ref="E298" si="253">IF(D298 &lt;&gt; "","/","")</f>
        <v>/</v>
      </c>
      <c r="F298" s="176">
        <f>IF(VLOOKUP($B298,PERIODIZACION!$A$3:$AN$528,4,FALSE)=0,"",VLOOKUP($B298,PERIODIZACION!$A$3:$AN$528,4,FALSE))</f>
        <v>4</v>
      </c>
      <c r="G298" s="176">
        <f>IF(VLOOKUP($B298,PERIODIZACION!$A$3:$AN$528,5,FALSE)=0,"",VLOOKUP($B298,PERIODIZACION!$A$3:$AN$528,5,FALSE))</f>
        <v>60</v>
      </c>
      <c r="H298" s="176" t="str">
        <f t="shared" ref="H298" si="254">IF(G298 &lt;&gt; "","/","")</f>
        <v>/</v>
      </c>
      <c r="I298" s="176">
        <f>IF(VLOOKUP($B298,PERIODIZACION!$A$3:$AN$528,6,FALSE)=0,"",VLOOKUP($B298,PERIODIZACION!$A$3:$AN$528,6,FALSE))</f>
        <v>4</v>
      </c>
      <c r="J298" s="176">
        <f>IF(VLOOKUP($B298,PERIODIZACION!$A$3:$AN$528,7,FALSE)=0,"",VLOOKUP($B298,PERIODIZACION!$A$3:$AN$528,7,FALSE))</f>
        <v>70</v>
      </c>
      <c r="K298" s="176" t="str">
        <f t="shared" ref="K298" si="255">IF(J298 &lt;&gt; "","/","")</f>
        <v>/</v>
      </c>
      <c r="L298" s="176">
        <f>IF(VLOOKUP($B298,PERIODIZACION!$A$3:$AN$528,8,FALSE)=0,"",VLOOKUP($B298,PERIODIZACION!$A$3:$AN$528,8,FALSE))</f>
        <v>4</v>
      </c>
      <c r="M298" s="176">
        <f>IF(VLOOKUP($B298,PERIODIZACION!$A$3:$AN$528,9,FALSE)=0,"",VLOOKUP($B298,PERIODIZACION!$A$3:$AN$528,9,FALSE))</f>
        <v>80</v>
      </c>
      <c r="N298" s="176" t="str">
        <f t="shared" ref="N298" si="256">IF(M298 &lt;&gt; "","/","")</f>
        <v>/</v>
      </c>
      <c r="O298" s="176">
        <f>IF(VLOOKUP($B298,PERIODIZACION!$A$3:$AN$528,10,FALSE)=0,"",VLOOKUP($B298,PERIODIZACION!$A$3:$AN$528,10,FALSE))</f>
        <v>5</v>
      </c>
      <c r="P298" s="176">
        <f>IF(VLOOKUP($B298,PERIODIZACION!$A$3:$AN$528,11,FALSE)=0,"",VLOOKUP($B298,PERIODIZACION!$A$3:$AN$528,11,FALSE))</f>
        <v>80</v>
      </c>
      <c r="Q298" s="176" t="str">
        <f t="shared" ref="Q298" si="257">IF(P298 &lt;&gt; "","/","")</f>
        <v>/</v>
      </c>
      <c r="R298" s="176">
        <f>IF(VLOOKUP($B298,PERIODIZACION!$A$3:$AN$528,12,FALSE)=0,"",VLOOKUP($B298,PERIODIZACION!$A$3:$AN$528,12,FALSE))</f>
        <v>5</v>
      </c>
      <c r="S298" s="176">
        <f>IF(VLOOKUP($B298,PERIODIZACION!$A$3:$AN$528,13,FALSE)=0,"",VLOOKUP($B298,PERIODIZACION!$A$3:$AN$528,13,FALSE))</f>
        <v>80</v>
      </c>
      <c r="T298" s="176" t="str">
        <f t="shared" ref="T298" si="258">IF(S298 &lt;&gt; "","/","")</f>
        <v>/</v>
      </c>
      <c r="U298" s="176">
        <f>IF(VLOOKUP($B298,PERIODIZACION!$A$3:$AN$528,14,FALSE)=0,"",VLOOKUP($B298,PERIODIZACION!$A$3:$AN$528,14,FALSE))</f>
        <v>5</v>
      </c>
      <c r="V298" s="176">
        <f>IF(VLOOKUP($B298,PERIODIZACION!$A$3:$AN$528,15,FALSE)=0,"",VLOOKUP($B298,PERIODIZACION!$A$3:$AN$528,15,FALSE))</f>
        <v>80</v>
      </c>
      <c r="W298" s="176" t="str">
        <f t="shared" ref="W298" si="259">IF(V298 &lt;&gt; "","/","")</f>
        <v>/</v>
      </c>
      <c r="X298" s="176">
        <f>IF(VLOOKUP($B298,PERIODIZACION!$A$3:$AN$528,16,FALSE)=0,"",VLOOKUP($B298,PERIODIZACION!$A$3:$AN$528,16,FALSE))</f>
        <v>5</v>
      </c>
      <c r="Y298" s="176">
        <f>IF(VLOOKUP($B298,PERIODIZACION!$A$3:$AN$528,17,FALSE)=0,"",VLOOKUP($B298,PERIODIZACION!$A$3:$AN$528,17,FALSE))</f>
        <v>80</v>
      </c>
      <c r="Z298" s="176" t="str">
        <f t="shared" ref="Z298" si="260">IF(Y298 &lt;&gt; "","/","")</f>
        <v>/</v>
      </c>
      <c r="AA298" s="176">
        <f>IF(VLOOKUP($B298,PERIODIZACION!$A$3:$AN$528,18,FALSE)=0,"",VLOOKUP($B298,PERIODIZACION!$A$3:$AN$528,18,FALSE))</f>
        <v>5</v>
      </c>
      <c r="AB298" s="176">
        <f>IF(VLOOKUP($B298,PERIODIZACION!$A$3:$AN$528,19,FALSE)=0,"",VLOOKUP($B298,PERIODIZACION!$A$3:$AN$528,19,FALSE))</f>
        <v>80</v>
      </c>
      <c r="AC298" s="176" t="str">
        <f t="shared" ref="AC298" si="261">IF(AB298 &lt;&gt; "","/","")</f>
        <v>/</v>
      </c>
      <c r="AD298" s="176">
        <f>IF(VLOOKUP($B298,PERIODIZACION!$A$3:$AN$528,20,FALSE)=0,"",VLOOKUP($B298,PERIODIZACION!$A$3:$AN$528,20,FALSE))</f>
        <v>5</v>
      </c>
      <c r="AE298" s="176" t="str">
        <f>IF(VLOOKUP($B298,PERIODIZACION!$A$3:$AN$528,21,FALSE)=0,"",VLOOKUP($B298,PERIODIZACION!$A$3:$AN$528,21,FALSE))</f>
        <v/>
      </c>
      <c r="AF298" s="176" t="str">
        <f t="shared" ref="AF298" si="262">IF(AE298 &lt;&gt; "","/","")</f>
        <v/>
      </c>
      <c r="AG298" s="182" t="str">
        <f>IF(VLOOKUP($B298,PERIODIZACION!$A$3:$AN$528,22,FALSE)=0,"",VLOOKUP($B298,PERIODIZACION!$A$3:$AN$528,22,FALSE))</f>
        <v/>
      </c>
      <c r="AJ298" s="19" t="e">
        <f>VLOOKUP(C298,EJE!C$1:D1637,2,FALSE)</f>
        <v>#N/A</v>
      </c>
    </row>
    <row r="299" spans="1:36" ht="16.5">
      <c r="A299" s="165">
        <v>11</v>
      </c>
      <c r="B299" s="194" t="s">
        <v>685</v>
      </c>
      <c r="C299" s="188" t="s">
        <v>3</v>
      </c>
      <c r="D299" s="59" t="str">
        <f>HYPERLINK(AJ299,AI299)</f>
        <v>video</v>
      </c>
      <c r="E299" s="384"/>
      <c r="F299" s="384"/>
      <c r="G299" s="384"/>
      <c r="H299" s="384" t="s">
        <v>776</v>
      </c>
      <c r="I299" s="384"/>
      <c r="J299" s="384"/>
      <c r="K299" s="384"/>
      <c r="L299" s="384"/>
      <c r="M299" s="384"/>
      <c r="N299" s="384"/>
      <c r="O299" s="384"/>
      <c r="P299" s="384"/>
      <c r="Q299" s="186"/>
      <c r="R299" s="186"/>
      <c r="S299" s="186"/>
      <c r="T299" s="186"/>
      <c r="U299" s="186"/>
      <c r="V299" s="186"/>
      <c r="W299" s="186"/>
      <c r="X299" s="186"/>
      <c r="Y299" s="186"/>
      <c r="Z299" s="186"/>
      <c r="AA299" s="186"/>
      <c r="AB299" s="186"/>
      <c r="AC299" s="186"/>
      <c r="AD299" s="186"/>
      <c r="AE299" s="186"/>
      <c r="AF299" s="186"/>
      <c r="AG299" s="216"/>
      <c r="AI299" s="25" t="s">
        <v>738</v>
      </c>
      <c r="AJ299" s="19" t="str">
        <f>VLOOKUP(C299,EJE!C$1:D1638,2,FALSE)</f>
        <v>https://youtu.be/JwwQxitUCsY?si=-0IR-GRHn2uOUwX0</v>
      </c>
    </row>
    <row r="300" spans="1:36" ht="17.25" thickBot="1">
      <c r="A300" s="165">
        <v>12</v>
      </c>
      <c r="B300" s="195" t="s">
        <v>942</v>
      </c>
      <c r="C300" s="214" t="s">
        <v>661</v>
      </c>
      <c r="D300" s="61" t="str">
        <f>HYPERLINK(AJ300,AI300)</f>
        <v>video</v>
      </c>
      <c r="E300" s="386"/>
      <c r="F300" s="386"/>
      <c r="G300" s="386"/>
      <c r="H300" s="386" t="s">
        <v>776</v>
      </c>
      <c r="I300" s="386"/>
      <c r="J300" s="386"/>
      <c r="K300" s="386"/>
      <c r="L300" s="386"/>
      <c r="M300" s="386"/>
      <c r="N300" s="386"/>
      <c r="O300" s="386"/>
      <c r="P300" s="386"/>
      <c r="Q300" s="217"/>
      <c r="R300" s="217"/>
      <c r="S300" s="217"/>
      <c r="T300" s="217"/>
      <c r="U300" s="217"/>
      <c r="V300" s="217"/>
      <c r="W300" s="217"/>
      <c r="X300" s="217"/>
      <c r="Y300" s="217"/>
      <c r="Z300" s="217"/>
      <c r="AA300" s="217"/>
      <c r="AB300" s="217"/>
      <c r="AC300" s="217"/>
      <c r="AD300" s="217"/>
      <c r="AE300" s="217"/>
      <c r="AF300" s="217"/>
      <c r="AG300" s="218"/>
      <c r="AI300" s="25" t="s">
        <v>738</v>
      </c>
      <c r="AJ300" s="19" t="str">
        <f>VLOOKUP(C300,EJE!C$1:D1639,2,FALSE)</f>
        <v>https://drive.google.com/file/d/1VSznd0Pd842fm_2ygqVwDGID2Qpk-swW/view?usp=sharing</v>
      </c>
    </row>
    <row r="301" spans="1:36">
      <c r="A301" s="165">
        <v>13</v>
      </c>
      <c r="B301" s="381"/>
      <c r="C301" s="381"/>
      <c r="D301" s="381"/>
      <c r="E301" s="381" t="s">
        <v>688</v>
      </c>
      <c r="F301" s="381"/>
      <c r="G301" s="381"/>
      <c r="H301" s="381" t="s">
        <v>38</v>
      </c>
      <c r="I301" s="381"/>
      <c r="J301" s="381"/>
      <c r="K301" s="381" t="s">
        <v>687</v>
      </c>
      <c r="L301" s="381"/>
      <c r="M301" s="381"/>
      <c r="N301" s="381" t="s">
        <v>686</v>
      </c>
      <c r="O301" s="381"/>
      <c r="P301" s="381"/>
      <c r="AG301" s="169"/>
      <c r="AJ301" s="19" t="e">
        <f>VLOOKUP(C301,EJE!C$1:D1640,2,FALSE)</f>
        <v>#N/A</v>
      </c>
    </row>
    <row r="302" spans="1:36" ht="12.75">
      <c r="A302" s="165">
        <v>14</v>
      </c>
      <c r="B302" s="197" t="s">
        <v>42</v>
      </c>
      <c r="C302" s="178" t="s">
        <v>2</v>
      </c>
      <c r="D302" s="132" t="str">
        <f>HYPERLINK(AJ302,AI302)</f>
        <v>video</v>
      </c>
      <c r="E302" s="380">
        <v>10</v>
      </c>
      <c r="F302" s="380"/>
      <c r="G302" s="380"/>
      <c r="H302" s="380" t="s">
        <v>772</v>
      </c>
      <c r="I302" s="380"/>
      <c r="J302" s="380"/>
      <c r="K302" s="380">
        <v>3</v>
      </c>
      <c r="L302" s="380"/>
      <c r="M302" s="380"/>
      <c r="N302" s="380"/>
      <c r="O302" s="380"/>
      <c r="P302" s="380"/>
      <c r="Q302" s="168"/>
      <c r="R302" s="168"/>
      <c r="S302" s="168"/>
      <c r="T302" s="168"/>
      <c r="U302" s="168"/>
      <c r="V302" s="168"/>
      <c r="W302" s="168"/>
      <c r="X302" s="168"/>
      <c r="Y302" s="168"/>
      <c r="Z302" s="168"/>
      <c r="AA302" s="168"/>
      <c r="AB302" s="168"/>
      <c r="AG302" s="169"/>
      <c r="AI302" s="25" t="s">
        <v>738</v>
      </c>
      <c r="AJ302" s="19" t="str">
        <f>VLOOKUP(C302,EJE!C$1:D1641,2,FALSE)</f>
        <v>https://youtu.be/bgO3bI1ts_E?si=cgFOBOfo4lT9WI1k</v>
      </c>
    </row>
    <row r="303" spans="1:36" ht="12.75">
      <c r="A303" s="165">
        <v>15</v>
      </c>
      <c r="B303" s="197" t="s">
        <v>39</v>
      </c>
      <c r="C303" s="178" t="s">
        <v>30</v>
      </c>
      <c r="D303" s="132" t="str">
        <f>HYPERLINK(AJ303,AI303)</f>
        <v>video</v>
      </c>
      <c r="E303" s="380">
        <v>10</v>
      </c>
      <c r="F303" s="380"/>
      <c r="G303" s="380"/>
      <c r="H303" s="380" t="s">
        <v>772</v>
      </c>
      <c r="I303" s="380"/>
      <c r="J303" s="380"/>
      <c r="K303" s="380">
        <v>3</v>
      </c>
      <c r="L303" s="380"/>
      <c r="M303" s="380"/>
      <c r="N303" s="380"/>
      <c r="O303" s="380"/>
      <c r="P303" s="380"/>
      <c r="Q303" s="168"/>
      <c r="R303" s="168"/>
      <c r="S303" s="168"/>
      <c r="T303" s="168"/>
      <c r="U303" s="168"/>
      <c r="V303" s="168"/>
      <c r="W303" s="168"/>
      <c r="X303" s="168"/>
      <c r="Y303" s="168"/>
      <c r="Z303" s="168"/>
      <c r="AA303" s="168"/>
      <c r="AB303" s="168"/>
      <c r="AG303" s="169"/>
      <c r="AI303" s="25" t="s">
        <v>738</v>
      </c>
      <c r="AJ303" s="19">
        <f>VLOOKUP(C303,EJE!C$1:D1642,2,FALSE)</f>
        <v>0</v>
      </c>
    </row>
    <row r="304" spans="1:36" ht="12.75">
      <c r="A304" s="165">
        <v>16</v>
      </c>
      <c r="B304" s="197" t="s">
        <v>685</v>
      </c>
      <c r="C304" s="178" t="s">
        <v>4</v>
      </c>
      <c r="D304" s="132" t="str">
        <f>HYPERLINK(AJ304,AI304)</f>
        <v>video</v>
      </c>
      <c r="E304" s="380"/>
      <c r="F304" s="380"/>
      <c r="G304" s="380"/>
      <c r="H304" s="380" t="s">
        <v>779</v>
      </c>
      <c r="I304" s="380"/>
      <c r="J304" s="380"/>
      <c r="K304" s="380">
        <v>3</v>
      </c>
      <c r="L304" s="380"/>
      <c r="M304" s="380"/>
      <c r="N304" s="380"/>
      <c r="O304" s="380"/>
      <c r="P304" s="380"/>
      <c r="Q304" s="168"/>
      <c r="R304" s="168"/>
      <c r="S304" s="168"/>
      <c r="T304" s="168"/>
      <c r="U304" s="168"/>
      <c r="V304" s="168"/>
      <c r="W304" s="168"/>
      <c r="X304" s="168"/>
      <c r="Y304" s="168"/>
      <c r="Z304" s="168"/>
      <c r="AA304" s="168"/>
      <c r="AB304" s="168"/>
      <c r="AG304" s="169"/>
      <c r="AI304" s="25" t="s">
        <v>738</v>
      </c>
      <c r="AJ304" s="19" t="str">
        <f>VLOOKUP(C304,EJE!C$1:D1643,2,FALSE)</f>
        <v>https://youtu.be/SvFPSj9WcEk?si=iMWBcf8EZLcp5zy2</v>
      </c>
    </row>
    <row r="305" spans="1:36" ht="16.5">
      <c r="A305" s="166">
        <v>17</v>
      </c>
      <c r="B305" s="197" t="s">
        <v>1</v>
      </c>
      <c r="C305" s="178" t="s">
        <v>745</v>
      </c>
      <c r="D305" s="132" t="str">
        <f t="shared" ref="D305:D308" si="263">HYPERLINK(AJ305,AI305)</f>
        <v>video</v>
      </c>
      <c r="E305" s="380"/>
      <c r="F305" s="380"/>
      <c r="G305" s="380"/>
      <c r="H305" s="380" t="s">
        <v>779</v>
      </c>
      <c r="I305" s="380"/>
      <c r="J305" s="380"/>
      <c r="K305" s="380">
        <v>3</v>
      </c>
      <c r="L305" s="380"/>
      <c r="M305" s="380"/>
      <c r="N305" s="380"/>
      <c r="O305" s="380"/>
      <c r="P305" s="380"/>
      <c r="Q305" s="168"/>
      <c r="R305" s="168"/>
      <c r="S305" s="168"/>
      <c r="T305" s="168"/>
      <c r="U305" s="168"/>
      <c r="V305" s="168"/>
      <c r="W305" s="168"/>
      <c r="X305" s="168"/>
      <c r="Y305" s="168"/>
      <c r="Z305" s="168"/>
      <c r="AA305" s="168"/>
      <c r="AB305" s="168"/>
      <c r="AG305" s="169"/>
      <c r="AI305" s="25" t="s">
        <v>738</v>
      </c>
      <c r="AJ305" s="19" t="str">
        <f>VLOOKUP(C305,EJE!C$1:D1644,2,FALSE)</f>
        <v>https://drive.google.com/file/d/1d10kKB4X2rApjiYtDlKjBbuy7zvRY_rz/view?usp=sharing</v>
      </c>
    </row>
    <row r="306" spans="1:36" ht="16.5">
      <c r="A306" s="166">
        <v>18</v>
      </c>
      <c r="B306" s="197" t="s">
        <v>1</v>
      </c>
      <c r="C306" s="178" t="s">
        <v>745</v>
      </c>
      <c r="D306" s="132" t="str">
        <f t="shared" si="263"/>
        <v>video</v>
      </c>
      <c r="E306" s="380"/>
      <c r="F306" s="380"/>
      <c r="G306" s="380"/>
      <c r="H306" s="380" t="s">
        <v>779</v>
      </c>
      <c r="I306" s="380"/>
      <c r="J306" s="380"/>
      <c r="K306" s="380">
        <v>3</v>
      </c>
      <c r="L306" s="380"/>
      <c r="M306" s="380"/>
      <c r="N306" s="380"/>
      <c r="O306" s="380"/>
      <c r="P306" s="380"/>
      <c r="Q306" s="168"/>
      <c r="R306" s="168"/>
      <c r="S306" s="168"/>
      <c r="T306" s="168"/>
      <c r="U306" s="168"/>
      <c r="V306" s="168"/>
      <c r="W306" s="168"/>
      <c r="X306" s="168"/>
      <c r="Y306" s="168"/>
      <c r="Z306" s="168"/>
      <c r="AA306" s="168"/>
      <c r="AB306" s="168"/>
      <c r="AE306" s="23"/>
      <c r="AI306" s="25" t="s">
        <v>738</v>
      </c>
      <c r="AJ306" s="19" t="str">
        <f>VLOOKUP(C306,EJE!C$1:D1645,2,FALSE)</f>
        <v>https://drive.google.com/file/d/1d10kKB4X2rApjiYtDlKjBbuy7zvRY_rz/view?usp=sharing</v>
      </c>
    </row>
    <row r="307" spans="1:36" ht="16.5">
      <c r="A307" s="166">
        <v>19</v>
      </c>
      <c r="B307" s="197" t="s">
        <v>1</v>
      </c>
      <c r="C307" s="178" t="s">
        <v>745</v>
      </c>
      <c r="D307" s="132" t="str">
        <f t="shared" si="263"/>
        <v>video</v>
      </c>
      <c r="E307" s="380"/>
      <c r="F307" s="380"/>
      <c r="G307" s="380"/>
      <c r="H307" s="380" t="s">
        <v>779</v>
      </c>
      <c r="I307" s="380"/>
      <c r="J307" s="380"/>
      <c r="K307" s="380">
        <v>3</v>
      </c>
      <c r="L307" s="380"/>
      <c r="M307" s="380"/>
      <c r="N307" s="380"/>
      <c r="O307" s="380"/>
      <c r="P307" s="380"/>
      <c r="Q307" s="168"/>
      <c r="R307" s="168"/>
      <c r="S307" s="168"/>
      <c r="T307" s="168"/>
      <c r="U307" s="168"/>
      <c r="V307" s="168"/>
      <c r="W307" s="168"/>
      <c r="X307" s="168"/>
      <c r="Y307" s="168"/>
      <c r="Z307" s="168"/>
      <c r="AA307" s="168"/>
      <c r="AB307" s="168"/>
      <c r="AE307" s="23"/>
      <c r="AI307" s="25" t="s">
        <v>738</v>
      </c>
      <c r="AJ307" s="19" t="str">
        <f>VLOOKUP(C307,EJE!C$1:D1646,2,FALSE)</f>
        <v>https://drive.google.com/file/d/1d10kKB4X2rApjiYtDlKjBbuy7zvRY_rz/view?usp=sharing</v>
      </c>
    </row>
    <row r="308" spans="1:36" ht="16.5">
      <c r="A308" s="166">
        <v>20</v>
      </c>
      <c r="B308" s="197" t="s">
        <v>1</v>
      </c>
      <c r="C308" s="178" t="s">
        <v>745</v>
      </c>
      <c r="D308" s="132" t="str">
        <f t="shared" si="263"/>
        <v>video</v>
      </c>
      <c r="E308" s="380"/>
      <c r="F308" s="380"/>
      <c r="G308" s="380"/>
      <c r="H308" s="380" t="s">
        <v>779</v>
      </c>
      <c r="I308" s="380"/>
      <c r="J308" s="380"/>
      <c r="K308" s="380">
        <v>3</v>
      </c>
      <c r="L308" s="380"/>
      <c r="M308" s="380"/>
      <c r="N308" s="380"/>
      <c r="O308" s="380"/>
      <c r="P308" s="380"/>
      <c r="Q308" s="168"/>
      <c r="R308" s="168"/>
      <c r="S308" s="168"/>
      <c r="T308" s="168"/>
      <c r="U308" s="168"/>
      <c r="V308" s="168"/>
      <c r="W308" s="168"/>
      <c r="X308" s="168"/>
      <c r="Y308" s="168"/>
      <c r="Z308" s="168"/>
      <c r="AA308" s="168"/>
      <c r="AB308" s="168"/>
      <c r="AE308" s="23"/>
      <c r="AI308" s="25" t="s">
        <v>738</v>
      </c>
      <c r="AJ308" s="19" t="str">
        <f>VLOOKUP(C308,EJE!C$1:D1647,2,FALSE)</f>
        <v>https://drive.google.com/file/d/1d10kKB4X2rApjiYtDlKjBbuy7zvRY_rz/view?usp=sharing</v>
      </c>
    </row>
    <row r="309" spans="1:36">
      <c r="A309" s="167"/>
      <c r="B309" s="199"/>
      <c r="C309" s="130"/>
      <c r="D309" s="192"/>
      <c r="E309" s="22"/>
      <c r="F309" s="22"/>
      <c r="G309" s="22"/>
      <c r="I309" s="18"/>
      <c r="J309" s="23"/>
      <c r="L309" s="18"/>
      <c r="M309" s="23"/>
      <c r="O309" s="18"/>
      <c r="P309" s="23"/>
      <c r="S309" s="23"/>
      <c r="U309" s="24"/>
      <c r="V309" s="24"/>
      <c r="W309" s="24"/>
      <c r="X309" s="24"/>
      <c r="Y309" s="24"/>
      <c r="AB309" s="23"/>
      <c r="AE309" s="23"/>
    </row>
    <row r="310" spans="1:36">
      <c r="A310" s="167"/>
      <c r="B310" s="199"/>
      <c r="C310" s="130"/>
      <c r="D310" s="192"/>
      <c r="E310" s="22"/>
      <c r="F310" s="22"/>
      <c r="G310" s="22"/>
      <c r="I310" s="18"/>
      <c r="J310" s="23"/>
      <c r="L310" s="18"/>
      <c r="M310" s="23"/>
      <c r="O310" s="18"/>
      <c r="P310" s="23"/>
      <c r="S310" s="23"/>
      <c r="U310" s="24"/>
      <c r="V310" s="24"/>
      <c r="W310" s="24"/>
      <c r="X310" s="24"/>
      <c r="Y310" s="24"/>
      <c r="AB310" s="23"/>
      <c r="AE310" s="23"/>
    </row>
    <row r="311" spans="1:36">
      <c r="A311" s="167"/>
      <c r="B311" s="199"/>
      <c r="C311" s="134"/>
    </row>
    <row r="312" spans="1:36">
      <c r="A312" s="167"/>
      <c r="B312" s="199"/>
      <c r="C312" s="134"/>
    </row>
    <row r="313" spans="1:36">
      <c r="C313" s="77" t="s">
        <v>932</v>
      </c>
      <c r="D313" s="59"/>
      <c r="E313" s="154"/>
      <c r="F313" s="154"/>
      <c r="G313" s="154"/>
      <c r="H313" s="154"/>
      <c r="I313" s="154"/>
      <c r="J313" s="154"/>
      <c r="K313" s="154"/>
      <c r="L313" s="154"/>
      <c r="M313" s="154"/>
      <c r="N313" s="154"/>
      <c r="O313" s="154"/>
      <c r="P313" s="154"/>
      <c r="AG313" s="154"/>
      <c r="AJ313" s="75"/>
    </row>
    <row r="314" spans="1:36" customFormat="1" ht="21" thickBot="1">
      <c r="A314" s="246">
        <v>13</v>
      </c>
      <c r="B314" s="160"/>
      <c r="C314" s="160" t="s">
        <v>935</v>
      </c>
      <c r="D314" s="190"/>
      <c r="E314" s="379" t="s">
        <v>688</v>
      </c>
      <c r="F314" s="379"/>
      <c r="G314" s="379"/>
      <c r="H314" s="379" t="s">
        <v>38</v>
      </c>
      <c r="I314" s="379"/>
      <c r="J314" s="379"/>
      <c r="K314" s="379" t="s">
        <v>687</v>
      </c>
      <c r="L314" s="379"/>
      <c r="M314" s="379"/>
      <c r="N314" s="379" t="s">
        <v>686</v>
      </c>
      <c r="O314" s="379"/>
      <c r="P314" s="379"/>
      <c r="Q314" s="77"/>
      <c r="R314" s="77"/>
      <c r="S314" s="77"/>
      <c r="T314" s="77"/>
      <c r="U314" s="77"/>
      <c r="V314" s="77"/>
      <c r="W314" s="77"/>
      <c r="X314" s="77"/>
      <c r="Y314" s="77"/>
      <c r="Z314" s="77"/>
      <c r="AA314" s="77"/>
      <c r="AB314" s="77"/>
      <c r="AC314" s="77"/>
      <c r="AD314" s="77"/>
      <c r="AE314" s="77"/>
      <c r="AF314" s="77"/>
      <c r="AG314" s="78"/>
      <c r="AH314" s="18"/>
      <c r="AI314" s="25"/>
      <c r="AJ314" s="76"/>
    </row>
    <row r="315" spans="1:36" ht="25.5">
      <c r="A315" s="165">
        <v>1</v>
      </c>
      <c r="B315" s="193" t="s">
        <v>942</v>
      </c>
      <c r="C315" s="176" t="s">
        <v>720</v>
      </c>
      <c r="D315" s="131" t="str">
        <f t="shared" ref="D315:D320" si="264">HYPERLINK(AJ315,AI315)</f>
        <v>video</v>
      </c>
      <c r="E315" s="390">
        <v>8</v>
      </c>
      <c r="F315" s="390"/>
      <c r="G315" s="390"/>
      <c r="H315" s="390"/>
      <c r="I315" s="390"/>
      <c r="J315" s="390"/>
      <c r="K315" s="390"/>
      <c r="L315" s="390"/>
      <c r="M315" s="390"/>
      <c r="N315" s="390"/>
      <c r="O315" s="390"/>
      <c r="P315" s="391"/>
      <c r="Q315" s="159"/>
      <c r="R315" s="159"/>
      <c r="S315" s="159"/>
      <c r="T315" s="159"/>
      <c r="U315" s="159"/>
      <c r="V315" s="159"/>
      <c r="W315" s="159"/>
      <c r="X315" s="159"/>
      <c r="Y315" s="159"/>
      <c r="Z315" s="159"/>
      <c r="AA315" s="159"/>
      <c r="AB315" s="159"/>
      <c r="AC315" s="159"/>
      <c r="AD315" s="159"/>
      <c r="AE315" s="159"/>
      <c r="AF315" s="159"/>
      <c r="AG315" s="178"/>
      <c r="AI315" s="25" t="s">
        <v>738</v>
      </c>
      <c r="AJ315" s="19" t="str">
        <f>VLOOKUP(C315,EJE!C$1:D1647,2,FALSE)</f>
        <v>https://youtu.be/3cqkbGUWro4?si=jJC6Mfg8OeypjUji</v>
      </c>
    </row>
    <row r="316" spans="1:36" ht="12.75">
      <c r="A316" s="165">
        <v>2</v>
      </c>
      <c r="B316" s="194" t="s">
        <v>264</v>
      </c>
      <c r="C316" s="178" t="s">
        <v>692</v>
      </c>
      <c r="D316" s="132" t="str">
        <f t="shared" si="264"/>
        <v>video</v>
      </c>
      <c r="E316" s="380"/>
      <c r="F316" s="380"/>
      <c r="G316" s="380"/>
      <c r="H316" s="380" t="s">
        <v>776</v>
      </c>
      <c r="I316" s="380"/>
      <c r="J316" s="380"/>
      <c r="K316" s="380">
        <v>3</v>
      </c>
      <c r="L316" s="380"/>
      <c r="M316" s="380"/>
      <c r="N316" s="380"/>
      <c r="O316" s="380"/>
      <c r="P316" s="385"/>
      <c r="Q316" s="159"/>
      <c r="R316" s="159"/>
      <c r="S316" s="159"/>
      <c r="T316" s="159"/>
      <c r="U316" s="159"/>
      <c r="V316" s="159"/>
      <c r="W316" s="159"/>
      <c r="X316" s="159"/>
      <c r="Y316" s="159"/>
      <c r="Z316" s="159"/>
      <c r="AA316" s="159"/>
      <c r="AB316" s="159"/>
      <c r="AC316" s="159"/>
      <c r="AD316" s="159"/>
      <c r="AE316" s="159"/>
      <c r="AF316" s="159"/>
      <c r="AG316" s="178"/>
      <c r="AI316" s="25" t="s">
        <v>738</v>
      </c>
      <c r="AJ316" s="19" t="str">
        <f>VLOOKUP(C316,EJE!C$1:D1648,2,FALSE)</f>
        <v>https://youtu.be/c6a4n-uxNy0?si=wxXF20Dhm3IYMqto</v>
      </c>
    </row>
    <row r="317" spans="1:36" ht="17.25" thickBot="1">
      <c r="A317" s="165">
        <v>3</v>
      </c>
      <c r="B317" s="195" t="s">
        <v>942</v>
      </c>
      <c r="C317" s="180" t="s">
        <v>176</v>
      </c>
      <c r="D317" s="133" t="str">
        <f t="shared" si="264"/>
        <v>video</v>
      </c>
      <c r="E317" s="387"/>
      <c r="F317" s="387"/>
      <c r="G317" s="387"/>
      <c r="H317" s="387" t="s">
        <v>776</v>
      </c>
      <c r="I317" s="387"/>
      <c r="J317" s="387"/>
      <c r="K317" s="387">
        <v>3</v>
      </c>
      <c r="L317" s="387"/>
      <c r="M317" s="387"/>
      <c r="N317" s="387"/>
      <c r="O317" s="387"/>
      <c r="P317" s="388"/>
      <c r="Q317" s="159"/>
      <c r="R317" s="159"/>
      <c r="S317" s="159"/>
      <c r="T317" s="159"/>
      <c r="U317" s="159"/>
      <c r="V317" s="159"/>
      <c r="W317" s="159"/>
      <c r="X317" s="159"/>
      <c r="Y317" s="159"/>
      <c r="Z317" s="159"/>
      <c r="AA317" s="159"/>
      <c r="AB317" s="159"/>
      <c r="AC317" s="159"/>
      <c r="AD317" s="159"/>
      <c r="AE317" s="159"/>
      <c r="AF317" s="159"/>
      <c r="AG317" s="178"/>
      <c r="AI317" s="25" t="s">
        <v>738</v>
      </c>
      <c r="AJ317" s="19" t="str">
        <f>VLOOKUP(C317,EJE!C$1:D1649,2,FALSE)</f>
        <v>https://drive.google.com/file/d/1Q1An8Nigul245WUqUDS52fCJOsCBmEqf/view?usp=drive_link</v>
      </c>
    </row>
    <row r="318" spans="1:36" ht="16.5">
      <c r="A318" s="165">
        <v>4</v>
      </c>
      <c r="B318" s="194" t="s">
        <v>739</v>
      </c>
      <c r="C318" s="178" t="s">
        <v>66</v>
      </c>
      <c r="D318" s="132" t="str">
        <f t="shared" si="264"/>
        <v>video</v>
      </c>
      <c r="E318" s="380"/>
      <c r="F318" s="380"/>
      <c r="G318" s="380"/>
      <c r="H318" s="380" t="s">
        <v>776</v>
      </c>
      <c r="I318" s="380"/>
      <c r="J318" s="380"/>
      <c r="K318" s="380">
        <v>3</v>
      </c>
      <c r="L318" s="380"/>
      <c r="M318" s="380"/>
      <c r="N318" s="380"/>
      <c r="O318" s="380"/>
      <c r="P318" s="385"/>
      <c r="Q318" s="159"/>
      <c r="R318" s="159"/>
      <c r="S318" s="159"/>
      <c r="T318" s="159"/>
      <c r="U318" s="159"/>
      <c r="V318" s="159"/>
      <c r="W318" s="159"/>
      <c r="X318" s="159"/>
      <c r="Y318" s="159"/>
      <c r="Z318" s="159"/>
      <c r="AA318" s="159"/>
      <c r="AB318" s="159"/>
      <c r="AC318" s="159"/>
      <c r="AD318" s="159"/>
      <c r="AE318" s="159"/>
      <c r="AF318" s="159"/>
      <c r="AG318" s="178"/>
      <c r="AI318" s="25" t="s">
        <v>738</v>
      </c>
      <c r="AJ318" s="19" t="str">
        <f>VLOOKUP(C318,EJE!C$1:D1650,2,FALSE)</f>
        <v>https://youtu.be/YNAwRWgPwNk?si=tRGZb459mOPBCCZB</v>
      </c>
    </row>
    <row r="319" spans="1:36" ht="12.75">
      <c r="A319" s="165">
        <v>5</v>
      </c>
      <c r="B319" s="194" t="s">
        <v>739</v>
      </c>
      <c r="C319" s="178" t="s">
        <v>622</v>
      </c>
      <c r="D319" s="132" t="e">
        <f t="shared" si="264"/>
        <v>#N/A</v>
      </c>
      <c r="E319" s="380"/>
      <c r="F319" s="380"/>
      <c r="G319" s="380"/>
      <c r="H319" s="380" t="s">
        <v>776</v>
      </c>
      <c r="I319" s="380"/>
      <c r="J319" s="380"/>
      <c r="K319" s="380">
        <v>3</v>
      </c>
      <c r="L319" s="380"/>
      <c r="M319" s="380"/>
      <c r="N319" s="380"/>
      <c r="O319" s="380"/>
      <c r="P319" s="385"/>
      <c r="Q319" s="159"/>
      <c r="R319" s="159"/>
      <c r="S319" s="159"/>
      <c r="T319" s="159"/>
      <c r="U319" s="159"/>
      <c r="V319" s="159"/>
      <c r="W319" s="159"/>
      <c r="X319" s="159"/>
      <c r="Y319" s="159"/>
      <c r="Z319" s="159"/>
      <c r="AA319" s="159"/>
      <c r="AB319" s="159"/>
      <c r="AC319" s="159"/>
      <c r="AD319" s="159"/>
      <c r="AE319" s="159"/>
      <c r="AF319" s="159"/>
      <c r="AG319" s="178"/>
      <c r="AI319" s="25" t="s">
        <v>738</v>
      </c>
      <c r="AJ319" s="19" t="e">
        <f>VLOOKUP(C319,EJE!C$1:D1651,2,FALSE)</f>
        <v>#N/A</v>
      </c>
    </row>
    <row r="320" spans="1:36" ht="13.5" thickBot="1">
      <c r="A320" s="165">
        <v>6</v>
      </c>
      <c r="B320" s="194" t="s">
        <v>0</v>
      </c>
      <c r="C320" s="178" t="s">
        <v>627</v>
      </c>
      <c r="D320" s="132" t="str">
        <f t="shared" si="264"/>
        <v>video</v>
      </c>
      <c r="E320" s="380"/>
      <c r="F320" s="380"/>
      <c r="G320" s="380"/>
      <c r="H320" s="380" t="s">
        <v>776</v>
      </c>
      <c r="I320" s="380"/>
      <c r="J320" s="380"/>
      <c r="K320" s="380">
        <v>3</v>
      </c>
      <c r="L320" s="380"/>
      <c r="M320" s="380"/>
      <c r="N320" s="380"/>
      <c r="O320" s="380"/>
      <c r="P320" s="385"/>
      <c r="Q320" s="159"/>
      <c r="R320" s="159"/>
      <c r="S320" s="159"/>
      <c r="T320" s="159"/>
      <c r="U320" s="159"/>
      <c r="V320" s="159"/>
      <c r="W320" s="159"/>
      <c r="X320" s="159"/>
      <c r="Y320" s="159"/>
      <c r="Z320" s="159"/>
      <c r="AA320" s="159"/>
      <c r="AB320" s="159"/>
      <c r="AC320" s="159"/>
      <c r="AD320" s="159"/>
      <c r="AE320" s="159"/>
      <c r="AF320" s="159"/>
      <c r="AG320" s="178"/>
      <c r="AI320" s="25" t="s">
        <v>738</v>
      </c>
      <c r="AJ320" s="19" t="str">
        <f>VLOOKUP(C320,EJE!C$1:D1652,2,FALSE)</f>
        <v>https://youtu.be/21c_yxmd5lQ?si=PIVwUqgcfAsyu5jn</v>
      </c>
    </row>
    <row r="321" spans="1:36" ht="12.75">
      <c r="A321" s="165">
        <v>7</v>
      </c>
      <c r="B321" s="196" t="s">
        <v>839</v>
      </c>
      <c r="C321" s="176" t="str">
        <f>+VLOOKUP($B321,PERIODIZACION!$A$3:$AN$528,2,FALSE)</f>
        <v>HIP TRUST</v>
      </c>
      <c r="D321" s="222">
        <f>IF(VLOOKUP($B321,PERIODIZACION!$A$3:$AN$528,3,FALSE)=0,"",VLOOKUP($B321,PERIODIZACION!$A$3:$AN$528,3,FALSE))</f>
        <v>40</v>
      </c>
      <c r="E321" s="176" t="str">
        <f t="shared" ref="E321" si="265">IF(D321 &lt;&gt; "","/","")</f>
        <v>/</v>
      </c>
      <c r="F321" s="176">
        <f>IF(VLOOKUP($B321,PERIODIZACION!$A$3:$AN$528,4,FALSE)=0,"",VLOOKUP($B321,PERIODIZACION!$A$3:$AN$528,4,FALSE))</f>
        <v>4</v>
      </c>
      <c r="G321" s="176">
        <f>IF(VLOOKUP($B321,PERIODIZACION!$A$3:$AN$528,5,FALSE)=0,"",VLOOKUP($B321,PERIODIZACION!$A$3:$AN$528,5,FALSE))</f>
        <v>60</v>
      </c>
      <c r="H321" s="176" t="str">
        <f t="shared" ref="H321" si="266">IF(G321 &lt;&gt; "","/","")</f>
        <v>/</v>
      </c>
      <c r="I321" s="176">
        <f>IF(VLOOKUP($B321,PERIODIZACION!$A$3:$AN$528,6,FALSE)=0,"",VLOOKUP($B321,PERIODIZACION!$A$3:$AN$528,6,FALSE))</f>
        <v>4</v>
      </c>
      <c r="J321" s="176">
        <f>IF(VLOOKUP($B321,PERIODIZACION!$A$3:$AN$528,7,FALSE)=0,"",VLOOKUP($B321,PERIODIZACION!$A$3:$AN$528,7,FALSE))</f>
        <v>70</v>
      </c>
      <c r="K321" s="176" t="str">
        <f t="shared" ref="K321" si="267">IF(J321 &lt;&gt; "","/","")</f>
        <v>/</v>
      </c>
      <c r="L321" s="176">
        <f>IF(VLOOKUP($B321,PERIODIZACION!$A$3:$AN$528,8,FALSE)=0,"",VLOOKUP($B321,PERIODIZACION!$A$3:$AN$528,8,FALSE))</f>
        <v>4</v>
      </c>
      <c r="M321" s="176">
        <f>IF(VLOOKUP($B321,PERIODIZACION!$A$3:$AN$528,9,FALSE)=0,"",VLOOKUP($B321,PERIODIZACION!$A$3:$AN$528,9,FALSE))</f>
        <v>80</v>
      </c>
      <c r="N321" s="176" t="str">
        <f t="shared" ref="N321" si="268">IF(M321 &lt;&gt; "","/","")</f>
        <v>/</v>
      </c>
      <c r="O321" s="176">
        <f>IF(VLOOKUP($B321,PERIODIZACION!$A$3:$AN$528,10,FALSE)=0,"",VLOOKUP($B321,PERIODIZACION!$A$3:$AN$528,10,FALSE))</f>
        <v>2</v>
      </c>
      <c r="P321" s="176">
        <f>IF(VLOOKUP($B321,PERIODIZACION!$A$3:$AN$528,11,FALSE)=0,"",VLOOKUP($B321,PERIODIZACION!$A$3:$AN$528,11,FALSE))</f>
        <v>80</v>
      </c>
      <c r="Q321" s="176" t="str">
        <f t="shared" ref="Q321" si="269">IF(P321 &lt;&gt; "","/","")</f>
        <v>/</v>
      </c>
      <c r="R321" s="176">
        <f>IF(VLOOKUP($B321,PERIODIZACION!$A$3:$AN$528,12,FALSE)=0,"",VLOOKUP($B321,PERIODIZACION!$A$3:$AN$528,12,FALSE))</f>
        <v>2</v>
      </c>
      <c r="S321" s="176">
        <f>IF(VLOOKUP($B321,PERIODIZACION!$A$3:$AN$528,13,FALSE)=0,"",VLOOKUP($B321,PERIODIZACION!$A$3:$AN$528,13,FALSE))</f>
        <v>80</v>
      </c>
      <c r="T321" s="176" t="str">
        <f t="shared" ref="T321" si="270">IF(S321 &lt;&gt; "","/","")</f>
        <v>/</v>
      </c>
      <c r="U321" s="176">
        <f>IF(VLOOKUP($B321,PERIODIZACION!$A$3:$AN$528,14,FALSE)=0,"",VLOOKUP($B321,PERIODIZACION!$A$3:$AN$528,14,FALSE))</f>
        <v>2</v>
      </c>
      <c r="V321" s="176">
        <f>IF(VLOOKUP($B321,PERIODIZACION!$A$3:$AN$528,15,FALSE)=0,"",VLOOKUP($B321,PERIODIZACION!$A$3:$AN$528,15,FALSE))</f>
        <v>80</v>
      </c>
      <c r="W321" s="176" t="str">
        <f t="shared" ref="W321" si="271">IF(V321 &lt;&gt; "","/","")</f>
        <v>/</v>
      </c>
      <c r="X321" s="176">
        <f>IF(VLOOKUP($B321,PERIODIZACION!$A$3:$AN$528,16,FALSE)=0,"",VLOOKUP($B321,PERIODIZACION!$A$3:$AN$528,16,FALSE))</f>
        <v>2</v>
      </c>
      <c r="Y321" s="176">
        <f>IF(VLOOKUP($B321,PERIODIZACION!$A$3:$AN$528,17,FALSE)=0,"",VLOOKUP($B321,PERIODIZACION!$A$3:$AN$528,17,FALSE))</f>
        <v>80</v>
      </c>
      <c r="Z321" s="176" t="str">
        <f t="shared" ref="Z321" si="272">IF(Y321 &lt;&gt; "","/","")</f>
        <v>/</v>
      </c>
      <c r="AA321" s="176">
        <f>IF(VLOOKUP($B321,PERIODIZACION!$A$3:$AN$528,18,FALSE)=0,"",VLOOKUP($B321,PERIODIZACION!$A$3:$AN$528,18,FALSE))</f>
        <v>2</v>
      </c>
      <c r="AB321" s="176">
        <f>IF(VLOOKUP($B321,PERIODIZACION!$A$3:$AN$528,19,FALSE)=0,"",VLOOKUP($B321,PERIODIZACION!$A$3:$AN$528,19,FALSE))</f>
        <v>80</v>
      </c>
      <c r="AC321" s="176" t="str">
        <f t="shared" ref="AC321" si="273">IF(AB321 &lt;&gt; "","/","")</f>
        <v>/</v>
      </c>
      <c r="AD321" s="176">
        <f>IF(VLOOKUP($B321,PERIODIZACION!$A$3:$AN$528,20,FALSE)=0,"",VLOOKUP($B321,PERIODIZACION!$A$3:$AN$528,20,FALSE))</f>
        <v>2</v>
      </c>
      <c r="AE321" s="176" t="str">
        <f>IF(VLOOKUP($B321,PERIODIZACION!$A$3:$AN$528,21,FALSE)=0,"",VLOOKUP($B321,PERIODIZACION!$A$3:$AN$528,21,FALSE))</f>
        <v/>
      </c>
      <c r="AF321" s="176" t="str">
        <f t="shared" ref="AF321" si="274">IF(AE321 &lt;&gt; "","/","")</f>
        <v/>
      </c>
      <c r="AG321" s="182" t="str">
        <f>IF(VLOOKUP($B321,PERIODIZACION!$A$3:$AN$528,22,FALSE)=0,"",VLOOKUP($B321,PERIODIZACION!$A$3:$AN$528,22,FALSE))</f>
        <v/>
      </c>
      <c r="AJ321" s="19" t="e">
        <f>VLOOKUP(C321,EJE!C$1:D1654,2,FALSE)</f>
        <v>#N/A</v>
      </c>
    </row>
    <row r="322" spans="1:36" ht="16.5">
      <c r="A322" s="165">
        <v>8</v>
      </c>
      <c r="B322" s="194" t="s">
        <v>685</v>
      </c>
      <c r="C322" s="178" t="s">
        <v>3</v>
      </c>
      <c r="D322" s="132" t="str">
        <f>HYPERLINK(AJ322,AI322)</f>
        <v>video</v>
      </c>
      <c r="E322" s="380"/>
      <c r="F322" s="380"/>
      <c r="G322" s="380"/>
      <c r="H322" s="380" t="s">
        <v>776</v>
      </c>
      <c r="I322" s="380"/>
      <c r="J322" s="380"/>
      <c r="K322" s="380"/>
      <c r="L322" s="380"/>
      <c r="M322" s="380"/>
      <c r="N322" s="380"/>
      <c r="O322" s="380"/>
      <c r="P322" s="380"/>
      <c r="Q322" s="178"/>
      <c r="R322" s="178"/>
      <c r="S322" s="178"/>
      <c r="T322" s="178"/>
      <c r="U322" s="178"/>
      <c r="V322" s="178"/>
      <c r="W322" s="178"/>
      <c r="X322" s="178"/>
      <c r="Y322" s="178"/>
      <c r="Z322" s="178"/>
      <c r="AA322" s="178"/>
      <c r="AB322" s="178"/>
      <c r="AC322" s="178"/>
      <c r="AD322" s="178"/>
      <c r="AE322" s="178"/>
      <c r="AF322" s="178"/>
      <c r="AG322" s="183"/>
      <c r="AI322" s="25" t="s">
        <v>738</v>
      </c>
      <c r="AJ322" s="19" t="str">
        <f>VLOOKUP(C322,EJE!C$1:D1655,2,FALSE)</f>
        <v>https://youtu.be/JwwQxitUCsY?si=-0IR-GRHn2uOUwX0</v>
      </c>
    </row>
    <row r="323" spans="1:36" ht="13.5" thickBot="1">
      <c r="A323" s="165">
        <v>9</v>
      </c>
      <c r="B323" s="195" t="s">
        <v>264</v>
      </c>
      <c r="C323" s="180" t="s">
        <v>219</v>
      </c>
      <c r="D323" s="133" t="str">
        <f>HYPERLINK(AJ323,AI323)</f>
        <v>video</v>
      </c>
      <c r="E323" s="387"/>
      <c r="F323" s="387"/>
      <c r="G323" s="387"/>
      <c r="H323" s="387" t="s">
        <v>776</v>
      </c>
      <c r="I323" s="387"/>
      <c r="J323" s="387"/>
      <c r="K323" s="387"/>
      <c r="L323" s="387"/>
      <c r="M323" s="387"/>
      <c r="N323" s="387"/>
      <c r="O323" s="387"/>
      <c r="P323" s="387"/>
      <c r="Q323" s="180"/>
      <c r="R323" s="180"/>
      <c r="S323" s="180"/>
      <c r="T323" s="180"/>
      <c r="U323" s="180"/>
      <c r="V323" s="180"/>
      <c r="W323" s="180"/>
      <c r="X323" s="180"/>
      <c r="Y323" s="180"/>
      <c r="Z323" s="180"/>
      <c r="AA323" s="180"/>
      <c r="AB323" s="180"/>
      <c r="AC323" s="180"/>
      <c r="AD323" s="180"/>
      <c r="AE323" s="180"/>
      <c r="AF323" s="180"/>
      <c r="AG323" s="184"/>
      <c r="AI323" s="25" t="s">
        <v>738</v>
      </c>
      <c r="AJ323" s="19">
        <f>VLOOKUP(C323,EJE!C$1:D1656,2,FALSE)</f>
        <v>0</v>
      </c>
    </row>
    <row r="324" spans="1:36" ht="12.75">
      <c r="A324" s="165">
        <v>10</v>
      </c>
      <c r="B324" s="196" t="s">
        <v>755</v>
      </c>
      <c r="C324" s="176" t="str">
        <f>+VLOOKUP($B324,PERIODIZACION!$A$3:$AN$528,2,FALSE)</f>
        <v>SENTADILLA</v>
      </c>
      <c r="D324" s="222">
        <f>IF(VLOOKUP($B324,PERIODIZACION!$A$3:$AN$528,3,FALSE)=0,"",VLOOKUP($B324,PERIODIZACION!$A$3:$AN$528,3,FALSE))</f>
        <v>40</v>
      </c>
      <c r="E324" s="176" t="str">
        <f t="shared" ref="E324" si="275">IF(D324 &lt;&gt; "","/","")</f>
        <v>/</v>
      </c>
      <c r="F324" s="176">
        <f>IF(VLOOKUP($B324,PERIODIZACION!$A$3:$AN$528,4,FALSE)=0,"",VLOOKUP($B324,PERIODIZACION!$A$3:$AN$528,4,FALSE))</f>
        <v>4</v>
      </c>
      <c r="G324" s="176">
        <f>IF(VLOOKUP($B324,PERIODIZACION!$A$3:$AN$528,5,FALSE)=0,"",VLOOKUP($B324,PERIODIZACION!$A$3:$AN$528,5,FALSE))</f>
        <v>60</v>
      </c>
      <c r="H324" s="176" t="str">
        <f t="shared" ref="H324" si="276">IF(G324 &lt;&gt; "","/","")</f>
        <v>/</v>
      </c>
      <c r="I324" s="176">
        <f>IF(VLOOKUP($B324,PERIODIZACION!$A$3:$AN$528,6,FALSE)=0,"",VLOOKUP($B324,PERIODIZACION!$A$3:$AN$528,6,FALSE))</f>
        <v>4</v>
      </c>
      <c r="J324" s="176">
        <f>IF(VLOOKUP($B324,PERIODIZACION!$A$3:$AN$528,7,FALSE)=0,"",VLOOKUP($B324,PERIODIZACION!$A$3:$AN$528,7,FALSE))</f>
        <v>70</v>
      </c>
      <c r="K324" s="176" t="str">
        <f t="shared" ref="K324" si="277">IF(J324 &lt;&gt; "","/","")</f>
        <v>/</v>
      </c>
      <c r="L324" s="176">
        <f>IF(VLOOKUP($B324,PERIODIZACION!$A$3:$AN$528,8,FALSE)=0,"",VLOOKUP($B324,PERIODIZACION!$A$3:$AN$528,8,FALSE))</f>
        <v>4</v>
      </c>
      <c r="M324" s="176">
        <f>IF(VLOOKUP($B324,PERIODIZACION!$A$3:$AN$528,9,FALSE)=0,"",VLOOKUP($B324,PERIODIZACION!$A$3:$AN$528,9,FALSE))</f>
        <v>80</v>
      </c>
      <c r="N324" s="176" t="str">
        <f t="shared" ref="N324" si="278">IF(M324 &lt;&gt; "","/","")</f>
        <v>/</v>
      </c>
      <c r="O324" s="176">
        <f>IF(VLOOKUP($B324,PERIODIZACION!$A$3:$AN$528,10,FALSE)=0,"",VLOOKUP($B324,PERIODIZACION!$A$3:$AN$528,10,FALSE))</f>
        <v>2</v>
      </c>
      <c r="P324" s="176">
        <f>IF(VLOOKUP($B324,PERIODIZACION!$A$3:$AN$528,11,FALSE)=0,"",VLOOKUP($B324,PERIODIZACION!$A$3:$AN$528,11,FALSE))</f>
        <v>80</v>
      </c>
      <c r="Q324" s="176" t="str">
        <f t="shared" ref="Q324" si="279">IF(P324 &lt;&gt; "","/","")</f>
        <v>/</v>
      </c>
      <c r="R324" s="176">
        <f>IF(VLOOKUP($B324,PERIODIZACION!$A$3:$AN$528,12,FALSE)=0,"",VLOOKUP($B324,PERIODIZACION!$A$3:$AN$528,12,FALSE))</f>
        <v>2</v>
      </c>
      <c r="S324" s="176">
        <f>IF(VLOOKUP($B324,PERIODIZACION!$A$3:$AN$528,13,FALSE)=0,"",VLOOKUP($B324,PERIODIZACION!$A$3:$AN$528,13,FALSE))</f>
        <v>80</v>
      </c>
      <c r="T324" s="176" t="str">
        <f t="shared" ref="T324" si="280">IF(S324 &lt;&gt; "","/","")</f>
        <v>/</v>
      </c>
      <c r="U324" s="176">
        <f>IF(VLOOKUP($B324,PERIODIZACION!$A$3:$AN$528,14,FALSE)=0,"",VLOOKUP($B324,PERIODIZACION!$A$3:$AN$528,14,FALSE))</f>
        <v>2</v>
      </c>
      <c r="V324" s="176">
        <f>IF(VLOOKUP($B324,PERIODIZACION!$A$3:$AN$528,15,FALSE)=0,"",VLOOKUP($B324,PERIODIZACION!$A$3:$AN$528,15,FALSE))</f>
        <v>80</v>
      </c>
      <c r="W324" s="176" t="str">
        <f t="shared" ref="W324" si="281">IF(V324 &lt;&gt; "","/","")</f>
        <v>/</v>
      </c>
      <c r="X324" s="176">
        <f>IF(VLOOKUP($B324,PERIODIZACION!$A$3:$AN$528,16,FALSE)=0,"",VLOOKUP($B324,PERIODIZACION!$A$3:$AN$528,16,FALSE))</f>
        <v>2</v>
      </c>
      <c r="Y324" s="176">
        <f>IF(VLOOKUP($B324,PERIODIZACION!$A$3:$AN$528,17,FALSE)=0,"",VLOOKUP($B324,PERIODIZACION!$A$3:$AN$528,17,FALSE))</f>
        <v>80</v>
      </c>
      <c r="Z324" s="176" t="str">
        <f t="shared" ref="Z324" si="282">IF(Y324 &lt;&gt; "","/","")</f>
        <v>/</v>
      </c>
      <c r="AA324" s="176">
        <f>IF(VLOOKUP($B324,PERIODIZACION!$A$3:$AN$528,18,FALSE)=0,"",VLOOKUP($B324,PERIODIZACION!$A$3:$AN$528,18,FALSE))</f>
        <v>2</v>
      </c>
      <c r="AB324" s="176">
        <f>IF(VLOOKUP($B324,PERIODIZACION!$A$3:$AN$528,19,FALSE)=0,"",VLOOKUP($B324,PERIODIZACION!$A$3:$AN$528,19,FALSE))</f>
        <v>80</v>
      </c>
      <c r="AC324" s="176" t="str">
        <f t="shared" ref="AC324" si="283">IF(AB324 &lt;&gt; "","/","")</f>
        <v>/</v>
      </c>
      <c r="AD324" s="176">
        <f>IF(VLOOKUP($B324,PERIODIZACION!$A$3:$AN$528,20,FALSE)=0,"",VLOOKUP($B324,PERIODIZACION!$A$3:$AN$528,20,FALSE))</f>
        <v>2</v>
      </c>
      <c r="AE324" s="176" t="str">
        <f>IF(VLOOKUP($B324,PERIODIZACION!$A$3:$AN$528,21,FALSE)=0,"",VLOOKUP($B324,PERIODIZACION!$A$3:$AN$528,21,FALSE))</f>
        <v/>
      </c>
      <c r="AF324" s="176" t="str">
        <f t="shared" ref="AF324" si="284">IF(AE324 &lt;&gt; "","/","")</f>
        <v/>
      </c>
      <c r="AG324" s="182" t="str">
        <f>IF(VLOOKUP($B324,PERIODIZACION!$A$3:$AN$528,22,FALSE)=0,"",VLOOKUP($B324,PERIODIZACION!$A$3:$AN$528,22,FALSE))</f>
        <v/>
      </c>
      <c r="AJ324" s="19" t="e">
        <f>VLOOKUP(C324,EJE!C$1:D1657,2,FALSE)</f>
        <v>#N/A</v>
      </c>
    </row>
    <row r="325" spans="1:36" ht="16.5">
      <c r="A325" s="165">
        <v>11</v>
      </c>
      <c r="B325" s="194" t="s">
        <v>685</v>
      </c>
      <c r="C325" s="178" t="s">
        <v>3</v>
      </c>
      <c r="D325" s="132" t="str">
        <f>HYPERLINK(AJ325,AI325)</f>
        <v>video</v>
      </c>
      <c r="E325" s="380"/>
      <c r="F325" s="380"/>
      <c r="G325" s="380"/>
      <c r="H325" s="380" t="s">
        <v>776</v>
      </c>
      <c r="I325" s="380"/>
      <c r="J325" s="380"/>
      <c r="K325" s="380"/>
      <c r="L325" s="380"/>
      <c r="M325" s="380"/>
      <c r="N325" s="380"/>
      <c r="O325" s="380"/>
      <c r="P325" s="380"/>
      <c r="Q325" s="178"/>
      <c r="R325" s="178"/>
      <c r="S325" s="178"/>
      <c r="T325" s="178"/>
      <c r="U325" s="178"/>
      <c r="V325" s="178"/>
      <c r="W325" s="178"/>
      <c r="X325" s="178"/>
      <c r="Y325" s="178"/>
      <c r="Z325" s="178"/>
      <c r="AA325" s="178"/>
      <c r="AB325" s="178"/>
      <c r="AC325" s="178"/>
      <c r="AD325" s="178"/>
      <c r="AE325" s="178"/>
      <c r="AF325" s="178"/>
      <c r="AG325" s="183"/>
      <c r="AI325" s="25" t="s">
        <v>738</v>
      </c>
      <c r="AJ325" s="19" t="str">
        <f>VLOOKUP(C325,EJE!C$1:D1658,2,FALSE)</f>
        <v>https://youtu.be/JwwQxitUCsY?si=-0IR-GRHn2uOUwX0</v>
      </c>
    </row>
    <row r="326" spans="1:36" ht="17.25" thickBot="1">
      <c r="A326" s="165">
        <v>12</v>
      </c>
      <c r="B326" s="195" t="s">
        <v>942</v>
      </c>
      <c r="C326" s="180" t="s">
        <v>661</v>
      </c>
      <c r="D326" s="133" t="str">
        <f>HYPERLINK(AJ326,AI326)</f>
        <v>video</v>
      </c>
      <c r="E326" s="387"/>
      <c r="F326" s="387"/>
      <c r="G326" s="387"/>
      <c r="H326" s="387" t="s">
        <v>776</v>
      </c>
      <c r="I326" s="387"/>
      <c r="J326" s="387"/>
      <c r="K326" s="387"/>
      <c r="L326" s="387"/>
      <c r="M326" s="387"/>
      <c r="N326" s="387"/>
      <c r="O326" s="387"/>
      <c r="P326" s="387"/>
      <c r="Q326" s="180"/>
      <c r="R326" s="180"/>
      <c r="S326" s="180"/>
      <c r="T326" s="180"/>
      <c r="U326" s="180"/>
      <c r="V326" s="180"/>
      <c r="W326" s="180"/>
      <c r="X326" s="180"/>
      <c r="Y326" s="180"/>
      <c r="Z326" s="180"/>
      <c r="AA326" s="180"/>
      <c r="AB326" s="180"/>
      <c r="AC326" s="180"/>
      <c r="AD326" s="180"/>
      <c r="AE326" s="180"/>
      <c r="AF326" s="180"/>
      <c r="AG326" s="184"/>
      <c r="AI326" s="25" t="s">
        <v>738</v>
      </c>
      <c r="AJ326" s="19" t="str">
        <f>VLOOKUP(C326,EJE!C$1:D1659,2,FALSE)</f>
        <v>https://drive.google.com/file/d/1VSznd0Pd842fm_2ygqVwDGID2Qpk-swW/view?usp=sharing</v>
      </c>
    </row>
    <row r="327" spans="1:36" ht="12.75">
      <c r="A327" s="165">
        <v>13</v>
      </c>
      <c r="B327" s="400"/>
      <c r="C327" s="400"/>
      <c r="D327" s="400"/>
      <c r="E327" s="400" t="s">
        <v>688</v>
      </c>
      <c r="F327" s="400"/>
      <c r="G327" s="400"/>
      <c r="H327" s="400" t="s">
        <v>38</v>
      </c>
      <c r="I327" s="400"/>
      <c r="J327" s="400"/>
      <c r="K327" s="400" t="s">
        <v>687</v>
      </c>
      <c r="L327" s="400"/>
      <c r="M327" s="400"/>
      <c r="N327" s="400" t="s">
        <v>686</v>
      </c>
      <c r="O327" s="400"/>
      <c r="P327" s="400"/>
      <c r="Q327" s="178"/>
      <c r="R327" s="178"/>
      <c r="S327" s="178"/>
      <c r="T327" s="178"/>
      <c r="U327" s="178"/>
      <c r="V327" s="178"/>
      <c r="W327" s="178"/>
      <c r="X327" s="178"/>
      <c r="Y327" s="178"/>
      <c r="Z327" s="178"/>
      <c r="AA327" s="178"/>
      <c r="AB327" s="178"/>
      <c r="AC327" s="178"/>
      <c r="AD327" s="178"/>
      <c r="AE327" s="178"/>
      <c r="AF327" s="178"/>
      <c r="AG327" s="178"/>
      <c r="AJ327" s="19"/>
    </row>
    <row r="328" spans="1:36" ht="12.75">
      <c r="A328" s="165">
        <v>14</v>
      </c>
      <c r="B328" s="197" t="s">
        <v>42</v>
      </c>
      <c r="C328" s="178" t="s">
        <v>2</v>
      </c>
      <c r="D328" s="132" t="str">
        <f>HYPERLINK(AJ328,AI328)</f>
        <v>video</v>
      </c>
      <c r="E328" s="380">
        <v>10</v>
      </c>
      <c r="F328" s="380"/>
      <c r="G328" s="380"/>
      <c r="H328" s="380" t="s">
        <v>772</v>
      </c>
      <c r="I328" s="380"/>
      <c r="J328" s="380"/>
      <c r="K328" s="380">
        <v>3</v>
      </c>
      <c r="L328" s="380"/>
      <c r="M328" s="380"/>
      <c r="N328" s="380">
        <v>0</v>
      </c>
      <c r="O328" s="380"/>
      <c r="P328" s="380"/>
      <c r="Q328" s="178"/>
      <c r="R328" s="178"/>
      <c r="S328" s="178"/>
      <c r="T328" s="178"/>
      <c r="U328" s="178"/>
      <c r="V328" s="178"/>
      <c r="W328" s="178"/>
      <c r="X328" s="178"/>
      <c r="Y328" s="178"/>
      <c r="Z328" s="178"/>
      <c r="AA328" s="178"/>
      <c r="AB328" s="178"/>
      <c r="AC328" s="178"/>
      <c r="AD328" s="178"/>
      <c r="AE328" s="178"/>
      <c r="AF328" s="178"/>
      <c r="AG328" s="178"/>
      <c r="AI328" s="25" t="s">
        <v>738</v>
      </c>
      <c r="AJ328" s="19" t="str">
        <f>VLOOKUP(C328,EJE!C$1:D1661,2,FALSE)</f>
        <v>https://youtu.be/bgO3bI1ts_E?si=cgFOBOfo4lT9WI1k</v>
      </c>
    </row>
    <row r="329" spans="1:36" ht="25.5">
      <c r="A329" s="165">
        <v>15</v>
      </c>
      <c r="B329" s="197" t="s">
        <v>39</v>
      </c>
      <c r="C329" s="178" t="s">
        <v>149</v>
      </c>
      <c r="D329" s="132" t="str">
        <f>HYPERLINK(AJ329,AI329)</f>
        <v>video</v>
      </c>
      <c r="E329" s="380">
        <v>10</v>
      </c>
      <c r="F329" s="380"/>
      <c r="G329" s="380"/>
      <c r="H329" s="380" t="s">
        <v>772</v>
      </c>
      <c r="I329" s="380"/>
      <c r="J329" s="380"/>
      <c r="K329" s="380">
        <v>3</v>
      </c>
      <c r="L329" s="380"/>
      <c r="M329" s="380"/>
      <c r="N329" s="380">
        <v>0</v>
      </c>
      <c r="O329" s="380"/>
      <c r="P329" s="380"/>
      <c r="Q329" s="178"/>
      <c r="R329" s="178"/>
      <c r="S329" s="178"/>
      <c r="T329" s="178"/>
      <c r="U329" s="178"/>
      <c r="V329" s="178"/>
      <c r="W329" s="178"/>
      <c r="X329" s="178"/>
      <c r="Y329" s="178"/>
      <c r="Z329" s="178"/>
      <c r="AA329" s="178"/>
      <c r="AB329" s="178"/>
      <c r="AC329" s="178"/>
      <c r="AD329" s="178"/>
      <c r="AE329" s="178"/>
      <c r="AF329" s="178"/>
      <c r="AG329" s="178"/>
      <c r="AI329" s="25" t="s">
        <v>738</v>
      </c>
      <c r="AJ329" s="19">
        <f>VLOOKUP(C329,EJE!C$1:D1662,2,FALSE)</f>
        <v>0</v>
      </c>
    </row>
    <row r="330" spans="1:36" ht="12.75">
      <c r="A330" s="165">
        <v>16</v>
      </c>
      <c r="B330" s="197" t="s">
        <v>685</v>
      </c>
      <c r="C330" s="178" t="s">
        <v>4</v>
      </c>
      <c r="D330" s="132" t="str">
        <f>HYPERLINK(AJ330,AI330)</f>
        <v>video</v>
      </c>
      <c r="E330" s="380"/>
      <c r="F330" s="380"/>
      <c r="G330" s="380"/>
      <c r="H330" s="380" t="s">
        <v>779</v>
      </c>
      <c r="I330" s="380"/>
      <c r="J330" s="380"/>
      <c r="K330" s="380">
        <v>3</v>
      </c>
      <c r="L330" s="380"/>
      <c r="M330" s="380"/>
      <c r="N330" s="380">
        <v>0</v>
      </c>
      <c r="O330" s="380"/>
      <c r="P330" s="380"/>
      <c r="Q330" s="178"/>
      <c r="R330" s="178"/>
      <c r="S330" s="178"/>
      <c r="T330" s="178"/>
      <c r="U330" s="178"/>
      <c r="V330" s="178"/>
      <c r="W330" s="178"/>
      <c r="X330" s="178"/>
      <c r="Y330" s="178"/>
      <c r="Z330" s="178"/>
      <c r="AA330" s="178"/>
      <c r="AB330" s="178"/>
      <c r="AC330" s="178"/>
      <c r="AD330" s="178"/>
      <c r="AE330" s="178"/>
      <c r="AF330" s="178"/>
      <c r="AG330" s="178"/>
      <c r="AI330" s="25" t="s">
        <v>738</v>
      </c>
      <c r="AJ330" s="19" t="str">
        <f>VLOOKUP(C330,EJE!C$1:D1663,2,FALSE)</f>
        <v>https://youtu.be/SvFPSj9WcEk?si=iMWBcf8EZLcp5zy2</v>
      </c>
    </row>
    <row r="331" spans="1:36" ht="16.5">
      <c r="A331" s="166">
        <v>17</v>
      </c>
      <c r="B331" s="197" t="s">
        <v>1</v>
      </c>
      <c r="C331" s="178" t="s">
        <v>746</v>
      </c>
      <c r="D331" s="132" t="str">
        <f>HYPERLINK(AJ331,AI331)</f>
        <v>video</v>
      </c>
      <c r="E331" s="380"/>
      <c r="F331" s="380"/>
      <c r="G331" s="380"/>
      <c r="H331" s="380"/>
      <c r="I331" s="380"/>
      <c r="J331" s="380"/>
      <c r="K331" s="380"/>
      <c r="L331" s="380"/>
      <c r="M331" s="380"/>
      <c r="N331" s="380"/>
      <c r="O331" s="380"/>
      <c r="P331" s="380"/>
      <c r="Q331" s="178"/>
      <c r="R331" s="178"/>
      <c r="S331" s="178"/>
      <c r="T331" s="178"/>
      <c r="U331" s="178"/>
      <c r="V331" s="178"/>
      <c r="W331" s="178"/>
      <c r="X331" s="178"/>
      <c r="Y331" s="178"/>
      <c r="Z331" s="178"/>
      <c r="AA331" s="178"/>
      <c r="AB331" s="178"/>
      <c r="AC331" s="178"/>
      <c r="AD331" s="178"/>
      <c r="AE331" s="178"/>
      <c r="AF331" s="178"/>
      <c r="AG331" s="178"/>
      <c r="AI331" s="25" t="s">
        <v>738</v>
      </c>
      <c r="AJ331" s="19">
        <f>VLOOKUP(C331,EJE!C$1:D1664,2,FALSE)</f>
        <v>0</v>
      </c>
    </row>
    <row r="332" spans="1:36" ht="16.5">
      <c r="A332" s="166">
        <v>18</v>
      </c>
      <c r="B332" s="197" t="s">
        <v>1</v>
      </c>
      <c r="C332" s="178" t="s">
        <v>746</v>
      </c>
      <c r="D332" s="132" t="str">
        <f t="shared" ref="D332:D334" si="285">HYPERLINK(AJ332,AI332)</f>
        <v>video</v>
      </c>
      <c r="E332" s="380"/>
      <c r="F332" s="380"/>
      <c r="G332" s="380"/>
      <c r="H332" s="380"/>
      <c r="I332" s="380"/>
      <c r="J332" s="380"/>
      <c r="K332" s="380"/>
      <c r="L332" s="380"/>
      <c r="M332" s="380"/>
      <c r="N332" s="380"/>
      <c r="O332" s="380"/>
      <c r="P332" s="380"/>
      <c r="Q332" s="178"/>
      <c r="R332" s="178"/>
      <c r="S332" s="178"/>
      <c r="T332" s="178"/>
      <c r="U332" s="178"/>
      <c r="V332" s="178"/>
      <c r="W332" s="178"/>
      <c r="X332" s="178"/>
      <c r="Y332" s="178"/>
      <c r="Z332" s="178"/>
      <c r="AA332" s="178"/>
      <c r="AB332" s="178"/>
      <c r="AC332" s="178"/>
      <c r="AD332" s="178"/>
      <c r="AE332" s="178"/>
      <c r="AF332" s="178"/>
      <c r="AG332" s="178"/>
      <c r="AI332" s="25" t="s">
        <v>738</v>
      </c>
      <c r="AJ332" s="19">
        <f>VLOOKUP(C332,EJE!C$1:D1665,2,FALSE)</f>
        <v>0</v>
      </c>
    </row>
    <row r="333" spans="1:36" ht="16.5">
      <c r="A333" s="166">
        <v>19</v>
      </c>
      <c r="B333" s="197" t="s">
        <v>1</v>
      </c>
      <c r="C333" s="178" t="s">
        <v>746</v>
      </c>
      <c r="D333" s="132" t="str">
        <f t="shared" si="285"/>
        <v>video</v>
      </c>
      <c r="E333" s="380"/>
      <c r="F333" s="380"/>
      <c r="G333" s="380"/>
      <c r="H333" s="380"/>
      <c r="I333" s="380"/>
      <c r="J333" s="380"/>
      <c r="K333" s="380"/>
      <c r="L333" s="380"/>
      <c r="M333" s="380"/>
      <c r="N333" s="380"/>
      <c r="O333" s="380"/>
      <c r="P333" s="380"/>
      <c r="Q333" s="178"/>
      <c r="R333" s="178"/>
      <c r="S333" s="178"/>
      <c r="T333" s="178"/>
      <c r="U333" s="178"/>
      <c r="V333" s="178"/>
      <c r="W333" s="178"/>
      <c r="X333" s="178"/>
      <c r="Y333" s="178"/>
      <c r="Z333" s="178"/>
      <c r="AA333" s="178"/>
      <c r="AB333" s="178"/>
      <c r="AC333" s="178"/>
      <c r="AD333" s="178"/>
      <c r="AE333" s="178"/>
      <c r="AF333" s="178"/>
      <c r="AG333" s="178"/>
      <c r="AI333" s="25" t="s">
        <v>738</v>
      </c>
      <c r="AJ333" s="19">
        <f>VLOOKUP(C333,EJE!C$1:D1666,2,FALSE)</f>
        <v>0</v>
      </c>
    </row>
    <row r="334" spans="1:36" ht="16.5">
      <c r="A334" s="166">
        <v>20</v>
      </c>
      <c r="B334" s="197" t="s">
        <v>1</v>
      </c>
      <c r="C334" s="178" t="s">
        <v>746</v>
      </c>
      <c r="D334" s="132" t="str">
        <f t="shared" si="285"/>
        <v>video</v>
      </c>
      <c r="E334" s="380"/>
      <c r="F334" s="380"/>
      <c r="G334" s="380"/>
      <c r="H334" s="380"/>
      <c r="I334" s="380"/>
      <c r="J334" s="380"/>
      <c r="K334" s="380"/>
      <c r="L334" s="380"/>
      <c r="M334" s="380"/>
      <c r="N334" s="380"/>
      <c r="O334" s="380"/>
      <c r="P334" s="380"/>
      <c r="Q334" s="178"/>
      <c r="R334" s="178"/>
      <c r="S334" s="178"/>
      <c r="T334" s="178"/>
      <c r="U334" s="178"/>
      <c r="V334" s="178"/>
      <c r="W334" s="178"/>
      <c r="X334" s="178"/>
      <c r="Y334" s="178"/>
      <c r="Z334" s="178"/>
      <c r="AA334" s="178"/>
      <c r="AB334" s="178"/>
      <c r="AC334" s="178"/>
      <c r="AD334" s="178"/>
      <c r="AE334" s="178"/>
      <c r="AF334" s="178"/>
      <c r="AG334" s="178"/>
      <c r="AI334" s="25" t="s">
        <v>738</v>
      </c>
      <c r="AJ334" s="19">
        <f>VLOOKUP(C334,EJE!C$1:D1667,2,FALSE)</f>
        <v>0</v>
      </c>
    </row>
    <row r="335" spans="1:36">
      <c r="A335" s="166"/>
      <c r="B335" s="166"/>
      <c r="C335" s="168"/>
      <c r="D335" s="132"/>
      <c r="E335" s="392"/>
      <c r="F335" s="392"/>
      <c r="G335" s="392"/>
      <c r="H335" s="392"/>
      <c r="I335" s="392"/>
      <c r="J335" s="392"/>
      <c r="K335" s="392"/>
      <c r="L335" s="392"/>
      <c r="M335" s="392"/>
      <c r="N335" s="392"/>
      <c r="O335" s="392"/>
      <c r="P335" s="392"/>
      <c r="Q335" s="168"/>
      <c r="R335" s="168"/>
      <c r="S335" s="168"/>
      <c r="T335" s="168"/>
      <c r="U335" s="168"/>
      <c r="V335" s="168"/>
      <c r="W335" s="168"/>
      <c r="X335" s="168"/>
      <c r="Y335" s="168"/>
      <c r="Z335" s="168"/>
      <c r="AA335" s="168"/>
      <c r="AB335" s="168"/>
      <c r="AC335" s="168"/>
      <c r="AD335" s="168"/>
      <c r="AE335" s="168"/>
      <c r="AF335" s="130"/>
      <c r="AG335" s="168"/>
    </row>
    <row r="336" spans="1:36">
      <c r="A336" s="166"/>
      <c r="B336" s="198"/>
      <c r="C336" s="168"/>
      <c r="D336" s="132"/>
      <c r="E336" s="392"/>
      <c r="F336" s="392"/>
      <c r="G336" s="392"/>
      <c r="H336" s="392"/>
      <c r="I336" s="392"/>
      <c r="J336" s="392"/>
      <c r="K336" s="392"/>
      <c r="L336" s="392"/>
      <c r="M336" s="392"/>
      <c r="N336" s="392"/>
      <c r="O336" s="392"/>
      <c r="P336" s="392"/>
      <c r="Q336" s="168"/>
      <c r="R336" s="168"/>
      <c r="S336" s="168"/>
      <c r="T336" s="168"/>
      <c r="U336" s="168"/>
      <c r="V336" s="168"/>
      <c r="W336" s="168"/>
      <c r="X336" s="168"/>
      <c r="Y336" s="168"/>
      <c r="Z336" s="168"/>
      <c r="AA336" s="168"/>
      <c r="AB336" s="168"/>
      <c r="AC336" s="168"/>
      <c r="AD336" s="168"/>
      <c r="AE336" s="168"/>
      <c r="AF336" s="130"/>
      <c r="AG336" s="168"/>
    </row>
    <row r="337" spans="1:36">
      <c r="A337" s="166"/>
      <c r="B337" s="198"/>
      <c r="C337" s="169"/>
      <c r="D337" s="59"/>
      <c r="E337" s="392"/>
      <c r="F337" s="392"/>
      <c r="G337" s="392"/>
      <c r="H337" s="392"/>
      <c r="I337" s="392"/>
      <c r="J337" s="392"/>
      <c r="K337" s="392"/>
      <c r="L337" s="392"/>
      <c r="M337" s="392"/>
      <c r="N337" s="392"/>
      <c r="O337" s="392"/>
      <c r="P337" s="392"/>
      <c r="Q337" s="169"/>
      <c r="R337" s="169"/>
      <c r="S337" s="169"/>
      <c r="T337" s="169"/>
      <c r="U337" s="169"/>
      <c r="V337" s="169"/>
      <c r="W337" s="169"/>
      <c r="X337" s="169"/>
      <c r="Y337" s="169"/>
      <c r="Z337" s="169"/>
      <c r="AA337" s="169"/>
      <c r="AB337" s="169"/>
      <c r="AC337" s="169"/>
      <c r="AD337" s="169"/>
      <c r="AE337" s="169"/>
      <c r="AG337" s="169"/>
    </row>
    <row r="338" spans="1:36">
      <c r="A338" s="166"/>
      <c r="B338" s="198"/>
      <c r="C338" s="169"/>
      <c r="D338" s="59"/>
      <c r="E338" s="392"/>
      <c r="F338" s="392"/>
      <c r="G338" s="392"/>
      <c r="H338" s="392"/>
      <c r="I338" s="392"/>
      <c r="J338" s="392"/>
      <c r="K338" s="392"/>
      <c r="L338" s="392"/>
      <c r="M338" s="392"/>
      <c r="N338" s="392"/>
      <c r="O338" s="392"/>
      <c r="P338" s="392"/>
      <c r="Q338" s="169"/>
      <c r="R338" s="169"/>
      <c r="S338" s="169"/>
      <c r="T338" s="169"/>
      <c r="U338" s="169"/>
      <c r="V338" s="169"/>
      <c r="W338" s="169"/>
      <c r="X338" s="169"/>
      <c r="Y338" s="169"/>
      <c r="Z338" s="169"/>
      <c r="AA338" s="169"/>
      <c r="AB338" s="169"/>
      <c r="AC338" s="169"/>
      <c r="AD338" s="169"/>
      <c r="AE338" s="169"/>
      <c r="AG338" s="169"/>
    </row>
    <row r="339" spans="1:36">
      <c r="C339" s="77" t="s">
        <v>939</v>
      </c>
      <c r="D339" s="59"/>
      <c r="E339" s="154"/>
      <c r="F339" s="154"/>
      <c r="G339" s="154"/>
      <c r="H339" s="154"/>
      <c r="I339" s="154"/>
      <c r="J339" s="154"/>
      <c r="K339" s="154"/>
      <c r="L339" s="154"/>
      <c r="M339" s="154"/>
      <c r="N339" s="154"/>
      <c r="O339" s="154"/>
      <c r="P339" s="154"/>
      <c r="AG339" s="154"/>
      <c r="AJ339" s="75"/>
    </row>
    <row r="340" spans="1:36" customFormat="1" ht="21" thickBot="1">
      <c r="A340" s="245">
        <v>14</v>
      </c>
      <c r="B340" s="245"/>
      <c r="C340" s="162" t="s">
        <v>936</v>
      </c>
      <c r="D340" s="191"/>
      <c r="E340" s="381" t="s">
        <v>688</v>
      </c>
      <c r="F340" s="381"/>
      <c r="G340" s="381"/>
      <c r="H340" s="381" t="s">
        <v>38</v>
      </c>
      <c r="I340" s="381"/>
      <c r="J340" s="381"/>
      <c r="K340" s="381" t="s">
        <v>687</v>
      </c>
      <c r="L340" s="381"/>
      <c r="M340" s="381"/>
      <c r="N340" s="381" t="s">
        <v>686</v>
      </c>
      <c r="O340" s="381"/>
      <c r="P340" s="381"/>
      <c r="AH340" s="18"/>
      <c r="AI340" s="25"/>
    </row>
    <row r="341" spans="1:36" ht="12.75">
      <c r="A341" s="165">
        <v>1</v>
      </c>
      <c r="B341" s="193" t="s">
        <v>175</v>
      </c>
      <c r="C341" s="188" t="s">
        <v>210</v>
      </c>
      <c r="D341" s="59" t="str">
        <f t="shared" ref="D341:D346" si="286">HYPERLINK(AJ341,AI341)</f>
        <v>video</v>
      </c>
      <c r="E341" s="384">
        <v>8</v>
      </c>
      <c r="F341" s="384"/>
      <c r="G341" s="384"/>
      <c r="H341" s="384"/>
      <c r="I341" s="384"/>
      <c r="J341" s="384"/>
      <c r="K341" s="384"/>
      <c r="L341" s="384"/>
      <c r="M341" s="384"/>
      <c r="N341" s="380"/>
      <c r="O341" s="380"/>
      <c r="P341" s="385"/>
      <c r="AG341" s="169"/>
      <c r="AI341" s="25" t="s">
        <v>738</v>
      </c>
      <c r="AJ341" s="19">
        <f>VLOOKUP(C341,EJE!C$1:D1680,2,FALSE)</f>
        <v>0</v>
      </c>
    </row>
    <row r="342" spans="1:36" ht="16.5">
      <c r="A342" s="165">
        <v>2</v>
      </c>
      <c r="B342" s="194" t="s">
        <v>395</v>
      </c>
      <c r="C342" s="188" t="s">
        <v>389</v>
      </c>
      <c r="D342" s="59" t="str">
        <f t="shared" si="286"/>
        <v>video</v>
      </c>
      <c r="E342" s="384"/>
      <c r="F342" s="384"/>
      <c r="G342" s="384"/>
      <c r="H342" s="384" t="s">
        <v>776</v>
      </c>
      <c r="I342" s="384"/>
      <c r="J342" s="384"/>
      <c r="K342" s="384">
        <v>3</v>
      </c>
      <c r="L342" s="384"/>
      <c r="M342" s="384"/>
      <c r="N342" s="380"/>
      <c r="O342" s="380"/>
      <c r="P342" s="385"/>
      <c r="AG342" s="169"/>
      <c r="AI342" s="25" t="s">
        <v>738</v>
      </c>
      <c r="AJ342" s="19" t="str">
        <f>VLOOKUP(C342,EJE!C$1:D1681,2,FALSE)</f>
        <v>https://youtu.be/B4AxYIlorgw?si=E6uIHQ3akwy8aj-m</v>
      </c>
    </row>
    <row r="343" spans="1:36" ht="17.25" thickBot="1">
      <c r="A343" s="165">
        <v>3</v>
      </c>
      <c r="B343" s="195" t="s">
        <v>392</v>
      </c>
      <c r="C343" s="214" t="s">
        <v>176</v>
      </c>
      <c r="D343" s="61" t="str">
        <f t="shared" si="286"/>
        <v>video</v>
      </c>
      <c r="E343" s="386"/>
      <c r="F343" s="386"/>
      <c r="G343" s="386"/>
      <c r="H343" s="386" t="s">
        <v>776</v>
      </c>
      <c r="I343" s="386"/>
      <c r="J343" s="386"/>
      <c r="K343" s="386">
        <v>3</v>
      </c>
      <c r="L343" s="386"/>
      <c r="M343" s="386"/>
      <c r="N343" s="387"/>
      <c r="O343" s="387"/>
      <c r="P343" s="388"/>
      <c r="AG343" s="169"/>
      <c r="AI343" s="25" t="s">
        <v>738</v>
      </c>
      <c r="AJ343" s="19" t="str">
        <f>VLOOKUP(C343,EJE!C$1:D1682,2,FALSE)</f>
        <v>https://drive.google.com/file/d/1Q1An8Nigul245WUqUDS52fCJOsCBmEqf/view?usp=drive_link</v>
      </c>
    </row>
    <row r="344" spans="1:36" ht="16.5">
      <c r="A344" s="165">
        <v>4</v>
      </c>
      <c r="B344" s="193" t="s">
        <v>739</v>
      </c>
      <c r="C344" s="215" t="s">
        <v>66</v>
      </c>
      <c r="D344" s="74" t="str">
        <f t="shared" si="286"/>
        <v>video</v>
      </c>
      <c r="E344" s="389"/>
      <c r="F344" s="389"/>
      <c r="G344" s="389"/>
      <c r="H344" s="389" t="s">
        <v>776</v>
      </c>
      <c r="I344" s="389"/>
      <c r="J344" s="389"/>
      <c r="K344" s="389">
        <v>3</v>
      </c>
      <c r="L344" s="389"/>
      <c r="M344" s="389"/>
      <c r="N344" s="390"/>
      <c r="O344" s="390"/>
      <c r="P344" s="391"/>
      <c r="AG344" s="169"/>
      <c r="AI344" s="25" t="s">
        <v>738</v>
      </c>
      <c r="AJ344" s="19" t="str">
        <f>VLOOKUP(C344,EJE!C$1:D1683,2,FALSE)</f>
        <v>https://youtu.be/YNAwRWgPwNk?si=tRGZb459mOPBCCZB</v>
      </c>
    </row>
    <row r="345" spans="1:36" ht="12.75">
      <c r="A345" s="165">
        <v>5</v>
      </c>
      <c r="B345" s="194" t="s">
        <v>739</v>
      </c>
      <c r="C345" s="188" t="s">
        <v>622</v>
      </c>
      <c r="D345" s="59" t="e">
        <f t="shared" si="286"/>
        <v>#N/A</v>
      </c>
      <c r="E345" s="384"/>
      <c r="F345" s="384"/>
      <c r="G345" s="384"/>
      <c r="H345" s="384" t="s">
        <v>776</v>
      </c>
      <c r="I345" s="384"/>
      <c r="J345" s="384"/>
      <c r="K345" s="384">
        <v>3</v>
      </c>
      <c r="L345" s="384"/>
      <c r="M345" s="384"/>
      <c r="N345" s="380"/>
      <c r="O345" s="380"/>
      <c r="P345" s="385"/>
      <c r="AG345" s="169"/>
      <c r="AI345" s="25" t="s">
        <v>738</v>
      </c>
      <c r="AJ345" s="19" t="e">
        <f>VLOOKUP(C345,EJE!C$1:D1684,2,FALSE)</f>
        <v>#N/A</v>
      </c>
    </row>
    <row r="346" spans="1:36" ht="13.5" thickBot="1">
      <c r="A346" s="165">
        <v>6</v>
      </c>
      <c r="B346" s="194" t="s">
        <v>0</v>
      </c>
      <c r="C346" s="188" t="s">
        <v>627</v>
      </c>
      <c r="D346" s="59" t="str">
        <f t="shared" si="286"/>
        <v>video</v>
      </c>
      <c r="E346" s="384"/>
      <c r="F346" s="384"/>
      <c r="G346" s="384"/>
      <c r="H346" s="384" t="s">
        <v>776</v>
      </c>
      <c r="I346" s="384"/>
      <c r="J346" s="384"/>
      <c r="K346" s="384">
        <v>3</v>
      </c>
      <c r="L346" s="384"/>
      <c r="M346" s="384"/>
      <c r="N346" s="380"/>
      <c r="O346" s="380"/>
      <c r="P346" s="385"/>
      <c r="AG346" s="169"/>
      <c r="AI346" s="25" t="s">
        <v>738</v>
      </c>
      <c r="AJ346" s="19" t="str">
        <f>VLOOKUP(C346,EJE!C$1:D1685,2,FALSE)</f>
        <v>https://youtu.be/21c_yxmd5lQ?si=PIVwUqgcfAsyu5jn</v>
      </c>
    </row>
    <row r="347" spans="1:36" ht="12.75">
      <c r="A347" s="165">
        <v>7</v>
      </c>
      <c r="B347" s="196" t="s">
        <v>802</v>
      </c>
      <c r="C347" s="176" t="str">
        <f>+VLOOKUP($B347,PERIODIZACION!$A$3:$AN$528,2,FALSE)</f>
        <v>PECHO</v>
      </c>
      <c r="D347" s="176">
        <f>IF(VLOOKUP($B347,PERIODIZACION!$A$3:$AN$528,3,FALSE)=0,"",VLOOKUP($B347,PERIODIZACION!$A$3:$AN$528,3,FALSE))</f>
        <v>40</v>
      </c>
      <c r="E347" s="176" t="str">
        <f t="shared" ref="E347" si="287">IF(D347 &lt;&gt; "","/","")</f>
        <v>/</v>
      </c>
      <c r="F347" s="176">
        <f>IF(VLOOKUP($B347,PERIODIZACION!$A$3:$AN$528,4,FALSE)=0,"",VLOOKUP($B347,PERIODIZACION!$A$3:$AN$528,4,FALSE))</f>
        <v>4</v>
      </c>
      <c r="G347" s="176">
        <f>IF(VLOOKUP($B347,PERIODIZACION!$A$3:$AN$528,5,FALSE)=0,"",VLOOKUP($B347,PERIODIZACION!$A$3:$AN$528,5,FALSE))</f>
        <v>60</v>
      </c>
      <c r="H347" s="176" t="str">
        <f t="shared" ref="H347" si="288">IF(G347 &lt;&gt; "","/","")</f>
        <v>/</v>
      </c>
      <c r="I347" s="176">
        <f>IF(VLOOKUP($B347,PERIODIZACION!$A$3:$AN$528,6,FALSE)=0,"",VLOOKUP($B347,PERIODIZACION!$A$3:$AN$528,6,FALSE))</f>
        <v>4</v>
      </c>
      <c r="J347" s="176">
        <f>IF(VLOOKUP($B347,PERIODIZACION!$A$3:$AN$528,7,FALSE)=0,"",VLOOKUP($B347,PERIODIZACION!$A$3:$AN$528,7,FALSE))</f>
        <v>70</v>
      </c>
      <c r="K347" s="176" t="str">
        <f t="shared" ref="K347" si="289">IF(J347 &lt;&gt; "","/","")</f>
        <v>/</v>
      </c>
      <c r="L347" s="176">
        <f>IF(VLOOKUP($B347,PERIODIZACION!$A$3:$AN$528,8,FALSE)=0,"",VLOOKUP($B347,PERIODIZACION!$A$3:$AN$528,8,FALSE))</f>
        <v>4</v>
      </c>
      <c r="M347" s="176">
        <f>IF(VLOOKUP($B347,PERIODIZACION!$A$3:$AN$528,9,FALSE)=0,"",VLOOKUP($B347,PERIODIZACION!$A$3:$AN$528,9,FALSE))</f>
        <v>80</v>
      </c>
      <c r="N347" s="176" t="str">
        <f t="shared" ref="N347" si="290">IF(M347 &lt;&gt; "","/","")</f>
        <v>/</v>
      </c>
      <c r="O347" s="176">
        <f>IF(VLOOKUP($B347,PERIODIZACION!$A$3:$AN$528,10,FALSE)=0,"",VLOOKUP($B347,PERIODIZACION!$A$3:$AN$528,10,FALSE))</f>
        <v>2</v>
      </c>
      <c r="P347" s="176">
        <f>IF(VLOOKUP($B347,PERIODIZACION!$A$3:$AN$528,11,FALSE)=0,"",VLOOKUP($B347,PERIODIZACION!$A$3:$AN$528,11,FALSE))</f>
        <v>80</v>
      </c>
      <c r="Q347" s="176" t="str">
        <f t="shared" ref="Q347" si="291">IF(P347 &lt;&gt; "","/","")</f>
        <v>/</v>
      </c>
      <c r="R347" s="176">
        <f>IF(VLOOKUP($B347,PERIODIZACION!$A$3:$AN$528,12,FALSE)=0,"",VLOOKUP($B347,PERIODIZACION!$A$3:$AN$528,12,FALSE))</f>
        <v>2</v>
      </c>
      <c r="S347" s="176">
        <f>IF(VLOOKUP($B347,PERIODIZACION!$A$3:$AN$528,13,FALSE)=0,"",VLOOKUP($B347,PERIODIZACION!$A$3:$AN$528,13,FALSE))</f>
        <v>80</v>
      </c>
      <c r="T347" s="176" t="str">
        <f t="shared" ref="T347" si="292">IF(S347 &lt;&gt; "","/","")</f>
        <v>/</v>
      </c>
      <c r="U347" s="176">
        <f>IF(VLOOKUP($B347,PERIODIZACION!$A$3:$AN$528,14,FALSE)=0,"",VLOOKUP($B347,PERIODIZACION!$A$3:$AN$528,14,FALSE))</f>
        <v>2</v>
      </c>
      <c r="V347" s="176">
        <f>IF(VLOOKUP($B347,PERIODIZACION!$A$3:$AN$528,15,FALSE)=0,"",VLOOKUP($B347,PERIODIZACION!$A$3:$AN$528,15,FALSE))</f>
        <v>80</v>
      </c>
      <c r="W347" s="176" t="str">
        <f t="shared" ref="W347" si="293">IF(V347 &lt;&gt; "","/","")</f>
        <v>/</v>
      </c>
      <c r="X347" s="176">
        <f>IF(VLOOKUP($B347,PERIODIZACION!$A$3:$AN$528,16,FALSE)=0,"",VLOOKUP($B347,PERIODIZACION!$A$3:$AN$528,16,FALSE))</f>
        <v>2</v>
      </c>
      <c r="Y347" s="176">
        <f>IF(VLOOKUP($B347,PERIODIZACION!$A$3:$AN$528,17,FALSE)=0,"",VLOOKUP($B347,PERIODIZACION!$A$3:$AN$528,17,FALSE))</f>
        <v>80</v>
      </c>
      <c r="Z347" s="176" t="str">
        <f t="shared" ref="Z347" si="294">IF(Y347 &lt;&gt; "","/","")</f>
        <v>/</v>
      </c>
      <c r="AA347" s="176">
        <f>IF(VLOOKUP($B347,PERIODIZACION!$A$3:$AN$528,18,FALSE)=0,"",VLOOKUP($B347,PERIODIZACION!$A$3:$AN$528,18,FALSE))</f>
        <v>2</v>
      </c>
      <c r="AB347" s="176">
        <f>IF(VLOOKUP($B347,PERIODIZACION!$A$3:$AN$528,19,FALSE)=0,"",VLOOKUP($B347,PERIODIZACION!$A$3:$AN$528,19,FALSE))</f>
        <v>80</v>
      </c>
      <c r="AC347" s="176" t="str">
        <f t="shared" ref="AC347" si="295">IF(AB347 &lt;&gt; "","/","")</f>
        <v>/</v>
      </c>
      <c r="AD347" s="176">
        <f>IF(VLOOKUP($B347,PERIODIZACION!$A$3:$AN$528,20,FALSE)=0,"",VLOOKUP($B347,PERIODIZACION!$A$3:$AN$528,20,FALSE))</f>
        <v>2</v>
      </c>
      <c r="AE347" s="176" t="str">
        <f>IF(VLOOKUP($B347,PERIODIZACION!$A$3:$AN$528,21,FALSE)=0,"",VLOOKUP($B347,PERIODIZACION!$A$3:$AN$528,21,FALSE))</f>
        <v/>
      </c>
      <c r="AF347" s="176" t="str">
        <f t="shared" ref="AF347" si="296">IF(AE347 &lt;&gt; "","/","")</f>
        <v/>
      </c>
      <c r="AG347" s="182" t="str">
        <f>IF(VLOOKUP($B347,PERIODIZACION!$A$3:$AN$528,22,FALSE)=0,"",VLOOKUP($B347,PERIODIZACION!$A$3:$AN$528,22,FALSE))</f>
        <v/>
      </c>
      <c r="AJ347" s="19" t="e">
        <f>VLOOKUP(C347,EJE!C$1:D1686,2,FALSE)</f>
        <v>#N/A</v>
      </c>
    </row>
    <row r="348" spans="1:36" ht="12.75">
      <c r="A348" s="165">
        <v>8</v>
      </c>
      <c r="B348" s="194" t="s">
        <v>685</v>
      </c>
      <c r="C348" s="188" t="s">
        <v>114</v>
      </c>
      <c r="D348" s="59" t="str">
        <f>HYPERLINK(AJ348,AI348)</f>
        <v>video</v>
      </c>
      <c r="E348" s="384"/>
      <c r="F348" s="384"/>
      <c r="G348" s="384"/>
      <c r="H348" s="384" t="s">
        <v>776</v>
      </c>
      <c r="I348" s="384"/>
      <c r="J348" s="384"/>
      <c r="K348" s="384"/>
      <c r="L348" s="384"/>
      <c r="M348" s="384"/>
      <c r="N348" s="384"/>
      <c r="O348" s="384"/>
      <c r="P348" s="384"/>
      <c r="Q348" s="186"/>
      <c r="R348" s="186"/>
      <c r="S348" s="186"/>
      <c r="T348" s="186"/>
      <c r="U348" s="186"/>
      <c r="V348" s="186"/>
      <c r="W348" s="186"/>
      <c r="X348" s="186"/>
      <c r="Y348" s="186"/>
      <c r="Z348" s="186"/>
      <c r="AA348" s="186"/>
      <c r="AB348" s="186"/>
      <c r="AC348" s="186"/>
      <c r="AD348" s="186"/>
      <c r="AE348" s="186"/>
      <c r="AF348" s="186"/>
      <c r="AG348" s="216"/>
      <c r="AI348" s="25" t="s">
        <v>738</v>
      </c>
      <c r="AJ348" s="19" t="str">
        <f>VLOOKUP(C348,EJE!C$1:D1687,2,FALSE)</f>
        <v>https://youtu.be/p2i_0eL_ztg?si=rwMzBD9p-1bf_avu</v>
      </c>
    </row>
    <row r="349" spans="1:36" ht="13.5" thickBot="1">
      <c r="A349" s="165">
        <v>9</v>
      </c>
      <c r="B349" s="195" t="s">
        <v>264</v>
      </c>
      <c r="C349" s="214" t="s">
        <v>219</v>
      </c>
      <c r="D349" s="61" t="str">
        <f>HYPERLINK(AJ349,AI349)</f>
        <v>video</v>
      </c>
      <c r="E349" s="386"/>
      <c r="F349" s="386"/>
      <c r="G349" s="386"/>
      <c r="H349" s="386" t="s">
        <v>776</v>
      </c>
      <c r="I349" s="386"/>
      <c r="J349" s="386"/>
      <c r="K349" s="386"/>
      <c r="L349" s="386"/>
      <c r="M349" s="386"/>
      <c r="N349" s="386"/>
      <c r="O349" s="386"/>
      <c r="P349" s="386"/>
      <c r="Q349" s="217"/>
      <c r="R349" s="217"/>
      <c r="S349" s="217"/>
      <c r="T349" s="217"/>
      <c r="U349" s="217"/>
      <c r="V349" s="217"/>
      <c r="W349" s="217"/>
      <c r="X349" s="217"/>
      <c r="Y349" s="217"/>
      <c r="Z349" s="217"/>
      <c r="AA349" s="217"/>
      <c r="AB349" s="217"/>
      <c r="AC349" s="217"/>
      <c r="AD349" s="217"/>
      <c r="AE349" s="217"/>
      <c r="AF349" s="217"/>
      <c r="AG349" s="218"/>
      <c r="AI349" s="25" t="s">
        <v>738</v>
      </c>
      <c r="AJ349" s="19">
        <f>VLOOKUP(C349,EJE!C$1:D1688,2,FALSE)</f>
        <v>0</v>
      </c>
    </row>
    <row r="350" spans="1:36" ht="12.75">
      <c r="A350" s="165">
        <v>10</v>
      </c>
      <c r="B350" s="219" t="s">
        <v>1167</v>
      </c>
      <c r="C350" s="176" t="str">
        <f>+VLOOKUP($B350,PERIODIZACION!$A$3:$AN$528,2,FALSE)</f>
        <v>SEAL ROW</v>
      </c>
      <c r="D350" s="176">
        <f>IF(VLOOKUP($B350,PERIODIZACION!$A$3:$AN$528,3,FALSE)=0,"",VLOOKUP($B350,PERIODIZACION!$A$3:$AN$528,3,FALSE))</f>
        <v>40</v>
      </c>
      <c r="E350" s="176" t="str">
        <f t="shared" ref="E350" si="297">IF(D350 &lt;&gt; "","/","")</f>
        <v>/</v>
      </c>
      <c r="F350" s="176">
        <f>IF(VLOOKUP($B350,PERIODIZACION!$A$3:$AN$528,4,FALSE)=0,"",VLOOKUP($B350,PERIODIZACION!$A$3:$AN$528,4,FALSE))</f>
        <v>4</v>
      </c>
      <c r="G350" s="176">
        <f>IF(VLOOKUP($B350,PERIODIZACION!$A$3:$AN$528,5,FALSE)=0,"",VLOOKUP($B350,PERIODIZACION!$A$3:$AN$528,5,FALSE))</f>
        <v>60</v>
      </c>
      <c r="H350" s="176" t="str">
        <f t="shared" ref="H350" si="298">IF(G350 &lt;&gt; "","/","")</f>
        <v>/</v>
      </c>
      <c r="I350" s="176">
        <f>IF(VLOOKUP($B350,PERIODIZACION!$A$3:$AN$528,6,FALSE)=0,"",VLOOKUP($B350,PERIODIZACION!$A$3:$AN$528,6,FALSE))</f>
        <v>4</v>
      </c>
      <c r="J350" s="176">
        <f>IF(VLOOKUP($B350,PERIODIZACION!$A$3:$AN$528,7,FALSE)=0,"",VLOOKUP($B350,PERIODIZACION!$A$3:$AN$528,7,FALSE))</f>
        <v>70</v>
      </c>
      <c r="K350" s="176" t="str">
        <f t="shared" ref="K350" si="299">IF(J350 &lt;&gt; "","/","")</f>
        <v>/</v>
      </c>
      <c r="L350" s="176">
        <f>IF(VLOOKUP($B350,PERIODIZACION!$A$3:$AN$528,8,FALSE)=0,"",VLOOKUP($B350,PERIODIZACION!$A$3:$AN$528,8,FALSE))</f>
        <v>4</v>
      </c>
      <c r="M350" s="176">
        <f>IF(VLOOKUP($B350,PERIODIZACION!$A$3:$AN$528,9,FALSE)=0,"",VLOOKUP($B350,PERIODIZACION!$A$3:$AN$528,9,FALSE))</f>
        <v>80</v>
      </c>
      <c r="N350" s="176" t="str">
        <f t="shared" ref="N350" si="300">IF(M350 &lt;&gt; "","/","")</f>
        <v>/</v>
      </c>
      <c r="O350" s="176">
        <f>IF(VLOOKUP($B350,PERIODIZACION!$A$3:$AN$528,10,FALSE)=0,"",VLOOKUP($B350,PERIODIZACION!$A$3:$AN$528,10,FALSE))</f>
        <v>2</v>
      </c>
      <c r="P350" s="176">
        <f>IF(VLOOKUP($B350,PERIODIZACION!$A$3:$AN$528,11,FALSE)=0,"",VLOOKUP($B350,PERIODIZACION!$A$3:$AN$528,11,FALSE))</f>
        <v>80</v>
      </c>
      <c r="Q350" s="176" t="str">
        <f t="shared" ref="Q350" si="301">IF(P350 &lt;&gt; "","/","")</f>
        <v>/</v>
      </c>
      <c r="R350" s="176">
        <f>IF(VLOOKUP($B350,PERIODIZACION!$A$3:$AN$528,12,FALSE)=0,"",VLOOKUP($B350,PERIODIZACION!$A$3:$AN$528,12,FALSE))</f>
        <v>2</v>
      </c>
      <c r="S350" s="176">
        <f>IF(VLOOKUP($B350,PERIODIZACION!$A$3:$AN$528,13,FALSE)=0,"",VLOOKUP($B350,PERIODIZACION!$A$3:$AN$528,13,FALSE))</f>
        <v>80</v>
      </c>
      <c r="T350" s="176" t="str">
        <f t="shared" ref="T350" si="302">IF(S350 &lt;&gt; "","/","")</f>
        <v>/</v>
      </c>
      <c r="U350" s="176">
        <f>IF(VLOOKUP($B350,PERIODIZACION!$A$3:$AN$528,14,FALSE)=0,"",VLOOKUP($B350,PERIODIZACION!$A$3:$AN$528,14,FALSE))</f>
        <v>2</v>
      </c>
      <c r="V350" s="176">
        <f>IF(VLOOKUP($B350,PERIODIZACION!$A$3:$AN$528,15,FALSE)=0,"",VLOOKUP($B350,PERIODIZACION!$A$3:$AN$528,15,FALSE))</f>
        <v>80</v>
      </c>
      <c r="W350" s="176" t="str">
        <f t="shared" ref="W350" si="303">IF(V350 &lt;&gt; "","/","")</f>
        <v>/</v>
      </c>
      <c r="X350" s="176">
        <f>IF(VLOOKUP($B350,PERIODIZACION!$A$3:$AN$528,16,FALSE)=0,"",VLOOKUP($B350,PERIODIZACION!$A$3:$AN$528,16,FALSE))</f>
        <v>2</v>
      </c>
      <c r="Y350" s="176">
        <f>IF(VLOOKUP($B350,PERIODIZACION!$A$3:$AN$528,17,FALSE)=0,"",VLOOKUP($B350,PERIODIZACION!$A$3:$AN$528,17,FALSE))</f>
        <v>80</v>
      </c>
      <c r="Z350" s="176" t="str">
        <f t="shared" ref="Z350" si="304">IF(Y350 &lt;&gt; "","/","")</f>
        <v>/</v>
      </c>
      <c r="AA350" s="176">
        <f>IF(VLOOKUP($B350,PERIODIZACION!$A$3:$AN$528,18,FALSE)=0,"",VLOOKUP($B350,PERIODIZACION!$A$3:$AN$528,18,FALSE))</f>
        <v>2</v>
      </c>
      <c r="AB350" s="176">
        <f>IF(VLOOKUP($B350,PERIODIZACION!$A$3:$AN$528,19,FALSE)=0,"",VLOOKUP($B350,PERIODIZACION!$A$3:$AN$528,19,FALSE))</f>
        <v>80</v>
      </c>
      <c r="AC350" s="176" t="str">
        <f t="shared" ref="AC350" si="305">IF(AB350 &lt;&gt; "","/","")</f>
        <v>/</v>
      </c>
      <c r="AD350" s="176">
        <f>IF(VLOOKUP($B350,PERIODIZACION!$A$3:$AN$528,20,FALSE)=0,"",VLOOKUP($B350,PERIODIZACION!$A$3:$AN$528,20,FALSE))</f>
        <v>2</v>
      </c>
      <c r="AE350" s="176" t="str">
        <f>IF(VLOOKUP($B350,PERIODIZACION!$A$3:$AN$528,21,FALSE)=0,"",VLOOKUP($B350,PERIODIZACION!$A$3:$AN$528,21,FALSE))</f>
        <v/>
      </c>
      <c r="AF350" s="176" t="str">
        <f t="shared" ref="AF350" si="306">IF(AE350 &lt;&gt; "","/","")</f>
        <v/>
      </c>
      <c r="AG350" s="182" t="str">
        <f>IF(VLOOKUP($B350,PERIODIZACION!$A$3:$AN$528,22,FALSE)=0,"",VLOOKUP($B350,PERIODIZACION!$A$3:$AN$528,22,FALSE))</f>
        <v/>
      </c>
      <c r="AJ350" s="19" t="e">
        <f>VLOOKUP(C350,EJE!C$1:D1689,2,FALSE)</f>
        <v>#N/A</v>
      </c>
    </row>
    <row r="351" spans="1:36" ht="16.5">
      <c r="A351" s="165">
        <v>11</v>
      </c>
      <c r="B351" s="194" t="s">
        <v>685</v>
      </c>
      <c r="C351" s="188" t="s">
        <v>3</v>
      </c>
      <c r="D351" s="59" t="str">
        <f>HYPERLINK(AJ351,AI351)</f>
        <v>video</v>
      </c>
      <c r="E351" s="384"/>
      <c r="F351" s="384"/>
      <c r="G351" s="384"/>
      <c r="H351" s="384" t="s">
        <v>776</v>
      </c>
      <c r="I351" s="384"/>
      <c r="J351" s="384"/>
      <c r="K351" s="384"/>
      <c r="L351" s="384"/>
      <c r="M351" s="384"/>
      <c r="N351" s="384"/>
      <c r="O351" s="384"/>
      <c r="P351" s="384"/>
      <c r="Q351" s="186"/>
      <c r="R351" s="186"/>
      <c r="S351" s="186"/>
      <c r="T351" s="186"/>
      <c r="U351" s="186"/>
      <c r="V351" s="186"/>
      <c r="W351" s="186"/>
      <c r="X351" s="186"/>
      <c r="Y351" s="186"/>
      <c r="Z351" s="186"/>
      <c r="AA351" s="186"/>
      <c r="AB351" s="186"/>
      <c r="AC351" s="186"/>
      <c r="AD351" s="186"/>
      <c r="AE351" s="186"/>
      <c r="AF351" s="186"/>
      <c r="AG351" s="216"/>
      <c r="AI351" s="25" t="s">
        <v>738</v>
      </c>
      <c r="AJ351" s="19" t="str">
        <f>VLOOKUP(C351,EJE!C$1:D1690,2,FALSE)</f>
        <v>https://youtu.be/JwwQxitUCsY?si=-0IR-GRHn2uOUwX0</v>
      </c>
    </row>
    <row r="352" spans="1:36" ht="17.25" thickBot="1">
      <c r="A352" s="165">
        <v>12</v>
      </c>
      <c r="B352" s="195" t="s">
        <v>942</v>
      </c>
      <c r="C352" s="214" t="s">
        <v>661</v>
      </c>
      <c r="D352" s="61" t="str">
        <f>HYPERLINK(AJ352,AI352)</f>
        <v>video</v>
      </c>
      <c r="E352" s="386"/>
      <c r="F352" s="386"/>
      <c r="G352" s="386"/>
      <c r="H352" s="386" t="s">
        <v>776</v>
      </c>
      <c r="I352" s="386"/>
      <c r="J352" s="386"/>
      <c r="K352" s="386"/>
      <c r="L352" s="386"/>
      <c r="M352" s="386"/>
      <c r="N352" s="386"/>
      <c r="O352" s="386"/>
      <c r="P352" s="386"/>
      <c r="Q352" s="217"/>
      <c r="R352" s="217"/>
      <c r="S352" s="217"/>
      <c r="T352" s="217"/>
      <c r="U352" s="217"/>
      <c r="V352" s="217"/>
      <c r="W352" s="217"/>
      <c r="X352" s="217"/>
      <c r="Y352" s="217"/>
      <c r="Z352" s="217"/>
      <c r="AA352" s="217"/>
      <c r="AB352" s="217"/>
      <c r="AC352" s="217"/>
      <c r="AD352" s="217"/>
      <c r="AE352" s="217"/>
      <c r="AF352" s="217"/>
      <c r="AG352" s="218"/>
      <c r="AI352" s="25" t="s">
        <v>738</v>
      </c>
      <c r="AJ352" s="19" t="str">
        <f>VLOOKUP(C352,EJE!C$1:D1691,2,FALSE)</f>
        <v>https://drive.google.com/file/d/1VSznd0Pd842fm_2ygqVwDGID2Qpk-swW/view?usp=sharing</v>
      </c>
    </row>
    <row r="353" spans="1:36">
      <c r="A353" s="165">
        <v>13</v>
      </c>
      <c r="B353" s="381"/>
      <c r="C353" s="381"/>
      <c r="D353" s="381"/>
      <c r="E353" s="381" t="s">
        <v>688</v>
      </c>
      <c r="F353" s="381"/>
      <c r="G353" s="381"/>
      <c r="H353" s="381" t="s">
        <v>38</v>
      </c>
      <c r="I353" s="381"/>
      <c r="J353" s="381"/>
      <c r="K353" s="381" t="s">
        <v>687</v>
      </c>
      <c r="L353" s="381"/>
      <c r="M353" s="381"/>
      <c r="N353" s="381" t="s">
        <v>686</v>
      </c>
      <c r="O353" s="381"/>
      <c r="P353" s="381"/>
      <c r="AG353" s="169"/>
      <c r="AJ353" s="19" t="e">
        <f>VLOOKUP(C353,EJE!C$1:D1692,2,FALSE)</f>
        <v>#N/A</v>
      </c>
    </row>
    <row r="354" spans="1:36" ht="12.75">
      <c r="A354" s="165">
        <v>14</v>
      </c>
      <c r="B354" s="197" t="s">
        <v>42</v>
      </c>
      <c r="C354" s="178" t="s">
        <v>2</v>
      </c>
      <c r="D354" s="132" t="str">
        <f>HYPERLINK(AJ354,AI354)</f>
        <v>video</v>
      </c>
      <c r="E354" s="380">
        <v>10</v>
      </c>
      <c r="F354" s="380"/>
      <c r="G354" s="380"/>
      <c r="H354" s="380" t="s">
        <v>772</v>
      </c>
      <c r="I354" s="380"/>
      <c r="J354" s="380"/>
      <c r="K354" s="380">
        <v>3</v>
      </c>
      <c r="L354" s="380"/>
      <c r="M354" s="380"/>
      <c r="N354" s="380"/>
      <c r="O354" s="380"/>
      <c r="P354" s="380"/>
      <c r="Q354" s="168"/>
      <c r="R354" s="168"/>
      <c r="S354" s="168"/>
      <c r="T354" s="168"/>
      <c r="U354" s="168"/>
      <c r="V354" s="168"/>
      <c r="W354" s="168"/>
      <c r="X354" s="168"/>
      <c r="Y354" s="168"/>
      <c r="Z354" s="168"/>
      <c r="AA354" s="168"/>
      <c r="AB354" s="168"/>
      <c r="AG354" s="169"/>
      <c r="AI354" s="25" t="s">
        <v>738</v>
      </c>
      <c r="AJ354" s="19" t="str">
        <f>VLOOKUP(C354,EJE!C$1:D1693,2,FALSE)</f>
        <v>https://youtu.be/bgO3bI1ts_E?si=cgFOBOfo4lT9WI1k</v>
      </c>
    </row>
    <row r="355" spans="1:36" ht="12.75">
      <c r="A355" s="165">
        <v>15</v>
      </c>
      <c r="B355" s="197" t="s">
        <v>39</v>
      </c>
      <c r="C355" s="178" t="s">
        <v>30</v>
      </c>
      <c r="D355" s="132" t="str">
        <f>HYPERLINK(AJ355,AI355)</f>
        <v>video</v>
      </c>
      <c r="E355" s="380">
        <v>10</v>
      </c>
      <c r="F355" s="380"/>
      <c r="G355" s="380"/>
      <c r="H355" s="380" t="s">
        <v>772</v>
      </c>
      <c r="I355" s="380"/>
      <c r="J355" s="380"/>
      <c r="K355" s="380">
        <v>3</v>
      </c>
      <c r="L355" s="380"/>
      <c r="M355" s="380"/>
      <c r="N355" s="380"/>
      <c r="O355" s="380"/>
      <c r="P355" s="380"/>
      <c r="Q355" s="168"/>
      <c r="R355" s="168"/>
      <c r="S355" s="168"/>
      <c r="T355" s="168"/>
      <c r="U355" s="168"/>
      <c r="V355" s="168"/>
      <c r="W355" s="168"/>
      <c r="X355" s="168"/>
      <c r="Y355" s="168"/>
      <c r="Z355" s="168"/>
      <c r="AA355" s="168"/>
      <c r="AB355" s="168"/>
      <c r="AG355" s="169"/>
      <c r="AI355" s="25" t="s">
        <v>738</v>
      </c>
      <c r="AJ355" s="19">
        <f>VLOOKUP(C355,EJE!C$1:D1694,2,FALSE)</f>
        <v>0</v>
      </c>
    </row>
    <row r="356" spans="1:36" ht="12.75">
      <c r="A356" s="165">
        <v>16</v>
      </c>
      <c r="B356" s="197" t="s">
        <v>685</v>
      </c>
      <c r="C356" s="178" t="s">
        <v>4</v>
      </c>
      <c r="D356" s="132" t="str">
        <f>HYPERLINK(AJ356,AI356)</f>
        <v>video</v>
      </c>
      <c r="E356" s="380"/>
      <c r="F356" s="380"/>
      <c r="G356" s="380"/>
      <c r="H356" s="380" t="s">
        <v>779</v>
      </c>
      <c r="I356" s="380"/>
      <c r="J356" s="380"/>
      <c r="K356" s="380">
        <v>3</v>
      </c>
      <c r="L356" s="380"/>
      <c r="M356" s="380"/>
      <c r="N356" s="380"/>
      <c r="O356" s="380"/>
      <c r="P356" s="380"/>
      <c r="Q356" s="168"/>
      <c r="R356" s="168"/>
      <c r="S356" s="168"/>
      <c r="T356" s="168"/>
      <c r="U356" s="168"/>
      <c r="V356" s="168"/>
      <c r="W356" s="168"/>
      <c r="X356" s="168"/>
      <c r="Y356" s="168"/>
      <c r="Z356" s="168"/>
      <c r="AA356" s="168"/>
      <c r="AB356" s="168"/>
      <c r="AG356" s="169"/>
      <c r="AI356" s="25" t="s">
        <v>738</v>
      </c>
      <c r="AJ356" s="19" t="str">
        <f>VLOOKUP(C356,EJE!C$1:D1695,2,FALSE)</f>
        <v>https://youtu.be/SvFPSj9WcEk?si=iMWBcf8EZLcp5zy2</v>
      </c>
    </row>
    <row r="357" spans="1:36" ht="16.5">
      <c r="A357" s="166">
        <v>17</v>
      </c>
      <c r="B357" s="197" t="s">
        <v>1</v>
      </c>
      <c r="C357" s="178" t="s">
        <v>745</v>
      </c>
      <c r="D357" s="132" t="str">
        <f t="shared" ref="D357:D360" si="307">HYPERLINK(AJ357,AI357)</f>
        <v>video</v>
      </c>
      <c r="E357" s="380"/>
      <c r="F357" s="380"/>
      <c r="G357" s="380"/>
      <c r="H357" s="380" t="s">
        <v>779</v>
      </c>
      <c r="I357" s="380"/>
      <c r="J357" s="380"/>
      <c r="K357" s="380">
        <v>3</v>
      </c>
      <c r="L357" s="380"/>
      <c r="M357" s="380"/>
      <c r="N357" s="380"/>
      <c r="O357" s="380"/>
      <c r="P357" s="380"/>
      <c r="Q357" s="168"/>
      <c r="R357" s="168"/>
      <c r="S357" s="168"/>
      <c r="T357" s="168"/>
      <c r="U357" s="168"/>
      <c r="V357" s="168"/>
      <c r="W357" s="168"/>
      <c r="X357" s="168"/>
      <c r="Y357" s="168"/>
      <c r="Z357" s="168"/>
      <c r="AA357" s="168"/>
      <c r="AB357" s="168"/>
      <c r="AG357" s="169"/>
      <c r="AI357" s="25" t="s">
        <v>738</v>
      </c>
      <c r="AJ357" s="19" t="str">
        <f>VLOOKUP(C357,EJE!C$1:D1696,2,FALSE)</f>
        <v>https://drive.google.com/file/d/1d10kKB4X2rApjiYtDlKjBbuy7zvRY_rz/view?usp=sharing</v>
      </c>
    </row>
    <row r="358" spans="1:36" ht="16.5">
      <c r="A358" s="166">
        <v>18</v>
      </c>
      <c r="B358" s="197" t="s">
        <v>1</v>
      </c>
      <c r="C358" s="178" t="s">
        <v>745</v>
      </c>
      <c r="D358" s="132" t="str">
        <f t="shared" si="307"/>
        <v>video</v>
      </c>
      <c r="E358" s="380"/>
      <c r="F358" s="380"/>
      <c r="G358" s="380"/>
      <c r="H358" s="380" t="s">
        <v>779</v>
      </c>
      <c r="I358" s="380"/>
      <c r="J358" s="380"/>
      <c r="K358" s="380">
        <v>3</v>
      </c>
      <c r="L358" s="380"/>
      <c r="M358" s="380"/>
      <c r="N358" s="380"/>
      <c r="O358" s="380"/>
      <c r="P358" s="380"/>
      <c r="Q358" s="168"/>
      <c r="R358" s="168"/>
      <c r="S358" s="168"/>
      <c r="T358" s="168"/>
      <c r="U358" s="168"/>
      <c r="V358" s="168"/>
      <c r="W358" s="168"/>
      <c r="X358" s="168"/>
      <c r="Y358" s="168"/>
      <c r="Z358" s="168"/>
      <c r="AA358" s="168"/>
      <c r="AB358" s="168"/>
      <c r="AE358" s="23"/>
      <c r="AI358" s="25" t="s">
        <v>738</v>
      </c>
      <c r="AJ358" s="19" t="str">
        <f>VLOOKUP(C358,EJE!C$1:D1697,2,FALSE)</f>
        <v>https://drive.google.com/file/d/1d10kKB4X2rApjiYtDlKjBbuy7zvRY_rz/view?usp=sharing</v>
      </c>
    </row>
    <row r="359" spans="1:36" ht="16.5">
      <c r="A359" s="166">
        <v>19</v>
      </c>
      <c r="B359" s="197" t="s">
        <v>1</v>
      </c>
      <c r="C359" s="178" t="s">
        <v>745</v>
      </c>
      <c r="D359" s="132" t="str">
        <f t="shared" si="307"/>
        <v>video</v>
      </c>
      <c r="E359" s="380"/>
      <c r="F359" s="380"/>
      <c r="G359" s="380"/>
      <c r="H359" s="380" t="s">
        <v>779</v>
      </c>
      <c r="I359" s="380"/>
      <c r="J359" s="380"/>
      <c r="K359" s="380">
        <v>3</v>
      </c>
      <c r="L359" s="380"/>
      <c r="M359" s="380"/>
      <c r="N359" s="380"/>
      <c r="O359" s="380"/>
      <c r="P359" s="380"/>
      <c r="Q359" s="168"/>
      <c r="R359" s="168"/>
      <c r="S359" s="168"/>
      <c r="T359" s="168"/>
      <c r="U359" s="168"/>
      <c r="V359" s="168"/>
      <c r="W359" s="168"/>
      <c r="X359" s="168"/>
      <c r="Y359" s="168"/>
      <c r="Z359" s="168"/>
      <c r="AA359" s="168"/>
      <c r="AB359" s="168"/>
      <c r="AE359" s="23"/>
      <c r="AI359" s="25" t="s">
        <v>738</v>
      </c>
      <c r="AJ359" s="19" t="str">
        <f>VLOOKUP(C359,EJE!C$1:D1698,2,FALSE)</f>
        <v>https://drive.google.com/file/d/1d10kKB4X2rApjiYtDlKjBbuy7zvRY_rz/view?usp=sharing</v>
      </c>
    </row>
    <row r="360" spans="1:36" ht="16.5">
      <c r="A360" s="166">
        <v>20</v>
      </c>
      <c r="B360" s="197" t="s">
        <v>1</v>
      </c>
      <c r="C360" s="178" t="s">
        <v>745</v>
      </c>
      <c r="D360" s="132" t="str">
        <f t="shared" si="307"/>
        <v>video</v>
      </c>
      <c r="E360" s="380"/>
      <c r="F360" s="380"/>
      <c r="G360" s="380"/>
      <c r="H360" s="380" t="s">
        <v>779</v>
      </c>
      <c r="I360" s="380"/>
      <c r="J360" s="380"/>
      <c r="K360" s="380">
        <v>3</v>
      </c>
      <c r="L360" s="380"/>
      <c r="M360" s="380"/>
      <c r="N360" s="380"/>
      <c r="O360" s="380"/>
      <c r="P360" s="380"/>
      <c r="Q360" s="168"/>
      <c r="R360" s="168"/>
      <c r="S360" s="168"/>
      <c r="T360" s="168"/>
      <c r="U360" s="168"/>
      <c r="V360" s="168"/>
      <c r="W360" s="168"/>
      <c r="X360" s="168"/>
      <c r="Y360" s="168"/>
      <c r="Z360" s="168"/>
      <c r="AA360" s="168"/>
      <c r="AB360" s="168"/>
      <c r="AE360" s="23"/>
      <c r="AI360" s="25" t="s">
        <v>738</v>
      </c>
      <c r="AJ360" s="19" t="str">
        <f>VLOOKUP(C360,EJE!C$1:D1699,2,FALSE)</f>
        <v>https://drive.google.com/file/d/1d10kKB4X2rApjiYtDlKjBbuy7zvRY_rz/view?usp=sharing</v>
      </c>
    </row>
    <row r="361" spans="1:36">
      <c r="A361" s="167"/>
      <c r="B361" s="199"/>
      <c r="C361" s="18"/>
      <c r="D361" s="192"/>
      <c r="E361" s="22"/>
      <c r="F361" s="22"/>
      <c r="G361" s="22"/>
      <c r="I361" s="18"/>
      <c r="J361" s="23"/>
      <c r="L361" s="18"/>
      <c r="M361" s="23"/>
      <c r="O361" s="18"/>
      <c r="P361" s="23"/>
      <c r="S361" s="23"/>
      <c r="U361" s="24"/>
      <c r="V361" s="24"/>
      <c r="W361" s="24"/>
      <c r="X361" s="24"/>
      <c r="Y361" s="24"/>
      <c r="AB361" s="23"/>
      <c r="AE361" s="23"/>
    </row>
    <row r="362" spans="1:36">
      <c r="A362" s="167"/>
      <c r="B362" s="199"/>
      <c r="C362" s="18"/>
      <c r="D362" s="192"/>
      <c r="E362" s="22"/>
      <c r="F362" s="22"/>
      <c r="G362" s="22"/>
      <c r="I362" s="18"/>
      <c r="J362" s="23"/>
      <c r="L362" s="18"/>
      <c r="M362" s="23"/>
      <c r="O362" s="18"/>
      <c r="P362" s="23"/>
      <c r="S362" s="23"/>
      <c r="U362" s="24"/>
      <c r="V362" s="24"/>
      <c r="W362" s="24"/>
      <c r="X362" s="24"/>
      <c r="Y362" s="24"/>
      <c r="AB362" s="23"/>
      <c r="AE362" s="23"/>
    </row>
    <row r="363" spans="1:36">
      <c r="A363" s="167"/>
      <c r="B363" s="199"/>
    </row>
    <row r="364" spans="1:36">
      <c r="A364" s="167"/>
      <c r="B364" s="199"/>
    </row>
    <row r="365" spans="1:36">
      <c r="C365" s="77" t="s">
        <v>939</v>
      </c>
    </row>
    <row r="366" spans="1:36" customFormat="1" ht="21" thickBot="1">
      <c r="A366" s="246">
        <v>15</v>
      </c>
      <c r="B366" s="246"/>
      <c r="C366" s="160" t="s">
        <v>940</v>
      </c>
      <c r="D366" s="190"/>
      <c r="E366" s="379" t="s">
        <v>688</v>
      </c>
      <c r="F366" s="379"/>
      <c r="G366" s="379"/>
      <c r="H366" s="379" t="s">
        <v>38</v>
      </c>
      <c r="I366" s="379"/>
      <c r="J366" s="379"/>
      <c r="K366" s="379" t="s">
        <v>687</v>
      </c>
      <c r="L366" s="379"/>
      <c r="M366" s="379"/>
      <c r="N366" s="379" t="s">
        <v>686</v>
      </c>
      <c r="O366" s="379"/>
      <c r="P366" s="379"/>
      <c r="Q366" s="77"/>
      <c r="R366" s="77"/>
      <c r="S366" s="77"/>
      <c r="T366" s="77"/>
      <c r="U366" s="77"/>
      <c r="V366" s="77"/>
      <c r="W366" s="77"/>
      <c r="X366" s="77"/>
      <c r="Y366" s="77"/>
      <c r="Z366" s="77"/>
      <c r="AA366" s="77"/>
      <c r="AB366" s="77"/>
      <c r="AC366" s="77"/>
      <c r="AD366" s="77"/>
      <c r="AE366" s="77"/>
      <c r="AF366" s="77"/>
      <c r="AG366" s="78"/>
      <c r="AH366" s="18"/>
      <c r="AI366" s="25"/>
      <c r="AJ366" s="76"/>
    </row>
    <row r="367" spans="1:36" ht="25.5">
      <c r="A367" s="165">
        <v>1</v>
      </c>
      <c r="B367" s="193" t="s">
        <v>942</v>
      </c>
      <c r="C367" s="176" t="s">
        <v>720</v>
      </c>
      <c r="D367" s="131" t="str">
        <f t="shared" ref="D367:D372" si="308">HYPERLINK(AJ367,AI367)</f>
        <v>video</v>
      </c>
      <c r="E367" s="390">
        <v>8</v>
      </c>
      <c r="F367" s="390"/>
      <c r="G367" s="390"/>
      <c r="H367" s="390"/>
      <c r="I367" s="390"/>
      <c r="J367" s="390"/>
      <c r="K367" s="390"/>
      <c r="L367" s="390"/>
      <c r="M367" s="390"/>
      <c r="N367" s="390"/>
      <c r="O367" s="390"/>
      <c r="P367" s="391"/>
      <c r="Q367" s="159"/>
      <c r="R367" s="159"/>
      <c r="S367" s="159"/>
      <c r="T367" s="159"/>
      <c r="U367" s="159"/>
      <c r="V367" s="159"/>
      <c r="W367" s="159"/>
      <c r="X367" s="159"/>
      <c r="Y367" s="159"/>
      <c r="Z367" s="159"/>
      <c r="AA367" s="159"/>
      <c r="AB367" s="159"/>
      <c r="AC367" s="159"/>
      <c r="AD367" s="159"/>
      <c r="AE367" s="159"/>
      <c r="AF367" s="159"/>
      <c r="AG367" s="178"/>
      <c r="AI367" s="25" t="s">
        <v>738</v>
      </c>
      <c r="AJ367" s="19" t="str">
        <f>VLOOKUP(C367,EJE!C$1:D1699,2,FALSE)</f>
        <v>https://youtu.be/3cqkbGUWro4?si=jJC6Mfg8OeypjUji</v>
      </c>
    </row>
    <row r="368" spans="1:36" ht="12.75">
      <c r="A368" s="165">
        <v>2</v>
      </c>
      <c r="B368" s="194" t="s">
        <v>264</v>
      </c>
      <c r="C368" s="178" t="s">
        <v>692</v>
      </c>
      <c r="D368" s="132" t="str">
        <f t="shared" si="308"/>
        <v>video</v>
      </c>
      <c r="E368" s="380"/>
      <c r="F368" s="380"/>
      <c r="G368" s="380"/>
      <c r="H368" s="380" t="s">
        <v>776</v>
      </c>
      <c r="I368" s="380"/>
      <c r="J368" s="380"/>
      <c r="K368" s="380">
        <v>3</v>
      </c>
      <c r="L368" s="380"/>
      <c r="M368" s="380"/>
      <c r="N368" s="380"/>
      <c r="O368" s="380"/>
      <c r="P368" s="385"/>
      <c r="Q368" s="159"/>
      <c r="R368" s="159"/>
      <c r="S368" s="159"/>
      <c r="T368" s="159"/>
      <c r="U368" s="159"/>
      <c r="V368" s="159"/>
      <c r="W368" s="159"/>
      <c r="X368" s="159"/>
      <c r="Y368" s="159"/>
      <c r="Z368" s="159"/>
      <c r="AA368" s="159"/>
      <c r="AB368" s="159"/>
      <c r="AC368" s="159"/>
      <c r="AD368" s="159"/>
      <c r="AE368" s="159"/>
      <c r="AF368" s="159"/>
      <c r="AG368" s="178"/>
      <c r="AI368" s="25" t="s">
        <v>738</v>
      </c>
      <c r="AJ368" s="19" t="str">
        <f>VLOOKUP(C368,EJE!C$1:D1700,2,FALSE)</f>
        <v>https://youtu.be/c6a4n-uxNy0?si=wxXF20Dhm3IYMqto</v>
      </c>
    </row>
    <row r="369" spans="1:36" ht="17.25" thickBot="1">
      <c r="A369" s="165">
        <v>3</v>
      </c>
      <c r="B369" s="195" t="s">
        <v>942</v>
      </c>
      <c r="C369" s="180" t="s">
        <v>176</v>
      </c>
      <c r="D369" s="133" t="str">
        <f t="shared" si="308"/>
        <v>video</v>
      </c>
      <c r="E369" s="387"/>
      <c r="F369" s="387"/>
      <c r="G369" s="387"/>
      <c r="H369" s="387" t="s">
        <v>776</v>
      </c>
      <c r="I369" s="387"/>
      <c r="J369" s="387"/>
      <c r="K369" s="387">
        <v>3</v>
      </c>
      <c r="L369" s="387"/>
      <c r="M369" s="387"/>
      <c r="N369" s="387"/>
      <c r="O369" s="387"/>
      <c r="P369" s="388"/>
      <c r="Q369" s="159"/>
      <c r="R369" s="159"/>
      <c r="S369" s="159"/>
      <c r="T369" s="159"/>
      <c r="U369" s="159"/>
      <c r="V369" s="159"/>
      <c r="W369" s="159"/>
      <c r="X369" s="159"/>
      <c r="Y369" s="159"/>
      <c r="Z369" s="159"/>
      <c r="AA369" s="159"/>
      <c r="AB369" s="159"/>
      <c r="AC369" s="159"/>
      <c r="AD369" s="159"/>
      <c r="AE369" s="159"/>
      <c r="AF369" s="159"/>
      <c r="AG369" s="178"/>
      <c r="AI369" s="25" t="s">
        <v>738</v>
      </c>
      <c r="AJ369" s="19" t="str">
        <f>VLOOKUP(C369,EJE!C$1:D1701,2,FALSE)</f>
        <v>https://drive.google.com/file/d/1Q1An8Nigul245WUqUDS52fCJOsCBmEqf/view?usp=drive_link</v>
      </c>
    </row>
    <row r="370" spans="1:36" ht="16.5">
      <c r="A370" s="165">
        <v>4</v>
      </c>
      <c r="B370" s="194" t="s">
        <v>739</v>
      </c>
      <c r="C370" s="178" t="s">
        <v>66</v>
      </c>
      <c r="D370" s="132" t="str">
        <f t="shared" si="308"/>
        <v>video</v>
      </c>
      <c r="E370" s="380"/>
      <c r="F370" s="380"/>
      <c r="G370" s="380"/>
      <c r="H370" s="380" t="s">
        <v>776</v>
      </c>
      <c r="I370" s="380"/>
      <c r="J370" s="380"/>
      <c r="K370" s="380">
        <v>3</v>
      </c>
      <c r="L370" s="380"/>
      <c r="M370" s="380"/>
      <c r="N370" s="380"/>
      <c r="O370" s="380"/>
      <c r="P370" s="385"/>
      <c r="Q370" s="159"/>
      <c r="R370" s="159"/>
      <c r="S370" s="159"/>
      <c r="T370" s="159"/>
      <c r="U370" s="159"/>
      <c r="V370" s="159"/>
      <c r="W370" s="159"/>
      <c r="X370" s="159"/>
      <c r="Y370" s="159"/>
      <c r="Z370" s="159"/>
      <c r="AA370" s="159"/>
      <c r="AB370" s="159"/>
      <c r="AC370" s="159"/>
      <c r="AD370" s="159"/>
      <c r="AE370" s="159"/>
      <c r="AF370" s="159"/>
      <c r="AG370" s="178"/>
      <c r="AI370" s="25" t="s">
        <v>738</v>
      </c>
      <c r="AJ370" s="19" t="str">
        <f>VLOOKUP(C370,EJE!C$1:D1702,2,FALSE)</f>
        <v>https://youtu.be/YNAwRWgPwNk?si=tRGZb459mOPBCCZB</v>
      </c>
    </row>
    <row r="371" spans="1:36" ht="12.75">
      <c r="A371" s="165">
        <v>5</v>
      </c>
      <c r="B371" s="194" t="s">
        <v>739</v>
      </c>
      <c r="C371" s="178" t="s">
        <v>622</v>
      </c>
      <c r="D371" s="132" t="e">
        <f t="shared" si="308"/>
        <v>#N/A</v>
      </c>
      <c r="E371" s="380"/>
      <c r="F371" s="380"/>
      <c r="G371" s="380"/>
      <c r="H371" s="380" t="s">
        <v>776</v>
      </c>
      <c r="I371" s="380"/>
      <c r="J371" s="380"/>
      <c r="K371" s="380">
        <v>3</v>
      </c>
      <c r="L371" s="380"/>
      <c r="M371" s="380"/>
      <c r="N371" s="380"/>
      <c r="O371" s="380"/>
      <c r="P371" s="385"/>
      <c r="Q371" s="159"/>
      <c r="R371" s="159"/>
      <c r="S371" s="159"/>
      <c r="T371" s="159"/>
      <c r="U371" s="159"/>
      <c r="V371" s="159"/>
      <c r="W371" s="159"/>
      <c r="X371" s="159"/>
      <c r="Y371" s="159"/>
      <c r="Z371" s="159"/>
      <c r="AA371" s="159"/>
      <c r="AB371" s="159"/>
      <c r="AC371" s="159"/>
      <c r="AD371" s="159"/>
      <c r="AE371" s="159"/>
      <c r="AF371" s="159"/>
      <c r="AG371" s="178"/>
      <c r="AI371" s="25" t="s">
        <v>738</v>
      </c>
      <c r="AJ371" s="19" t="e">
        <f>VLOOKUP(C371,EJE!C$1:D1703,2,FALSE)</f>
        <v>#N/A</v>
      </c>
    </row>
    <row r="372" spans="1:36" ht="13.5" thickBot="1">
      <c r="A372" s="165">
        <v>6</v>
      </c>
      <c r="B372" s="194" t="s">
        <v>0</v>
      </c>
      <c r="C372" s="178" t="s">
        <v>627</v>
      </c>
      <c r="D372" s="132" t="str">
        <f t="shared" si="308"/>
        <v>video</v>
      </c>
      <c r="E372" s="380"/>
      <c r="F372" s="380"/>
      <c r="G372" s="380"/>
      <c r="H372" s="380" t="s">
        <v>776</v>
      </c>
      <c r="I372" s="380"/>
      <c r="J372" s="380"/>
      <c r="K372" s="380">
        <v>3</v>
      </c>
      <c r="L372" s="380"/>
      <c r="M372" s="380"/>
      <c r="N372" s="380"/>
      <c r="O372" s="380"/>
      <c r="P372" s="385"/>
      <c r="Q372" s="159"/>
      <c r="R372" s="159"/>
      <c r="S372" s="159"/>
      <c r="T372" s="159"/>
      <c r="U372" s="159"/>
      <c r="V372" s="159"/>
      <c r="W372" s="159"/>
      <c r="X372" s="159"/>
      <c r="Y372" s="159"/>
      <c r="Z372" s="159"/>
      <c r="AA372" s="159"/>
      <c r="AB372" s="159"/>
      <c r="AC372" s="159"/>
      <c r="AD372" s="159"/>
      <c r="AE372" s="159"/>
      <c r="AF372" s="159"/>
      <c r="AG372" s="178"/>
      <c r="AI372" s="25" t="s">
        <v>738</v>
      </c>
      <c r="AJ372" s="19" t="str">
        <f>VLOOKUP(C372,EJE!C$1:D1704,2,FALSE)</f>
        <v>https://youtu.be/21c_yxmd5lQ?si=PIVwUqgcfAsyu5jn</v>
      </c>
    </row>
    <row r="373" spans="1:36" ht="12.75">
      <c r="A373" s="165">
        <v>7</v>
      </c>
      <c r="B373" s="196" t="s">
        <v>840</v>
      </c>
      <c r="C373" s="176" t="str">
        <f>+VLOOKUP($B373,PERIODIZACION!$A$3:$AN$528,2,FALSE)</f>
        <v>HIP TRUST</v>
      </c>
      <c r="D373" s="222">
        <f>IF(VLOOKUP($B373,PERIODIZACION!$A$3:$AN$528,3,FALSE)=0,"",VLOOKUP($B373,PERIODIZACION!$A$3:$AN$528,3,FALSE))</f>
        <v>40</v>
      </c>
      <c r="E373" s="176" t="str">
        <f t="shared" ref="E373" si="309">IF(D373 &lt;&gt; "","/","")</f>
        <v>/</v>
      </c>
      <c r="F373" s="176">
        <f>IF(VLOOKUP($B373,PERIODIZACION!$A$3:$AN$528,4,FALSE)=0,"",VLOOKUP($B373,PERIODIZACION!$A$3:$AN$528,4,FALSE))</f>
        <v>4</v>
      </c>
      <c r="G373" s="176">
        <f>IF(VLOOKUP($B373,PERIODIZACION!$A$3:$AN$528,5,FALSE)=0,"",VLOOKUP($B373,PERIODIZACION!$A$3:$AN$528,5,FALSE))</f>
        <v>60</v>
      </c>
      <c r="H373" s="176" t="str">
        <f t="shared" ref="H373" si="310">IF(G373 &lt;&gt; "","/","")</f>
        <v>/</v>
      </c>
      <c r="I373" s="176">
        <f>IF(VLOOKUP($B373,PERIODIZACION!$A$3:$AN$528,6,FALSE)=0,"",VLOOKUP($B373,PERIODIZACION!$A$3:$AN$528,6,FALSE))</f>
        <v>4</v>
      </c>
      <c r="J373" s="176">
        <f>IF(VLOOKUP($B373,PERIODIZACION!$A$3:$AN$528,7,FALSE)=0,"",VLOOKUP($B373,PERIODIZACION!$A$3:$AN$528,7,FALSE))</f>
        <v>70</v>
      </c>
      <c r="K373" s="176" t="str">
        <f t="shared" ref="K373" si="311">IF(J373 &lt;&gt; "","/","")</f>
        <v>/</v>
      </c>
      <c r="L373" s="176">
        <f>IF(VLOOKUP($B373,PERIODIZACION!$A$3:$AN$528,8,FALSE)=0,"",VLOOKUP($B373,PERIODIZACION!$A$3:$AN$528,8,FALSE))</f>
        <v>4</v>
      </c>
      <c r="M373" s="176">
        <f>IF(VLOOKUP($B373,PERIODIZACION!$A$3:$AN$528,9,FALSE)=0,"",VLOOKUP($B373,PERIODIZACION!$A$3:$AN$528,9,FALSE))</f>
        <v>80</v>
      </c>
      <c r="N373" s="176" t="str">
        <f t="shared" ref="N373" si="312">IF(M373 &lt;&gt; "","/","")</f>
        <v>/</v>
      </c>
      <c r="O373" s="176">
        <f>IF(VLOOKUP($B373,PERIODIZACION!$A$3:$AN$528,10,FALSE)=0,"",VLOOKUP($B373,PERIODIZACION!$A$3:$AN$528,10,FALSE))</f>
        <v>6</v>
      </c>
      <c r="P373" s="176">
        <f>IF(VLOOKUP($B373,PERIODIZACION!$A$3:$AN$528,11,FALSE)=0,"",VLOOKUP($B373,PERIODIZACION!$A$3:$AN$528,11,FALSE))</f>
        <v>80</v>
      </c>
      <c r="Q373" s="176" t="str">
        <f t="shared" ref="Q373" si="313">IF(P373 &lt;&gt; "","/","")</f>
        <v>/</v>
      </c>
      <c r="R373" s="176">
        <f>IF(VLOOKUP($B373,PERIODIZACION!$A$3:$AN$528,12,FALSE)=0,"",VLOOKUP($B373,PERIODIZACION!$A$3:$AN$528,12,FALSE))</f>
        <v>6</v>
      </c>
      <c r="S373" s="176">
        <f>IF(VLOOKUP($B373,PERIODIZACION!$A$3:$AN$528,13,FALSE)=0,"",VLOOKUP($B373,PERIODIZACION!$A$3:$AN$528,13,FALSE))</f>
        <v>80</v>
      </c>
      <c r="T373" s="176" t="str">
        <f t="shared" ref="T373" si="314">IF(S373 &lt;&gt; "","/","")</f>
        <v>/</v>
      </c>
      <c r="U373" s="176">
        <f>IF(VLOOKUP($B373,PERIODIZACION!$A$3:$AN$528,14,FALSE)=0,"",VLOOKUP($B373,PERIODIZACION!$A$3:$AN$528,14,FALSE))</f>
        <v>6</v>
      </c>
      <c r="V373" s="176">
        <f>IF(VLOOKUP($B373,PERIODIZACION!$A$3:$AN$528,15,FALSE)=0,"",VLOOKUP($B373,PERIODIZACION!$A$3:$AN$528,15,FALSE))</f>
        <v>80</v>
      </c>
      <c r="W373" s="176" t="str">
        <f t="shared" ref="W373" si="315">IF(V373 &lt;&gt; "","/","")</f>
        <v>/</v>
      </c>
      <c r="X373" s="176">
        <f>IF(VLOOKUP($B373,PERIODIZACION!$A$3:$AN$528,16,FALSE)=0,"",VLOOKUP($B373,PERIODIZACION!$A$3:$AN$528,16,FALSE))</f>
        <v>6</v>
      </c>
      <c r="Y373" s="176">
        <f>IF(VLOOKUP($B373,PERIODIZACION!$A$3:$AN$528,17,FALSE)=0,"",VLOOKUP($B373,PERIODIZACION!$A$3:$AN$528,17,FALSE))</f>
        <v>80</v>
      </c>
      <c r="Z373" s="176" t="str">
        <f t="shared" ref="Z373" si="316">IF(Y373 &lt;&gt; "","/","")</f>
        <v>/</v>
      </c>
      <c r="AA373" s="176">
        <f>IF(VLOOKUP($B373,PERIODIZACION!$A$3:$AN$528,18,FALSE)=0,"",VLOOKUP($B373,PERIODIZACION!$A$3:$AN$528,18,FALSE))</f>
        <v>6</v>
      </c>
      <c r="AB373" s="176">
        <f>IF(VLOOKUP($B373,PERIODIZACION!$A$3:$AN$528,19,FALSE)=0,"",VLOOKUP($B373,PERIODIZACION!$A$3:$AN$528,19,FALSE))</f>
        <v>80</v>
      </c>
      <c r="AC373" s="176" t="str">
        <f t="shared" ref="AC373" si="317">IF(AB373 &lt;&gt; "","/","")</f>
        <v>/</v>
      </c>
      <c r="AD373" s="176">
        <f>IF(VLOOKUP($B373,PERIODIZACION!$A$3:$AN$528,20,FALSE)=0,"",VLOOKUP($B373,PERIODIZACION!$A$3:$AN$528,20,FALSE))</f>
        <v>6</v>
      </c>
      <c r="AE373" s="176" t="str">
        <f>IF(VLOOKUP($B373,PERIODIZACION!$A$3:$AN$528,21,FALSE)=0,"",VLOOKUP($B373,PERIODIZACION!$A$3:$AN$528,21,FALSE))</f>
        <v/>
      </c>
      <c r="AF373" s="176" t="str">
        <f t="shared" ref="AF373" si="318">IF(AE373 &lt;&gt; "","/","")</f>
        <v/>
      </c>
      <c r="AG373" s="182" t="str">
        <f>IF(VLOOKUP($B373,PERIODIZACION!$A$3:$AN$528,22,FALSE)=0,"",VLOOKUP($B373,PERIODIZACION!$A$3:$AN$528,22,FALSE))</f>
        <v/>
      </c>
      <c r="AJ373" s="19" t="e">
        <f>VLOOKUP(C373,EJE!C$1:D1706,2,FALSE)</f>
        <v>#N/A</v>
      </c>
    </row>
    <row r="374" spans="1:36" ht="16.5">
      <c r="A374" s="165">
        <v>8</v>
      </c>
      <c r="B374" s="194" t="s">
        <v>685</v>
      </c>
      <c r="C374" s="178" t="s">
        <v>3</v>
      </c>
      <c r="D374" s="132" t="str">
        <f>HYPERLINK(AJ374,AI374)</f>
        <v>video</v>
      </c>
      <c r="E374" s="380"/>
      <c r="F374" s="380"/>
      <c r="G374" s="380"/>
      <c r="H374" s="380" t="s">
        <v>776</v>
      </c>
      <c r="I374" s="380"/>
      <c r="J374" s="380"/>
      <c r="K374" s="380"/>
      <c r="L374" s="380"/>
      <c r="M374" s="380"/>
      <c r="N374" s="380"/>
      <c r="O374" s="380"/>
      <c r="P374" s="380"/>
      <c r="Q374" s="178"/>
      <c r="R374" s="178"/>
      <c r="S374" s="178"/>
      <c r="T374" s="178"/>
      <c r="U374" s="178"/>
      <c r="V374" s="178"/>
      <c r="W374" s="178"/>
      <c r="X374" s="178"/>
      <c r="Y374" s="178"/>
      <c r="Z374" s="178"/>
      <c r="AA374" s="178"/>
      <c r="AB374" s="178"/>
      <c r="AC374" s="178"/>
      <c r="AD374" s="178"/>
      <c r="AE374" s="178"/>
      <c r="AF374" s="178"/>
      <c r="AG374" s="183"/>
      <c r="AI374" s="25" t="s">
        <v>738</v>
      </c>
      <c r="AJ374" s="19" t="str">
        <f>VLOOKUP(C374,EJE!C$1:D1707,2,FALSE)</f>
        <v>https://youtu.be/JwwQxitUCsY?si=-0IR-GRHn2uOUwX0</v>
      </c>
    </row>
    <row r="375" spans="1:36" ht="13.5" thickBot="1">
      <c r="A375" s="165">
        <v>9</v>
      </c>
      <c r="B375" s="195" t="s">
        <v>264</v>
      </c>
      <c r="C375" s="180" t="s">
        <v>219</v>
      </c>
      <c r="D375" s="133" t="str">
        <f>HYPERLINK(AJ375,AI375)</f>
        <v>video</v>
      </c>
      <c r="E375" s="387"/>
      <c r="F375" s="387"/>
      <c r="G375" s="387"/>
      <c r="H375" s="387" t="s">
        <v>776</v>
      </c>
      <c r="I375" s="387"/>
      <c r="J375" s="387"/>
      <c r="K375" s="387"/>
      <c r="L375" s="387"/>
      <c r="M375" s="387"/>
      <c r="N375" s="387"/>
      <c r="O375" s="387"/>
      <c r="P375" s="387"/>
      <c r="Q375" s="180"/>
      <c r="R375" s="180"/>
      <c r="S375" s="180"/>
      <c r="T375" s="180"/>
      <c r="U375" s="180"/>
      <c r="V375" s="180"/>
      <c r="W375" s="180"/>
      <c r="X375" s="180"/>
      <c r="Y375" s="180"/>
      <c r="Z375" s="180"/>
      <c r="AA375" s="180"/>
      <c r="AB375" s="180"/>
      <c r="AC375" s="180"/>
      <c r="AD375" s="180"/>
      <c r="AE375" s="180"/>
      <c r="AF375" s="180"/>
      <c r="AG375" s="184"/>
      <c r="AI375" s="25" t="s">
        <v>738</v>
      </c>
      <c r="AJ375" s="19">
        <f>VLOOKUP(C375,EJE!C$1:D1708,2,FALSE)</f>
        <v>0</v>
      </c>
    </row>
    <row r="376" spans="1:36" ht="12.75">
      <c r="A376" s="165">
        <v>10</v>
      </c>
      <c r="B376" s="196" t="s">
        <v>756</v>
      </c>
      <c r="C376" s="176" t="str">
        <f>+VLOOKUP($B376,PERIODIZACION!$A$3:$AN$528,2,FALSE)</f>
        <v>SENTADILLA</v>
      </c>
      <c r="D376" s="222">
        <f>IF(VLOOKUP($B376,PERIODIZACION!$A$3:$AN$528,3,FALSE)=0,"",VLOOKUP($B376,PERIODIZACION!$A$3:$AN$528,3,FALSE))</f>
        <v>40</v>
      </c>
      <c r="E376" s="176" t="str">
        <f t="shared" ref="E376" si="319">IF(D376 &lt;&gt; "","/","")</f>
        <v>/</v>
      </c>
      <c r="F376" s="176">
        <f>IF(VLOOKUP($B376,PERIODIZACION!$A$3:$AN$528,4,FALSE)=0,"",VLOOKUP($B376,PERIODIZACION!$A$3:$AN$528,4,FALSE))</f>
        <v>4</v>
      </c>
      <c r="G376" s="176">
        <f>IF(VLOOKUP($B376,PERIODIZACION!$A$3:$AN$528,5,FALSE)=0,"",VLOOKUP($B376,PERIODIZACION!$A$3:$AN$528,5,FALSE))</f>
        <v>60</v>
      </c>
      <c r="H376" s="176" t="str">
        <f t="shared" ref="H376" si="320">IF(G376 &lt;&gt; "","/","")</f>
        <v>/</v>
      </c>
      <c r="I376" s="176">
        <f>IF(VLOOKUP($B376,PERIODIZACION!$A$3:$AN$528,6,FALSE)=0,"",VLOOKUP($B376,PERIODIZACION!$A$3:$AN$528,6,FALSE))</f>
        <v>4</v>
      </c>
      <c r="J376" s="176">
        <f>IF(VLOOKUP($B376,PERIODIZACION!$A$3:$AN$528,7,FALSE)=0,"",VLOOKUP($B376,PERIODIZACION!$A$3:$AN$528,7,FALSE))</f>
        <v>70</v>
      </c>
      <c r="K376" s="176" t="str">
        <f t="shared" ref="K376" si="321">IF(J376 &lt;&gt; "","/","")</f>
        <v>/</v>
      </c>
      <c r="L376" s="176">
        <f>IF(VLOOKUP($B376,PERIODIZACION!$A$3:$AN$528,8,FALSE)=0,"",VLOOKUP($B376,PERIODIZACION!$A$3:$AN$528,8,FALSE))</f>
        <v>4</v>
      </c>
      <c r="M376" s="176">
        <f>IF(VLOOKUP($B376,PERIODIZACION!$A$3:$AN$528,9,FALSE)=0,"",VLOOKUP($B376,PERIODIZACION!$A$3:$AN$528,9,FALSE))</f>
        <v>80</v>
      </c>
      <c r="N376" s="176" t="str">
        <f t="shared" ref="N376" si="322">IF(M376 &lt;&gt; "","/","")</f>
        <v>/</v>
      </c>
      <c r="O376" s="176">
        <f>IF(VLOOKUP($B376,PERIODIZACION!$A$3:$AN$528,10,FALSE)=0,"",VLOOKUP($B376,PERIODIZACION!$A$3:$AN$528,10,FALSE))</f>
        <v>6</v>
      </c>
      <c r="P376" s="176">
        <f>IF(VLOOKUP($B376,PERIODIZACION!$A$3:$AN$528,11,FALSE)=0,"",VLOOKUP($B376,PERIODIZACION!$A$3:$AN$528,11,FALSE))</f>
        <v>80</v>
      </c>
      <c r="Q376" s="176" t="str">
        <f t="shared" ref="Q376" si="323">IF(P376 &lt;&gt; "","/","")</f>
        <v>/</v>
      </c>
      <c r="R376" s="176">
        <f>IF(VLOOKUP($B376,PERIODIZACION!$A$3:$AN$528,12,FALSE)=0,"",VLOOKUP($B376,PERIODIZACION!$A$3:$AN$528,12,FALSE))</f>
        <v>6</v>
      </c>
      <c r="S376" s="176">
        <f>IF(VLOOKUP($B376,PERIODIZACION!$A$3:$AN$528,13,FALSE)=0,"",VLOOKUP($B376,PERIODIZACION!$A$3:$AN$528,13,FALSE))</f>
        <v>80</v>
      </c>
      <c r="T376" s="176" t="str">
        <f t="shared" ref="T376" si="324">IF(S376 &lt;&gt; "","/","")</f>
        <v>/</v>
      </c>
      <c r="U376" s="176">
        <f>IF(VLOOKUP($B376,PERIODIZACION!$A$3:$AN$528,14,FALSE)=0,"",VLOOKUP($B376,PERIODIZACION!$A$3:$AN$528,14,FALSE))</f>
        <v>6</v>
      </c>
      <c r="V376" s="176">
        <f>IF(VLOOKUP($B376,PERIODIZACION!$A$3:$AN$528,15,FALSE)=0,"",VLOOKUP($B376,PERIODIZACION!$A$3:$AN$528,15,FALSE))</f>
        <v>80</v>
      </c>
      <c r="W376" s="176" t="str">
        <f t="shared" ref="W376" si="325">IF(V376 &lt;&gt; "","/","")</f>
        <v>/</v>
      </c>
      <c r="X376" s="176">
        <f>IF(VLOOKUP($B376,PERIODIZACION!$A$3:$AN$528,16,FALSE)=0,"",VLOOKUP($B376,PERIODIZACION!$A$3:$AN$528,16,FALSE))</f>
        <v>6</v>
      </c>
      <c r="Y376" s="176">
        <f>IF(VLOOKUP($B376,PERIODIZACION!$A$3:$AN$528,17,FALSE)=0,"",VLOOKUP($B376,PERIODIZACION!$A$3:$AN$528,17,FALSE))</f>
        <v>80</v>
      </c>
      <c r="Z376" s="176" t="str">
        <f t="shared" ref="Z376" si="326">IF(Y376 &lt;&gt; "","/","")</f>
        <v>/</v>
      </c>
      <c r="AA376" s="176">
        <f>IF(VLOOKUP($B376,PERIODIZACION!$A$3:$AN$528,18,FALSE)=0,"",VLOOKUP($B376,PERIODIZACION!$A$3:$AN$528,18,FALSE))</f>
        <v>6</v>
      </c>
      <c r="AB376" s="176">
        <f>IF(VLOOKUP($B376,PERIODIZACION!$A$3:$AN$528,19,FALSE)=0,"",VLOOKUP($B376,PERIODIZACION!$A$3:$AN$528,19,FALSE))</f>
        <v>80</v>
      </c>
      <c r="AC376" s="176" t="str">
        <f t="shared" ref="AC376" si="327">IF(AB376 &lt;&gt; "","/","")</f>
        <v>/</v>
      </c>
      <c r="AD376" s="176">
        <f>IF(VLOOKUP($B376,PERIODIZACION!$A$3:$AN$528,20,FALSE)=0,"",VLOOKUP($B376,PERIODIZACION!$A$3:$AN$528,20,FALSE))</f>
        <v>6</v>
      </c>
      <c r="AE376" s="176" t="str">
        <f>IF(VLOOKUP($B376,PERIODIZACION!$A$3:$AN$528,21,FALSE)=0,"",VLOOKUP($B376,PERIODIZACION!$A$3:$AN$528,21,FALSE))</f>
        <v/>
      </c>
      <c r="AF376" s="176" t="str">
        <f t="shared" ref="AF376" si="328">IF(AE376 &lt;&gt; "","/","")</f>
        <v/>
      </c>
      <c r="AG376" s="182" t="str">
        <f>IF(VLOOKUP($B376,PERIODIZACION!$A$3:$AN$528,22,FALSE)=0,"",VLOOKUP($B376,PERIODIZACION!$A$3:$AN$528,22,FALSE))</f>
        <v/>
      </c>
      <c r="AJ376" s="19" t="e">
        <f>VLOOKUP(C376,EJE!C$1:D1709,2,FALSE)</f>
        <v>#N/A</v>
      </c>
    </row>
    <row r="377" spans="1:36" ht="16.5">
      <c r="A377" s="165">
        <v>11</v>
      </c>
      <c r="B377" s="194" t="s">
        <v>685</v>
      </c>
      <c r="C377" s="178" t="s">
        <v>3</v>
      </c>
      <c r="D377" s="132" t="str">
        <f>HYPERLINK(AJ377,AI377)</f>
        <v>video</v>
      </c>
      <c r="E377" s="380"/>
      <c r="F377" s="380"/>
      <c r="G377" s="380"/>
      <c r="H377" s="380" t="s">
        <v>776</v>
      </c>
      <c r="I377" s="380"/>
      <c r="J377" s="380"/>
      <c r="K377" s="380"/>
      <c r="L377" s="380"/>
      <c r="M377" s="380"/>
      <c r="N377" s="380"/>
      <c r="O377" s="380"/>
      <c r="P377" s="380"/>
      <c r="Q377" s="178"/>
      <c r="R377" s="178"/>
      <c r="S377" s="178"/>
      <c r="T377" s="178"/>
      <c r="U377" s="178"/>
      <c r="V377" s="178"/>
      <c r="W377" s="178"/>
      <c r="X377" s="178"/>
      <c r="Y377" s="178"/>
      <c r="Z377" s="178"/>
      <c r="AA377" s="178"/>
      <c r="AB377" s="178"/>
      <c r="AC377" s="178"/>
      <c r="AD377" s="178"/>
      <c r="AE377" s="178"/>
      <c r="AF377" s="178"/>
      <c r="AG377" s="183"/>
      <c r="AI377" s="25" t="s">
        <v>738</v>
      </c>
      <c r="AJ377" s="19" t="str">
        <f>VLOOKUP(C377,EJE!C$1:D1710,2,FALSE)</f>
        <v>https://youtu.be/JwwQxitUCsY?si=-0IR-GRHn2uOUwX0</v>
      </c>
    </row>
    <row r="378" spans="1:36" ht="17.25" thickBot="1">
      <c r="A378" s="165">
        <v>12</v>
      </c>
      <c r="B378" s="195" t="s">
        <v>942</v>
      </c>
      <c r="C378" s="180" t="s">
        <v>661</v>
      </c>
      <c r="D378" s="133" t="str">
        <f>HYPERLINK(AJ378,AI378)</f>
        <v>video</v>
      </c>
      <c r="E378" s="387"/>
      <c r="F378" s="387"/>
      <c r="G378" s="387"/>
      <c r="H378" s="387" t="s">
        <v>776</v>
      </c>
      <c r="I378" s="387"/>
      <c r="J378" s="387"/>
      <c r="K378" s="387"/>
      <c r="L378" s="387"/>
      <c r="M378" s="387"/>
      <c r="N378" s="387"/>
      <c r="O378" s="387"/>
      <c r="P378" s="387"/>
      <c r="Q378" s="180"/>
      <c r="R378" s="180"/>
      <c r="S378" s="180"/>
      <c r="T378" s="180"/>
      <c r="U378" s="180"/>
      <c r="V378" s="180"/>
      <c r="W378" s="180"/>
      <c r="X378" s="180"/>
      <c r="Y378" s="180"/>
      <c r="Z378" s="180"/>
      <c r="AA378" s="180"/>
      <c r="AB378" s="180"/>
      <c r="AC378" s="180"/>
      <c r="AD378" s="180"/>
      <c r="AE378" s="180"/>
      <c r="AF378" s="180"/>
      <c r="AG378" s="184"/>
      <c r="AI378" s="25" t="s">
        <v>738</v>
      </c>
      <c r="AJ378" s="19" t="str">
        <f>VLOOKUP(C378,EJE!C$1:D1711,2,FALSE)</f>
        <v>https://drive.google.com/file/d/1VSznd0Pd842fm_2ygqVwDGID2Qpk-swW/view?usp=sharing</v>
      </c>
    </row>
    <row r="379" spans="1:36" ht="12.75">
      <c r="A379" s="165">
        <v>13</v>
      </c>
      <c r="B379" s="400"/>
      <c r="C379" s="400"/>
      <c r="D379" s="400"/>
      <c r="E379" s="400" t="s">
        <v>688</v>
      </c>
      <c r="F379" s="400"/>
      <c r="G379" s="400"/>
      <c r="H379" s="400" t="s">
        <v>38</v>
      </c>
      <c r="I379" s="400"/>
      <c r="J379" s="400"/>
      <c r="K379" s="400" t="s">
        <v>687</v>
      </c>
      <c r="L379" s="400"/>
      <c r="M379" s="400"/>
      <c r="N379" s="400" t="s">
        <v>686</v>
      </c>
      <c r="O379" s="400"/>
      <c r="P379" s="400"/>
      <c r="Q379" s="178"/>
      <c r="R379" s="178"/>
      <c r="S379" s="178"/>
      <c r="T379" s="178"/>
      <c r="U379" s="178"/>
      <c r="V379" s="178"/>
      <c r="W379" s="178"/>
      <c r="X379" s="178"/>
      <c r="Y379" s="178"/>
      <c r="Z379" s="178"/>
      <c r="AA379" s="178"/>
      <c r="AB379" s="178"/>
      <c r="AC379" s="178"/>
      <c r="AD379" s="178"/>
      <c r="AE379" s="178"/>
      <c r="AF379" s="178"/>
      <c r="AG379" s="178"/>
      <c r="AJ379" s="19"/>
    </row>
    <row r="380" spans="1:36" ht="12.75">
      <c r="A380" s="165">
        <v>14</v>
      </c>
      <c r="B380" s="197" t="s">
        <v>42</v>
      </c>
      <c r="C380" s="178" t="s">
        <v>2</v>
      </c>
      <c r="D380" s="132" t="str">
        <f>HYPERLINK(AJ380,AI380)</f>
        <v>video</v>
      </c>
      <c r="E380" s="380">
        <v>10</v>
      </c>
      <c r="F380" s="380"/>
      <c r="G380" s="380"/>
      <c r="H380" s="380" t="s">
        <v>772</v>
      </c>
      <c r="I380" s="380"/>
      <c r="J380" s="380"/>
      <c r="K380" s="380">
        <v>3</v>
      </c>
      <c r="L380" s="380"/>
      <c r="M380" s="380"/>
      <c r="N380" s="380">
        <v>0</v>
      </c>
      <c r="O380" s="380"/>
      <c r="P380" s="380"/>
      <c r="Q380" s="178"/>
      <c r="R380" s="178"/>
      <c r="S380" s="178"/>
      <c r="T380" s="178"/>
      <c r="U380" s="178"/>
      <c r="V380" s="178"/>
      <c r="W380" s="178"/>
      <c r="X380" s="178"/>
      <c r="Y380" s="178"/>
      <c r="Z380" s="178"/>
      <c r="AA380" s="178"/>
      <c r="AB380" s="178"/>
      <c r="AC380" s="178"/>
      <c r="AD380" s="178"/>
      <c r="AE380" s="178"/>
      <c r="AF380" s="178"/>
      <c r="AG380" s="178"/>
      <c r="AI380" s="25" t="s">
        <v>738</v>
      </c>
      <c r="AJ380" s="19" t="str">
        <f>VLOOKUP(C380,EJE!C$1:D1713,2,FALSE)</f>
        <v>https://youtu.be/bgO3bI1ts_E?si=cgFOBOfo4lT9WI1k</v>
      </c>
    </row>
    <row r="381" spans="1:36" ht="25.5">
      <c r="A381" s="165">
        <v>15</v>
      </c>
      <c r="B381" s="197" t="s">
        <v>39</v>
      </c>
      <c r="C381" s="178" t="s">
        <v>149</v>
      </c>
      <c r="D381" s="132" t="str">
        <f>HYPERLINK(AJ381,AI381)</f>
        <v>video</v>
      </c>
      <c r="E381" s="380">
        <v>10</v>
      </c>
      <c r="F381" s="380"/>
      <c r="G381" s="380"/>
      <c r="H381" s="380" t="s">
        <v>772</v>
      </c>
      <c r="I381" s="380"/>
      <c r="J381" s="380"/>
      <c r="K381" s="380">
        <v>3</v>
      </c>
      <c r="L381" s="380"/>
      <c r="M381" s="380"/>
      <c r="N381" s="380">
        <v>0</v>
      </c>
      <c r="O381" s="380"/>
      <c r="P381" s="380"/>
      <c r="Q381" s="178"/>
      <c r="R381" s="178"/>
      <c r="S381" s="178"/>
      <c r="T381" s="178"/>
      <c r="U381" s="178"/>
      <c r="V381" s="178"/>
      <c r="W381" s="178"/>
      <c r="X381" s="178"/>
      <c r="Y381" s="178"/>
      <c r="Z381" s="178"/>
      <c r="AA381" s="178"/>
      <c r="AB381" s="178"/>
      <c r="AC381" s="178"/>
      <c r="AD381" s="178"/>
      <c r="AE381" s="178"/>
      <c r="AF381" s="178"/>
      <c r="AG381" s="178"/>
      <c r="AI381" s="25" t="s">
        <v>738</v>
      </c>
      <c r="AJ381" s="19">
        <f>VLOOKUP(C381,EJE!C$1:D1714,2,FALSE)</f>
        <v>0</v>
      </c>
    </row>
    <row r="382" spans="1:36" ht="12.75">
      <c r="A382" s="165">
        <v>16</v>
      </c>
      <c r="B382" s="197" t="s">
        <v>685</v>
      </c>
      <c r="C382" s="178" t="s">
        <v>4</v>
      </c>
      <c r="D382" s="132" t="str">
        <f>HYPERLINK(AJ382,AI382)</f>
        <v>video</v>
      </c>
      <c r="E382" s="380"/>
      <c r="F382" s="380"/>
      <c r="G382" s="380"/>
      <c r="H382" s="380" t="s">
        <v>779</v>
      </c>
      <c r="I382" s="380"/>
      <c r="J382" s="380"/>
      <c r="K382" s="380">
        <v>3</v>
      </c>
      <c r="L382" s="380"/>
      <c r="M382" s="380"/>
      <c r="N382" s="380">
        <v>0</v>
      </c>
      <c r="O382" s="380"/>
      <c r="P382" s="380"/>
      <c r="Q382" s="178"/>
      <c r="R382" s="178"/>
      <c r="S382" s="178"/>
      <c r="T382" s="178"/>
      <c r="U382" s="178"/>
      <c r="V382" s="178"/>
      <c r="W382" s="178"/>
      <c r="X382" s="178"/>
      <c r="Y382" s="178"/>
      <c r="Z382" s="178"/>
      <c r="AA382" s="178"/>
      <c r="AB382" s="178"/>
      <c r="AC382" s="178"/>
      <c r="AD382" s="178"/>
      <c r="AE382" s="178"/>
      <c r="AF382" s="178"/>
      <c r="AG382" s="178"/>
      <c r="AI382" s="25" t="s">
        <v>738</v>
      </c>
      <c r="AJ382" s="19" t="str">
        <f>VLOOKUP(C382,EJE!C$1:D1715,2,FALSE)</f>
        <v>https://youtu.be/SvFPSj9WcEk?si=iMWBcf8EZLcp5zy2</v>
      </c>
    </row>
    <row r="383" spans="1:36" ht="16.5">
      <c r="A383" s="166">
        <v>17</v>
      </c>
      <c r="B383" s="197" t="s">
        <v>1</v>
      </c>
      <c r="C383" s="178" t="s">
        <v>746</v>
      </c>
      <c r="D383" s="132" t="str">
        <f>HYPERLINK(AJ383,AI383)</f>
        <v>video</v>
      </c>
      <c r="E383" s="380"/>
      <c r="F383" s="380"/>
      <c r="G383" s="380"/>
      <c r="H383" s="380"/>
      <c r="I383" s="380"/>
      <c r="J383" s="380"/>
      <c r="K383" s="380"/>
      <c r="L383" s="380"/>
      <c r="M383" s="380"/>
      <c r="N383" s="380"/>
      <c r="O383" s="380"/>
      <c r="P383" s="380"/>
      <c r="Q383" s="178"/>
      <c r="R383" s="178"/>
      <c r="S383" s="178"/>
      <c r="T383" s="178"/>
      <c r="U383" s="178"/>
      <c r="V383" s="178"/>
      <c r="W383" s="178"/>
      <c r="X383" s="178"/>
      <c r="Y383" s="178"/>
      <c r="Z383" s="178"/>
      <c r="AA383" s="178"/>
      <c r="AB383" s="178"/>
      <c r="AC383" s="178"/>
      <c r="AD383" s="178"/>
      <c r="AE383" s="178"/>
      <c r="AF383" s="178"/>
      <c r="AG383" s="178"/>
      <c r="AI383" s="25" t="s">
        <v>738</v>
      </c>
      <c r="AJ383" s="19">
        <f>VLOOKUP(C383,EJE!C$1:D1716,2,FALSE)</f>
        <v>0</v>
      </c>
    </row>
    <row r="384" spans="1:36" ht="16.5">
      <c r="A384" s="166">
        <v>18</v>
      </c>
      <c r="B384" s="197" t="s">
        <v>1</v>
      </c>
      <c r="C384" s="178" t="s">
        <v>746</v>
      </c>
      <c r="D384" s="132" t="str">
        <f t="shared" ref="D384:D386" si="329">HYPERLINK(AJ384,AI384)</f>
        <v>video</v>
      </c>
      <c r="E384" s="380"/>
      <c r="F384" s="380"/>
      <c r="G384" s="380"/>
      <c r="H384" s="380"/>
      <c r="I384" s="380"/>
      <c r="J384" s="380"/>
      <c r="K384" s="380"/>
      <c r="L384" s="380"/>
      <c r="M384" s="380"/>
      <c r="N384" s="380"/>
      <c r="O384" s="380"/>
      <c r="P384" s="380"/>
      <c r="Q384" s="178"/>
      <c r="R384" s="178"/>
      <c r="S384" s="178"/>
      <c r="T384" s="178"/>
      <c r="U384" s="178"/>
      <c r="V384" s="178"/>
      <c r="W384" s="178"/>
      <c r="X384" s="178"/>
      <c r="Y384" s="178"/>
      <c r="Z384" s="178"/>
      <c r="AA384" s="178"/>
      <c r="AB384" s="178"/>
      <c r="AC384" s="178"/>
      <c r="AD384" s="178"/>
      <c r="AE384" s="178"/>
      <c r="AF384" s="178"/>
      <c r="AG384" s="178"/>
      <c r="AI384" s="25" t="s">
        <v>738</v>
      </c>
      <c r="AJ384" s="19">
        <f>VLOOKUP(C384,EJE!C$1:D1717,2,FALSE)</f>
        <v>0</v>
      </c>
    </row>
    <row r="385" spans="1:36" ht="16.5">
      <c r="A385" s="166">
        <v>19</v>
      </c>
      <c r="B385" s="197" t="s">
        <v>1</v>
      </c>
      <c r="C385" s="178" t="s">
        <v>746</v>
      </c>
      <c r="D385" s="132" t="str">
        <f t="shared" si="329"/>
        <v>video</v>
      </c>
      <c r="E385" s="380"/>
      <c r="F385" s="380"/>
      <c r="G385" s="380"/>
      <c r="H385" s="380"/>
      <c r="I385" s="380"/>
      <c r="J385" s="380"/>
      <c r="K385" s="380"/>
      <c r="L385" s="380"/>
      <c r="M385" s="380"/>
      <c r="N385" s="380"/>
      <c r="O385" s="380"/>
      <c r="P385" s="380"/>
      <c r="Q385" s="178"/>
      <c r="R385" s="178"/>
      <c r="S385" s="178"/>
      <c r="T385" s="178"/>
      <c r="U385" s="178"/>
      <c r="V385" s="178"/>
      <c r="W385" s="178"/>
      <c r="X385" s="178"/>
      <c r="Y385" s="178"/>
      <c r="Z385" s="178"/>
      <c r="AA385" s="178"/>
      <c r="AB385" s="178"/>
      <c r="AC385" s="178"/>
      <c r="AD385" s="178"/>
      <c r="AE385" s="178"/>
      <c r="AF385" s="178"/>
      <c r="AG385" s="178"/>
      <c r="AI385" s="25" t="s">
        <v>738</v>
      </c>
      <c r="AJ385" s="19">
        <f>VLOOKUP(C385,EJE!C$1:D1718,2,FALSE)</f>
        <v>0</v>
      </c>
    </row>
    <row r="386" spans="1:36" ht="16.5">
      <c r="A386" s="166">
        <v>20</v>
      </c>
      <c r="B386" s="197" t="s">
        <v>1</v>
      </c>
      <c r="C386" s="178" t="s">
        <v>746</v>
      </c>
      <c r="D386" s="132" t="str">
        <f t="shared" si="329"/>
        <v>video</v>
      </c>
      <c r="E386" s="380"/>
      <c r="F386" s="380"/>
      <c r="G386" s="380"/>
      <c r="H386" s="380"/>
      <c r="I386" s="380"/>
      <c r="J386" s="380"/>
      <c r="K386" s="380"/>
      <c r="L386" s="380"/>
      <c r="M386" s="380"/>
      <c r="N386" s="380"/>
      <c r="O386" s="380"/>
      <c r="P386" s="380"/>
      <c r="Q386" s="178"/>
      <c r="R386" s="178"/>
      <c r="S386" s="178"/>
      <c r="T386" s="178"/>
      <c r="U386" s="178"/>
      <c r="V386" s="178"/>
      <c r="W386" s="178"/>
      <c r="X386" s="178"/>
      <c r="Y386" s="178"/>
      <c r="Z386" s="178"/>
      <c r="AA386" s="178"/>
      <c r="AB386" s="178"/>
      <c r="AC386" s="178"/>
      <c r="AD386" s="178"/>
      <c r="AE386" s="178"/>
      <c r="AF386" s="178"/>
      <c r="AG386" s="178"/>
      <c r="AI386" s="25" t="s">
        <v>738</v>
      </c>
      <c r="AJ386" s="19">
        <f>VLOOKUP(C386,EJE!C$1:D1719,2,FALSE)</f>
        <v>0</v>
      </c>
    </row>
    <row r="387" spans="1:36">
      <c r="A387" s="166"/>
      <c r="B387" s="166"/>
      <c r="C387" s="168"/>
      <c r="D387" s="132"/>
      <c r="E387" s="392"/>
      <c r="F387" s="392"/>
      <c r="G387" s="392"/>
      <c r="H387" s="392"/>
      <c r="I387" s="392"/>
      <c r="J387" s="392"/>
      <c r="K387" s="392"/>
      <c r="L387" s="392"/>
      <c r="M387" s="392"/>
      <c r="N387" s="392"/>
      <c r="O387" s="392"/>
      <c r="P387" s="392"/>
      <c r="Q387" s="168"/>
      <c r="R387" s="168"/>
      <c r="S387" s="168"/>
      <c r="T387" s="168"/>
      <c r="U387" s="168"/>
      <c r="V387" s="168"/>
      <c r="W387" s="168"/>
      <c r="X387" s="168"/>
      <c r="Y387" s="168"/>
      <c r="Z387" s="168"/>
      <c r="AA387" s="168"/>
      <c r="AB387" s="168"/>
      <c r="AC387" s="168"/>
      <c r="AD387" s="168"/>
      <c r="AE387" s="168"/>
      <c r="AF387" s="130"/>
      <c r="AG387" s="168"/>
    </row>
    <row r="388" spans="1:36">
      <c r="A388" s="166"/>
      <c r="B388" s="198"/>
      <c r="C388" s="168"/>
      <c r="D388" s="132"/>
      <c r="E388" s="392"/>
      <c r="F388" s="392"/>
      <c r="G388" s="392"/>
      <c r="H388" s="392"/>
      <c r="I388" s="392"/>
      <c r="J388" s="392"/>
      <c r="K388" s="392"/>
      <c r="L388" s="392"/>
      <c r="M388" s="392"/>
      <c r="N388" s="392"/>
      <c r="O388" s="392"/>
      <c r="P388" s="392"/>
      <c r="Q388" s="168"/>
      <c r="R388" s="168"/>
      <c r="S388" s="168"/>
      <c r="T388" s="168"/>
      <c r="U388" s="168"/>
      <c r="V388" s="168"/>
      <c r="W388" s="168"/>
      <c r="X388" s="168"/>
      <c r="Y388" s="168"/>
      <c r="Z388" s="168"/>
      <c r="AA388" s="168"/>
      <c r="AB388" s="168"/>
      <c r="AC388" s="168"/>
      <c r="AD388" s="168"/>
      <c r="AE388" s="168"/>
      <c r="AF388" s="130"/>
      <c r="AG388" s="168"/>
    </row>
    <row r="389" spans="1:36">
      <c r="A389" s="166"/>
      <c r="B389" s="198"/>
      <c r="C389" s="169"/>
      <c r="D389" s="59"/>
      <c r="E389" s="392"/>
      <c r="F389" s="392"/>
      <c r="G389" s="392"/>
      <c r="H389" s="392"/>
      <c r="I389" s="392"/>
      <c r="J389" s="392"/>
      <c r="K389" s="392"/>
      <c r="L389" s="392"/>
      <c r="M389" s="392"/>
      <c r="N389" s="392"/>
      <c r="O389" s="392"/>
      <c r="P389" s="392"/>
      <c r="Q389" s="169"/>
      <c r="R389" s="169"/>
      <c r="S389" s="169"/>
      <c r="T389" s="169"/>
      <c r="U389" s="169"/>
      <c r="V389" s="169"/>
      <c r="W389" s="169"/>
      <c r="X389" s="169"/>
      <c r="Y389" s="169"/>
      <c r="Z389" s="169"/>
      <c r="AA389" s="169"/>
      <c r="AB389" s="169"/>
      <c r="AC389" s="169"/>
      <c r="AD389" s="169"/>
      <c r="AE389" s="169"/>
      <c r="AG389" s="169"/>
    </row>
    <row r="390" spans="1:36">
      <c r="A390" s="166"/>
      <c r="B390" s="198"/>
      <c r="C390" s="169"/>
      <c r="D390" s="59"/>
      <c r="E390" s="392"/>
      <c r="F390" s="392"/>
      <c r="G390" s="392"/>
      <c r="H390" s="392"/>
      <c r="I390" s="392"/>
      <c r="J390" s="392"/>
      <c r="K390" s="392"/>
      <c r="L390" s="392"/>
      <c r="M390" s="392"/>
      <c r="N390" s="392"/>
      <c r="O390" s="392"/>
      <c r="P390" s="392"/>
      <c r="Q390" s="169"/>
      <c r="R390" s="169"/>
      <c r="S390" s="169"/>
      <c r="T390" s="169"/>
      <c r="U390" s="169"/>
      <c r="V390" s="169"/>
      <c r="W390" s="169"/>
      <c r="X390" s="169"/>
      <c r="Y390" s="169"/>
      <c r="Z390" s="169"/>
      <c r="AA390" s="169"/>
      <c r="AB390" s="169"/>
      <c r="AC390" s="169"/>
      <c r="AD390" s="169"/>
      <c r="AE390" s="169"/>
      <c r="AG390" s="169"/>
    </row>
    <row r="391" spans="1:36">
      <c r="C391" s="77" t="s">
        <v>939</v>
      </c>
    </row>
    <row r="392" spans="1:36" customFormat="1" ht="21" thickBot="1">
      <c r="A392" s="245">
        <v>16</v>
      </c>
      <c r="B392" s="162"/>
      <c r="C392" s="162" t="s">
        <v>941</v>
      </c>
      <c r="D392" s="191"/>
      <c r="E392" s="381" t="s">
        <v>688</v>
      </c>
      <c r="F392" s="381"/>
      <c r="G392" s="381"/>
      <c r="H392" s="381" t="s">
        <v>38</v>
      </c>
      <c r="I392" s="381"/>
      <c r="J392" s="381"/>
      <c r="K392" s="381" t="s">
        <v>687</v>
      </c>
      <c r="L392" s="381"/>
      <c r="M392" s="381"/>
      <c r="N392" s="381" t="s">
        <v>686</v>
      </c>
      <c r="O392" s="381"/>
      <c r="P392" s="381"/>
      <c r="AH392" s="18"/>
      <c r="AI392" s="25"/>
    </row>
    <row r="393" spans="1:36" ht="12.75">
      <c r="A393" s="165">
        <v>1</v>
      </c>
      <c r="B393" s="193" t="s">
        <v>175</v>
      </c>
      <c r="C393" s="188" t="s">
        <v>210</v>
      </c>
      <c r="D393" s="59" t="str">
        <f t="shared" ref="D393:D398" si="330">HYPERLINK(AJ393,AI393)</f>
        <v>video</v>
      </c>
      <c r="E393" s="384">
        <v>8</v>
      </c>
      <c r="F393" s="384"/>
      <c r="G393" s="384"/>
      <c r="H393" s="384"/>
      <c r="I393" s="384"/>
      <c r="J393" s="384"/>
      <c r="K393" s="384"/>
      <c r="L393" s="384"/>
      <c r="M393" s="384"/>
      <c r="N393" s="380"/>
      <c r="O393" s="380"/>
      <c r="P393" s="385"/>
      <c r="AG393" s="169"/>
      <c r="AI393" s="25" t="s">
        <v>738</v>
      </c>
      <c r="AJ393" s="19">
        <f>VLOOKUP(C393,EJE!C$1:D1732,2,FALSE)</f>
        <v>0</v>
      </c>
    </row>
    <row r="394" spans="1:36" ht="16.5">
      <c r="A394" s="165">
        <v>2</v>
      </c>
      <c r="B394" s="194" t="s">
        <v>395</v>
      </c>
      <c r="C394" s="188" t="s">
        <v>389</v>
      </c>
      <c r="D394" s="59" t="str">
        <f t="shared" si="330"/>
        <v>video</v>
      </c>
      <c r="E394" s="384"/>
      <c r="F394" s="384"/>
      <c r="G394" s="384"/>
      <c r="H394" s="384" t="s">
        <v>776</v>
      </c>
      <c r="I394" s="384"/>
      <c r="J394" s="384"/>
      <c r="K394" s="384">
        <v>3</v>
      </c>
      <c r="L394" s="384"/>
      <c r="M394" s="384"/>
      <c r="N394" s="380"/>
      <c r="O394" s="380"/>
      <c r="P394" s="385"/>
      <c r="AG394" s="169"/>
      <c r="AI394" s="25" t="s">
        <v>738</v>
      </c>
      <c r="AJ394" s="19" t="str">
        <f>VLOOKUP(C394,EJE!C$1:D1733,2,FALSE)</f>
        <v>https://youtu.be/B4AxYIlorgw?si=E6uIHQ3akwy8aj-m</v>
      </c>
    </row>
    <row r="395" spans="1:36" ht="17.25" thickBot="1">
      <c r="A395" s="165">
        <v>3</v>
      </c>
      <c r="B395" s="195" t="s">
        <v>392</v>
      </c>
      <c r="C395" s="214" t="s">
        <v>176</v>
      </c>
      <c r="D395" s="61" t="str">
        <f t="shared" si="330"/>
        <v>video</v>
      </c>
      <c r="E395" s="386"/>
      <c r="F395" s="386"/>
      <c r="G395" s="386"/>
      <c r="H395" s="386" t="s">
        <v>776</v>
      </c>
      <c r="I395" s="386"/>
      <c r="J395" s="386"/>
      <c r="K395" s="386">
        <v>3</v>
      </c>
      <c r="L395" s="386"/>
      <c r="M395" s="386"/>
      <c r="N395" s="387"/>
      <c r="O395" s="387"/>
      <c r="P395" s="388"/>
      <c r="AG395" s="169"/>
      <c r="AI395" s="25" t="s">
        <v>738</v>
      </c>
      <c r="AJ395" s="19" t="str">
        <f>VLOOKUP(C395,EJE!C$1:D1734,2,FALSE)</f>
        <v>https://drive.google.com/file/d/1Q1An8Nigul245WUqUDS52fCJOsCBmEqf/view?usp=drive_link</v>
      </c>
    </row>
    <row r="396" spans="1:36" ht="16.5">
      <c r="A396" s="165">
        <v>4</v>
      </c>
      <c r="B396" s="193" t="s">
        <v>739</v>
      </c>
      <c r="C396" s="215" t="s">
        <v>66</v>
      </c>
      <c r="D396" s="74" t="str">
        <f t="shared" si="330"/>
        <v>video</v>
      </c>
      <c r="E396" s="389"/>
      <c r="F396" s="389"/>
      <c r="G396" s="389"/>
      <c r="H396" s="389" t="s">
        <v>776</v>
      </c>
      <c r="I396" s="389"/>
      <c r="J396" s="389"/>
      <c r="K396" s="389">
        <v>3</v>
      </c>
      <c r="L396" s="389"/>
      <c r="M396" s="389"/>
      <c r="N396" s="390"/>
      <c r="O396" s="390"/>
      <c r="P396" s="391"/>
      <c r="AG396" s="169"/>
      <c r="AI396" s="25" t="s">
        <v>738</v>
      </c>
      <c r="AJ396" s="19" t="str">
        <f>VLOOKUP(C396,EJE!C$1:D1735,2,FALSE)</f>
        <v>https://youtu.be/YNAwRWgPwNk?si=tRGZb459mOPBCCZB</v>
      </c>
    </row>
    <row r="397" spans="1:36" ht="12.75">
      <c r="A397" s="165">
        <v>5</v>
      </c>
      <c r="B397" s="194" t="s">
        <v>739</v>
      </c>
      <c r="C397" s="188" t="s">
        <v>622</v>
      </c>
      <c r="D397" s="59" t="e">
        <f t="shared" si="330"/>
        <v>#N/A</v>
      </c>
      <c r="E397" s="384"/>
      <c r="F397" s="384"/>
      <c r="G397" s="384"/>
      <c r="H397" s="384" t="s">
        <v>776</v>
      </c>
      <c r="I397" s="384"/>
      <c r="J397" s="384"/>
      <c r="K397" s="384">
        <v>3</v>
      </c>
      <c r="L397" s="384"/>
      <c r="M397" s="384"/>
      <c r="N397" s="380"/>
      <c r="O397" s="380"/>
      <c r="P397" s="385"/>
      <c r="AG397" s="169"/>
      <c r="AI397" s="25" t="s">
        <v>738</v>
      </c>
      <c r="AJ397" s="19" t="e">
        <f>VLOOKUP(C397,EJE!C$1:D1736,2,FALSE)</f>
        <v>#N/A</v>
      </c>
    </row>
    <row r="398" spans="1:36" ht="13.5" thickBot="1">
      <c r="A398" s="165">
        <v>6</v>
      </c>
      <c r="B398" s="194" t="s">
        <v>0</v>
      </c>
      <c r="C398" s="188" t="s">
        <v>627</v>
      </c>
      <c r="D398" s="59" t="str">
        <f t="shared" si="330"/>
        <v>video</v>
      </c>
      <c r="E398" s="384"/>
      <c r="F398" s="384"/>
      <c r="G398" s="384"/>
      <c r="H398" s="384" t="s">
        <v>776</v>
      </c>
      <c r="I398" s="384"/>
      <c r="J398" s="384"/>
      <c r="K398" s="384">
        <v>3</v>
      </c>
      <c r="L398" s="384"/>
      <c r="M398" s="384"/>
      <c r="N398" s="380"/>
      <c r="O398" s="380"/>
      <c r="P398" s="385"/>
      <c r="AG398" s="169"/>
      <c r="AI398" s="25" t="s">
        <v>738</v>
      </c>
      <c r="AJ398" s="19" t="str">
        <f>VLOOKUP(C398,EJE!C$1:D1737,2,FALSE)</f>
        <v>https://youtu.be/21c_yxmd5lQ?si=PIVwUqgcfAsyu5jn</v>
      </c>
    </row>
    <row r="399" spans="1:36" ht="12.75">
      <c r="A399" s="165">
        <v>7</v>
      </c>
      <c r="B399" s="196" t="s">
        <v>803</v>
      </c>
      <c r="C399" s="176" t="str">
        <f>+VLOOKUP($B399,PERIODIZACION!$A$3:$AN$528,2,FALSE)</f>
        <v>PECHO</v>
      </c>
      <c r="D399" s="176">
        <f>IF(VLOOKUP($B399,PERIODIZACION!$A$3:$AN$528,3,FALSE)=0,"",VLOOKUP($B399,PERIODIZACION!$A$3:$AN$528,3,FALSE))</f>
        <v>40</v>
      </c>
      <c r="E399" s="176" t="str">
        <f t="shared" ref="E399" si="331">IF(D399 &lt;&gt; "","/","")</f>
        <v>/</v>
      </c>
      <c r="F399" s="176">
        <f>IF(VLOOKUP($B399,PERIODIZACION!$A$3:$AN$528,4,FALSE)=0,"",VLOOKUP($B399,PERIODIZACION!$A$3:$AN$528,4,FALSE))</f>
        <v>4</v>
      </c>
      <c r="G399" s="176">
        <f>IF(VLOOKUP($B399,PERIODIZACION!$A$3:$AN$528,5,FALSE)=0,"",VLOOKUP($B399,PERIODIZACION!$A$3:$AN$528,5,FALSE))</f>
        <v>60</v>
      </c>
      <c r="H399" s="176" t="str">
        <f t="shared" ref="H399" si="332">IF(G399 &lt;&gt; "","/","")</f>
        <v>/</v>
      </c>
      <c r="I399" s="176">
        <f>IF(VLOOKUP($B399,PERIODIZACION!$A$3:$AN$528,6,FALSE)=0,"",VLOOKUP($B399,PERIODIZACION!$A$3:$AN$528,6,FALSE))</f>
        <v>4</v>
      </c>
      <c r="J399" s="176">
        <f>IF(VLOOKUP($B399,PERIODIZACION!$A$3:$AN$528,7,FALSE)=0,"",VLOOKUP($B399,PERIODIZACION!$A$3:$AN$528,7,FALSE))</f>
        <v>70</v>
      </c>
      <c r="K399" s="176" t="str">
        <f t="shared" ref="K399" si="333">IF(J399 &lt;&gt; "","/","")</f>
        <v>/</v>
      </c>
      <c r="L399" s="176">
        <f>IF(VLOOKUP($B399,PERIODIZACION!$A$3:$AN$528,8,FALSE)=0,"",VLOOKUP($B399,PERIODIZACION!$A$3:$AN$528,8,FALSE))</f>
        <v>4</v>
      </c>
      <c r="M399" s="176">
        <f>IF(VLOOKUP($B399,PERIODIZACION!$A$3:$AN$528,9,FALSE)=0,"",VLOOKUP($B399,PERIODIZACION!$A$3:$AN$528,9,FALSE))</f>
        <v>80</v>
      </c>
      <c r="N399" s="176" t="str">
        <f t="shared" ref="N399" si="334">IF(M399 &lt;&gt; "","/","")</f>
        <v>/</v>
      </c>
      <c r="O399" s="176">
        <f>IF(VLOOKUP($B399,PERIODIZACION!$A$3:$AN$528,10,FALSE)=0,"",VLOOKUP($B399,PERIODIZACION!$A$3:$AN$528,10,FALSE))</f>
        <v>6</v>
      </c>
      <c r="P399" s="176">
        <f>IF(VLOOKUP($B399,PERIODIZACION!$A$3:$AN$528,11,FALSE)=0,"",VLOOKUP($B399,PERIODIZACION!$A$3:$AN$528,11,FALSE))</f>
        <v>80</v>
      </c>
      <c r="Q399" s="176" t="str">
        <f t="shared" ref="Q399" si="335">IF(P399 &lt;&gt; "","/","")</f>
        <v>/</v>
      </c>
      <c r="R399" s="176">
        <f>IF(VLOOKUP($B399,PERIODIZACION!$A$3:$AN$528,12,FALSE)=0,"",VLOOKUP($B399,PERIODIZACION!$A$3:$AN$528,12,FALSE))</f>
        <v>6</v>
      </c>
      <c r="S399" s="176">
        <f>IF(VLOOKUP($B399,PERIODIZACION!$A$3:$AN$528,13,FALSE)=0,"",VLOOKUP($B399,PERIODIZACION!$A$3:$AN$528,13,FALSE))</f>
        <v>80</v>
      </c>
      <c r="T399" s="176" t="str">
        <f t="shared" ref="T399" si="336">IF(S399 &lt;&gt; "","/","")</f>
        <v>/</v>
      </c>
      <c r="U399" s="176">
        <f>IF(VLOOKUP($B399,PERIODIZACION!$A$3:$AN$528,14,FALSE)=0,"",VLOOKUP($B399,PERIODIZACION!$A$3:$AN$528,14,FALSE))</f>
        <v>6</v>
      </c>
      <c r="V399" s="176">
        <f>IF(VLOOKUP($B399,PERIODIZACION!$A$3:$AN$528,15,FALSE)=0,"",VLOOKUP($B399,PERIODIZACION!$A$3:$AN$528,15,FALSE))</f>
        <v>80</v>
      </c>
      <c r="W399" s="176" t="str">
        <f t="shared" ref="W399" si="337">IF(V399 &lt;&gt; "","/","")</f>
        <v>/</v>
      </c>
      <c r="X399" s="176">
        <f>IF(VLOOKUP($B399,PERIODIZACION!$A$3:$AN$528,16,FALSE)=0,"",VLOOKUP($B399,PERIODIZACION!$A$3:$AN$528,16,FALSE))</f>
        <v>6</v>
      </c>
      <c r="Y399" s="176">
        <f>IF(VLOOKUP($B399,PERIODIZACION!$A$3:$AN$528,17,FALSE)=0,"",VLOOKUP($B399,PERIODIZACION!$A$3:$AN$528,17,FALSE))</f>
        <v>80</v>
      </c>
      <c r="Z399" s="176" t="str">
        <f t="shared" ref="Z399" si="338">IF(Y399 &lt;&gt; "","/","")</f>
        <v>/</v>
      </c>
      <c r="AA399" s="176">
        <f>IF(VLOOKUP($B399,PERIODIZACION!$A$3:$AN$528,18,FALSE)=0,"",VLOOKUP($B399,PERIODIZACION!$A$3:$AN$528,18,FALSE))</f>
        <v>6</v>
      </c>
      <c r="AB399" s="176">
        <f>IF(VLOOKUP($B399,PERIODIZACION!$A$3:$AN$528,19,FALSE)=0,"",VLOOKUP($B399,PERIODIZACION!$A$3:$AN$528,19,FALSE))</f>
        <v>80</v>
      </c>
      <c r="AC399" s="176" t="str">
        <f t="shared" ref="AC399" si="339">IF(AB399 &lt;&gt; "","/","")</f>
        <v>/</v>
      </c>
      <c r="AD399" s="176">
        <f>IF(VLOOKUP($B399,PERIODIZACION!$A$3:$AN$528,20,FALSE)=0,"",VLOOKUP($B399,PERIODIZACION!$A$3:$AN$528,20,FALSE))</f>
        <v>6</v>
      </c>
      <c r="AE399" s="176" t="str">
        <f>IF(VLOOKUP($B399,PERIODIZACION!$A$3:$AN$528,21,FALSE)=0,"",VLOOKUP($B399,PERIODIZACION!$A$3:$AN$528,21,FALSE))</f>
        <v/>
      </c>
      <c r="AF399" s="176" t="str">
        <f t="shared" ref="AF399" si="340">IF(AE399 &lt;&gt; "","/","")</f>
        <v/>
      </c>
      <c r="AG399" s="182" t="str">
        <f>IF(VLOOKUP($B399,PERIODIZACION!$A$3:$AN$528,22,FALSE)=0,"",VLOOKUP($B399,PERIODIZACION!$A$3:$AN$528,22,FALSE))</f>
        <v/>
      </c>
      <c r="AJ399" s="19" t="e">
        <f>VLOOKUP(C399,EJE!C$1:D1738,2,FALSE)</f>
        <v>#N/A</v>
      </c>
    </row>
    <row r="400" spans="1:36" ht="12.75">
      <c r="A400" s="165">
        <v>8</v>
      </c>
      <c r="B400" s="194" t="s">
        <v>685</v>
      </c>
      <c r="C400" s="188" t="s">
        <v>114</v>
      </c>
      <c r="D400" s="59" t="str">
        <f>HYPERLINK(AJ400,AI400)</f>
        <v>video</v>
      </c>
      <c r="E400" s="384"/>
      <c r="F400" s="384"/>
      <c r="G400" s="384"/>
      <c r="H400" s="384" t="s">
        <v>776</v>
      </c>
      <c r="I400" s="384"/>
      <c r="J400" s="384"/>
      <c r="K400" s="384"/>
      <c r="L400" s="384"/>
      <c r="M400" s="384"/>
      <c r="N400" s="384"/>
      <c r="O400" s="384"/>
      <c r="P400" s="384"/>
      <c r="Q400" s="186"/>
      <c r="R400" s="186"/>
      <c r="S400" s="186"/>
      <c r="T400" s="186"/>
      <c r="U400" s="186"/>
      <c r="V400" s="186"/>
      <c r="W400" s="186"/>
      <c r="X400" s="186"/>
      <c r="Y400" s="186"/>
      <c r="Z400" s="186"/>
      <c r="AA400" s="186"/>
      <c r="AB400" s="186"/>
      <c r="AC400" s="186"/>
      <c r="AD400" s="186"/>
      <c r="AE400" s="186"/>
      <c r="AF400" s="186"/>
      <c r="AG400" s="216"/>
      <c r="AI400" s="25" t="s">
        <v>738</v>
      </c>
      <c r="AJ400" s="19" t="str">
        <f>VLOOKUP(C400,EJE!C$1:D1739,2,FALSE)</f>
        <v>https://youtu.be/p2i_0eL_ztg?si=rwMzBD9p-1bf_avu</v>
      </c>
    </row>
    <row r="401" spans="1:36" ht="13.5" thickBot="1">
      <c r="A401" s="165">
        <v>9</v>
      </c>
      <c r="B401" s="195" t="s">
        <v>264</v>
      </c>
      <c r="C401" s="214" t="s">
        <v>219</v>
      </c>
      <c r="D401" s="61" t="str">
        <f>HYPERLINK(AJ401,AI401)</f>
        <v>video</v>
      </c>
      <c r="E401" s="386"/>
      <c r="F401" s="386"/>
      <c r="G401" s="386"/>
      <c r="H401" s="386" t="s">
        <v>776</v>
      </c>
      <c r="I401" s="386"/>
      <c r="J401" s="386"/>
      <c r="K401" s="386"/>
      <c r="L401" s="386"/>
      <c r="M401" s="386"/>
      <c r="N401" s="386"/>
      <c r="O401" s="386"/>
      <c r="P401" s="386"/>
      <c r="Q401" s="217"/>
      <c r="R401" s="217"/>
      <c r="S401" s="217"/>
      <c r="T401" s="217"/>
      <c r="U401" s="217"/>
      <c r="V401" s="217"/>
      <c r="W401" s="217"/>
      <c r="X401" s="217"/>
      <c r="Y401" s="217"/>
      <c r="Z401" s="217"/>
      <c r="AA401" s="217"/>
      <c r="AB401" s="217"/>
      <c r="AC401" s="217"/>
      <c r="AD401" s="217"/>
      <c r="AE401" s="217"/>
      <c r="AF401" s="217"/>
      <c r="AG401" s="218"/>
      <c r="AI401" s="25" t="s">
        <v>738</v>
      </c>
      <c r="AJ401" s="19">
        <f>VLOOKUP(C401,EJE!C$1:D1740,2,FALSE)</f>
        <v>0</v>
      </c>
    </row>
    <row r="402" spans="1:36" ht="12.75">
      <c r="A402" s="165">
        <v>10</v>
      </c>
      <c r="B402" s="219" t="s">
        <v>1168</v>
      </c>
      <c r="C402" s="176" t="str">
        <f>+VLOOKUP($B402,PERIODIZACION!$A$3:$AN$528,2,FALSE)</f>
        <v>SEAL ROW</v>
      </c>
      <c r="D402" s="176">
        <f>IF(VLOOKUP($B402,PERIODIZACION!$A$3:$AN$528,3,FALSE)=0,"",VLOOKUP($B402,PERIODIZACION!$A$3:$AN$528,3,FALSE))</f>
        <v>40</v>
      </c>
      <c r="E402" s="176" t="str">
        <f t="shared" ref="E402" si="341">IF(D402 &lt;&gt; "","/","")</f>
        <v>/</v>
      </c>
      <c r="F402" s="176">
        <f>IF(VLOOKUP($B402,PERIODIZACION!$A$3:$AN$528,4,FALSE)=0,"",VLOOKUP($B402,PERIODIZACION!$A$3:$AN$528,4,FALSE))</f>
        <v>4</v>
      </c>
      <c r="G402" s="176">
        <f>IF(VLOOKUP($B402,PERIODIZACION!$A$3:$AN$528,5,FALSE)=0,"",VLOOKUP($B402,PERIODIZACION!$A$3:$AN$528,5,FALSE))</f>
        <v>60</v>
      </c>
      <c r="H402" s="176" t="str">
        <f t="shared" ref="H402" si="342">IF(G402 &lt;&gt; "","/","")</f>
        <v>/</v>
      </c>
      <c r="I402" s="176">
        <f>IF(VLOOKUP($B402,PERIODIZACION!$A$3:$AN$528,6,FALSE)=0,"",VLOOKUP($B402,PERIODIZACION!$A$3:$AN$528,6,FALSE))</f>
        <v>4</v>
      </c>
      <c r="J402" s="176">
        <f>IF(VLOOKUP($B402,PERIODIZACION!$A$3:$AN$528,7,FALSE)=0,"",VLOOKUP($B402,PERIODIZACION!$A$3:$AN$528,7,FALSE))</f>
        <v>70</v>
      </c>
      <c r="K402" s="176" t="str">
        <f t="shared" ref="K402" si="343">IF(J402 &lt;&gt; "","/","")</f>
        <v>/</v>
      </c>
      <c r="L402" s="176">
        <f>IF(VLOOKUP($B402,PERIODIZACION!$A$3:$AN$528,8,FALSE)=0,"",VLOOKUP($B402,PERIODIZACION!$A$3:$AN$528,8,FALSE))</f>
        <v>4</v>
      </c>
      <c r="M402" s="176">
        <f>IF(VLOOKUP($B402,PERIODIZACION!$A$3:$AN$528,9,FALSE)=0,"",VLOOKUP($B402,PERIODIZACION!$A$3:$AN$528,9,FALSE))</f>
        <v>80</v>
      </c>
      <c r="N402" s="176" t="str">
        <f t="shared" ref="N402" si="344">IF(M402 &lt;&gt; "","/","")</f>
        <v>/</v>
      </c>
      <c r="O402" s="176">
        <f>IF(VLOOKUP($B402,PERIODIZACION!$A$3:$AN$528,10,FALSE)=0,"",VLOOKUP($B402,PERIODIZACION!$A$3:$AN$528,10,FALSE))</f>
        <v>6</v>
      </c>
      <c r="P402" s="176">
        <f>IF(VLOOKUP($B402,PERIODIZACION!$A$3:$AN$528,11,FALSE)=0,"",VLOOKUP($B402,PERIODIZACION!$A$3:$AN$528,11,FALSE))</f>
        <v>80</v>
      </c>
      <c r="Q402" s="176" t="str">
        <f t="shared" ref="Q402" si="345">IF(P402 &lt;&gt; "","/","")</f>
        <v>/</v>
      </c>
      <c r="R402" s="176">
        <f>IF(VLOOKUP($B402,PERIODIZACION!$A$3:$AN$528,12,FALSE)=0,"",VLOOKUP($B402,PERIODIZACION!$A$3:$AN$528,12,FALSE))</f>
        <v>6</v>
      </c>
      <c r="S402" s="176">
        <f>IF(VLOOKUP($B402,PERIODIZACION!$A$3:$AN$528,13,FALSE)=0,"",VLOOKUP($B402,PERIODIZACION!$A$3:$AN$528,13,FALSE))</f>
        <v>80</v>
      </c>
      <c r="T402" s="176" t="str">
        <f t="shared" ref="T402" si="346">IF(S402 &lt;&gt; "","/","")</f>
        <v>/</v>
      </c>
      <c r="U402" s="176">
        <f>IF(VLOOKUP($B402,PERIODIZACION!$A$3:$AN$528,14,FALSE)=0,"",VLOOKUP($B402,PERIODIZACION!$A$3:$AN$528,14,FALSE))</f>
        <v>6</v>
      </c>
      <c r="V402" s="176">
        <f>IF(VLOOKUP($B402,PERIODIZACION!$A$3:$AN$528,15,FALSE)=0,"",VLOOKUP($B402,PERIODIZACION!$A$3:$AN$528,15,FALSE))</f>
        <v>80</v>
      </c>
      <c r="W402" s="176" t="str">
        <f t="shared" ref="W402" si="347">IF(V402 &lt;&gt; "","/","")</f>
        <v>/</v>
      </c>
      <c r="X402" s="176">
        <f>IF(VLOOKUP($B402,PERIODIZACION!$A$3:$AN$528,16,FALSE)=0,"",VLOOKUP($B402,PERIODIZACION!$A$3:$AN$528,16,FALSE))</f>
        <v>6</v>
      </c>
      <c r="Y402" s="176">
        <f>IF(VLOOKUP($B402,PERIODIZACION!$A$3:$AN$528,17,FALSE)=0,"",VLOOKUP($B402,PERIODIZACION!$A$3:$AN$528,17,FALSE))</f>
        <v>80</v>
      </c>
      <c r="Z402" s="176" t="str">
        <f t="shared" ref="Z402" si="348">IF(Y402 &lt;&gt; "","/","")</f>
        <v>/</v>
      </c>
      <c r="AA402" s="176">
        <f>IF(VLOOKUP($B402,PERIODIZACION!$A$3:$AN$528,18,FALSE)=0,"",VLOOKUP($B402,PERIODIZACION!$A$3:$AN$528,18,FALSE))</f>
        <v>6</v>
      </c>
      <c r="AB402" s="176">
        <f>IF(VLOOKUP($B402,PERIODIZACION!$A$3:$AN$528,19,FALSE)=0,"",VLOOKUP($B402,PERIODIZACION!$A$3:$AN$528,19,FALSE))</f>
        <v>80</v>
      </c>
      <c r="AC402" s="176" t="str">
        <f t="shared" ref="AC402" si="349">IF(AB402 &lt;&gt; "","/","")</f>
        <v>/</v>
      </c>
      <c r="AD402" s="176">
        <f>IF(VLOOKUP($B402,PERIODIZACION!$A$3:$AN$528,20,FALSE)=0,"",VLOOKUP($B402,PERIODIZACION!$A$3:$AN$528,20,FALSE))</f>
        <v>6</v>
      </c>
      <c r="AE402" s="176" t="str">
        <f>IF(VLOOKUP($B402,PERIODIZACION!$A$3:$AN$528,21,FALSE)=0,"",VLOOKUP($B402,PERIODIZACION!$A$3:$AN$528,21,FALSE))</f>
        <v/>
      </c>
      <c r="AF402" s="176" t="str">
        <f t="shared" ref="AF402" si="350">IF(AE402 &lt;&gt; "","/","")</f>
        <v/>
      </c>
      <c r="AG402" s="182" t="str">
        <f>IF(VLOOKUP($B402,PERIODIZACION!$A$3:$AN$528,22,FALSE)=0,"",VLOOKUP($B402,PERIODIZACION!$A$3:$AN$528,22,FALSE))</f>
        <v/>
      </c>
      <c r="AJ402" s="19" t="e">
        <f>VLOOKUP(C402,EJE!C$1:D1741,2,FALSE)</f>
        <v>#N/A</v>
      </c>
    </row>
    <row r="403" spans="1:36" ht="16.5">
      <c r="A403" s="165">
        <v>11</v>
      </c>
      <c r="B403" s="194" t="s">
        <v>685</v>
      </c>
      <c r="C403" s="188" t="s">
        <v>3</v>
      </c>
      <c r="D403" s="59" t="str">
        <f>HYPERLINK(AJ403,AI403)</f>
        <v>video</v>
      </c>
      <c r="E403" s="384"/>
      <c r="F403" s="384"/>
      <c r="G403" s="384"/>
      <c r="H403" s="384" t="s">
        <v>776</v>
      </c>
      <c r="I403" s="384"/>
      <c r="J403" s="384"/>
      <c r="K403" s="384"/>
      <c r="L403" s="384"/>
      <c r="M403" s="384"/>
      <c r="N403" s="384"/>
      <c r="O403" s="384"/>
      <c r="P403" s="384"/>
      <c r="Q403" s="186"/>
      <c r="R403" s="186"/>
      <c r="S403" s="186"/>
      <c r="T403" s="186"/>
      <c r="U403" s="186"/>
      <c r="V403" s="186"/>
      <c r="W403" s="186"/>
      <c r="X403" s="186"/>
      <c r="Y403" s="186"/>
      <c r="Z403" s="186"/>
      <c r="AA403" s="186"/>
      <c r="AB403" s="186"/>
      <c r="AC403" s="186"/>
      <c r="AD403" s="186"/>
      <c r="AE403" s="186"/>
      <c r="AF403" s="186"/>
      <c r="AG403" s="216"/>
      <c r="AI403" s="25" t="s">
        <v>738</v>
      </c>
      <c r="AJ403" s="19" t="str">
        <f>VLOOKUP(C403,EJE!C$1:D1742,2,FALSE)</f>
        <v>https://youtu.be/JwwQxitUCsY?si=-0IR-GRHn2uOUwX0</v>
      </c>
    </row>
    <row r="404" spans="1:36" ht="17.25" thickBot="1">
      <c r="A404" s="165">
        <v>12</v>
      </c>
      <c r="B404" s="195" t="s">
        <v>942</v>
      </c>
      <c r="C404" s="214" t="s">
        <v>661</v>
      </c>
      <c r="D404" s="61" t="str">
        <f>HYPERLINK(AJ404,AI404)</f>
        <v>video</v>
      </c>
      <c r="E404" s="386"/>
      <c r="F404" s="386"/>
      <c r="G404" s="386"/>
      <c r="H404" s="386" t="s">
        <v>776</v>
      </c>
      <c r="I404" s="386"/>
      <c r="J404" s="386"/>
      <c r="K404" s="386"/>
      <c r="L404" s="386"/>
      <c r="M404" s="386"/>
      <c r="N404" s="386"/>
      <c r="O404" s="386"/>
      <c r="P404" s="386"/>
      <c r="Q404" s="217"/>
      <c r="R404" s="217"/>
      <c r="S404" s="217"/>
      <c r="T404" s="217"/>
      <c r="U404" s="217"/>
      <c r="V404" s="217"/>
      <c r="W404" s="217"/>
      <c r="X404" s="217"/>
      <c r="Y404" s="217"/>
      <c r="Z404" s="217"/>
      <c r="AA404" s="217"/>
      <c r="AB404" s="217"/>
      <c r="AC404" s="217"/>
      <c r="AD404" s="217"/>
      <c r="AE404" s="217"/>
      <c r="AF404" s="217"/>
      <c r="AG404" s="218"/>
      <c r="AI404" s="25" t="s">
        <v>738</v>
      </c>
      <c r="AJ404" s="19" t="str">
        <f>VLOOKUP(C404,EJE!C$1:D1743,2,FALSE)</f>
        <v>https://drive.google.com/file/d/1VSznd0Pd842fm_2ygqVwDGID2Qpk-swW/view?usp=sharing</v>
      </c>
    </row>
    <row r="405" spans="1:36">
      <c r="A405" s="165">
        <v>13</v>
      </c>
      <c r="B405" s="381"/>
      <c r="C405" s="381"/>
      <c r="D405" s="381"/>
      <c r="E405" s="381" t="s">
        <v>688</v>
      </c>
      <c r="F405" s="381"/>
      <c r="G405" s="381"/>
      <c r="H405" s="381" t="s">
        <v>38</v>
      </c>
      <c r="I405" s="381"/>
      <c r="J405" s="381"/>
      <c r="K405" s="381" t="s">
        <v>687</v>
      </c>
      <c r="L405" s="381"/>
      <c r="M405" s="381"/>
      <c r="N405" s="381" t="s">
        <v>686</v>
      </c>
      <c r="O405" s="381"/>
      <c r="P405" s="381"/>
      <c r="AG405" s="169"/>
      <c r="AJ405" s="19" t="e">
        <f>VLOOKUP(C405,EJE!C$1:D1744,2,FALSE)</f>
        <v>#N/A</v>
      </c>
    </row>
    <row r="406" spans="1:36" ht="12.75">
      <c r="A406" s="165">
        <v>14</v>
      </c>
      <c r="B406" s="197" t="s">
        <v>42</v>
      </c>
      <c r="C406" s="178" t="s">
        <v>2</v>
      </c>
      <c r="D406" s="132" t="str">
        <f>HYPERLINK(AJ406,AI406)</f>
        <v>video</v>
      </c>
      <c r="E406" s="380">
        <v>10</v>
      </c>
      <c r="F406" s="380"/>
      <c r="G406" s="380"/>
      <c r="H406" s="380" t="s">
        <v>772</v>
      </c>
      <c r="I406" s="380"/>
      <c r="J406" s="380"/>
      <c r="K406" s="380">
        <v>3</v>
      </c>
      <c r="L406" s="380"/>
      <c r="M406" s="380"/>
      <c r="N406" s="380"/>
      <c r="O406" s="380"/>
      <c r="P406" s="380"/>
      <c r="Q406" s="168"/>
      <c r="R406" s="168"/>
      <c r="S406" s="168"/>
      <c r="T406" s="168"/>
      <c r="U406" s="168"/>
      <c r="V406" s="168"/>
      <c r="W406" s="168"/>
      <c r="X406" s="168"/>
      <c r="Y406" s="168"/>
      <c r="Z406" s="168"/>
      <c r="AA406" s="168"/>
      <c r="AB406" s="168"/>
      <c r="AG406" s="169"/>
      <c r="AI406" s="25" t="s">
        <v>738</v>
      </c>
      <c r="AJ406" s="19" t="str">
        <f>VLOOKUP(C406,EJE!C$1:D1745,2,FALSE)</f>
        <v>https://youtu.be/bgO3bI1ts_E?si=cgFOBOfo4lT9WI1k</v>
      </c>
    </row>
    <row r="407" spans="1:36" ht="12.75">
      <c r="A407" s="165">
        <v>15</v>
      </c>
      <c r="B407" s="197" t="s">
        <v>39</v>
      </c>
      <c r="C407" s="178" t="s">
        <v>30</v>
      </c>
      <c r="D407" s="132" t="str">
        <f>HYPERLINK(AJ407,AI407)</f>
        <v>video</v>
      </c>
      <c r="E407" s="380">
        <v>10</v>
      </c>
      <c r="F407" s="380"/>
      <c r="G407" s="380"/>
      <c r="H407" s="380" t="s">
        <v>772</v>
      </c>
      <c r="I407" s="380"/>
      <c r="J407" s="380"/>
      <c r="K407" s="380">
        <v>3</v>
      </c>
      <c r="L407" s="380"/>
      <c r="M407" s="380"/>
      <c r="N407" s="380"/>
      <c r="O407" s="380"/>
      <c r="P407" s="380"/>
      <c r="Q407" s="168"/>
      <c r="R407" s="168"/>
      <c r="S407" s="168"/>
      <c r="T407" s="168"/>
      <c r="U407" s="168"/>
      <c r="V407" s="168"/>
      <c r="W407" s="168"/>
      <c r="X407" s="168"/>
      <c r="Y407" s="168"/>
      <c r="Z407" s="168"/>
      <c r="AA407" s="168"/>
      <c r="AB407" s="168"/>
      <c r="AG407" s="169"/>
      <c r="AI407" s="25" t="s">
        <v>738</v>
      </c>
      <c r="AJ407" s="19">
        <f>VLOOKUP(C407,EJE!C$1:D1746,2,FALSE)</f>
        <v>0</v>
      </c>
    </row>
    <row r="408" spans="1:36" ht="12.75">
      <c r="A408" s="165">
        <v>16</v>
      </c>
      <c r="B408" s="197" t="s">
        <v>685</v>
      </c>
      <c r="C408" s="178" t="s">
        <v>4</v>
      </c>
      <c r="D408" s="132" t="str">
        <f>HYPERLINK(AJ408,AI408)</f>
        <v>video</v>
      </c>
      <c r="E408" s="380"/>
      <c r="F408" s="380"/>
      <c r="G408" s="380"/>
      <c r="H408" s="380" t="s">
        <v>779</v>
      </c>
      <c r="I408" s="380"/>
      <c r="J408" s="380"/>
      <c r="K408" s="380">
        <v>3</v>
      </c>
      <c r="L408" s="380"/>
      <c r="M408" s="380"/>
      <c r="N408" s="380"/>
      <c r="O408" s="380"/>
      <c r="P408" s="380"/>
      <c r="Q408" s="168"/>
      <c r="R408" s="168"/>
      <c r="S408" s="168"/>
      <c r="T408" s="168"/>
      <c r="U408" s="168"/>
      <c r="V408" s="168"/>
      <c r="W408" s="168"/>
      <c r="X408" s="168"/>
      <c r="Y408" s="168"/>
      <c r="Z408" s="168"/>
      <c r="AA408" s="168"/>
      <c r="AB408" s="168"/>
      <c r="AG408" s="169"/>
      <c r="AI408" s="25" t="s">
        <v>738</v>
      </c>
      <c r="AJ408" s="19" t="str">
        <f>VLOOKUP(C408,EJE!C$1:D1747,2,FALSE)</f>
        <v>https://youtu.be/SvFPSj9WcEk?si=iMWBcf8EZLcp5zy2</v>
      </c>
    </row>
    <row r="409" spans="1:36" ht="16.5">
      <c r="A409" s="166">
        <v>17</v>
      </c>
      <c r="B409" s="197" t="s">
        <v>1</v>
      </c>
      <c r="C409" s="178" t="s">
        <v>745</v>
      </c>
      <c r="D409" s="132" t="str">
        <f t="shared" ref="D409:D412" si="351">HYPERLINK(AJ409,AI409)</f>
        <v>video</v>
      </c>
      <c r="E409" s="380"/>
      <c r="F409" s="380"/>
      <c r="G409" s="380"/>
      <c r="H409" s="380" t="s">
        <v>779</v>
      </c>
      <c r="I409" s="380"/>
      <c r="J409" s="380"/>
      <c r="K409" s="380">
        <v>3</v>
      </c>
      <c r="L409" s="380"/>
      <c r="M409" s="380"/>
      <c r="N409" s="380"/>
      <c r="O409" s="380"/>
      <c r="P409" s="380"/>
      <c r="Q409" s="168"/>
      <c r="R409" s="168"/>
      <c r="S409" s="168"/>
      <c r="T409" s="168"/>
      <c r="U409" s="168"/>
      <c r="V409" s="168"/>
      <c r="W409" s="168"/>
      <c r="X409" s="168"/>
      <c r="Y409" s="168"/>
      <c r="Z409" s="168"/>
      <c r="AA409" s="168"/>
      <c r="AB409" s="168"/>
      <c r="AG409" s="169"/>
      <c r="AI409" s="25" t="s">
        <v>738</v>
      </c>
      <c r="AJ409" s="19" t="str">
        <f>VLOOKUP(C409,EJE!C$1:D1748,2,FALSE)</f>
        <v>https://drive.google.com/file/d/1d10kKB4X2rApjiYtDlKjBbuy7zvRY_rz/view?usp=sharing</v>
      </c>
    </row>
    <row r="410" spans="1:36" ht="16.5">
      <c r="A410" s="166">
        <v>18</v>
      </c>
      <c r="B410" s="197" t="s">
        <v>1</v>
      </c>
      <c r="C410" s="178" t="s">
        <v>745</v>
      </c>
      <c r="D410" s="132" t="str">
        <f t="shared" si="351"/>
        <v>video</v>
      </c>
      <c r="E410" s="380"/>
      <c r="F410" s="380"/>
      <c r="G410" s="380"/>
      <c r="H410" s="380" t="s">
        <v>779</v>
      </c>
      <c r="I410" s="380"/>
      <c r="J410" s="380"/>
      <c r="K410" s="380">
        <v>3</v>
      </c>
      <c r="L410" s="380"/>
      <c r="M410" s="380"/>
      <c r="N410" s="380"/>
      <c r="O410" s="380"/>
      <c r="P410" s="380"/>
      <c r="Q410" s="168"/>
      <c r="R410" s="168"/>
      <c r="S410" s="168"/>
      <c r="T410" s="168"/>
      <c r="U410" s="168"/>
      <c r="V410" s="168"/>
      <c r="W410" s="168"/>
      <c r="X410" s="168"/>
      <c r="Y410" s="168"/>
      <c r="Z410" s="168"/>
      <c r="AA410" s="168"/>
      <c r="AB410" s="168"/>
      <c r="AE410" s="23"/>
      <c r="AI410" s="25" t="s">
        <v>738</v>
      </c>
      <c r="AJ410" s="19" t="str">
        <f>VLOOKUP(C410,EJE!C$1:D1749,2,FALSE)</f>
        <v>https://drive.google.com/file/d/1d10kKB4X2rApjiYtDlKjBbuy7zvRY_rz/view?usp=sharing</v>
      </c>
    </row>
    <row r="411" spans="1:36" ht="16.5">
      <c r="A411" s="166">
        <v>19</v>
      </c>
      <c r="B411" s="197" t="s">
        <v>1</v>
      </c>
      <c r="C411" s="178" t="s">
        <v>745</v>
      </c>
      <c r="D411" s="132" t="str">
        <f t="shared" si="351"/>
        <v>video</v>
      </c>
      <c r="E411" s="380"/>
      <c r="F411" s="380"/>
      <c r="G411" s="380"/>
      <c r="H411" s="380" t="s">
        <v>779</v>
      </c>
      <c r="I411" s="380"/>
      <c r="J411" s="380"/>
      <c r="K411" s="380">
        <v>3</v>
      </c>
      <c r="L411" s="380"/>
      <c r="M411" s="380"/>
      <c r="N411" s="380"/>
      <c r="O411" s="380"/>
      <c r="P411" s="380"/>
      <c r="Q411" s="168"/>
      <c r="R411" s="168"/>
      <c r="S411" s="168"/>
      <c r="T411" s="168"/>
      <c r="U411" s="168"/>
      <c r="V411" s="168"/>
      <c r="W411" s="168"/>
      <c r="X411" s="168"/>
      <c r="Y411" s="168"/>
      <c r="Z411" s="168"/>
      <c r="AA411" s="168"/>
      <c r="AB411" s="168"/>
      <c r="AE411" s="23"/>
      <c r="AI411" s="25" t="s">
        <v>738</v>
      </c>
      <c r="AJ411" s="19" t="str">
        <f>VLOOKUP(C411,EJE!C$1:D1750,2,FALSE)</f>
        <v>https://drive.google.com/file/d/1d10kKB4X2rApjiYtDlKjBbuy7zvRY_rz/view?usp=sharing</v>
      </c>
    </row>
    <row r="412" spans="1:36" ht="16.5">
      <c r="A412" s="166">
        <v>20</v>
      </c>
      <c r="B412" s="197" t="s">
        <v>1</v>
      </c>
      <c r="C412" s="178" t="s">
        <v>745</v>
      </c>
      <c r="D412" s="132" t="str">
        <f t="shared" si="351"/>
        <v>video</v>
      </c>
      <c r="E412" s="380"/>
      <c r="F412" s="380"/>
      <c r="G412" s="380"/>
      <c r="H412" s="380" t="s">
        <v>779</v>
      </c>
      <c r="I412" s="380"/>
      <c r="J412" s="380"/>
      <c r="K412" s="380">
        <v>3</v>
      </c>
      <c r="L412" s="380"/>
      <c r="M412" s="380"/>
      <c r="N412" s="380"/>
      <c r="O412" s="380"/>
      <c r="P412" s="380"/>
      <c r="Q412" s="168"/>
      <c r="R412" s="168"/>
      <c r="S412" s="168"/>
      <c r="T412" s="168"/>
      <c r="U412" s="168"/>
      <c r="V412" s="168"/>
      <c r="W412" s="168"/>
      <c r="X412" s="168"/>
      <c r="Y412" s="168"/>
      <c r="Z412" s="168"/>
      <c r="AA412" s="168"/>
      <c r="AB412" s="168"/>
      <c r="AE412" s="23"/>
      <c r="AI412" s="25" t="s">
        <v>738</v>
      </c>
      <c r="AJ412" s="19" t="str">
        <f>VLOOKUP(C412,EJE!C$1:D1751,2,FALSE)</f>
        <v>https://drive.google.com/file/d/1d10kKB4X2rApjiYtDlKjBbuy7zvRY_rz/view?usp=sharing</v>
      </c>
    </row>
    <row r="413" spans="1:36">
      <c r="A413" s="166">
        <v>21</v>
      </c>
      <c r="B413" s="197"/>
      <c r="C413" s="18"/>
      <c r="D413" s="192"/>
      <c r="E413" s="22"/>
      <c r="F413" s="22"/>
      <c r="G413" s="22"/>
      <c r="I413" s="18"/>
      <c r="J413" s="23"/>
      <c r="L413" s="18"/>
      <c r="M413" s="23"/>
      <c r="O413" s="18"/>
      <c r="P413" s="23"/>
      <c r="S413" s="23"/>
      <c r="U413" s="24"/>
      <c r="V413" s="24"/>
      <c r="W413" s="24"/>
      <c r="X413" s="24"/>
      <c r="Y413" s="24"/>
      <c r="AB413" s="23"/>
      <c r="AE413" s="23"/>
    </row>
    <row r="414" spans="1:36">
      <c r="A414" s="166"/>
      <c r="B414" s="197"/>
      <c r="C414" s="18"/>
      <c r="D414" s="192"/>
      <c r="E414" s="22"/>
      <c r="F414" s="22"/>
      <c r="G414" s="22"/>
      <c r="I414" s="18"/>
      <c r="J414" s="23"/>
      <c r="L414" s="18"/>
      <c r="M414" s="23"/>
      <c r="O414" s="18"/>
      <c r="P414" s="23"/>
      <c r="S414" s="23"/>
      <c r="U414" s="24"/>
      <c r="V414" s="24"/>
      <c r="W414" s="24"/>
      <c r="X414" s="24"/>
      <c r="Y414" s="24"/>
      <c r="AB414" s="23"/>
      <c r="AE414" s="23"/>
    </row>
    <row r="415" spans="1:36">
      <c r="A415" s="166"/>
      <c r="B415" s="197"/>
    </row>
    <row r="416" spans="1:36">
      <c r="A416" s="166"/>
      <c r="B416" s="197"/>
    </row>
  </sheetData>
  <mergeCells count="1396">
    <mergeCell ref="E412:G412"/>
    <mergeCell ref="H412:J412"/>
    <mergeCell ref="K412:M412"/>
    <mergeCell ref="N412:P412"/>
    <mergeCell ref="E410:G410"/>
    <mergeCell ref="H410:J410"/>
    <mergeCell ref="K410:M410"/>
    <mergeCell ref="N410:P410"/>
    <mergeCell ref="E411:G411"/>
    <mergeCell ref="H411:J411"/>
    <mergeCell ref="K411:M411"/>
    <mergeCell ref="N411:P411"/>
    <mergeCell ref="E408:G408"/>
    <mergeCell ref="H408:J408"/>
    <mergeCell ref="K408:M408"/>
    <mergeCell ref="N408:P408"/>
    <mergeCell ref="E409:G409"/>
    <mergeCell ref="H409:J409"/>
    <mergeCell ref="K409:M409"/>
    <mergeCell ref="N409:P409"/>
    <mergeCell ref="E406:G406"/>
    <mergeCell ref="H406:J406"/>
    <mergeCell ref="K406:M406"/>
    <mergeCell ref="N406:P406"/>
    <mergeCell ref="E407:G407"/>
    <mergeCell ref="H407:J407"/>
    <mergeCell ref="K407:M407"/>
    <mergeCell ref="N407:P407"/>
    <mergeCell ref="E404:G404"/>
    <mergeCell ref="H404:J404"/>
    <mergeCell ref="K404:M404"/>
    <mergeCell ref="N404:P404"/>
    <mergeCell ref="B405:D405"/>
    <mergeCell ref="E405:G405"/>
    <mergeCell ref="H405:J405"/>
    <mergeCell ref="K405:M405"/>
    <mergeCell ref="N405:P405"/>
    <mergeCell ref="E401:G401"/>
    <mergeCell ref="H401:J401"/>
    <mergeCell ref="K401:M401"/>
    <mergeCell ref="N401:P401"/>
    <mergeCell ref="E403:G403"/>
    <mergeCell ref="H403:J403"/>
    <mergeCell ref="K403:M403"/>
    <mergeCell ref="N403:P403"/>
    <mergeCell ref="E398:G398"/>
    <mergeCell ref="H398:J398"/>
    <mergeCell ref="K398:M398"/>
    <mergeCell ref="N398:P398"/>
    <mergeCell ref="E400:G400"/>
    <mergeCell ref="H400:J400"/>
    <mergeCell ref="K400:M400"/>
    <mergeCell ref="N400:P400"/>
    <mergeCell ref="E396:G396"/>
    <mergeCell ref="H396:J396"/>
    <mergeCell ref="K396:M396"/>
    <mergeCell ref="N396:P396"/>
    <mergeCell ref="E397:G397"/>
    <mergeCell ref="H397:J397"/>
    <mergeCell ref="K397:M397"/>
    <mergeCell ref="N397:P397"/>
    <mergeCell ref="E394:G394"/>
    <mergeCell ref="H394:J394"/>
    <mergeCell ref="K394:M394"/>
    <mergeCell ref="N394:P394"/>
    <mergeCell ref="E395:G395"/>
    <mergeCell ref="H395:J395"/>
    <mergeCell ref="K395:M395"/>
    <mergeCell ref="N395:P395"/>
    <mergeCell ref="E392:G392"/>
    <mergeCell ref="H392:J392"/>
    <mergeCell ref="K392:M392"/>
    <mergeCell ref="N392:P392"/>
    <mergeCell ref="E393:G393"/>
    <mergeCell ref="H393:J393"/>
    <mergeCell ref="K393:M393"/>
    <mergeCell ref="N393:P393"/>
    <mergeCell ref="E385:G385"/>
    <mergeCell ref="H385:J385"/>
    <mergeCell ref="K385:M385"/>
    <mergeCell ref="N385:P385"/>
    <mergeCell ref="E386:G386"/>
    <mergeCell ref="H386:J386"/>
    <mergeCell ref="K386:M386"/>
    <mergeCell ref="N386:P386"/>
    <mergeCell ref="E387:G387"/>
    <mergeCell ref="H387:J387"/>
    <mergeCell ref="K387:M387"/>
    <mergeCell ref="N387:P387"/>
    <mergeCell ref="E388:G388"/>
    <mergeCell ref="H388:J388"/>
    <mergeCell ref="K388:M388"/>
    <mergeCell ref="N388:P388"/>
    <mergeCell ref="E383:G383"/>
    <mergeCell ref="H383:J383"/>
    <mergeCell ref="K383:M383"/>
    <mergeCell ref="N383:P383"/>
    <mergeCell ref="E384:G384"/>
    <mergeCell ref="H384:J384"/>
    <mergeCell ref="K384:M384"/>
    <mergeCell ref="N384:P384"/>
    <mergeCell ref="E381:G381"/>
    <mergeCell ref="H381:J381"/>
    <mergeCell ref="K381:M381"/>
    <mergeCell ref="N381:P381"/>
    <mergeCell ref="E382:G382"/>
    <mergeCell ref="H382:J382"/>
    <mergeCell ref="K382:M382"/>
    <mergeCell ref="N382:P382"/>
    <mergeCell ref="B379:D379"/>
    <mergeCell ref="E379:G379"/>
    <mergeCell ref="H379:J379"/>
    <mergeCell ref="K379:M379"/>
    <mergeCell ref="N379:P379"/>
    <mergeCell ref="E380:G380"/>
    <mergeCell ref="H380:J380"/>
    <mergeCell ref="K380:M380"/>
    <mergeCell ref="N380:P380"/>
    <mergeCell ref="E377:G377"/>
    <mergeCell ref="H377:J377"/>
    <mergeCell ref="K377:M377"/>
    <mergeCell ref="N377:P377"/>
    <mergeCell ref="E378:G378"/>
    <mergeCell ref="H378:J378"/>
    <mergeCell ref="K378:M378"/>
    <mergeCell ref="N378:P378"/>
    <mergeCell ref="E374:G374"/>
    <mergeCell ref="H374:J374"/>
    <mergeCell ref="K374:M374"/>
    <mergeCell ref="N374:P374"/>
    <mergeCell ref="E375:G375"/>
    <mergeCell ref="H375:J375"/>
    <mergeCell ref="K375:M375"/>
    <mergeCell ref="N375:P375"/>
    <mergeCell ref="E371:G371"/>
    <mergeCell ref="H371:J371"/>
    <mergeCell ref="K371:M371"/>
    <mergeCell ref="N371:P371"/>
    <mergeCell ref="E372:G372"/>
    <mergeCell ref="H372:J372"/>
    <mergeCell ref="K372:M372"/>
    <mergeCell ref="N372:P372"/>
    <mergeCell ref="E369:G369"/>
    <mergeCell ref="H369:J369"/>
    <mergeCell ref="K369:M369"/>
    <mergeCell ref="N369:P369"/>
    <mergeCell ref="E370:G370"/>
    <mergeCell ref="H370:J370"/>
    <mergeCell ref="K370:M370"/>
    <mergeCell ref="N370:P370"/>
    <mergeCell ref="E367:G367"/>
    <mergeCell ref="H367:J367"/>
    <mergeCell ref="K367:M367"/>
    <mergeCell ref="N367:P367"/>
    <mergeCell ref="E368:G368"/>
    <mergeCell ref="H368:J368"/>
    <mergeCell ref="K368:M368"/>
    <mergeCell ref="N368:P368"/>
    <mergeCell ref="E360:G360"/>
    <mergeCell ref="H360:J360"/>
    <mergeCell ref="K360:M360"/>
    <mergeCell ref="N360:P360"/>
    <mergeCell ref="E366:G366"/>
    <mergeCell ref="H366:J366"/>
    <mergeCell ref="K366:M366"/>
    <mergeCell ref="N366:P366"/>
    <mergeCell ref="E358:G358"/>
    <mergeCell ref="H358:J358"/>
    <mergeCell ref="K358:M358"/>
    <mergeCell ref="N358:P358"/>
    <mergeCell ref="E359:G359"/>
    <mergeCell ref="H359:J359"/>
    <mergeCell ref="K359:M359"/>
    <mergeCell ref="N359:P359"/>
    <mergeCell ref="E356:G356"/>
    <mergeCell ref="H356:J356"/>
    <mergeCell ref="K356:M356"/>
    <mergeCell ref="N356:P356"/>
    <mergeCell ref="E357:G357"/>
    <mergeCell ref="H357:J357"/>
    <mergeCell ref="K357:M357"/>
    <mergeCell ref="N357:P357"/>
    <mergeCell ref="E354:G354"/>
    <mergeCell ref="H354:J354"/>
    <mergeCell ref="K354:M354"/>
    <mergeCell ref="N354:P354"/>
    <mergeCell ref="E355:G355"/>
    <mergeCell ref="H355:J355"/>
    <mergeCell ref="K355:M355"/>
    <mergeCell ref="N355:P355"/>
    <mergeCell ref="E352:G352"/>
    <mergeCell ref="H352:J352"/>
    <mergeCell ref="K352:M352"/>
    <mergeCell ref="N352:P352"/>
    <mergeCell ref="B353:D353"/>
    <mergeCell ref="E353:G353"/>
    <mergeCell ref="H353:J353"/>
    <mergeCell ref="K353:M353"/>
    <mergeCell ref="N353:P353"/>
    <mergeCell ref="E349:G349"/>
    <mergeCell ref="H349:J349"/>
    <mergeCell ref="K349:M349"/>
    <mergeCell ref="N349:P349"/>
    <mergeCell ref="E351:G351"/>
    <mergeCell ref="H351:J351"/>
    <mergeCell ref="K351:M351"/>
    <mergeCell ref="N351:P351"/>
    <mergeCell ref="E346:G346"/>
    <mergeCell ref="H346:J346"/>
    <mergeCell ref="K346:M346"/>
    <mergeCell ref="N346:P346"/>
    <mergeCell ref="E348:G348"/>
    <mergeCell ref="H348:J348"/>
    <mergeCell ref="K348:M348"/>
    <mergeCell ref="N348:P348"/>
    <mergeCell ref="E344:G344"/>
    <mergeCell ref="H344:J344"/>
    <mergeCell ref="K344:M344"/>
    <mergeCell ref="N344:P344"/>
    <mergeCell ref="E345:G345"/>
    <mergeCell ref="H345:J345"/>
    <mergeCell ref="K345:M345"/>
    <mergeCell ref="N345:P345"/>
    <mergeCell ref="E342:G342"/>
    <mergeCell ref="H342:J342"/>
    <mergeCell ref="K342:M342"/>
    <mergeCell ref="N342:P342"/>
    <mergeCell ref="E343:G343"/>
    <mergeCell ref="H343:J343"/>
    <mergeCell ref="K343:M343"/>
    <mergeCell ref="N343:P343"/>
    <mergeCell ref="E340:G340"/>
    <mergeCell ref="H340:J340"/>
    <mergeCell ref="K340:M340"/>
    <mergeCell ref="N340:P340"/>
    <mergeCell ref="E341:G341"/>
    <mergeCell ref="H341:J341"/>
    <mergeCell ref="K341:M341"/>
    <mergeCell ref="N341:P341"/>
    <mergeCell ref="E333:G333"/>
    <mergeCell ref="H333:J333"/>
    <mergeCell ref="K333:M333"/>
    <mergeCell ref="N333:P333"/>
    <mergeCell ref="E334:G334"/>
    <mergeCell ref="H334:J334"/>
    <mergeCell ref="K334:M334"/>
    <mergeCell ref="N334:P334"/>
    <mergeCell ref="E331:G331"/>
    <mergeCell ref="H331:J331"/>
    <mergeCell ref="K331:M331"/>
    <mergeCell ref="N331:P331"/>
    <mergeCell ref="E332:G332"/>
    <mergeCell ref="H332:J332"/>
    <mergeCell ref="K332:M332"/>
    <mergeCell ref="N332:P332"/>
    <mergeCell ref="E338:G338"/>
    <mergeCell ref="H338:J338"/>
    <mergeCell ref="K338:M338"/>
    <mergeCell ref="N338:P338"/>
    <mergeCell ref="E329:G329"/>
    <mergeCell ref="H329:J329"/>
    <mergeCell ref="K329:M329"/>
    <mergeCell ref="N329:P329"/>
    <mergeCell ref="E330:G330"/>
    <mergeCell ref="H330:J330"/>
    <mergeCell ref="K330:M330"/>
    <mergeCell ref="N330:P330"/>
    <mergeCell ref="B327:D327"/>
    <mergeCell ref="E327:G327"/>
    <mergeCell ref="H327:J327"/>
    <mergeCell ref="K327:M327"/>
    <mergeCell ref="N327:P327"/>
    <mergeCell ref="E328:G328"/>
    <mergeCell ref="H328:J328"/>
    <mergeCell ref="K328:M328"/>
    <mergeCell ref="N328:P328"/>
    <mergeCell ref="E325:G325"/>
    <mergeCell ref="H325:J325"/>
    <mergeCell ref="K325:M325"/>
    <mergeCell ref="N325:P325"/>
    <mergeCell ref="E326:G326"/>
    <mergeCell ref="H326:J326"/>
    <mergeCell ref="K326:M326"/>
    <mergeCell ref="N326:P326"/>
    <mergeCell ref="E322:G322"/>
    <mergeCell ref="H322:J322"/>
    <mergeCell ref="K322:M322"/>
    <mergeCell ref="N322:P322"/>
    <mergeCell ref="E323:G323"/>
    <mergeCell ref="H323:J323"/>
    <mergeCell ref="K323:M323"/>
    <mergeCell ref="N323:P323"/>
    <mergeCell ref="E319:G319"/>
    <mergeCell ref="H319:J319"/>
    <mergeCell ref="K319:M319"/>
    <mergeCell ref="N319:P319"/>
    <mergeCell ref="E320:G320"/>
    <mergeCell ref="H320:J320"/>
    <mergeCell ref="K320:M320"/>
    <mergeCell ref="N320:P320"/>
    <mergeCell ref="E317:G317"/>
    <mergeCell ref="H317:J317"/>
    <mergeCell ref="K317:M317"/>
    <mergeCell ref="N317:P317"/>
    <mergeCell ref="E318:G318"/>
    <mergeCell ref="H318:J318"/>
    <mergeCell ref="K318:M318"/>
    <mergeCell ref="N318:P318"/>
    <mergeCell ref="E315:G315"/>
    <mergeCell ref="H315:J315"/>
    <mergeCell ref="K315:M315"/>
    <mergeCell ref="N315:P315"/>
    <mergeCell ref="E316:G316"/>
    <mergeCell ref="H316:J316"/>
    <mergeCell ref="K316:M316"/>
    <mergeCell ref="N316:P316"/>
    <mergeCell ref="E308:G308"/>
    <mergeCell ref="H308:J308"/>
    <mergeCell ref="K308:M308"/>
    <mergeCell ref="N308:P308"/>
    <mergeCell ref="E314:G314"/>
    <mergeCell ref="H314:J314"/>
    <mergeCell ref="K314:M314"/>
    <mergeCell ref="N314:P314"/>
    <mergeCell ref="E306:G306"/>
    <mergeCell ref="H306:J306"/>
    <mergeCell ref="K306:M306"/>
    <mergeCell ref="N306:P306"/>
    <mergeCell ref="E307:G307"/>
    <mergeCell ref="H307:J307"/>
    <mergeCell ref="K307:M307"/>
    <mergeCell ref="N307:P307"/>
    <mergeCell ref="E304:G304"/>
    <mergeCell ref="H304:J304"/>
    <mergeCell ref="K304:M304"/>
    <mergeCell ref="N304:P304"/>
    <mergeCell ref="E305:G305"/>
    <mergeCell ref="H305:J305"/>
    <mergeCell ref="K305:M305"/>
    <mergeCell ref="N305:P305"/>
    <mergeCell ref="E302:G302"/>
    <mergeCell ref="H302:J302"/>
    <mergeCell ref="K302:M302"/>
    <mergeCell ref="N302:P302"/>
    <mergeCell ref="E303:G303"/>
    <mergeCell ref="H303:J303"/>
    <mergeCell ref="K303:M303"/>
    <mergeCell ref="N303:P303"/>
    <mergeCell ref="E300:G300"/>
    <mergeCell ref="H300:J300"/>
    <mergeCell ref="K300:M300"/>
    <mergeCell ref="N300:P300"/>
    <mergeCell ref="B301:D301"/>
    <mergeCell ref="E301:G301"/>
    <mergeCell ref="H301:J301"/>
    <mergeCell ref="K301:M301"/>
    <mergeCell ref="N301:P301"/>
    <mergeCell ref="E297:G297"/>
    <mergeCell ref="H297:J297"/>
    <mergeCell ref="K297:M297"/>
    <mergeCell ref="N297:P297"/>
    <mergeCell ref="E299:G299"/>
    <mergeCell ref="H299:J299"/>
    <mergeCell ref="K299:M299"/>
    <mergeCell ref="N299:P299"/>
    <mergeCell ref="E294:G294"/>
    <mergeCell ref="H294:J294"/>
    <mergeCell ref="K294:M294"/>
    <mergeCell ref="N294:P294"/>
    <mergeCell ref="E296:G296"/>
    <mergeCell ref="H296:J296"/>
    <mergeCell ref="K296:M296"/>
    <mergeCell ref="N296:P296"/>
    <mergeCell ref="E292:G292"/>
    <mergeCell ref="H292:J292"/>
    <mergeCell ref="K292:M292"/>
    <mergeCell ref="N292:P292"/>
    <mergeCell ref="E293:G293"/>
    <mergeCell ref="H293:J293"/>
    <mergeCell ref="K293:M293"/>
    <mergeCell ref="N293:P293"/>
    <mergeCell ref="E290:G290"/>
    <mergeCell ref="H290:J290"/>
    <mergeCell ref="K290:M290"/>
    <mergeCell ref="N290:P290"/>
    <mergeCell ref="E291:G291"/>
    <mergeCell ref="H291:J291"/>
    <mergeCell ref="K291:M291"/>
    <mergeCell ref="N291:P291"/>
    <mergeCell ref="E289:G289"/>
    <mergeCell ref="H289:J289"/>
    <mergeCell ref="K289:M289"/>
    <mergeCell ref="N289:P289"/>
    <mergeCell ref="E281:G281"/>
    <mergeCell ref="H281:J281"/>
    <mergeCell ref="K281:M281"/>
    <mergeCell ref="N281:P281"/>
    <mergeCell ref="E282:G282"/>
    <mergeCell ref="H282:J282"/>
    <mergeCell ref="K282:M282"/>
    <mergeCell ref="N282:P282"/>
    <mergeCell ref="E279:G279"/>
    <mergeCell ref="H279:J279"/>
    <mergeCell ref="K279:M279"/>
    <mergeCell ref="N279:P279"/>
    <mergeCell ref="E280:G280"/>
    <mergeCell ref="H280:J280"/>
    <mergeCell ref="K280:M280"/>
    <mergeCell ref="N280:P280"/>
    <mergeCell ref="E283:G283"/>
    <mergeCell ref="H283:J283"/>
    <mergeCell ref="K283:M283"/>
    <mergeCell ref="N283:P283"/>
    <mergeCell ref="E284:G284"/>
    <mergeCell ref="H284:J284"/>
    <mergeCell ref="K284:M284"/>
    <mergeCell ref="N284:P284"/>
    <mergeCell ref="E277:G277"/>
    <mergeCell ref="H277:J277"/>
    <mergeCell ref="K277:M277"/>
    <mergeCell ref="N277:P277"/>
    <mergeCell ref="E278:G278"/>
    <mergeCell ref="H278:J278"/>
    <mergeCell ref="K278:M278"/>
    <mergeCell ref="N278:P278"/>
    <mergeCell ref="B275:D275"/>
    <mergeCell ref="E275:G275"/>
    <mergeCell ref="H275:J275"/>
    <mergeCell ref="K275:M275"/>
    <mergeCell ref="N275:P275"/>
    <mergeCell ref="E276:G276"/>
    <mergeCell ref="H276:J276"/>
    <mergeCell ref="K276:M276"/>
    <mergeCell ref="N276:P276"/>
    <mergeCell ref="E273:G273"/>
    <mergeCell ref="H273:J273"/>
    <mergeCell ref="K273:M273"/>
    <mergeCell ref="N273:P273"/>
    <mergeCell ref="E274:G274"/>
    <mergeCell ref="H274:J274"/>
    <mergeCell ref="K274:M274"/>
    <mergeCell ref="N274:P274"/>
    <mergeCell ref="E270:G270"/>
    <mergeCell ref="H270:J270"/>
    <mergeCell ref="K270:M270"/>
    <mergeCell ref="N270:P270"/>
    <mergeCell ref="E271:G271"/>
    <mergeCell ref="H271:J271"/>
    <mergeCell ref="K271:M271"/>
    <mergeCell ref="N271:P271"/>
    <mergeCell ref="E267:G267"/>
    <mergeCell ref="H267:J267"/>
    <mergeCell ref="K267:M267"/>
    <mergeCell ref="N267:P267"/>
    <mergeCell ref="E268:G268"/>
    <mergeCell ref="H268:J268"/>
    <mergeCell ref="K268:M268"/>
    <mergeCell ref="N268:P268"/>
    <mergeCell ref="E265:G265"/>
    <mergeCell ref="H265:J265"/>
    <mergeCell ref="K265:M265"/>
    <mergeCell ref="N265:P265"/>
    <mergeCell ref="E266:G266"/>
    <mergeCell ref="H266:J266"/>
    <mergeCell ref="K266:M266"/>
    <mergeCell ref="N266:P266"/>
    <mergeCell ref="E263:G263"/>
    <mergeCell ref="H263:J263"/>
    <mergeCell ref="K263:M263"/>
    <mergeCell ref="N263:P263"/>
    <mergeCell ref="E264:G264"/>
    <mergeCell ref="H264:J264"/>
    <mergeCell ref="K264:M264"/>
    <mergeCell ref="N264:P264"/>
    <mergeCell ref="E256:G256"/>
    <mergeCell ref="H256:J256"/>
    <mergeCell ref="K256:M256"/>
    <mergeCell ref="N256:P256"/>
    <mergeCell ref="E262:G262"/>
    <mergeCell ref="H262:J262"/>
    <mergeCell ref="K262:M262"/>
    <mergeCell ref="N262:P262"/>
    <mergeCell ref="E254:G254"/>
    <mergeCell ref="H254:J254"/>
    <mergeCell ref="K254:M254"/>
    <mergeCell ref="N254:P254"/>
    <mergeCell ref="E255:G255"/>
    <mergeCell ref="H255:J255"/>
    <mergeCell ref="K255:M255"/>
    <mergeCell ref="N255:P255"/>
    <mergeCell ref="E252:G252"/>
    <mergeCell ref="H252:J252"/>
    <mergeCell ref="K252:M252"/>
    <mergeCell ref="N252:P252"/>
    <mergeCell ref="E253:G253"/>
    <mergeCell ref="H253:J253"/>
    <mergeCell ref="K253:M253"/>
    <mergeCell ref="N253:P253"/>
    <mergeCell ref="E250:G250"/>
    <mergeCell ref="H250:J250"/>
    <mergeCell ref="K250:M250"/>
    <mergeCell ref="N250:P250"/>
    <mergeCell ref="E251:G251"/>
    <mergeCell ref="H251:J251"/>
    <mergeCell ref="K251:M251"/>
    <mergeCell ref="N251:P251"/>
    <mergeCell ref="E248:G248"/>
    <mergeCell ref="H248:J248"/>
    <mergeCell ref="K248:M248"/>
    <mergeCell ref="N248:P248"/>
    <mergeCell ref="B249:D249"/>
    <mergeCell ref="E249:G249"/>
    <mergeCell ref="H249:J249"/>
    <mergeCell ref="K249:M249"/>
    <mergeCell ref="N249:P249"/>
    <mergeCell ref="E245:G245"/>
    <mergeCell ref="H245:J245"/>
    <mergeCell ref="K245:M245"/>
    <mergeCell ref="N245:P245"/>
    <mergeCell ref="E247:G247"/>
    <mergeCell ref="H247:J247"/>
    <mergeCell ref="K247:M247"/>
    <mergeCell ref="N247:P247"/>
    <mergeCell ref="E242:G242"/>
    <mergeCell ref="H242:J242"/>
    <mergeCell ref="K242:M242"/>
    <mergeCell ref="N242:P242"/>
    <mergeCell ref="E244:G244"/>
    <mergeCell ref="H244:J244"/>
    <mergeCell ref="K244:M244"/>
    <mergeCell ref="N244:P244"/>
    <mergeCell ref="E240:G240"/>
    <mergeCell ref="H240:J240"/>
    <mergeCell ref="K240:M240"/>
    <mergeCell ref="N240:P240"/>
    <mergeCell ref="E241:G241"/>
    <mergeCell ref="H241:J241"/>
    <mergeCell ref="K241:M241"/>
    <mergeCell ref="N241:P241"/>
    <mergeCell ref="E238:G238"/>
    <mergeCell ref="H238:J238"/>
    <mergeCell ref="K238:M238"/>
    <mergeCell ref="N238:P238"/>
    <mergeCell ref="E239:G239"/>
    <mergeCell ref="H239:J239"/>
    <mergeCell ref="K239:M239"/>
    <mergeCell ref="N239:P239"/>
    <mergeCell ref="E236:G236"/>
    <mergeCell ref="H236:J236"/>
    <mergeCell ref="K236:M236"/>
    <mergeCell ref="N236:P236"/>
    <mergeCell ref="E237:G237"/>
    <mergeCell ref="H237:J237"/>
    <mergeCell ref="K237:M237"/>
    <mergeCell ref="N237:P237"/>
    <mergeCell ref="E229:G229"/>
    <mergeCell ref="H229:J229"/>
    <mergeCell ref="K229:M229"/>
    <mergeCell ref="N229:P229"/>
    <mergeCell ref="E230:G230"/>
    <mergeCell ref="H230:J230"/>
    <mergeCell ref="K230:M230"/>
    <mergeCell ref="N230:P230"/>
    <mergeCell ref="E227:G227"/>
    <mergeCell ref="H227:J227"/>
    <mergeCell ref="K227:M227"/>
    <mergeCell ref="N227:P227"/>
    <mergeCell ref="E228:G228"/>
    <mergeCell ref="H228:J228"/>
    <mergeCell ref="K228:M228"/>
    <mergeCell ref="N228:P228"/>
    <mergeCell ref="E234:G234"/>
    <mergeCell ref="H234:J234"/>
    <mergeCell ref="K234:M234"/>
    <mergeCell ref="N234:P234"/>
    <mergeCell ref="E225:G225"/>
    <mergeCell ref="H225:J225"/>
    <mergeCell ref="K225:M225"/>
    <mergeCell ref="N225:P225"/>
    <mergeCell ref="E226:G226"/>
    <mergeCell ref="H226:J226"/>
    <mergeCell ref="K226:M226"/>
    <mergeCell ref="N226:P226"/>
    <mergeCell ref="B223:D223"/>
    <mergeCell ref="E223:G223"/>
    <mergeCell ref="H223:J223"/>
    <mergeCell ref="K223:M223"/>
    <mergeCell ref="N223:P223"/>
    <mergeCell ref="E224:G224"/>
    <mergeCell ref="H224:J224"/>
    <mergeCell ref="K224:M224"/>
    <mergeCell ref="N224:P224"/>
    <mergeCell ref="E221:G221"/>
    <mergeCell ref="H221:J221"/>
    <mergeCell ref="K221:M221"/>
    <mergeCell ref="N221:P221"/>
    <mergeCell ref="E222:G222"/>
    <mergeCell ref="H222:J222"/>
    <mergeCell ref="K222:M222"/>
    <mergeCell ref="N222:P222"/>
    <mergeCell ref="E218:G218"/>
    <mergeCell ref="H218:J218"/>
    <mergeCell ref="K218:M218"/>
    <mergeCell ref="N218:P218"/>
    <mergeCell ref="E219:G219"/>
    <mergeCell ref="H219:J219"/>
    <mergeCell ref="K219:M219"/>
    <mergeCell ref="N219:P219"/>
    <mergeCell ref="E215:G215"/>
    <mergeCell ref="H215:J215"/>
    <mergeCell ref="K215:M215"/>
    <mergeCell ref="N215:P215"/>
    <mergeCell ref="E216:G216"/>
    <mergeCell ref="H216:J216"/>
    <mergeCell ref="K216:M216"/>
    <mergeCell ref="N216:P216"/>
    <mergeCell ref="N199:P199"/>
    <mergeCell ref="E213:G213"/>
    <mergeCell ref="H213:J213"/>
    <mergeCell ref="K213:M213"/>
    <mergeCell ref="N213:P213"/>
    <mergeCell ref="E214:G214"/>
    <mergeCell ref="H214:J214"/>
    <mergeCell ref="K214:M214"/>
    <mergeCell ref="N214:P214"/>
    <mergeCell ref="E211:G211"/>
    <mergeCell ref="H211:J211"/>
    <mergeCell ref="K211:M211"/>
    <mergeCell ref="N211:P211"/>
    <mergeCell ref="E212:G212"/>
    <mergeCell ref="H212:J212"/>
    <mergeCell ref="K212:M212"/>
    <mergeCell ref="N212:P212"/>
    <mergeCell ref="E204:G204"/>
    <mergeCell ref="H204:J204"/>
    <mergeCell ref="K204:M204"/>
    <mergeCell ref="N204:P204"/>
    <mergeCell ref="E210:G210"/>
    <mergeCell ref="H210:J210"/>
    <mergeCell ref="K210:M210"/>
    <mergeCell ref="N210:P210"/>
    <mergeCell ref="B197:D197"/>
    <mergeCell ref="E197:G197"/>
    <mergeCell ref="H197:J197"/>
    <mergeCell ref="K197:M197"/>
    <mergeCell ref="N197:P197"/>
    <mergeCell ref="E193:G193"/>
    <mergeCell ref="H193:J193"/>
    <mergeCell ref="K193:M193"/>
    <mergeCell ref="N193:P193"/>
    <mergeCell ref="E195:G195"/>
    <mergeCell ref="H195:J195"/>
    <mergeCell ref="K195:M195"/>
    <mergeCell ref="N195:P195"/>
    <mergeCell ref="E202:G202"/>
    <mergeCell ref="H202:J202"/>
    <mergeCell ref="K202:M202"/>
    <mergeCell ref="N202:P202"/>
    <mergeCell ref="E200:G200"/>
    <mergeCell ref="H200:J200"/>
    <mergeCell ref="K200:M200"/>
    <mergeCell ref="N200:P200"/>
    <mergeCell ref="E201:G201"/>
    <mergeCell ref="H201:J201"/>
    <mergeCell ref="K201:M201"/>
    <mergeCell ref="N201:P201"/>
    <mergeCell ref="E198:G198"/>
    <mergeCell ref="H198:J198"/>
    <mergeCell ref="K198:M198"/>
    <mergeCell ref="N198:P198"/>
    <mergeCell ref="E199:G199"/>
    <mergeCell ref="H199:J199"/>
    <mergeCell ref="K199:M199"/>
    <mergeCell ref="E180:G180"/>
    <mergeCell ref="H180:J180"/>
    <mergeCell ref="K180:M180"/>
    <mergeCell ref="N180:P180"/>
    <mergeCell ref="E190:G190"/>
    <mergeCell ref="H190:J190"/>
    <mergeCell ref="K190:M190"/>
    <mergeCell ref="N190:P190"/>
    <mergeCell ref="E192:G192"/>
    <mergeCell ref="H192:J192"/>
    <mergeCell ref="K192:M192"/>
    <mergeCell ref="N192:P192"/>
    <mergeCell ref="E188:G188"/>
    <mergeCell ref="H188:J188"/>
    <mergeCell ref="K188:M188"/>
    <mergeCell ref="N188:P188"/>
    <mergeCell ref="E189:G189"/>
    <mergeCell ref="H189:J189"/>
    <mergeCell ref="K189:M189"/>
    <mergeCell ref="N189:P189"/>
    <mergeCell ref="E186:G186"/>
    <mergeCell ref="H186:J186"/>
    <mergeCell ref="K186:M186"/>
    <mergeCell ref="N186:P186"/>
    <mergeCell ref="E187:G187"/>
    <mergeCell ref="H187:J187"/>
    <mergeCell ref="K187:M187"/>
    <mergeCell ref="N187:P187"/>
    <mergeCell ref="E181:G181"/>
    <mergeCell ref="H181:J181"/>
    <mergeCell ref="K181:M181"/>
    <mergeCell ref="N181:P181"/>
    <mergeCell ref="E177:G177"/>
    <mergeCell ref="H177:J177"/>
    <mergeCell ref="K177:M177"/>
    <mergeCell ref="N177:P177"/>
    <mergeCell ref="E178:G178"/>
    <mergeCell ref="H178:J178"/>
    <mergeCell ref="K178:M178"/>
    <mergeCell ref="N178:P178"/>
    <mergeCell ref="E175:G175"/>
    <mergeCell ref="H175:J175"/>
    <mergeCell ref="K175:M175"/>
    <mergeCell ref="N175:P175"/>
    <mergeCell ref="E176:G176"/>
    <mergeCell ref="H176:J176"/>
    <mergeCell ref="K176:M176"/>
    <mergeCell ref="N176:P176"/>
    <mergeCell ref="E179:G179"/>
    <mergeCell ref="H179:J179"/>
    <mergeCell ref="K179:M179"/>
    <mergeCell ref="N179:P179"/>
    <mergeCell ref="E173:G173"/>
    <mergeCell ref="H173:J173"/>
    <mergeCell ref="K173:M173"/>
    <mergeCell ref="N173:P173"/>
    <mergeCell ref="E174:G174"/>
    <mergeCell ref="H174:J174"/>
    <mergeCell ref="K174:M174"/>
    <mergeCell ref="N174:P174"/>
    <mergeCell ref="B171:D171"/>
    <mergeCell ref="E171:G171"/>
    <mergeCell ref="H171:J171"/>
    <mergeCell ref="K171:M171"/>
    <mergeCell ref="N171:P171"/>
    <mergeCell ref="E172:G172"/>
    <mergeCell ref="H172:J172"/>
    <mergeCell ref="K172:M172"/>
    <mergeCell ref="N172:P172"/>
    <mergeCell ref="E169:G169"/>
    <mergeCell ref="H169:J169"/>
    <mergeCell ref="K169:M169"/>
    <mergeCell ref="N169:P169"/>
    <mergeCell ref="E170:G170"/>
    <mergeCell ref="H170:J170"/>
    <mergeCell ref="K170:M170"/>
    <mergeCell ref="N170:P170"/>
    <mergeCell ref="E166:G166"/>
    <mergeCell ref="H166:J166"/>
    <mergeCell ref="K166:M166"/>
    <mergeCell ref="N166:P166"/>
    <mergeCell ref="E167:G167"/>
    <mergeCell ref="H167:J167"/>
    <mergeCell ref="K167:M167"/>
    <mergeCell ref="N167:P167"/>
    <mergeCell ref="E163:G163"/>
    <mergeCell ref="H163:J163"/>
    <mergeCell ref="K163:M163"/>
    <mergeCell ref="N163:P163"/>
    <mergeCell ref="E164:G164"/>
    <mergeCell ref="H164:J164"/>
    <mergeCell ref="K164:M164"/>
    <mergeCell ref="N164:P164"/>
    <mergeCell ref="E161:G161"/>
    <mergeCell ref="H161:J161"/>
    <mergeCell ref="K161:M161"/>
    <mergeCell ref="N161:P161"/>
    <mergeCell ref="E162:G162"/>
    <mergeCell ref="H162:J162"/>
    <mergeCell ref="K162:M162"/>
    <mergeCell ref="N162:P162"/>
    <mergeCell ref="E159:G159"/>
    <mergeCell ref="H159:J159"/>
    <mergeCell ref="K159:M159"/>
    <mergeCell ref="N159:P159"/>
    <mergeCell ref="E160:G160"/>
    <mergeCell ref="H160:J160"/>
    <mergeCell ref="K160:M160"/>
    <mergeCell ref="N160:P160"/>
    <mergeCell ref="E152:G152"/>
    <mergeCell ref="H152:J152"/>
    <mergeCell ref="K152:M152"/>
    <mergeCell ref="N152:P152"/>
    <mergeCell ref="E158:G158"/>
    <mergeCell ref="H158:J158"/>
    <mergeCell ref="K158:M158"/>
    <mergeCell ref="N158:P158"/>
    <mergeCell ref="E150:G150"/>
    <mergeCell ref="H150:J150"/>
    <mergeCell ref="K150:M150"/>
    <mergeCell ref="N150:P150"/>
    <mergeCell ref="E151:G151"/>
    <mergeCell ref="H151:J151"/>
    <mergeCell ref="K151:M151"/>
    <mergeCell ref="N151:P151"/>
    <mergeCell ref="E148:G148"/>
    <mergeCell ref="H148:J148"/>
    <mergeCell ref="K148:M148"/>
    <mergeCell ref="N148:P148"/>
    <mergeCell ref="E149:G149"/>
    <mergeCell ref="H149:J149"/>
    <mergeCell ref="K149:M149"/>
    <mergeCell ref="N149:P149"/>
    <mergeCell ref="E146:G146"/>
    <mergeCell ref="H146:J146"/>
    <mergeCell ref="K146:M146"/>
    <mergeCell ref="N146:P146"/>
    <mergeCell ref="E147:G147"/>
    <mergeCell ref="H147:J147"/>
    <mergeCell ref="K147:M147"/>
    <mergeCell ref="N147:P147"/>
    <mergeCell ref="E144:G144"/>
    <mergeCell ref="H144:J144"/>
    <mergeCell ref="K144:M144"/>
    <mergeCell ref="N144:P144"/>
    <mergeCell ref="B145:D145"/>
    <mergeCell ref="E145:G145"/>
    <mergeCell ref="H145:J145"/>
    <mergeCell ref="K145:M145"/>
    <mergeCell ref="N145:P145"/>
    <mergeCell ref="E141:G141"/>
    <mergeCell ref="H141:J141"/>
    <mergeCell ref="K141:M141"/>
    <mergeCell ref="N141:P141"/>
    <mergeCell ref="E143:G143"/>
    <mergeCell ref="H143:J143"/>
    <mergeCell ref="K143:M143"/>
    <mergeCell ref="N143:P143"/>
    <mergeCell ref="E138:G138"/>
    <mergeCell ref="H138:J138"/>
    <mergeCell ref="K138:M138"/>
    <mergeCell ref="N138:P138"/>
    <mergeCell ref="E140:G140"/>
    <mergeCell ref="H140:J140"/>
    <mergeCell ref="K140:M140"/>
    <mergeCell ref="N140:P140"/>
    <mergeCell ref="E136:G136"/>
    <mergeCell ref="H136:J136"/>
    <mergeCell ref="K136:M136"/>
    <mergeCell ref="N136:P136"/>
    <mergeCell ref="E137:G137"/>
    <mergeCell ref="H137:J137"/>
    <mergeCell ref="K137:M137"/>
    <mergeCell ref="N137:P137"/>
    <mergeCell ref="E134:G134"/>
    <mergeCell ref="H134:J134"/>
    <mergeCell ref="K134:M134"/>
    <mergeCell ref="N134:P134"/>
    <mergeCell ref="E135:G135"/>
    <mergeCell ref="H135:J135"/>
    <mergeCell ref="K135:M135"/>
    <mergeCell ref="N135:P135"/>
    <mergeCell ref="E132:G132"/>
    <mergeCell ref="H132:J132"/>
    <mergeCell ref="K132:M132"/>
    <mergeCell ref="N132:P132"/>
    <mergeCell ref="E133:G133"/>
    <mergeCell ref="H133:J133"/>
    <mergeCell ref="K133:M133"/>
    <mergeCell ref="N133:P133"/>
    <mergeCell ref="E126:G126"/>
    <mergeCell ref="H126:J126"/>
    <mergeCell ref="K126:M126"/>
    <mergeCell ref="N126:P126"/>
    <mergeCell ref="E127:G127"/>
    <mergeCell ref="H127:J127"/>
    <mergeCell ref="K127:M127"/>
    <mergeCell ref="N127:P127"/>
    <mergeCell ref="E124:G124"/>
    <mergeCell ref="H124:J124"/>
    <mergeCell ref="K124:M124"/>
    <mergeCell ref="N124:P124"/>
    <mergeCell ref="E125:G125"/>
    <mergeCell ref="H125:J125"/>
    <mergeCell ref="K125:M125"/>
    <mergeCell ref="N125:P125"/>
    <mergeCell ref="E131:G131"/>
    <mergeCell ref="H131:J131"/>
    <mergeCell ref="K131:M131"/>
    <mergeCell ref="N131:P131"/>
    <mergeCell ref="E128:G128"/>
    <mergeCell ref="H128:J128"/>
    <mergeCell ref="K128:M128"/>
    <mergeCell ref="N128:P128"/>
    <mergeCell ref="E122:G122"/>
    <mergeCell ref="H122:J122"/>
    <mergeCell ref="K122:M122"/>
    <mergeCell ref="N122:P122"/>
    <mergeCell ref="E123:G123"/>
    <mergeCell ref="H123:J123"/>
    <mergeCell ref="K123:M123"/>
    <mergeCell ref="N123:P123"/>
    <mergeCell ref="B120:D120"/>
    <mergeCell ref="E120:G120"/>
    <mergeCell ref="H120:J120"/>
    <mergeCell ref="K120:M120"/>
    <mergeCell ref="N120:P120"/>
    <mergeCell ref="E121:G121"/>
    <mergeCell ref="H121:J121"/>
    <mergeCell ref="K121:M121"/>
    <mergeCell ref="N121:P121"/>
    <mergeCell ref="E118:G118"/>
    <mergeCell ref="H118:J118"/>
    <mergeCell ref="K118:M118"/>
    <mergeCell ref="N118:P118"/>
    <mergeCell ref="E119:G119"/>
    <mergeCell ref="H119:J119"/>
    <mergeCell ref="K119:M119"/>
    <mergeCell ref="N119:P119"/>
    <mergeCell ref="E115:G115"/>
    <mergeCell ref="H115:J115"/>
    <mergeCell ref="K115:M115"/>
    <mergeCell ref="N115:P115"/>
    <mergeCell ref="E116:G116"/>
    <mergeCell ref="H116:J116"/>
    <mergeCell ref="K116:M116"/>
    <mergeCell ref="N116:P116"/>
    <mergeCell ref="E112:G112"/>
    <mergeCell ref="H112:J112"/>
    <mergeCell ref="K112:M112"/>
    <mergeCell ref="N112:P112"/>
    <mergeCell ref="E113:G113"/>
    <mergeCell ref="H113:J113"/>
    <mergeCell ref="K113:M113"/>
    <mergeCell ref="N113:P113"/>
    <mergeCell ref="E110:G110"/>
    <mergeCell ref="H110:J110"/>
    <mergeCell ref="K110:M110"/>
    <mergeCell ref="N110:P110"/>
    <mergeCell ref="E111:G111"/>
    <mergeCell ref="H111:J111"/>
    <mergeCell ref="K111:M111"/>
    <mergeCell ref="N111:P111"/>
    <mergeCell ref="E108:G108"/>
    <mergeCell ref="H108:J108"/>
    <mergeCell ref="K108:M108"/>
    <mergeCell ref="N108:P108"/>
    <mergeCell ref="E109:G109"/>
    <mergeCell ref="H109:J109"/>
    <mergeCell ref="K109:M109"/>
    <mergeCell ref="N109:P109"/>
    <mergeCell ref="E106:G106"/>
    <mergeCell ref="H106:J106"/>
    <mergeCell ref="K106:M106"/>
    <mergeCell ref="N106:P106"/>
    <mergeCell ref="E107:G107"/>
    <mergeCell ref="H107:J107"/>
    <mergeCell ref="K107:M107"/>
    <mergeCell ref="N107:P107"/>
    <mergeCell ref="E104:G104"/>
    <mergeCell ref="H104:J104"/>
    <mergeCell ref="K104:M104"/>
    <mergeCell ref="N104:P104"/>
    <mergeCell ref="E105:G105"/>
    <mergeCell ref="H105:J105"/>
    <mergeCell ref="K105:M105"/>
    <mergeCell ref="N105:P105"/>
    <mergeCell ref="E102:G102"/>
    <mergeCell ref="H102:J102"/>
    <mergeCell ref="K102:M102"/>
    <mergeCell ref="N102:P102"/>
    <mergeCell ref="E103:G103"/>
    <mergeCell ref="H103:J103"/>
    <mergeCell ref="K103:M103"/>
    <mergeCell ref="N103:P103"/>
    <mergeCell ref="E100:G100"/>
    <mergeCell ref="H100:J100"/>
    <mergeCell ref="K100:M100"/>
    <mergeCell ref="N100:P100"/>
    <mergeCell ref="E101:G101"/>
    <mergeCell ref="H101:J101"/>
    <mergeCell ref="K101:M101"/>
    <mergeCell ref="N101:P101"/>
    <mergeCell ref="E99:G99"/>
    <mergeCell ref="H99:J99"/>
    <mergeCell ref="K99:M99"/>
    <mergeCell ref="N99:P99"/>
    <mergeCell ref="E96:G96"/>
    <mergeCell ref="H96:J96"/>
    <mergeCell ref="K96:M96"/>
    <mergeCell ref="N96:P96"/>
    <mergeCell ref="E97:G97"/>
    <mergeCell ref="H97:J97"/>
    <mergeCell ref="K97:M97"/>
    <mergeCell ref="N97:P97"/>
    <mergeCell ref="B94:D94"/>
    <mergeCell ref="E94:G94"/>
    <mergeCell ref="H94:J94"/>
    <mergeCell ref="K94:M94"/>
    <mergeCell ref="N94:P94"/>
    <mergeCell ref="E95:G95"/>
    <mergeCell ref="H95:J95"/>
    <mergeCell ref="K95:M95"/>
    <mergeCell ref="N95:P95"/>
    <mergeCell ref="E89:G89"/>
    <mergeCell ref="H89:J89"/>
    <mergeCell ref="K89:M89"/>
    <mergeCell ref="N89:P89"/>
    <mergeCell ref="E90:G90"/>
    <mergeCell ref="H90:J90"/>
    <mergeCell ref="K90:M90"/>
    <mergeCell ref="N90:P90"/>
    <mergeCell ref="E86:G86"/>
    <mergeCell ref="H86:J86"/>
    <mergeCell ref="K86:M86"/>
    <mergeCell ref="N86:P86"/>
    <mergeCell ref="E87:G87"/>
    <mergeCell ref="H87:J87"/>
    <mergeCell ref="K87:M87"/>
    <mergeCell ref="N87:P87"/>
    <mergeCell ref="E98:G98"/>
    <mergeCell ref="H98:J98"/>
    <mergeCell ref="K98:M98"/>
    <mergeCell ref="N98:P98"/>
    <mergeCell ref="E75:G75"/>
    <mergeCell ref="H75:J75"/>
    <mergeCell ref="K75:M75"/>
    <mergeCell ref="N75:P75"/>
    <mergeCell ref="E81:G81"/>
    <mergeCell ref="H81:J81"/>
    <mergeCell ref="K81:M81"/>
    <mergeCell ref="N81:P81"/>
    <mergeCell ref="E76:G76"/>
    <mergeCell ref="H76:J76"/>
    <mergeCell ref="K76:M76"/>
    <mergeCell ref="N76:P76"/>
    <mergeCell ref="E77:G77"/>
    <mergeCell ref="H77:J77"/>
    <mergeCell ref="K77:M77"/>
    <mergeCell ref="N77:P77"/>
    <mergeCell ref="E78:G78"/>
    <mergeCell ref="H78:J78"/>
    <mergeCell ref="K78:M78"/>
    <mergeCell ref="N78:P78"/>
    <mergeCell ref="E79:G79"/>
    <mergeCell ref="H79:J79"/>
    <mergeCell ref="K79:M79"/>
    <mergeCell ref="N79:P79"/>
    <mergeCell ref="E73:G73"/>
    <mergeCell ref="H73:J73"/>
    <mergeCell ref="K73:M73"/>
    <mergeCell ref="N73:P73"/>
    <mergeCell ref="E74:G74"/>
    <mergeCell ref="H74:J74"/>
    <mergeCell ref="K74:M74"/>
    <mergeCell ref="N74:P74"/>
    <mergeCell ref="E71:G71"/>
    <mergeCell ref="H71:J71"/>
    <mergeCell ref="K71:M71"/>
    <mergeCell ref="N71:P71"/>
    <mergeCell ref="E72:G72"/>
    <mergeCell ref="H72:J72"/>
    <mergeCell ref="K72:M72"/>
    <mergeCell ref="N72:P72"/>
    <mergeCell ref="E69:G69"/>
    <mergeCell ref="H69:J69"/>
    <mergeCell ref="K69:M69"/>
    <mergeCell ref="N69:P69"/>
    <mergeCell ref="E70:G70"/>
    <mergeCell ref="H70:J70"/>
    <mergeCell ref="K70:M70"/>
    <mergeCell ref="N70:P70"/>
    <mergeCell ref="E67:G67"/>
    <mergeCell ref="H67:J67"/>
    <mergeCell ref="K67:M67"/>
    <mergeCell ref="N67:P67"/>
    <mergeCell ref="B68:D68"/>
    <mergeCell ref="E68:G68"/>
    <mergeCell ref="H68:J68"/>
    <mergeCell ref="K68:M68"/>
    <mergeCell ref="N68:P68"/>
    <mergeCell ref="E64:G64"/>
    <mergeCell ref="H64:J64"/>
    <mergeCell ref="K64:M64"/>
    <mergeCell ref="N64:P64"/>
    <mergeCell ref="E66:G66"/>
    <mergeCell ref="H66:J66"/>
    <mergeCell ref="K66:M66"/>
    <mergeCell ref="N66:P66"/>
    <mergeCell ref="E61:G61"/>
    <mergeCell ref="H61:J61"/>
    <mergeCell ref="K61:M61"/>
    <mergeCell ref="N61:P61"/>
    <mergeCell ref="E63:G63"/>
    <mergeCell ref="H63:J63"/>
    <mergeCell ref="K63:M63"/>
    <mergeCell ref="N63:P63"/>
    <mergeCell ref="E59:G59"/>
    <mergeCell ref="H59:J59"/>
    <mergeCell ref="K59:M59"/>
    <mergeCell ref="N59:P59"/>
    <mergeCell ref="E60:G60"/>
    <mergeCell ref="H60:J60"/>
    <mergeCell ref="K60:M60"/>
    <mergeCell ref="N60:P60"/>
    <mergeCell ref="E57:G57"/>
    <mergeCell ref="H57:J57"/>
    <mergeCell ref="K57:M57"/>
    <mergeCell ref="N57:P57"/>
    <mergeCell ref="E58:G58"/>
    <mergeCell ref="H58:J58"/>
    <mergeCell ref="K58:M58"/>
    <mergeCell ref="N58:P58"/>
    <mergeCell ref="E55:G55"/>
    <mergeCell ref="H55:J55"/>
    <mergeCell ref="K55:M55"/>
    <mergeCell ref="N55:P55"/>
    <mergeCell ref="E56:G56"/>
    <mergeCell ref="H56:J56"/>
    <mergeCell ref="K56:M56"/>
    <mergeCell ref="N56:P56"/>
    <mergeCell ref="E52:G52"/>
    <mergeCell ref="H52:J52"/>
    <mergeCell ref="K52:M52"/>
    <mergeCell ref="N52:P52"/>
    <mergeCell ref="E53:G53"/>
    <mergeCell ref="H53:J53"/>
    <mergeCell ref="K53:M53"/>
    <mergeCell ref="N53:P53"/>
    <mergeCell ref="E50:G50"/>
    <mergeCell ref="H50:J50"/>
    <mergeCell ref="K50:M50"/>
    <mergeCell ref="N50:P50"/>
    <mergeCell ref="E51:G51"/>
    <mergeCell ref="H51:J51"/>
    <mergeCell ref="K51:M51"/>
    <mergeCell ref="N51:P51"/>
    <mergeCell ref="E48:G48"/>
    <mergeCell ref="H48:J48"/>
    <mergeCell ref="K48:M48"/>
    <mergeCell ref="N48:P48"/>
    <mergeCell ref="E49:G49"/>
    <mergeCell ref="H49:J49"/>
    <mergeCell ref="K49:M49"/>
    <mergeCell ref="N49:P49"/>
    <mergeCell ref="E46:G46"/>
    <mergeCell ref="H46:J46"/>
    <mergeCell ref="K46:M46"/>
    <mergeCell ref="N46:P46"/>
    <mergeCell ref="E47:G47"/>
    <mergeCell ref="H47:J47"/>
    <mergeCell ref="K47:M47"/>
    <mergeCell ref="N47:P47"/>
    <mergeCell ref="E44:G44"/>
    <mergeCell ref="H44:J44"/>
    <mergeCell ref="K44:M44"/>
    <mergeCell ref="N44:P44"/>
    <mergeCell ref="E45:G45"/>
    <mergeCell ref="H45:J45"/>
    <mergeCell ref="K45:M45"/>
    <mergeCell ref="N45:P45"/>
    <mergeCell ref="B42:D42"/>
    <mergeCell ref="E42:G42"/>
    <mergeCell ref="H42:J42"/>
    <mergeCell ref="K42:M42"/>
    <mergeCell ref="N42:P42"/>
    <mergeCell ref="E43:G43"/>
    <mergeCell ref="H43:J43"/>
    <mergeCell ref="K43:M43"/>
    <mergeCell ref="N43:P43"/>
    <mergeCell ref="E40:G40"/>
    <mergeCell ref="H40:J40"/>
    <mergeCell ref="K40:M40"/>
    <mergeCell ref="N40:P40"/>
    <mergeCell ref="E41:G41"/>
    <mergeCell ref="H41:J41"/>
    <mergeCell ref="K41:M41"/>
    <mergeCell ref="N41:P41"/>
    <mergeCell ref="E37:G37"/>
    <mergeCell ref="H37:J37"/>
    <mergeCell ref="K37:M37"/>
    <mergeCell ref="N37:P37"/>
    <mergeCell ref="E38:G38"/>
    <mergeCell ref="H38:J38"/>
    <mergeCell ref="K38:M38"/>
    <mergeCell ref="N38:P38"/>
    <mergeCell ref="E34:G34"/>
    <mergeCell ref="H34:J34"/>
    <mergeCell ref="K34:M34"/>
    <mergeCell ref="N34:P34"/>
    <mergeCell ref="E35:G35"/>
    <mergeCell ref="H35:J35"/>
    <mergeCell ref="K35:M35"/>
    <mergeCell ref="N35:P35"/>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E27:G27"/>
    <mergeCell ref="H27:J27"/>
    <mergeCell ref="K27:M27"/>
    <mergeCell ref="N27:P27"/>
    <mergeCell ref="E29:G29"/>
    <mergeCell ref="H29:J29"/>
    <mergeCell ref="K29:M29"/>
    <mergeCell ref="N29:P29"/>
    <mergeCell ref="E25:G25"/>
    <mergeCell ref="H25:J25"/>
    <mergeCell ref="K25:M25"/>
    <mergeCell ref="N25:P25"/>
    <mergeCell ref="E26:G26"/>
    <mergeCell ref="H26:J26"/>
    <mergeCell ref="K26:M26"/>
    <mergeCell ref="N26:P26"/>
    <mergeCell ref="E23:G23"/>
    <mergeCell ref="H23:J23"/>
    <mergeCell ref="K23:M23"/>
    <mergeCell ref="N23:P23"/>
    <mergeCell ref="E24:G24"/>
    <mergeCell ref="H24:J24"/>
    <mergeCell ref="K24:M24"/>
    <mergeCell ref="N24:P24"/>
    <mergeCell ref="E21:G21"/>
    <mergeCell ref="H21:J21"/>
    <mergeCell ref="K21:M21"/>
    <mergeCell ref="N21:P21"/>
    <mergeCell ref="E22:G22"/>
    <mergeCell ref="H22:J22"/>
    <mergeCell ref="K22:M22"/>
    <mergeCell ref="N22:P22"/>
    <mergeCell ref="E19:G19"/>
    <mergeCell ref="H19:J19"/>
    <mergeCell ref="K19:M19"/>
    <mergeCell ref="N19:P19"/>
    <mergeCell ref="E20:G20"/>
    <mergeCell ref="H20:J20"/>
    <mergeCell ref="K20:M20"/>
    <mergeCell ref="N20:P20"/>
    <mergeCell ref="E17:G17"/>
    <mergeCell ref="H17:J17"/>
    <mergeCell ref="K17:M17"/>
    <mergeCell ref="N17:P17"/>
    <mergeCell ref="E18:G18"/>
    <mergeCell ref="H18:J18"/>
    <mergeCell ref="K18:M18"/>
    <mergeCell ref="N18:P18"/>
    <mergeCell ref="E15:G15"/>
    <mergeCell ref="H15:J15"/>
    <mergeCell ref="K15:M15"/>
    <mergeCell ref="N15:P15"/>
    <mergeCell ref="B16:D16"/>
    <mergeCell ref="E16:G16"/>
    <mergeCell ref="H16:J16"/>
    <mergeCell ref="K16:M16"/>
    <mergeCell ref="N16:P16"/>
    <mergeCell ref="E14:G14"/>
    <mergeCell ref="H14:J14"/>
    <mergeCell ref="K14:M14"/>
    <mergeCell ref="N14:P14"/>
    <mergeCell ref="E9:G9"/>
    <mergeCell ref="H9:J9"/>
    <mergeCell ref="K9:M9"/>
    <mergeCell ref="N9:P9"/>
    <mergeCell ref="E11:G11"/>
    <mergeCell ref="H11:J11"/>
    <mergeCell ref="K11:M11"/>
    <mergeCell ref="N11:P11"/>
    <mergeCell ref="E7:G7"/>
    <mergeCell ref="H7:J7"/>
    <mergeCell ref="K7:M7"/>
    <mergeCell ref="N7:P7"/>
    <mergeCell ref="E8:G8"/>
    <mergeCell ref="H8:J8"/>
    <mergeCell ref="K8:M8"/>
    <mergeCell ref="N8:P8"/>
    <mergeCell ref="E5:G5"/>
    <mergeCell ref="H5:J5"/>
    <mergeCell ref="K5:M5"/>
    <mergeCell ref="N5:P5"/>
    <mergeCell ref="E6:G6"/>
    <mergeCell ref="H6:J6"/>
    <mergeCell ref="K6:M6"/>
    <mergeCell ref="N6:P6"/>
    <mergeCell ref="E3:G3"/>
    <mergeCell ref="H3:J3"/>
    <mergeCell ref="K3:M3"/>
    <mergeCell ref="N3:P3"/>
    <mergeCell ref="E4:G4"/>
    <mergeCell ref="H4:J4"/>
    <mergeCell ref="K4:M4"/>
    <mergeCell ref="N4:P4"/>
    <mergeCell ref="E12:G12"/>
    <mergeCell ref="H12:J12"/>
    <mergeCell ref="K12:M12"/>
    <mergeCell ref="N12:P12"/>
    <mergeCell ref="E129:G129"/>
    <mergeCell ref="H129:J129"/>
    <mergeCell ref="K129:M129"/>
    <mergeCell ref="N129:P129"/>
    <mergeCell ref="E130:G130"/>
    <mergeCell ref="H130:J130"/>
    <mergeCell ref="K130:M130"/>
    <mergeCell ref="N130:P130"/>
    <mergeCell ref="E84:G84"/>
    <mergeCell ref="H84:J84"/>
    <mergeCell ref="K84:M84"/>
    <mergeCell ref="N84:P84"/>
    <mergeCell ref="E85:G85"/>
    <mergeCell ref="H85:J85"/>
    <mergeCell ref="K85:M85"/>
    <mergeCell ref="N85:P85"/>
    <mergeCell ref="E82:G82"/>
    <mergeCell ref="H82:J82"/>
    <mergeCell ref="K82:M82"/>
    <mergeCell ref="N82:P82"/>
    <mergeCell ref="E83:G83"/>
    <mergeCell ref="H83:J83"/>
    <mergeCell ref="K83:M83"/>
    <mergeCell ref="N83:P83"/>
    <mergeCell ref="E92:G92"/>
    <mergeCell ref="H92:J92"/>
    <mergeCell ref="K92:M92"/>
    <mergeCell ref="N92:P92"/>
    <mergeCell ref="E93:G93"/>
    <mergeCell ref="H93:J93"/>
    <mergeCell ref="K93:M93"/>
    <mergeCell ref="N93:P93"/>
    <mergeCell ref="E182:G182"/>
    <mergeCell ref="H182:J182"/>
    <mergeCell ref="K182:M182"/>
    <mergeCell ref="N182:P182"/>
    <mergeCell ref="E231:G231"/>
    <mergeCell ref="H231:J231"/>
    <mergeCell ref="K231:M231"/>
    <mergeCell ref="N231:P231"/>
    <mergeCell ref="E232:G232"/>
    <mergeCell ref="H232:J232"/>
    <mergeCell ref="K232:M232"/>
    <mergeCell ref="N232:P232"/>
    <mergeCell ref="E233:G233"/>
    <mergeCell ref="H233:J233"/>
    <mergeCell ref="K233:M233"/>
    <mergeCell ref="N233:P233"/>
    <mergeCell ref="E184:G184"/>
    <mergeCell ref="H184:J184"/>
    <mergeCell ref="K184:M184"/>
    <mergeCell ref="N184:P184"/>
    <mergeCell ref="E185:G185"/>
    <mergeCell ref="H185:J185"/>
    <mergeCell ref="K185:M185"/>
    <mergeCell ref="N185:P185"/>
    <mergeCell ref="E196:G196"/>
    <mergeCell ref="H196:J196"/>
    <mergeCell ref="K196:M196"/>
    <mergeCell ref="N196:P196"/>
    <mergeCell ref="E203:G203"/>
    <mergeCell ref="H203:J203"/>
    <mergeCell ref="K203:M203"/>
    <mergeCell ref="N203:P203"/>
    <mergeCell ref="E389:G389"/>
    <mergeCell ref="H389:J389"/>
    <mergeCell ref="K389:M389"/>
    <mergeCell ref="N389:P389"/>
    <mergeCell ref="E390:G390"/>
    <mergeCell ref="H390:J390"/>
    <mergeCell ref="K390:M390"/>
    <mergeCell ref="N390:P390"/>
    <mergeCell ref="E285:G285"/>
    <mergeCell ref="H285:J285"/>
    <mergeCell ref="K285:M285"/>
    <mergeCell ref="N285:P285"/>
    <mergeCell ref="E286:G286"/>
    <mergeCell ref="H286:J286"/>
    <mergeCell ref="K286:M286"/>
    <mergeCell ref="N286:P286"/>
    <mergeCell ref="E335:G335"/>
    <mergeCell ref="H335:J335"/>
    <mergeCell ref="K335:M335"/>
    <mergeCell ref="N335:P335"/>
    <mergeCell ref="E336:G336"/>
    <mergeCell ref="H336:J336"/>
    <mergeCell ref="K336:M336"/>
    <mergeCell ref="N336:P336"/>
    <mergeCell ref="E337:G337"/>
    <mergeCell ref="H337:J337"/>
    <mergeCell ref="K337:M337"/>
    <mergeCell ref="N337:P337"/>
    <mergeCell ref="E288:G288"/>
    <mergeCell ref="H288:J288"/>
    <mergeCell ref="K288:M288"/>
    <mergeCell ref="N288:P288"/>
  </mergeCells>
  <dataValidations count="3">
    <dataValidation type="list" allowBlank="1" showInputMessage="1" showErrorMessage="1" sqref="AP260" xr:uid="{00000000-0002-0000-0700-000000000000}">
      <formula1>INDIRECT($B261)</formula1>
    </dataValidation>
    <dataValidation type="list" allowBlank="1" showInputMessage="1" showErrorMessage="1" sqref="AQ98" xr:uid="{00000000-0002-0000-0700-000001000000}">
      <formula1>INDIRECT($AQ105)</formula1>
    </dataValidation>
    <dataValidation type="list" allowBlank="1" showInputMessage="1" showErrorMessage="1" sqref="C43:C49 C218:C219 C192:C193 C250:C260 C166:C167 C169:C170 C221:C222 C224:C230 C172:C178 C146:C152 C198:C208 C108:C113 C121:C127 C118:C119 C374:C375 C92:C93 C377:C378 C95:C105 C89:C90 C185:C190 C40:C41 C37:C38 C11:C12 C14:C15 C140:C141 C354:C360 C143:C144 C244:C245 C237:C242 C270:C271 C273:C274 C276:C282 C302:C308 C296:C297 C289:C294 C322:C323 C325:C326 C328:C334 C348:C349 C341:C346 C351:C352 C263:C268 C17:C27 C299:C300 C4:C9 C30:C35 C380:C386 C367:C372 C315:C320 C82:C87 C115:C116 C133:C138 C159:C164 C195:C196 C211:C216 C247:C248 C63:C64 C66:C67 C69:C75 C56:C61 C406:C412 C400:C401 C393:C398 C403:C404" xr:uid="{00000000-0002-0000-0700-000002000000}">
      <formula1>INDIRECT($B4)</formula1>
    </dataValidation>
  </dataValidations>
  <printOptions horizontalCentered="1" verticalCentered="1"/>
  <pageMargins left="0.11811023622047245" right="0.11811023622047245" top="0" bottom="0.15748031496062992" header="0.31496062992125984" footer="0.31496062992125984"/>
  <pageSetup paperSize="13" fitToHeight="0" orientation="landscape" r:id="rId1"/>
  <headerFooter>
    <oddHeader>&amp;R&amp;G</oddHeader>
    <oddFooter>&amp;L&amp;G&amp;R&amp;"Frutiger LT Pro 95 UltraBlack,Negrita"&amp;72&amp;P</oddFooter>
  </headerFooter>
  <rowBreaks count="15" manualBreakCount="15">
    <brk id="27" max="33" man="1"/>
    <brk id="53" max="33" man="1"/>
    <brk id="79" max="33" man="1"/>
    <brk id="105" max="33" man="1"/>
    <brk id="130" max="33" man="1"/>
    <brk id="156" max="33" man="1"/>
    <brk id="182" max="33" man="1"/>
    <brk id="208" max="33" man="1"/>
    <brk id="234" max="33" man="1"/>
    <brk id="260" max="33" man="1"/>
    <brk id="286" max="33" man="1"/>
    <brk id="312" max="33" man="1"/>
    <brk id="338" max="33" man="1"/>
    <brk id="364" max="33" man="1"/>
    <brk id="390" max="33" man="1"/>
  </rowBreaks>
  <legacyDrawingHF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700-000003000000}">
          <x14:formula1>
            <xm:f>PERIODIZACION!$A:$A</xm:f>
          </x14:formula1>
          <xm:sqref>B10 B36 B13 B347 B350 B321 B324 B295 B298 B269 B272 B243 B246 B217 B220 B191 B194 B165 B168 B139 B142 B114 B117 B88 B91 B373 B376 B39 B62 B65 B399 B402</xm:sqref>
        </x14:dataValidation>
        <x14:dataValidation type="list" allowBlank="1" showInputMessage="1" showErrorMessage="1" xr:uid="{00000000-0002-0000-0700-000004000000}">
          <x14:formula1>
            <xm:f>EJE!$A$1:$A$19</xm:f>
          </x14:formula1>
          <xm:sqref>B4:B9 B14:B15 B11:B12 B37:B38 B30:B35 B40:B41 B140:B141 B380:B386 B374:B375 B367:B372 B89:B90 B95:B106 B82:B87 B118:B119 B92:B93 B115:B116 B121:B130 B146:B152 B133:B138 B69:B79 B198:B209 B172:B178 B224:B230 B218:B219 B166:B167 B159:B164 B185:B190 B195:B196 B169:B170 B192:B193 B211:B216 B221:B222 B17:B28 B157 B287 B250:B261 B237:B242 B247:B248 B244:B245 B313 B276:B282 B270:B271 B263:B268 B273:B274 B339 B302:B308 B289:B294 B299:B300 B296:B297 B328:B334 B322:B323 B315:B320 B325:B326 B354:B360 B341:B346 B351:B352 B348:B349 B43:B54 B377:B378 AQ105:AQ130 B143:B144 B108:B113 B63:B64 B56:B61 B66:B67 B406:B412 B393:B398 B403:B404 B400:B401</xm:sqref>
        </x14:dataValidation>
        <x14:dataValidation type="list" allowBlank="1" showInputMessage="1" showErrorMessage="1" xr:uid="{00000000-0002-0000-0700-000005000000}">
          <x14:formula1>
            <xm:f>EJE!$J$1:$J$8</xm:f>
          </x14:formula1>
          <xm:sqref>N3:N6 N42:N49 N157:N161 N94:N105 N366:N369 N81:N87 N55:N58 N145:N152 N132:N138 N209:N213 N171:N178 N197:N204 N184:N190 N120:N127 N223:N230 N379:N386 N249:N256 N236:N242 N262:N265 N275:N282 N301:N308 N288:N294 N314:N317 N327:N334 N353:N360 N340:N346 N16:N35 N107:N110 N68:N75 N405:N412 N392:N398</xm:sqref>
        </x14:dataValidation>
        <x14:dataValidation type="list" allowBlank="1" showInputMessage="1" showErrorMessage="1" xr:uid="{00000000-0002-0000-0700-000006000000}">
          <x14:formula1>
            <xm:f>EJE!$H$1:$H$25</xm:f>
          </x14:formula1>
          <xm:sqref>H4:H9 H14:H15 H11:H12 H37:H38 H30:H35 H40:H41 H17:H28 H367:H372 H69:H75 H377:H378 H374:H375 H380:H386 H95:H106 H89:H90 H82:H87 H92:H93 H108:H113 H118:H119 H115:H116 H121:H127 H140:H141 H133:H138 H198:H209 H211:H216 H159:H164 H169:H170 H166:H167 H172:H178 H146:H152 H192:H193 H185:H190 H221:H222 H218:H219 H224:H230 H157 H143:H144 H250:H261 H244:H245 H237:H242 H247:H248 H287 H263:H268 H273:H274 H270:H271 H276:H282 H313 H302:H308 H296:H297 H289:H294 H299:H300 H339 H315:H320 H325:H326 H322:H323 H328:H334 H354:H360 H348:H349 H341:H346 H351:H352 H54 H195:H196 H43:H49 H56:H61 H66:H67 H63:H64 H406:H412 H400:H401 H393:H398 H403:H404</xm:sqref>
        </x14:dataValidation>
        <x14:dataValidation type="list" allowBlank="1" showInputMessage="1" showErrorMessage="1" xr:uid="{00000000-0002-0000-0700-000007000000}">
          <x14:formula1>
            <xm:f>EJE!$H$1:$H$15</xm:f>
          </x14:formula1>
          <xm:sqref>H3 H16 H29 H42 H210 H366 H379 H81 H94 H107 H120 H132 H145 H158 H171 H184 H197 H223 H236 H249 H262 H275 H288 H301 H314 H327 H340 H353 H55 H68 H392 H405</xm:sqref>
        </x14:dataValidation>
        <x14:dataValidation type="list" allowBlank="1" showInputMessage="1" showErrorMessage="1" xr:uid="{00000000-0002-0000-0700-000008000000}">
          <x14:formula1>
            <xm:f>EJE!$I$1:$I$31</xm:f>
          </x14:formula1>
          <xm:sqref>E3:E9 E11:E12 E37:E38 E14:E35 E157:E164 E377:E386 E92:E113 E366:E372 E89:E90 E81:E87 E374:E375 E66:E75 E140:E141 E195:E216 E221:E230 E169:E178 E132:E138 E143:E152 E247:E268 E218:E219 E54:E61 E166:E167 E244:E245 E287:E294 E236:E242 E273:E282 E313:E320 E270:E271 E299:E308 E339:E346 E296:E297 E192:E193 E325:E334 E322:E323 E63:E64 E351:E360 E348:E349 E184:E190 E40:E49 E115:E116 E118:E127 E392:E398 E403:E412 E400:E401</xm:sqref>
        </x14:dataValidation>
        <x14:dataValidation type="list" allowBlank="1" showInputMessage="1" showErrorMessage="1" xr:uid="{00000000-0002-0000-0700-000009000000}">
          <x14:formula1>
            <xm:f>EJE!$G$1:$G$13</xm:f>
          </x14:formula1>
          <xm:sqref>K3:K9 K11:K12 K37:K38 K14:K35 K157:K164 K377:K386 K92:K113 K366:K372 K89:K90 K81:K87 K374:K375 K66:K75 K140:K141 K195:K216 K221:K230 K169:K178 K132:K138 K143:K152 K247:K268 K218:K219 K54:K61 K166:K167 K244:K245 K287:K294 K236:K242 K273:K282 K313:K320 K270:K271 K299:K308 K339:K346 K296:K297 K192:K193 K325:K334 K322:K323 K63:K64 K351:K360 K348:K349 K184:K190 K40:K49 K115:K116 K118:K127 K392:K398 K403:K412 K400:K401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AQ411"/>
  <sheetViews>
    <sheetView zoomScale="145" zoomScaleNormal="145" zoomScaleSheetLayoutView="115" workbookViewId="0">
      <selection activeCell="C4" sqref="C4"/>
    </sheetView>
  </sheetViews>
  <sheetFormatPr baseColWidth="10" defaultRowHeight="12.75" outlineLevelCol="1"/>
  <cols>
    <col min="1" max="1" width="4.42578125" style="164" bestFit="1" customWidth="1"/>
    <col min="2" max="2" width="3.140625" style="25" customWidth="1" outlineLevel="1"/>
    <col min="3" max="3" width="38" style="172" customWidth="1"/>
    <col min="4" max="4" width="4.7109375" style="211" customWidth="1" outlineLevel="1"/>
    <col min="5" max="5" width="1" style="333" bestFit="1" customWidth="1"/>
    <col min="6" max="6" width="2" style="174" bestFit="1" customWidth="1"/>
    <col min="7" max="7" width="4.42578125" style="333" bestFit="1" customWidth="1"/>
    <col min="8" max="8" width="1" style="333" bestFit="1" customWidth="1"/>
    <col min="9" max="9" width="2" style="174" customWidth="1"/>
    <col min="10" max="10" width="5.42578125" style="333" bestFit="1" customWidth="1"/>
    <col min="11" max="11" width="1" style="333" bestFit="1" customWidth="1"/>
    <col min="12" max="12" width="2" style="174" bestFit="1" customWidth="1"/>
    <col min="13" max="13" width="4" style="333" bestFit="1" customWidth="1"/>
    <col min="14" max="14" width="1" style="333" bestFit="1" customWidth="1"/>
    <col min="15" max="15" width="2" style="174" bestFit="1" customWidth="1"/>
    <col min="16" max="16" width="4" style="333" bestFit="1" customWidth="1"/>
    <col min="17" max="17" width="1" style="333" bestFit="1" customWidth="1"/>
    <col min="18" max="18" width="2" style="333" bestFit="1" customWidth="1"/>
    <col min="19" max="19" width="4" style="333" bestFit="1" customWidth="1"/>
    <col min="20" max="20" width="1" style="333" bestFit="1" customWidth="1"/>
    <col min="21" max="21" width="2" style="333" bestFit="1" customWidth="1"/>
    <col min="22" max="22" width="4" style="333" bestFit="1" customWidth="1"/>
    <col min="23" max="23" width="1" style="333" bestFit="1" customWidth="1"/>
    <col min="24" max="24" width="2" style="333" bestFit="1" customWidth="1"/>
    <col min="25" max="25" width="4" style="333" bestFit="1" customWidth="1"/>
    <col min="26" max="26" width="1" style="333" bestFit="1" customWidth="1"/>
    <col min="27" max="27" width="2" style="333" bestFit="1" customWidth="1"/>
    <col min="28" max="28" width="4" style="333" bestFit="1" customWidth="1"/>
    <col min="29" max="29" width="1" style="333" bestFit="1" customWidth="1"/>
    <col min="30" max="30" width="2" style="333" bestFit="1" customWidth="1"/>
    <col min="31" max="31" width="3" style="333" customWidth="1"/>
    <col min="32" max="32" width="1.140625" style="333" customWidth="1"/>
    <col min="33" max="33" width="4.42578125" style="333" customWidth="1"/>
    <col min="34" max="34" width="2.7109375" style="333" customWidth="1"/>
    <col min="35" max="35" width="5.140625" style="25" bestFit="1" customWidth="1"/>
    <col min="36" max="36" width="30.85546875" style="25" customWidth="1"/>
    <col min="37" max="39" width="3.85546875" style="333" customWidth="1"/>
    <col min="40" max="40" width="2" style="333" bestFit="1" customWidth="1"/>
    <col min="41" max="177" width="11.42578125" style="333"/>
    <col min="178" max="178" width="1.85546875" style="333" bestFit="1" customWidth="1"/>
    <col min="179" max="179" width="10.7109375" style="333" customWidth="1"/>
    <col min="180" max="180" width="2" style="333" customWidth="1"/>
    <col min="181" max="181" width="3" style="333" customWidth="1"/>
    <col min="182" max="182" width="0.85546875" style="333" customWidth="1"/>
    <col min="183" max="183" width="2.42578125" style="333" customWidth="1"/>
    <col min="184" max="184" width="3" style="333" customWidth="1"/>
    <col min="185" max="185" width="0.85546875" style="333" customWidth="1"/>
    <col min="186" max="186" width="2.42578125" style="333" customWidth="1"/>
    <col min="187" max="187" width="3" style="333" customWidth="1"/>
    <col min="188" max="188" width="0.85546875" style="333" customWidth="1"/>
    <col min="189" max="189" width="2.42578125" style="333" customWidth="1"/>
    <col min="190" max="190" width="3" style="333" customWidth="1"/>
    <col min="191" max="191" width="0.85546875" style="333" customWidth="1"/>
    <col min="192" max="192" width="2.42578125" style="333" customWidth="1"/>
    <col min="193" max="193" width="3" style="333" customWidth="1"/>
    <col min="194" max="194" width="0.85546875" style="333" customWidth="1"/>
    <col min="195" max="195" width="2.42578125" style="333" customWidth="1"/>
    <col min="196" max="196" width="3" style="333" customWidth="1"/>
    <col min="197" max="197" width="0.85546875" style="333" customWidth="1"/>
    <col min="198" max="198" width="2.42578125" style="333" customWidth="1"/>
    <col min="199" max="199" width="3" style="333" customWidth="1"/>
    <col min="200" max="200" width="0.85546875" style="333" customWidth="1"/>
    <col min="201" max="201" width="2.42578125" style="333" customWidth="1"/>
    <col min="202" max="202" width="3" style="333" customWidth="1"/>
    <col min="203" max="203" width="0.85546875" style="333" customWidth="1"/>
    <col min="204" max="204" width="2.42578125" style="333" customWidth="1"/>
    <col min="205" max="205" width="3" style="333" customWidth="1"/>
    <col min="206" max="206" width="0.85546875" style="333" customWidth="1"/>
    <col min="207" max="207" width="2.42578125" style="333" customWidth="1"/>
    <col min="208" max="208" width="3" style="333" customWidth="1"/>
    <col min="209" max="209" width="0.85546875" style="333" customWidth="1"/>
    <col min="210" max="210" width="2.42578125" style="333" customWidth="1"/>
    <col min="211" max="211" width="3.7109375" style="333" customWidth="1"/>
    <col min="212" max="212" width="4.7109375" style="333" customWidth="1"/>
    <col min="213" max="213" width="5.42578125" style="333" customWidth="1"/>
    <col min="214" max="214" width="4.140625" style="333" customWidth="1"/>
    <col min="215" max="433" width="11.42578125" style="333"/>
    <col min="434" max="434" width="1.85546875" style="333" bestFit="1" customWidth="1"/>
    <col min="435" max="435" width="10.7109375" style="333" customWidth="1"/>
    <col min="436" max="436" width="2" style="333" customWidth="1"/>
    <col min="437" max="437" width="3" style="333" customWidth="1"/>
    <col min="438" max="438" width="0.85546875" style="333" customWidth="1"/>
    <col min="439" max="439" width="2.42578125" style="333" customWidth="1"/>
    <col min="440" max="440" width="3" style="333" customWidth="1"/>
    <col min="441" max="441" width="0.85546875" style="333" customWidth="1"/>
    <col min="442" max="442" width="2.42578125" style="333" customWidth="1"/>
    <col min="443" max="443" width="3" style="333" customWidth="1"/>
    <col min="444" max="444" width="0.85546875" style="333" customWidth="1"/>
    <col min="445" max="445" width="2.42578125" style="333" customWidth="1"/>
    <col min="446" max="446" width="3" style="333" customWidth="1"/>
    <col min="447" max="447" width="0.85546875" style="333" customWidth="1"/>
    <col min="448" max="448" width="2.42578125" style="333" customWidth="1"/>
    <col min="449" max="449" width="3" style="333" customWidth="1"/>
    <col min="450" max="450" width="0.85546875" style="333" customWidth="1"/>
    <col min="451" max="451" width="2.42578125" style="333" customWidth="1"/>
    <col min="452" max="452" width="3" style="333" customWidth="1"/>
    <col min="453" max="453" width="0.85546875" style="333" customWidth="1"/>
    <col min="454" max="454" width="2.42578125" style="333" customWidth="1"/>
    <col min="455" max="455" width="3" style="333" customWidth="1"/>
    <col min="456" max="456" width="0.85546875" style="333" customWidth="1"/>
    <col min="457" max="457" width="2.42578125" style="333" customWidth="1"/>
    <col min="458" max="458" width="3" style="333" customWidth="1"/>
    <col min="459" max="459" width="0.85546875" style="333" customWidth="1"/>
    <col min="460" max="460" width="2.42578125" style="333" customWidth="1"/>
    <col min="461" max="461" width="3" style="333" customWidth="1"/>
    <col min="462" max="462" width="0.85546875" style="333" customWidth="1"/>
    <col min="463" max="463" width="2.42578125" style="333" customWidth="1"/>
    <col min="464" max="464" width="3" style="333" customWidth="1"/>
    <col min="465" max="465" width="0.85546875" style="333" customWidth="1"/>
    <col min="466" max="466" width="2.42578125" style="333" customWidth="1"/>
    <col min="467" max="467" width="3.7109375" style="333" customWidth="1"/>
    <col min="468" max="468" width="4.7109375" style="333" customWidth="1"/>
    <col min="469" max="469" width="5.42578125" style="333" customWidth="1"/>
    <col min="470" max="470" width="4.140625" style="333" customWidth="1"/>
    <col min="471" max="689" width="11.42578125" style="333"/>
    <col min="690" max="690" width="1.85546875" style="333" bestFit="1" customWidth="1"/>
    <col min="691" max="691" width="10.7109375" style="333" customWidth="1"/>
    <col min="692" max="692" width="2" style="333" customWidth="1"/>
    <col min="693" max="693" width="3" style="333" customWidth="1"/>
    <col min="694" max="694" width="0.85546875" style="333" customWidth="1"/>
    <col min="695" max="695" width="2.42578125" style="333" customWidth="1"/>
    <col min="696" max="696" width="3" style="333" customWidth="1"/>
    <col min="697" max="697" width="0.85546875" style="333" customWidth="1"/>
    <col min="698" max="698" width="2.42578125" style="333" customWidth="1"/>
    <col min="699" max="699" width="3" style="333" customWidth="1"/>
    <col min="700" max="700" width="0.85546875" style="333" customWidth="1"/>
    <col min="701" max="701" width="2.42578125" style="333" customWidth="1"/>
    <col min="702" max="702" width="3" style="333" customWidth="1"/>
    <col min="703" max="703" width="0.85546875" style="333" customWidth="1"/>
    <col min="704" max="704" width="2.42578125" style="333" customWidth="1"/>
    <col min="705" max="705" width="3" style="333" customWidth="1"/>
    <col min="706" max="706" width="0.85546875" style="333" customWidth="1"/>
    <col min="707" max="707" width="2.42578125" style="333" customWidth="1"/>
    <col min="708" max="708" width="3" style="333" customWidth="1"/>
    <col min="709" max="709" width="0.85546875" style="333" customWidth="1"/>
    <col min="710" max="710" width="2.42578125" style="333" customWidth="1"/>
    <col min="711" max="711" width="3" style="333" customWidth="1"/>
    <col min="712" max="712" width="0.85546875" style="333" customWidth="1"/>
    <col min="713" max="713" width="2.42578125" style="333" customWidth="1"/>
    <col min="714" max="714" width="3" style="333" customWidth="1"/>
    <col min="715" max="715" width="0.85546875" style="333" customWidth="1"/>
    <col min="716" max="716" width="2.42578125" style="333" customWidth="1"/>
    <col min="717" max="717" width="3" style="333" customWidth="1"/>
    <col min="718" max="718" width="0.85546875" style="333" customWidth="1"/>
    <col min="719" max="719" width="2.42578125" style="333" customWidth="1"/>
    <col min="720" max="720" width="3" style="333" customWidth="1"/>
    <col min="721" max="721" width="0.85546875" style="333" customWidth="1"/>
    <col min="722" max="722" width="2.42578125" style="333" customWidth="1"/>
    <col min="723" max="723" width="3.7109375" style="333" customWidth="1"/>
    <col min="724" max="724" width="4.7109375" style="333" customWidth="1"/>
    <col min="725" max="725" width="5.42578125" style="333" customWidth="1"/>
    <col min="726" max="726" width="4.140625" style="333" customWidth="1"/>
    <col min="727" max="945" width="11.42578125" style="333"/>
    <col min="946" max="946" width="1.85546875" style="333" bestFit="1" customWidth="1"/>
    <col min="947" max="947" width="10.7109375" style="333" customWidth="1"/>
    <col min="948" max="948" width="2" style="333" customWidth="1"/>
    <col min="949" max="949" width="3" style="333" customWidth="1"/>
    <col min="950" max="950" width="0.85546875" style="333" customWidth="1"/>
    <col min="951" max="951" width="2.42578125" style="333" customWidth="1"/>
    <col min="952" max="952" width="3" style="333" customWidth="1"/>
    <col min="953" max="953" width="0.85546875" style="333" customWidth="1"/>
    <col min="954" max="954" width="2.42578125" style="333" customWidth="1"/>
    <col min="955" max="955" width="3" style="333" customWidth="1"/>
    <col min="956" max="956" width="0.85546875" style="333" customWidth="1"/>
    <col min="957" max="957" width="2.42578125" style="333" customWidth="1"/>
    <col min="958" max="958" width="3" style="333" customWidth="1"/>
    <col min="959" max="959" width="0.85546875" style="333" customWidth="1"/>
    <col min="960" max="960" width="2.42578125" style="333" customWidth="1"/>
    <col min="961" max="961" width="3" style="333" customWidth="1"/>
    <col min="962" max="962" width="0.85546875" style="333" customWidth="1"/>
    <col min="963" max="963" width="2.42578125" style="333" customWidth="1"/>
    <col min="964" max="964" width="3" style="333" customWidth="1"/>
    <col min="965" max="965" width="0.85546875" style="333" customWidth="1"/>
    <col min="966" max="966" width="2.42578125" style="333" customWidth="1"/>
    <col min="967" max="967" width="3" style="333" customWidth="1"/>
    <col min="968" max="968" width="0.85546875" style="333" customWidth="1"/>
    <col min="969" max="969" width="2.42578125" style="333" customWidth="1"/>
    <col min="970" max="970" width="3" style="333" customWidth="1"/>
    <col min="971" max="971" width="0.85546875" style="333" customWidth="1"/>
    <col min="972" max="972" width="2.42578125" style="333" customWidth="1"/>
    <col min="973" max="973" width="3" style="333" customWidth="1"/>
    <col min="974" max="974" width="0.85546875" style="333" customWidth="1"/>
    <col min="975" max="975" width="2.42578125" style="333" customWidth="1"/>
    <col min="976" max="976" width="3" style="333" customWidth="1"/>
    <col min="977" max="977" width="0.85546875" style="333" customWidth="1"/>
    <col min="978" max="978" width="2.42578125" style="333" customWidth="1"/>
    <col min="979" max="979" width="3.7109375" style="333" customWidth="1"/>
    <col min="980" max="980" width="4.7109375" style="333" customWidth="1"/>
    <col min="981" max="981" width="5.42578125" style="333" customWidth="1"/>
    <col min="982" max="982" width="4.140625" style="333" customWidth="1"/>
    <col min="983" max="1201" width="11.42578125" style="333"/>
    <col min="1202" max="1202" width="1.85546875" style="333" bestFit="1" customWidth="1"/>
    <col min="1203" max="1203" width="10.7109375" style="333" customWidth="1"/>
    <col min="1204" max="1204" width="2" style="333" customWidth="1"/>
    <col min="1205" max="1205" width="3" style="333" customWidth="1"/>
    <col min="1206" max="1206" width="0.85546875" style="333" customWidth="1"/>
    <col min="1207" max="1207" width="2.42578125" style="333" customWidth="1"/>
    <col min="1208" max="1208" width="3" style="333" customWidth="1"/>
    <col min="1209" max="1209" width="0.85546875" style="333" customWidth="1"/>
    <col min="1210" max="1210" width="2.42578125" style="333" customWidth="1"/>
    <col min="1211" max="1211" width="3" style="333" customWidth="1"/>
    <col min="1212" max="1212" width="0.85546875" style="333" customWidth="1"/>
    <col min="1213" max="1213" width="2.42578125" style="333" customWidth="1"/>
    <col min="1214" max="1214" width="3" style="333" customWidth="1"/>
    <col min="1215" max="1215" width="0.85546875" style="333" customWidth="1"/>
    <col min="1216" max="1216" width="2.42578125" style="333" customWidth="1"/>
    <col min="1217" max="1217" width="3" style="333" customWidth="1"/>
    <col min="1218" max="1218" width="0.85546875" style="333" customWidth="1"/>
    <col min="1219" max="1219" width="2.42578125" style="333" customWidth="1"/>
    <col min="1220" max="1220" width="3" style="333" customWidth="1"/>
    <col min="1221" max="1221" width="0.85546875" style="333" customWidth="1"/>
    <col min="1222" max="1222" width="2.42578125" style="333" customWidth="1"/>
    <col min="1223" max="1223" width="3" style="333" customWidth="1"/>
    <col min="1224" max="1224" width="0.85546875" style="333" customWidth="1"/>
    <col min="1225" max="1225" width="2.42578125" style="333" customWidth="1"/>
    <col min="1226" max="1226" width="3" style="333" customWidth="1"/>
    <col min="1227" max="1227" width="0.85546875" style="333" customWidth="1"/>
    <col min="1228" max="1228" width="2.42578125" style="333" customWidth="1"/>
    <col min="1229" max="1229" width="3" style="333" customWidth="1"/>
    <col min="1230" max="1230" width="0.85546875" style="333" customWidth="1"/>
    <col min="1231" max="1231" width="2.42578125" style="333" customWidth="1"/>
    <col min="1232" max="1232" width="3" style="333" customWidth="1"/>
    <col min="1233" max="1233" width="0.85546875" style="333" customWidth="1"/>
    <col min="1234" max="1234" width="2.42578125" style="333" customWidth="1"/>
    <col min="1235" max="1235" width="3.7109375" style="333" customWidth="1"/>
    <col min="1236" max="1236" width="4.7109375" style="333" customWidth="1"/>
    <col min="1237" max="1237" width="5.42578125" style="333" customWidth="1"/>
    <col min="1238" max="1238" width="4.140625" style="333" customWidth="1"/>
    <col min="1239" max="1457" width="11.42578125" style="333"/>
    <col min="1458" max="1458" width="1.85546875" style="333" bestFit="1" customWidth="1"/>
    <col min="1459" max="1459" width="10.7109375" style="333" customWidth="1"/>
    <col min="1460" max="1460" width="2" style="333" customWidth="1"/>
    <col min="1461" max="1461" width="3" style="333" customWidth="1"/>
    <col min="1462" max="1462" width="0.85546875" style="333" customWidth="1"/>
    <col min="1463" max="1463" width="2.42578125" style="333" customWidth="1"/>
    <col min="1464" max="1464" width="3" style="333" customWidth="1"/>
    <col min="1465" max="1465" width="0.85546875" style="333" customWidth="1"/>
    <col min="1466" max="1466" width="2.42578125" style="333" customWidth="1"/>
    <col min="1467" max="1467" width="3" style="333" customWidth="1"/>
    <col min="1468" max="1468" width="0.85546875" style="333" customWidth="1"/>
    <col min="1469" max="1469" width="2.42578125" style="333" customWidth="1"/>
    <col min="1470" max="1470" width="3" style="333" customWidth="1"/>
    <col min="1471" max="1471" width="0.85546875" style="333" customWidth="1"/>
    <col min="1472" max="1472" width="2.42578125" style="333" customWidth="1"/>
    <col min="1473" max="1473" width="3" style="333" customWidth="1"/>
    <col min="1474" max="1474" width="0.85546875" style="333" customWidth="1"/>
    <col min="1475" max="1475" width="2.42578125" style="333" customWidth="1"/>
    <col min="1476" max="1476" width="3" style="333" customWidth="1"/>
    <col min="1477" max="1477" width="0.85546875" style="333" customWidth="1"/>
    <col min="1478" max="1478" width="2.42578125" style="333" customWidth="1"/>
    <col min="1479" max="1479" width="3" style="333" customWidth="1"/>
    <col min="1480" max="1480" width="0.85546875" style="333" customWidth="1"/>
    <col min="1481" max="1481" width="2.42578125" style="333" customWidth="1"/>
    <col min="1482" max="1482" width="3" style="333" customWidth="1"/>
    <col min="1483" max="1483" width="0.85546875" style="333" customWidth="1"/>
    <col min="1484" max="1484" width="2.42578125" style="333" customWidth="1"/>
    <col min="1485" max="1485" width="3" style="333" customWidth="1"/>
    <col min="1486" max="1486" width="0.85546875" style="333" customWidth="1"/>
    <col min="1487" max="1487" width="2.42578125" style="333" customWidth="1"/>
    <col min="1488" max="1488" width="3" style="333" customWidth="1"/>
    <col min="1489" max="1489" width="0.85546875" style="333" customWidth="1"/>
    <col min="1490" max="1490" width="2.42578125" style="333" customWidth="1"/>
    <col min="1491" max="1491" width="3.7109375" style="333" customWidth="1"/>
    <col min="1492" max="1492" width="4.7109375" style="333" customWidth="1"/>
    <col min="1493" max="1493" width="5.42578125" style="333" customWidth="1"/>
    <col min="1494" max="1494" width="4.140625" style="333" customWidth="1"/>
    <col min="1495" max="1713" width="11.42578125" style="333"/>
    <col min="1714" max="1714" width="1.85546875" style="333" bestFit="1" customWidth="1"/>
    <col min="1715" max="1715" width="10.7109375" style="333" customWidth="1"/>
    <col min="1716" max="1716" width="2" style="333" customWidth="1"/>
    <col min="1717" max="1717" width="3" style="333" customWidth="1"/>
    <col min="1718" max="1718" width="0.85546875" style="333" customWidth="1"/>
    <col min="1719" max="1719" width="2.42578125" style="333" customWidth="1"/>
    <col min="1720" max="1720" width="3" style="333" customWidth="1"/>
    <col min="1721" max="1721" width="0.85546875" style="333" customWidth="1"/>
    <col min="1722" max="1722" width="2.42578125" style="333" customWidth="1"/>
    <col min="1723" max="1723" width="3" style="333" customWidth="1"/>
    <col min="1724" max="1724" width="0.85546875" style="333" customWidth="1"/>
    <col min="1725" max="1725" width="2.42578125" style="333" customWidth="1"/>
    <col min="1726" max="1726" width="3" style="333" customWidth="1"/>
    <col min="1727" max="1727" width="0.85546875" style="333" customWidth="1"/>
    <col min="1728" max="1728" width="2.42578125" style="333" customWidth="1"/>
    <col min="1729" max="1729" width="3" style="333" customWidth="1"/>
    <col min="1730" max="1730" width="0.85546875" style="333" customWidth="1"/>
    <col min="1731" max="1731" width="2.42578125" style="333" customWidth="1"/>
    <col min="1732" max="1732" width="3" style="333" customWidth="1"/>
    <col min="1733" max="1733" width="0.85546875" style="333" customWidth="1"/>
    <col min="1734" max="1734" width="2.42578125" style="333" customWidth="1"/>
    <col min="1735" max="1735" width="3" style="333" customWidth="1"/>
    <col min="1736" max="1736" width="0.85546875" style="333" customWidth="1"/>
    <col min="1737" max="1737" width="2.42578125" style="333" customWidth="1"/>
    <col min="1738" max="1738" width="3" style="333" customWidth="1"/>
    <col min="1739" max="1739" width="0.85546875" style="333" customWidth="1"/>
    <col min="1740" max="1740" width="2.42578125" style="333" customWidth="1"/>
    <col min="1741" max="1741" width="3" style="333" customWidth="1"/>
    <col min="1742" max="1742" width="0.85546875" style="333" customWidth="1"/>
    <col min="1743" max="1743" width="2.42578125" style="333" customWidth="1"/>
    <col min="1744" max="1744" width="3" style="333" customWidth="1"/>
    <col min="1745" max="1745" width="0.85546875" style="333" customWidth="1"/>
    <col min="1746" max="1746" width="2.42578125" style="333" customWidth="1"/>
    <col min="1747" max="1747" width="3.7109375" style="333" customWidth="1"/>
    <col min="1748" max="1748" width="4.7109375" style="333" customWidth="1"/>
    <col min="1749" max="1749" width="5.42578125" style="333" customWidth="1"/>
    <col min="1750" max="1750" width="4.140625" style="333" customWidth="1"/>
    <col min="1751" max="1969" width="11.42578125" style="333"/>
    <col min="1970" max="1970" width="1.85546875" style="333" bestFit="1" customWidth="1"/>
    <col min="1971" max="1971" width="10.7109375" style="333" customWidth="1"/>
    <col min="1972" max="1972" width="2" style="333" customWidth="1"/>
    <col min="1973" max="1973" width="3" style="333" customWidth="1"/>
    <col min="1974" max="1974" width="0.85546875" style="333" customWidth="1"/>
    <col min="1975" max="1975" width="2.42578125" style="333" customWidth="1"/>
    <col min="1976" max="1976" width="3" style="333" customWidth="1"/>
    <col min="1977" max="1977" width="0.85546875" style="333" customWidth="1"/>
    <col min="1978" max="1978" width="2.42578125" style="333" customWidth="1"/>
    <col min="1979" max="1979" width="3" style="333" customWidth="1"/>
    <col min="1980" max="1980" width="0.85546875" style="333" customWidth="1"/>
    <col min="1981" max="1981" width="2.42578125" style="333" customWidth="1"/>
    <col min="1982" max="1982" width="3" style="333" customWidth="1"/>
    <col min="1983" max="1983" width="0.85546875" style="333" customWidth="1"/>
    <col min="1984" max="1984" width="2.42578125" style="333" customWidth="1"/>
    <col min="1985" max="1985" width="3" style="333" customWidth="1"/>
    <col min="1986" max="1986" width="0.85546875" style="333" customWidth="1"/>
    <col min="1987" max="1987" width="2.42578125" style="333" customWidth="1"/>
    <col min="1988" max="1988" width="3" style="333" customWidth="1"/>
    <col min="1989" max="1989" width="0.85546875" style="333" customWidth="1"/>
    <col min="1990" max="1990" width="2.42578125" style="333" customWidth="1"/>
    <col min="1991" max="1991" width="3" style="333" customWidth="1"/>
    <col min="1992" max="1992" width="0.85546875" style="333" customWidth="1"/>
    <col min="1993" max="1993" width="2.42578125" style="333" customWidth="1"/>
    <col min="1994" max="1994" width="3" style="333" customWidth="1"/>
    <col min="1995" max="1995" width="0.85546875" style="333" customWidth="1"/>
    <col min="1996" max="1996" width="2.42578125" style="333" customWidth="1"/>
    <col min="1997" max="1997" width="3" style="333" customWidth="1"/>
    <col min="1998" max="1998" width="0.85546875" style="333" customWidth="1"/>
    <col min="1999" max="1999" width="2.42578125" style="333" customWidth="1"/>
    <col min="2000" max="2000" width="3" style="333" customWidth="1"/>
    <col min="2001" max="2001" width="0.85546875" style="333" customWidth="1"/>
    <col min="2002" max="2002" width="2.42578125" style="333" customWidth="1"/>
    <col min="2003" max="2003" width="3.7109375" style="333" customWidth="1"/>
    <col min="2004" max="2004" width="4.7109375" style="333" customWidth="1"/>
    <col min="2005" max="2005" width="5.42578125" style="333" customWidth="1"/>
    <col min="2006" max="2006" width="4.140625" style="333" customWidth="1"/>
    <col min="2007" max="2225" width="11.42578125" style="333"/>
    <col min="2226" max="2226" width="1.85546875" style="333" bestFit="1" customWidth="1"/>
    <col min="2227" max="2227" width="10.7109375" style="333" customWidth="1"/>
    <col min="2228" max="2228" width="2" style="333" customWidth="1"/>
    <col min="2229" max="2229" width="3" style="333" customWidth="1"/>
    <col min="2230" max="2230" width="0.85546875" style="333" customWidth="1"/>
    <col min="2231" max="2231" width="2.42578125" style="333" customWidth="1"/>
    <col min="2232" max="2232" width="3" style="333" customWidth="1"/>
    <col min="2233" max="2233" width="0.85546875" style="333" customWidth="1"/>
    <col min="2234" max="2234" width="2.42578125" style="333" customWidth="1"/>
    <col min="2235" max="2235" width="3" style="333" customWidth="1"/>
    <col min="2236" max="2236" width="0.85546875" style="333" customWidth="1"/>
    <col min="2237" max="2237" width="2.42578125" style="333" customWidth="1"/>
    <col min="2238" max="2238" width="3" style="333" customWidth="1"/>
    <col min="2239" max="2239" width="0.85546875" style="333" customWidth="1"/>
    <col min="2240" max="2240" width="2.42578125" style="333" customWidth="1"/>
    <col min="2241" max="2241" width="3" style="333" customWidth="1"/>
    <col min="2242" max="2242" width="0.85546875" style="333" customWidth="1"/>
    <col min="2243" max="2243" width="2.42578125" style="333" customWidth="1"/>
    <col min="2244" max="2244" width="3" style="333" customWidth="1"/>
    <col min="2245" max="2245" width="0.85546875" style="333" customWidth="1"/>
    <col min="2246" max="2246" width="2.42578125" style="333" customWidth="1"/>
    <col min="2247" max="2247" width="3" style="333" customWidth="1"/>
    <col min="2248" max="2248" width="0.85546875" style="333" customWidth="1"/>
    <col min="2249" max="2249" width="2.42578125" style="333" customWidth="1"/>
    <col min="2250" max="2250" width="3" style="333" customWidth="1"/>
    <col min="2251" max="2251" width="0.85546875" style="333" customWidth="1"/>
    <col min="2252" max="2252" width="2.42578125" style="333" customWidth="1"/>
    <col min="2253" max="2253" width="3" style="333" customWidth="1"/>
    <col min="2254" max="2254" width="0.85546875" style="333" customWidth="1"/>
    <col min="2255" max="2255" width="2.42578125" style="333" customWidth="1"/>
    <col min="2256" max="2256" width="3" style="333" customWidth="1"/>
    <col min="2257" max="2257" width="0.85546875" style="333" customWidth="1"/>
    <col min="2258" max="2258" width="2.42578125" style="333" customWidth="1"/>
    <col min="2259" max="2259" width="3.7109375" style="333" customWidth="1"/>
    <col min="2260" max="2260" width="4.7109375" style="333" customWidth="1"/>
    <col min="2261" max="2261" width="5.42578125" style="333" customWidth="1"/>
    <col min="2262" max="2262" width="4.140625" style="333" customWidth="1"/>
    <col min="2263" max="2481" width="11.42578125" style="333"/>
    <col min="2482" max="2482" width="1.85546875" style="333" bestFit="1" customWidth="1"/>
    <col min="2483" max="2483" width="10.7109375" style="333" customWidth="1"/>
    <col min="2484" max="2484" width="2" style="333" customWidth="1"/>
    <col min="2485" max="2485" width="3" style="333" customWidth="1"/>
    <col min="2486" max="2486" width="0.85546875" style="333" customWidth="1"/>
    <col min="2487" max="2487" width="2.42578125" style="333" customWidth="1"/>
    <col min="2488" max="2488" width="3" style="333" customWidth="1"/>
    <col min="2489" max="2489" width="0.85546875" style="333" customWidth="1"/>
    <col min="2490" max="2490" width="2.42578125" style="333" customWidth="1"/>
    <col min="2491" max="2491" width="3" style="333" customWidth="1"/>
    <col min="2492" max="2492" width="0.85546875" style="333" customWidth="1"/>
    <col min="2493" max="2493" width="2.42578125" style="333" customWidth="1"/>
    <col min="2494" max="2494" width="3" style="333" customWidth="1"/>
    <col min="2495" max="2495" width="0.85546875" style="333" customWidth="1"/>
    <col min="2496" max="2496" width="2.42578125" style="333" customWidth="1"/>
    <col min="2497" max="2497" width="3" style="333" customWidth="1"/>
    <col min="2498" max="2498" width="0.85546875" style="333" customWidth="1"/>
    <col min="2499" max="2499" width="2.42578125" style="333" customWidth="1"/>
    <col min="2500" max="2500" width="3" style="333" customWidth="1"/>
    <col min="2501" max="2501" width="0.85546875" style="333" customWidth="1"/>
    <col min="2502" max="2502" width="2.42578125" style="333" customWidth="1"/>
    <col min="2503" max="2503" width="3" style="333" customWidth="1"/>
    <col min="2504" max="2504" width="0.85546875" style="333" customWidth="1"/>
    <col min="2505" max="2505" width="2.42578125" style="333" customWidth="1"/>
    <col min="2506" max="2506" width="3" style="333" customWidth="1"/>
    <col min="2507" max="2507" width="0.85546875" style="333" customWidth="1"/>
    <col min="2508" max="2508" width="2.42578125" style="333" customWidth="1"/>
    <col min="2509" max="2509" width="3" style="333" customWidth="1"/>
    <col min="2510" max="2510" width="0.85546875" style="333" customWidth="1"/>
    <col min="2511" max="2511" width="2.42578125" style="333" customWidth="1"/>
    <col min="2512" max="2512" width="3" style="333" customWidth="1"/>
    <col min="2513" max="2513" width="0.85546875" style="333" customWidth="1"/>
    <col min="2514" max="2514" width="2.42578125" style="333" customWidth="1"/>
    <col min="2515" max="2515" width="3.7109375" style="333" customWidth="1"/>
    <col min="2516" max="2516" width="4.7109375" style="333" customWidth="1"/>
    <col min="2517" max="2517" width="5.42578125" style="333" customWidth="1"/>
    <col min="2518" max="2518" width="4.140625" style="333" customWidth="1"/>
    <col min="2519" max="2737" width="11.42578125" style="333"/>
    <col min="2738" max="2738" width="1.85546875" style="333" bestFit="1" customWidth="1"/>
    <col min="2739" max="2739" width="10.7109375" style="333" customWidth="1"/>
    <col min="2740" max="2740" width="2" style="333" customWidth="1"/>
    <col min="2741" max="2741" width="3" style="333" customWidth="1"/>
    <col min="2742" max="2742" width="0.85546875" style="333" customWidth="1"/>
    <col min="2743" max="2743" width="2.42578125" style="333" customWidth="1"/>
    <col min="2744" max="2744" width="3" style="333" customWidth="1"/>
    <col min="2745" max="2745" width="0.85546875" style="333" customWidth="1"/>
    <col min="2746" max="2746" width="2.42578125" style="333" customWidth="1"/>
    <col min="2747" max="2747" width="3" style="333" customWidth="1"/>
    <col min="2748" max="2748" width="0.85546875" style="333" customWidth="1"/>
    <col min="2749" max="2749" width="2.42578125" style="333" customWidth="1"/>
    <col min="2750" max="2750" width="3" style="333" customWidth="1"/>
    <col min="2751" max="2751" width="0.85546875" style="333" customWidth="1"/>
    <col min="2752" max="2752" width="2.42578125" style="333" customWidth="1"/>
    <col min="2753" max="2753" width="3" style="333" customWidth="1"/>
    <col min="2754" max="2754" width="0.85546875" style="333" customWidth="1"/>
    <col min="2755" max="2755" width="2.42578125" style="333" customWidth="1"/>
    <col min="2756" max="2756" width="3" style="333" customWidth="1"/>
    <col min="2757" max="2757" width="0.85546875" style="333" customWidth="1"/>
    <col min="2758" max="2758" width="2.42578125" style="333" customWidth="1"/>
    <col min="2759" max="2759" width="3" style="333" customWidth="1"/>
    <col min="2760" max="2760" width="0.85546875" style="333" customWidth="1"/>
    <col min="2761" max="2761" width="2.42578125" style="333" customWidth="1"/>
    <col min="2762" max="2762" width="3" style="333" customWidth="1"/>
    <col min="2763" max="2763" width="0.85546875" style="333" customWidth="1"/>
    <col min="2764" max="2764" width="2.42578125" style="333" customWidth="1"/>
    <col min="2765" max="2765" width="3" style="333" customWidth="1"/>
    <col min="2766" max="2766" width="0.85546875" style="333" customWidth="1"/>
    <col min="2767" max="2767" width="2.42578125" style="333" customWidth="1"/>
    <col min="2768" max="2768" width="3" style="333" customWidth="1"/>
    <col min="2769" max="2769" width="0.85546875" style="333" customWidth="1"/>
    <col min="2770" max="2770" width="2.42578125" style="333" customWidth="1"/>
    <col min="2771" max="2771" width="3.7109375" style="333" customWidth="1"/>
    <col min="2772" max="2772" width="4.7109375" style="333" customWidth="1"/>
    <col min="2773" max="2773" width="5.42578125" style="333" customWidth="1"/>
    <col min="2774" max="2774" width="4.140625" style="333" customWidth="1"/>
    <col min="2775" max="2993" width="11.42578125" style="333"/>
    <col min="2994" max="2994" width="1.85546875" style="333" bestFit="1" customWidth="1"/>
    <col min="2995" max="2995" width="10.7109375" style="333" customWidth="1"/>
    <col min="2996" max="2996" width="2" style="333" customWidth="1"/>
    <col min="2997" max="2997" width="3" style="333" customWidth="1"/>
    <col min="2998" max="2998" width="0.85546875" style="333" customWidth="1"/>
    <col min="2999" max="2999" width="2.42578125" style="333" customWidth="1"/>
    <col min="3000" max="3000" width="3" style="333" customWidth="1"/>
    <col min="3001" max="3001" width="0.85546875" style="333" customWidth="1"/>
    <col min="3002" max="3002" width="2.42578125" style="333" customWidth="1"/>
    <col min="3003" max="3003" width="3" style="333" customWidth="1"/>
    <col min="3004" max="3004" width="0.85546875" style="333" customWidth="1"/>
    <col min="3005" max="3005" width="2.42578125" style="333" customWidth="1"/>
    <col min="3006" max="3006" width="3" style="333" customWidth="1"/>
    <col min="3007" max="3007" width="0.85546875" style="333" customWidth="1"/>
    <col min="3008" max="3008" width="2.42578125" style="333" customWidth="1"/>
    <col min="3009" max="3009" width="3" style="333" customWidth="1"/>
    <col min="3010" max="3010" width="0.85546875" style="333" customWidth="1"/>
    <col min="3011" max="3011" width="2.42578125" style="333" customWidth="1"/>
    <col min="3012" max="3012" width="3" style="333" customWidth="1"/>
    <col min="3013" max="3013" width="0.85546875" style="333" customWidth="1"/>
    <col min="3014" max="3014" width="2.42578125" style="333" customWidth="1"/>
    <col min="3015" max="3015" width="3" style="333" customWidth="1"/>
    <col min="3016" max="3016" width="0.85546875" style="333" customWidth="1"/>
    <col min="3017" max="3017" width="2.42578125" style="333" customWidth="1"/>
    <col min="3018" max="3018" width="3" style="333" customWidth="1"/>
    <col min="3019" max="3019" width="0.85546875" style="333" customWidth="1"/>
    <col min="3020" max="3020" width="2.42578125" style="333" customWidth="1"/>
    <col min="3021" max="3021" width="3" style="333" customWidth="1"/>
    <col min="3022" max="3022" width="0.85546875" style="333" customWidth="1"/>
    <col min="3023" max="3023" width="2.42578125" style="333" customWidth="1"/>
    <col min="3024" max="3024" width="3" style="333" customWidth="1"/>
    <col min="3025" max="3025" width="0.85546875" style="333" customWidth="1"/>
    <col min="3026" max="3026" width="2.42578125" style="333" customWidth="1"/>
    <col min="3027" max="3027" width="3.7109375" style="333" customWidth="1"/>
    <col min="3028" max="3028" width="4.7109375" style="333" customWidth="1"/>
    <col min="3029" max="3029" width="5.42578125" style="333" customWidth="1"/>
    <col min="3030" max="3030" width="4.140625" style="333" customWidth="1"/>
    <col min="3031" max="3249" width="11.42578125" style="333"/>
    <col min="3250" max="3250" width="1.85546875" style="333" bestFit="1" customWidth="1"/>
    <col min="3251" max="3251" width="10.7109375" style="333" customWidth="1"/>
    <col min="3252" max="3252" width="2" style="333" customWidth="1"/>
    <col min="3253" max="3253" width="3" style="333" customWidth="1"/>
    <col min="3254" max="3254" width="0.85546875" style="333" customWidth="1"/>
    <col min="3255" max="3255" width="2.42578125" style="333" customWidth="1"/>
    <col min="3256" max="3256" width="3" style="333" customWidth="1"/>
    <col min="3257" max="3257" width="0.85546875" style="333" customWidth="1"/>
    <col min="3258" max="3258" width="2.42578125" style="333" customWidth="1"/>
    <col min="3259" max="3259" width="3" style="333" customWidth="1"/>
    <col min="3260" max="3260" width="0.85546875" style="333" customWidth="1"/>
    <col min="3261" max="3261" width="2.42578125" style="333" customWidth="1"/>
    <col min="3262" max="3262" width="3" style="333" customWidth="1"/>
    <col min="3263" max="3263" width="0.85546875" style="333" customWidth="1"/>
    <col min="3264" max="3264" width="2.42578125" style="333" customWidth="1"/>
    <col min="3265" max="3265" width="3" style="333" customWidth="1"/>
    <col min="3266" max="3266" width="0.85546875" style="333" customWidth="1"/>
    <col min="3267" max="3267" width="2.42578125" style="333" customWidth="1"/>
    <col min="3268" max="3268" width="3" style="333" customWidth="1"/>
    <col min="3269" max="3269" width="0.85546875" style="333" customWidth="1"/>
    <col min="3270" max="3270" width="2.42578125" style="333" customWidth="1"/>
    <col min="3271" max="3271" width="3" style="333" customWidth="1"/>
    <col min="3272" max="3272" width="0.85546875" style="333" customWidth="1"/>
    <col min="3273" max="3273" width="2.42578125" style="333" customWidth="1"/>
    <col min="3274" max="3274" width="3" style="333" customWidth="1"/>
    <col min="3275" max="3275" width="0.85546875" style="333" customWidth="1"/>
    <col min="3276" max="3276" width="2.42578125" style="333" customWidth="1"/>
    <col min="3277" max="3277" width="3" style="333" customWidth="1"/>
    <col min="3278" max="3278" width="0.85546875" style="333" customWidth="1"/>
    <col min="3279" max="3279" width="2.42578125" style="333" customWidth="1"/>
    <col min="3280" max="3280" width="3" style="333" customWidth="1"/>
    <col min="3281" max="3281" width="0.85546875" style="333" customWidth="1"/>
    <col min="3282" max="3282" width="2.42578125" style="333" customWidth="1"/>
    <col min="3283" max="3283" width="3.7109375" style="333" customWidth="1"/>
    <col min="3284" max="3284" width="4.7109375" style="333" customWidth="1"/>
    <col min="3285" max="3285" width="5.42578125" style="333" customWidth="1"/>
    <col min="3286" max="3286" width="4.140625" style="333" customWidth="1"/>
    <col min="3287" max="3505" width="11.42578125" style="333"/>
    <col min="3506" max="3506" width="1.85546875" style="333" bestFit="1" customWidth="1"/>
    <col min="3507" max="3507" width="10.7109375" style="333" customWidth="1"/>
    <col min="3508" max="3508" width="2" style="333" customWidth="1"/>
    <col min="3509" max="3509" width="3" style="333" customWidth="1"/>
    <col min="3510" max="3510" width="0.85546875" style="333" customWidth="1"/>
    <col min="3511" max="3511" width="2.42578125" style="333" customWidth="1"/>
    <col min="3512" max="3512" width="3" style="333" customWidth="1"/>
    <col min="3513" max="3513" width="0.85546875" style="333" customWidth="1"/>
    <col min="3514" max="3514" width="2.42578125" style="333" customWidth="1"/>
    <col min="3515" max="3515" width="3" style="333" customWidth="1"/>
    <col min="3516" max="3516" width="0.85546875" style="333" customWidth="1"/>
    <col min="3517" max="3517" width="2.42578125" style="333" customWidth="1"/>
    <col min="3518" max="3518" width="3" style="333" customWidth="1"/>
    <col min="3519" max="3519" width="0.85546875" style="333" customWidth="1"/>
    <col min="3520" max="3520" width="2.42578125" style="333" customWidth="1"/>
    <col min="3521" max="3521" width="3" style="333" customWidth="1"/>
    <col min="3522" max="3522" width="0.85546875" style="333" customWidth="1"/>
    <col min="3523" max="3523" width="2.42578125" style="333" customWidth="1"/>
    <col min="3524" max="3524" width="3" style="333" customWidth="1"/>
    <col min="3525" max="3525" width="0.85546875" style="333" customWidth="1"/>
    <col min="3526" max="3526" width="2.42578125" style="333" customWidth="1"/>
    <col min="3527" max="3527" width="3" style="333" customWidth="1"/>
    <col min="3528" max="3528" width="0.85546875" style="333" customWidth="1"/>
    <col min="3529" max="3529" width="2.42578125" style="333" customWidth="1"/>
    <col min="3530" max="3530" width="3" style="333" customWidth="1"/>
    <col min="3531" max="3531" width="0.85546875" style="333" customWidth="1"/>
    <col min="3532" max="3532" width="2.42578125" style="333" customWidth="1"/>
    <col min="3533" max="3533" width="3" style="333" customWidth="1"/>
    <col min="3534" max="3534" width="0.85546875" style="333" customWidth="1"/>
    <col min="3535" max="3535" width="2.42578125" style="333" customWidth="1"/>
    <col min="3536" max="3536" width="3" style="333" customWidth="1"/>
    <col min="3537" max="3537" width="0.85546875" style="333" customWidth="1"/>
    <col min="3538" max="3538" width="2.42578125" style="333" customWidth="1"/>
    <col min="3539" max="3539" width="3.7109375" style="333" customWidth="1"/>
    <col min="3540" max="3540" width="4.7109375" style="333" customWidth="1"/>
    <col min="3541" max="3541" width="5.42578125" style="333" customWidth="1"/>
    <col min="3542" max="3542" width="4.140625" style="333" customWidth="1"/>
    <col min="3543" max="3761" width="11.42578125" style="333"/>
    <col min="3762" max="3762" width="1.85546875" style="333" bestFit="1" customWidth="1"/>
    <col min="3763" max="3763" width="10.7109375" style="333" customWidth="1"/>
    <col min="3764" max="3764" width="2" style="333" customWidth="1"/>
    <col min="3765" max="3765" width="3" style="333" customWidth="1"/>
    <col min="3766" max="3766" width="0.85546875" style="333" customWidth="1"/>
    <col min="3767" max="3767" width="2.42578125" style="333" customWidth="1"/>
    <col min="3768" max="3768" width="3" style="333" customWidth="1"/>
    <col min="3769" max="3769" width="0.85546875" style="333" customWidth="1"/>
    <col min="3770" max="3770" width="2.42578125" style="333" customWidth="1"/>
    <col min="3771" max="3771" width="3" style="333" customWidth="1"/>
    <col min="3772" max="3772" width="0.85546875" style="333" customWidth="1"/>
    <col min="3773" max="3773" width="2.42578125" style="333" customWidth="1"/>
    <col min="3774" max="3774" width="3" style="333" customWidth="1"/>
    <col min="3775" max="3775" width="0.85546875" style="333" customWidth="1"/>
    <col min="3776" max="3776" width="2.42578125" style="333" customWidth="1"/>
    <col min="3777" max="3777" width="3" style="333" customWidth="1"/>
    <col min="3778" max="3778" width="0.85546875" style="333" customWidth="1"/>
    <col min="3779" max="3779" width="2.42578125" style="333" customWidth="1"/>
    <col min="3780" max="3780" width="3" style="333" customWidth="1"/>
    <col min="3781" max="3781" width="0.85546875" style="333" customWidth="1"/>
    <col min="3782" max="3782" width="2.42578125" style="333" customWidth="1"/>
    <col min="3783" max="3783" width="3" style="333" customWidth="1"/>
    <col min="3784" max="3784" width="0.85546875" style="333" customWidth="1"/>
    <col min="3785" max="3785" width="2.42578125" style="333" customWidth="1"/>
    <col min="3786" max="3786" width="3" style="333" customWidth="1"/>
    <col min="3787" max="3787" width="0.85546875" style="333" customWidth="1"/>
    <col min="3788" max="3788" width="2.42578125" style="333" customWidth="1"/>
    <col min="3789" max="3789" width="3" style="333" customWidth="1"/>
    <col min="3790" max="3790" width="0.85546875" style="333" customWidth="1"/>
    <col min="3791" max="3791" width="2.42578125" style="333" customWidth="1"/>
    <col min="3792" max="3792" width="3" style="333" customWidth="1"/>
    <col min="3793" max="3793" width="0.85546875" style="333" customWidth="1"/>
    <col min="3794" max="3794" width="2.42578125" style="333" customWidth="1"/>
    <col min="3795" max="3795" width="3.7109375" style="333" customWidth="1"/>
    <col min="3796" max="3796" width="4.7109375" style="333" customWidth="1"/>
    <col min="3797" max="3797" width="5.42578125" style="333" customWidth="1"/>
    <col min="3798" max="3798" width="4.140625" style="333" customWidth="1"/>
    <col min="3799" max="4017" width="11.42578125" style="333"/>
    <col min="4018" max="4018" width="1.85546875" style="333" bestFit="1" customWidth="1"/>
    <col min="4019" max="4019" width="10.7109375" style="333" customWidth="1"/>
    <col min="4020" max="4020" width="2" style="333" customWidth="1"/>
    <col min="4021" max="4021" width="3" style="333" customWidth="1"/>
    <col min="4022" max="4022" width="0.85546875" style="333" customWidth="1"/>
    <col min="4023" max="4023" width="2.42578125" style="333" customWidth="1"/>
    <col min="4024" max="4024" width="3" style="333" customWidth="1"/>
    <col min="4025" max="4025" width="0.85546875" style="333" customWidth="1"/>
    <col min="4026" max="4026" width="2.42578125" style="333" customWidth="1"/>
    <col min="4027" max="4027" width="3" style="333" customWidth="1"/>
    <col min="4028" max="4028" width="0.85546875" style="333" customWidth="1"/>
    <col min="4029" max="4029" width="2.42578125" style="333" customWidth="1"/>
    <col min="4030" max="4030" width="3" style="333" customWidth="1"/>
    <col min="4031" max="4031" width="0.85546875" style="333" customWidth="1"/>
    <col min="4032" max="4032" width="2.42578125" style="333" customWidth="1"/>
    <col min="4033" max="4033" width="3" style="333" customWidth="1"/>
    <col min="4034" max="4034" width="0.85546875" style="333" customWidth="1"/>
    <col min="4035" max="4035" width="2.42578125" style="333" customWidth="1"/>
    <col min="4036" max="4036" width="3" style="333" customWidth="1"/>
    <col min="4037" max="4037" width="0.85546875" style="333" customWidth="1"/>
    <col min="4038" max="4038" width="2.42578125" style="333" customWidth="1"/>
    <col min="4039" max="4039" width="3" style="333" customWidth="1"/>
    <col min="4040" max="4040" width="0.85546875" style="333" customWidth="1"/>
    <col min="4041" max="4041" width="2.42578125" style="333" customWidth="1"/>
    <col min="4042" max="4042" width="3" style="333" customWidth="1"/>
    <col min="4043" max="4043" width="0.85546875" style="333" customWidth="1"/>
    <col min="4044" max="4044" width="2.42578125" style="333" customWidth="1"/>
    <col min="4045" max="4045" width="3" style="333" customWidth="1"/>
    <col min="4046" max="4046" width="0.85546875" style="333" customWidth="1"/>
    <col min="4047" max="4047" width="2.42578125" style="333" customWidth="1"/>
    <col min="4048" max="4048" width="3" style="333" customWidth="1"/>
    <col min="4049" max="4049" width="0.85546875" style="333" customWidth="1"/>
    <col min="4050" max="4050" width="2.42578125" style="333" customWidth="1"/>
    <col min="4051" max="4051" width="3.7109375" style="333" customWidth="1"/>
    <col min="4052" max="4052" width="4.7109375" style="333" customWidth="1"/>
    <col min="4053" max="4053" width="5.42578125" style="333" customWidth="1"/>
    <col min="4054" max="4054" width="4.140625" style="333" customWidth="1"/>
    <col min="4055" max="4273" width="11.42578125" style="333"/>
    <col min="4274" max="4274" width="1.85546875" style="333" bestFit="1" customWidth="1"/>
    <col min="4275" max="4275" width="10.7109375" style="333" customWidth="1"/>
    <col min="4276" max="4276" width="2" style="333" customWidth="1"/>
    <col min="4277" max="4277" width="3" style="333" customWidth="1"/>
    <col min="4278" max="4278" width="0.85546875" style="333" customWidth="1"/>
    <col min="4279" max="4279" width="2.42578125" style="333" customWidth="1"/>
    <col min="4280" max="4280" width="3" style="333" customWidth="1"/>
    <col min="4281" max="4281" width="0.85546875" style="333" customWidth="1"/>
    <col min="4282" max="4282" width="2.42578125" style="333" customWidth="1"/>
    <col min="4283" max="4283" width="3" style="333" customWidth="1"/>
    <col min="4284" max="4284" width="0.85546875" style="333" customWidth="1"/>
    <col min="4285" max="4285" width="2.42578125" style="333" customWidth="1"/>
    <col min="4286" max="4286" width="3" style="333" customWidth="1"/>
    <col min="4287" max="4287" width="0.85546875" style="333" customWidth="1"/>
    <col min="4288" max="4288" width="2.42578125" style="333" customWidth="1"/>
    <col min="4289" max="4289" width="3" style="333" customWidth="1"/>
    <col min="4290" max="4290" width="0.85546875" style="333" customWidth="1"/>
    <col min="4291" max="4291" width="2.42578125" style="333" customWidth="1"/>
    <col min="4292" max="4292" width="3" style="333" customWidth="1"/>
    <col min="4293" max="4293" width="0.85546875" style="333" customWidth="1"/>
    <col min="4294" max="4294" width="2.42578125" style="333" customWidth="1"/>
    <col min="4295" max="4295" width="3" style="333" customWidth="1"/>
    <col min="4296" max="4296" width="0.85546875" style="333" customWidth="1"/>
    <col min="4297" max="4297" width="2.42578125" style="333" customWidth="1"/>
    <col min="4298" max="4298" width="3" style="333" customWidth="1"/>
    <col min="4299" max="4299" width="0.85546875" style="333" customWidth="1"/>
    <col min="4300" max="4300" width="2.42578125" style="333" customWidth="1"/>
    <col min="4301" max="4301" width="3" style="333" customWidth="1"/>
    <col min="4302" max="4302" width="0.85546875" style="333" customWidth="1"/>
    <col min="4303" max="4303" width="2.42578125" style="333" customWidth="1"/>
    <col min="4304" max="4304" width="3" style="333" customWidth="1"/>
    <col min="4305" max="4305" width="0.85546875" style="333" customWidth="1"/>
    <col min="4306" max="4306" width="2.42578125" style="333" customWidth="1"/>
    <col min="4307" max="4307" width="3.7109375" style="333" customWidth="1"/>
    <col min="4308" max="4308" width="4.7109375" style="333" customWidth="1"/>
    <col min="4309" max="4309" width="5.42578125" style="333" customWidth="1"/>
    <col min="4310" max="4310" width="4.140625" style="333" customWidth="1"/>
    <col min="4311" max="4529" width="11.42578125" style="333"/>
    <col min="4530" max="4530" width="1.85546875" style="333" bestFit="1" customWidth="1"/>
    <col min="4531" max="4531" width="10.7109375" style="333" customWidth="1"/>
    <col min="4532" max="4532" width="2" style="333" customWidth="1"/>
    <col min="4533" max="4533" width="3" style="333" customWidth="1"/>
    <col min="4534" max="4534" width="0.85546875" style="333" customWidth="1"/>
    <col min="4535" max="4535" width="2.42578125" style="333" customWidth="1"/>
    <col min="4536" max="4536" width="3" style="333" customWidth="1"/>
    <col min="4537" max="4537" width="0.85546875" style="333" customWidth="1"/>
    <col min="4538" max="4538" width="2.42578125" style="333" customWidth="1"/>
    <col min="4539" max="4539" width="3" style="333" customWidth="1"/>
    <col min="4540" max="4540" width="0.85546875" style="333" customWidth="1"/>
    <col min="4541" max="4541" width="2.42578125" style="333" customWidth="1"/>
    <col min="4542" max="4542" width="3" style="333" customWidth="1"/>
    <col min="4543" max="4543" width="0.85546875" style="333" customWidth="1"/>
    <col min="4544" max="4544" width="2.42578125" style="333" customWidth="1"/>
    <col min="4545" max="4545" width="3" style="333" customWidth="1"/>
    <col min="4546" max="4546" width="0.85546875" style="333" customWidth="1"/>
    <col min="4547" max="4547" width="2.42578125" style="333" customWidth="1"/>
    <col min="4548" max="4548" width="3" style="333" customWidth="1"/>
    <col min="4549" max="4549" width="0.85546875" style="333" customWidth="1"/>
    <col min="4550" max="4550" width="2.42578125" style="333" customWidth="1"/>
    <col min="4551" max="4551" width="3" style="333" customWidth="1"/>
    <col min="4552" max="4552" width="0.85546875" style="333" customWidth="1"/>
    <col min="4553" max="4553" width="2.42578125" style="333" customWidth="1"/>
    <col min="4554" max="4554" width="3" style="333" customWidth="1"/>
    <col min="4555" max="4555" width="0.85546875" style="333" customWidth="1"/>
    <col min="4556" max="4556" width="2.42578125" style="333" customWidth="1"/>
    <col min="4557" max="4557" width="3" style="333" customWidth="1"/>
    <col min="4558" max="4558" width="0.85546875" style="333" customWidth="1"/>
    <col min="4559" max="4559" width="2.42578125" style="333" customWidth="1"/>
    <col min="4560" max="4560" width="3" style="333" customWidth="1"/>
    <col min="4561" max="4561" width="0.85546875" style="333" customWidth="1"/>
    <col min="4562" max="4562" width="2.42578125" style="333" customWidth="1"/>
    <col min="4563" max="4563" width="3.7109375" style="333" customWidth="1"/>
    <col min="4564" max="4564" width="4.7109375" style="333" customWidth="1"/>
    <col min="4565" max="4565" width="5.42578125" style="333" customWidth="1"/>
    <col min="4566" max="4566" width="4.140625" style="333" customWidth="1"/>
    <col min="4567" max="4785" width="11.42578125" style="333"/>
    <col min="4786" max="4786" width="1.85546875" style="333" bestFit="1" customWidth="1"/>
    <col min="4787" max="4787" width="10.7109375" style="333" customWidth="1"/>
    <col min="4788" max="4788" width="2" style="333" customWidth="1"/>
    <col min="4789" max="4789" width="3" style="333" customWidth="1"/>
    <col min="4790" max="4790" width="0.85546875" style="333" customWidth="1"/>
    <col min="4791" max="4791" width="2.42578125" style="333" customWidth="1"/>
    <col min="4792" max="4792" width="3" style="333" customWidth="1"/>
    <col min="4793" max="4793" width="0.85546875" style="333" customWidth="1"/>
    <col min="4794" max="4794" width="2.42578125" style="333" customWidth="1"/>
    <col min="4795" max="4795" width="3" style="333" customWidth="1"/>
    <col min="4796" max="4796" width="0.85546875" style="333" customWidth="1"/>
    <col min="4797" max="4797" width="2.42578125" style="333" customWidth="1"/>
    <col min="4798" max="4798" width="3" style="333" customWidth="1"/>
    <col min="4799" max="4799" width="0.85546875" style="333" customWidth="1"/>
    <col min="4800" max="4800" width="2.42578125" style="333" customWidth="1"/>
    <col min="4801" max="4801" width="3" style="333" customWidth="1"/>
    <col min="4802" max="4802" width="0.85546875" style="333" customWidth="1"/>
    <col min="4803" max="4803" width="2.42578125" style="333" customWidth="1"/>
    <col min="4804" max="4804" width="3" style="333" customWidth="1"/>
    <col min="4805" max="4805" width="0.85546875" style="333" customWidth="1"/>
    <col min="4806" max="4806" width="2.42578125" style="333" customWidth="1"/>
    <col min="4807" max="4807" width="3" style="333" customWidth="1"/>
    <col min="4808" max="4808" width="0.85546875" style="333" customWidth="1"/>
    <col min="4809" max="4809" width="2.42578125" style="333" customWidth="1"/>
    <col min="4810" max="4810" width="3" style="333" customWidth="1"/>
    <col min="4811" max="4811" width="0.85546875" style="333" customWidth="1"/>
    <col min="4812" max="4812" width="2.42578125" style="333" customWidth="1"/>
    <col min="4813" max="4813" width="3" style="333" customWidth="1"/>
    <col min="4814" max="4814" width="0.85546875" style="333" customWidth="1"/>
    <col min="4815" max="4815" width="2.42578125" style="333" customWidth="1"/>
    <col min="4816" max="4816" width="3" style="333" customWidth="1"/>
    <col min="4817" max="4817" width="0.85546875" style="333" customWidth="1"/>
    <col min="4818" max="4818" width="2.42578125" style="333" customWidth="1"/>
    <col min="4819" max="4819" width="3.7109375" style="333" customWidth="1"/>
    <col min="4820" max="4820" width="4.7109375" style="333" customWidth="1"/>
    <col min="4821" max="4821" width="5.42578125" style="333" customWidth="1"/>
    <col min="4822" max="4822" width="4.140625" style="333" customWidth="1"/>
    <col min="4823" max="5041" width="11.42578125" style="333"/>
    <col min="5042" max="5042" width="1.85546875" style="333" bestFit="1" customWidth="1"/>
    <col min="5043" max="5043" width="10.7109375" style="333" customWidth="1"/>
    <col min="5044" max="5044" width="2" style="333" customWidth="1"/>
    <col min="5045" max="5045" width="3" style="333" customWidth="1"/>
    <col min="5046" max="5046" width="0.85546875" style="333" customWidth="1"/>
    <col min="5047" max="5047" width="2.42578125" style="333" customWidth="1"/>
    <col min="5048" max="5048" width="3" style="333" customWidth="1"/>
    <col min="5049" max="5049" width="0.85546875" style="333" customWidth="1"/>
    <col min="5050" max="5050" width="2.42578125" style="333" customWidth="1"/>
    <col min="5051" max="5051" width="3" style="333" customWidth="1"/>
    <col min="5052" max="5052" width="0.85546875" style="333" customWidth="1"/>
    <col min="5053" max="5053" width="2.42578125" style="333" customWidth="1"/>
    <col min="5054" max="5054" width="3" style="333" customWidth="1"/>
    <col min="5055" max="5055" width="0.85546875" style="333" customWidth="1"/>
    <col min="5056" max="5056" width="2.42578125" style="333" customWidth="1"/>
    <col min="5057" max="5057" width="3" style="333" customWidth="1"/>
    <col min="5058" max="5058" width="0.85546875" style="333" customWidth="1"/>
    <col min="5059" max="5059" width="2.42578125" style="333" customWidth="1"/>
    <col min="5060" max="5060" width="3" style="333" customWidth="1"/>
    <col min="5061" max="5061" width="0.85546875" style="333" customWidth="1"/>
    <col min="5062" max="5062" width="2.42578125" style="333" customWidth="1"/>
    <col min="5063" max="5063" width="3" style="333" customWidth="1"/>
    <col min="5064" max="5064" width="0.85546875" style="333" customWidth="1"/>
    <col min="5065" max="5065" width="2.42578125" style="333" customWidth="1"/>
    <col min="5066" max="5066" width="3" style="333" customWidth="1"/>
    <col min="5067" max="5067" width="0.85546875" style="333" customWidth="1"/>
    <col min="5068" max="5068" width="2.42578125" style="333" customWidth="1"/>
    <col min="5069" max="5069" width="3" style="333" customWidth="1"/>
    <col min="5070" max="5070" width="0.85546875" style="333" customWidth="1"/>
    <col min="5071" max="5071" width="2.42578125" style="333" customWidth="1"/>
    <col min="5072" max="5072" width="3" style="333" customWidth="1"/>
    <col min="5073" max="5073" width="0.85546875" style="333" customWidth="1"/>
    <col min="5074" max="5074" width="2.42578125" style="333" customWidth="1"/>
    <col min="5075" max="5075" width="3.7109375" style="333" customWidth="1"/>
    <col min="5076" max="5076" width="4.7109375" style="333" customWidth="1"/>
    <col min="5077" max="5077" width="5.42578125" style="333" customWidth="1"/>
    <col min="5078" max="5078" width="4.140625" style="333" customWidth="1"/>
    <col min="5079" max="5297" width="11.42578125" style="333"/>
    <col min="5298" max="5298" width="1.85546875" style="333" bestFit="1" customWidth="1"/>
    <col min="5299" max="5299" width="10.7109375" style="333" customWidth="1"/>
    <col min="5300" max="5300" width="2" style="333" customWidth="1"/>
    <col min="5301" max="5301" width="3" style="333" customWidth="1"/>
    <col min="5302" max="5302" width="0.85546875" style="333" customWidth="1"/>
    <col min="5303" max="5303" width="2.42578125" style="333" customWidth="1"/>
    <col min="5304" max="5304" width="3" style="333" customWidth="1"/>
    <col min="5305" max="5305" width="0.85546875" style="333" customWidth="1"/>
    <col min="5306" max="5306" width="2.42578125" style="333" customWidth="1"/>
    <col min="5307" max="5307" width="3" style="333" customWidth="1"/>
    <col min="5308" max="5308" width="0.85546875" style="333" customWidth="1"/>
    <col min="5309" max="5309" width="2.42578125" style="333" customWidth="1"/>
    <col min="5310" max="5310" width="3" style="333" customWidth="1"/>
    <col min="5311" max="5311" width="0.85546875" style="333" customWidth="1"/>
    <col min="5312" max="5312" width="2.42578125" style="333" customWidth="1"/>
    <col min="5313" max="5313" width="3" style="333" customWidth="1"/>
    <col min="5314" max="5314" width="0.85546875" style="333" customWidth="1"/>
    <col min="5315" max="5315" width="2.42578125" style="333" customWidth="1"/>
    <col min="5316" max="5316" width="3" style="333" customWidth="1"/>
    <col min="5317" max="5317" width="0.85546875" style="333" customWidth="1"/>
    <col min="5318" max="5318" width="2.42578125" style="333" customWidth="1"/>
    <col min="5319" max="5319" width="3" style="333" customWidth="1"/>
    <col min="5320" max="5320" width="0.85546875" style="333" customWidth="1"/>
    <col min="5321" max="5321" width="2.42578125" style="333" customWidth="1"/>
    <col min="5322" max="5322" width="3" style="333" customWidth="1"/>
    <col min="5323" max="5323" width="0.85546875" style="333" customWidth="1"/>
    <col min="5324" max="5324" width="2.42578125" style="333" customWidth="1"/>
    <col min="5325" max="5325" width="3" style="333" customWidth="1"/>
    <col min="5326" max="5326" width="0.85546875" style="333" customWidth="1"/>
    <col min="5327" max="5327" width="2.42578125" style="333" customWidth="1"/>
    <col min="5328" max="5328" width="3" style="333" customWidth="1"/>
    <col min="5329" max="5329" width="0.85546875" style="333" customWidth="1"/>
    <col min="5330" max="5330" width="2.42578125" style="333" customWidth="1"/>
    <col min="5331" max="5331" width="3.7109375" style="333" customWidth="1"/>
    <col min="5332" max="5332" width="4.7109375" style="333" customWidth="1"/>
    <col min="5333" max="5333" width="5.42578125" style="333" customWidth="1"/>
    <col min="5334" max="5334" width="4.140625" style="333" customWidth="1"/>
    <col min="5335" max="5553" width="11.42578125" style="333"/>
    <col min="5554" max="5554" width="1.85546875" style="333" bestFit="1" customWidth="1"/>
    <col min="5555" max="5555" width="10.7109375" style="333" customWidth="1"/>
    <col min="5556" max="5556" width="2" style="333" customWidth="1"/>
    <col min="5557" max="5557" width="3" style="333" customWidth="1"/>
    <col min="5558" max="5558" width="0.85546875" style="333" customWidth="1"/>
    <col min="5559" max="5559" width="2.42578125" style="333" customWidth="1"/>
    <col min="5560" max="5560" width="3" style="333" customWidth="1"/>
    <col min="5561" max="5561" width="0.85546875" style="333" customWidth="1"/>
    <col min="5562" max="5562" width="2.42578125" style="333" customWidth="1"/>
    <col min="5563" max="5563" width="3" style="333" customWidth="1"/>
    <col min="5564" max="5564" width="0.85546875" style="333" customWidth="1"/>
    <col min="5565" max="5565" width="2.42578125" style="333" customWidth="1"/>
    <col min="5566" max="5566" width="3" style="333" customWidth="1"/>
    <col min="5567" max="5567" width="0.85546875" style="333" customWidth="1"/>
    <col min="5568" max="5568" width="2.42578125" style="333" customWidth="1"/>
    <col min="5569" max="5569" width="3" style="333" customWidth="1"/>
    <col min="5570" max="5570" width="0.85546875" style="333" customWidth="1"/>
    <col min="5571" max="5571" width="2.42578125" style="333" customWidth="1"/>
    <col min="5572" max="5572" width="3" style="333" customWidth="1"/>
    <col min="5573" max="5573" width="0.85546875" style="333" customWidth="1"/>
    <col min="5574" max="5574" width="2.42578125" style="333" customWidth="1"/>
    <col min="5575" max="5575" width="3" style="333" customWidth="1"/>
    <col min="5576" max="5576" width="0.85546875" style="333" customWidth="1"/>
    <col min="5577" max="5577" width="2.42578125" style="333" customWidth="1"/>
    <col min="5578" max="5578" width="3" style="333" customWidth="1"/>
    <col min="5579" max="5579" width="0.85546875" style="333" customWidth="1"/>
    <col min="5580" max="5580" width="2.42578125" style="333" customWidth="1"/>
    <col min="5581" max="5581" width="3" style="333" customWidth="1"/>
    <col min="5582" max="5582" width="0.85546875" style="333" customWidth="1"/>
    <col min="5583" max="5583" width="2.42578125" style="333" customWidth="1"/>
    <col min="5584" max="5584" width="3" style="333" customWidth="1"/>
    <col min="5585" max="5585" width="0.85546875" style="333" customWidth="1"/>
    <col min="5586" max="5586" width="2.42578125" style="333" customWidth="1"/>
    <col min="5587" max="5587" width="3.7109375" style="333" customWidth="1"/>
    <col min="5588" max="5588" width="4.7109375" style="333" customWidth="1"/>
    <col min="5589" max="5589" width="5.42578125" style="333" customWidth="1"/>
    <col min="5590" max="5590" width="4.140625" style="333" customWidth="1"/>
    <col min="5591" max="5809" width="11.42578125" style="333"/>
    <col min="5810" max="5810" width="1.85546875" style="333" bestFit="1" customWidth="1"/>
    <col min="5811" max="5811" width="10.7109375" style="333" customWidth="1"/>
    <col min="5812" max="5812" width="2" style="333" customWidth="1"/>
    <col min="5813" max="5813" width="3" style="333" customWidth="1"/>
    <col min="5814" max="5814" width="0.85546875" style="333" customWidth="1"/>
    <col min="5815" max="5815" width="2.42578125" style="333" customWidth="1"/>
    <col min="5816" max="5816" width="3" style="333" customWidth="1"/>
    <col min="5817" max="5817" width="0.85546875" style="333" customWidth="1"/>
    <col min="5818" max="5818" width="2.42578125" style="333" customWidth="1"/>
    <col min="5819" max="5819" width="3" style="333" customWidth="1"/>
    <col min="5820" max="5820" width="0.85546875" style="333" customWidth="1"/>
    <col min="5821" max="5821" width="2.42578125" style="333" customWidth="1"/>
    <col min="5822" max="5822" width="3" style="333" customWidth="1"/>
    <col min="5823" max="5823" width="0.85546875" style="333" customWidth="1"/>
    <col min="5824" max="5824" width="2.42578125" style="333" customWidth="1"/>
    <col min="5825" max="5825" width="3" style="333" customWidth="1"/>
    <col min="5826" max="5826" width="0.85546875" style="333" customWidth="1"/>
    <col min="5827" max="5827" width="2.42578125" style="333" customWidth="1"/>
    <col min="5828" max="5828" width="3" style="333" customWidth="1"/>
    <col min="5829" max="5829" width="0.85546875" style="333" customWidth="1"/>
    <col min="5830" max="5830" width="2.42578125" style="333" customWidth="1"/>
    <col min="5831" max="5831" width="3" style="333" customWidth="1"/>
    <col min="5832" max="5832" width="0.85546875" style="333" customWidth="1"/>
    <col min="5833" max="5833" width="2.42578125" style="333" customWidth="1"/>
    <col min="5834" max="5834" width="3" style="333" customWidth="1"/>
    <col min="5835" max="5835" width="0.85546875" style="333" customWidth="1"/>
    <col min="5836" max="5836" width="2.42578125" style="333" customWidth="1"/>
    <col min="5837" max="5837" width="3" style="333" customWidth="1"/>
    <col min="5838" max="5838" width="0.85546875" style="333" customWidth="1"/>
    <col min="5839" max="5839" width="2.42578125" style="333" customWidth="1"/>
    <col min="5840" max="5840" width="3" style="333" customWidth="1"/>
    <col min="5841" max="5841" width="0.85546875" style="333" customWidth="1"/>
    <col min="5842" max="5842" width="2.42578125" style="333" customWidth="1"/>
    <col min="5843" max="5843" width="3.7109375" style="333" customWidth="1"/>
    <col min="5844" max="5844" width="4.7109375" style="333" customWidth="1"/>
    <col min="5845" max="5845" width="5.42578125" style="333" customWidth="1"/>
    <col min="5846" max="5846" width="4.140625" style="333" customWidth="1"/>
    <col min="5847" max="6065" width="11.42578125" style="333"/>
    <col min="6066" max="6066" width="1.85546875" style="333" bestFit="1" customWidth="1"/>
    <col min="6067" max="6067" width="10.7109375" style="333" customWidth="1"/>
    <col min="6068" max="6068" width="2" style="333" customWidth="1"/>
    <col min="6069" max="6069" width="3" style="333" customWidth="1"/>
    <col min="6070" max="6070" width="0.85546875" style="333" customWidth="1"/>
    <col min="6071" max="6071" width="2.42578125" style="333" customWidth="1"/>
    <col min="6072" max="6072" width="3" style="333" customWidth="1"/>
    <col min="6073" max="6073" width="0.85546875" style="333" customWidth="1"/>
    <col min="6074" max="6074" width="2.42578125" style="333" customWidth="1"/>
    <col min="6075" max="6075" width="3" style="333" customWidth="1"/>
    <col min="6076" max="6076" width="0.85546875" style="333" customWidth="1"/>
    <col min="6077" max="6077" width="2.42578125" style="333" customWidth="1"/>
    <col min="6078" max="6078" width="3" style="333" customWidth="1"/>
    <col min="6079" max="6079" width="0.85546875" style="333" customWidth="1"/>
    <col min="6080" max="6080" width="2.42578125" style="333" customWidth="1"/>
    <col min="6081" max="6081" width="3" style="333" customWidth="1"/>
    <col min="6082" max="6082" width="0.85546875" style="333" customWidth="1"/>
    <col min="6083" max="6083" width="2.42578125" style="333" customWidth="1"/>
    <col min="6084" max="6084" width="3" style="333" customWidth="1"/>
    <col min="6085" max="6085" width="0.85546875" style="333" customWidth="1"/>
    <col min="6086" max="6086" width="2.42578125" style="333" customWidth="1"/>
    <col min="6087" max="6087" width="3" style="333" customWidth="1"/>
    <col min="6088" max="6088" width="0.85546875" style="333" customWidth="1"/>
    <col min="6089" max="6089" width="2.42578125" style="333" customWidth="1"/>
    <col min="6090" max="6090" width="3" style="333" customWidth="1"/>
    <col min="6091" max="6091" width="0.85546875" style="333" customWidth="1"/>
    <col min="6092" max="6092" width="2.42578125" style="333" customWidth="1"/>
    <col min="6093" max="6093" width="3" style="333" customWidth="1"/>
    <col min="6094" max="6094" width="0.85546875" style="333" customWidth="1"/>
    <col min="6095" max="6095" width="2.42578125" style="333" customWidth="1"/>
    <col min="6096" max="6096" width="3" style="333" customWidth="1"/>
    <col min="6097" max="6097" width="0.85546875" style="333" customWidth="1"/>
    <col min="6098" max="6098" width="2.42578125" style="333" customWidth="1"/>
    <col min="6099" max="6099" width="3.7109375" style="333" customWidth="1"/>
    <col min="6100" max="6100" width="4.7109375" style="333" customWidth="1"/>
    <col min="6101" max="6101" width="5.42578125" style="333" customWidth="1"/>
    <col min="6102" max="6102" width="4.140625" style="333" customWidth="1"/>
    <col min="6103" max="6321" width="11.42578125" style="333"/>
    <col min="6322" max="6322" width="1.85546875" style="333" bestFit="1" customWidth="1"/>
    <col min="6323" max="6323" width="10.7109375" style="333" customWidth="1"/>
    <col min="6324" max="6324" width="2" style="333" customWidth="1"/>
    <col min="6325" max="6325" width="3" style="333" customWidth="1"/>
    <col min="6326" max="6326" width="0.85546875" style="333" customWidth="1"/>
    <col min="6327" max="6327" width="2.42578125" style="333" customWidth="1"/>
    <col min="6328" max="6328" width="3" style="333" customWidth="1"/>
    <col min="6329" max="6329" width="0.85546875" style="333" customWidth="1"/>
    <col min="6330" max="6330" width="2.42578125" style="333" customWidth="1"/>
    <col min="6331" max="6331" width="3" style="333" customWidth="1"/>
    <col min="6332" max="6332" width="0.85546875" style="333" customWidth="1"/>
    <col min="6333" max="6333" width="2.42578125" style="333" customWidth="1"/>
    <col min="6334" max="6334" width="3" style="333" customWidth="1"/>
    <col min="6335" max="6335" width="0.85546875" style="333" customWidth="1"/>
    <col min="6336" max="6336" width="2.42578125" style="333" customWidth="1"/>
    <col min="6337" max="6337" width="3" style="333" customWidth="1"/>
    <col min="6338" max="6338" width="0.85546875" style="333" customWidth="1"/>
    <col min="6339" max="6339" width="2.42578125" style="333" customWidth="1"/>
    <col min="6340" max="6340" width="3" style="333" customWidth="1"/>
    <col min="6341" max="6341" width="0.85546875" style="333" customWidth="1"/>
    <col min="6342" max="6342" width="2.42578125" style="333" customWidth="1"/>
    <col min="6343" max="6343" width="3" style="333" customWidth="1"/>
    <col min="6344" max="6344" width="0.85546875" style="333" customWidth="1"/>
    <col min="6345" max="6345" width="2.42578125" style="333" customWidth="1"/>
    <col min="6346" max="6346" width="3" style="333" customWidth="1"/>
    <col min="6347" max="6347" width="0.85546875" style="333" customWidth="1"/>
    <col min="6348" max="6348" width="2.42578125" style="333" customWidth="1"/>
    <col min="6349" max="6349" width="3" style="333" customWidth="1"/>
    <col min="6350" max="6350" width="0.85546875" style="333" customWidth="1"/>
    <col min="6351" max="6351" width="2.42578125" style="333" customWidth="1"/>
    <col min="6352" max="6352" width="3" style="333" customWidth="1"/>
    <col min="6353" max="6353" width="0.85546875" style="333" customWidth="1"/>
    <col min="6354" max="6354" width="2.42578125" style="333" customWidth="1"/>
    <col min="6355" max="6355" width="3.7109375" style="333" customWidth="1"/>
    <col min="6356" max="6356" width="4.7109375" style="333" customWidth="1"/>
    <col min="6357" max="6357" width="5.42578125" style="333" customWidth="1"/>
    <col min="6358" max="6358" width="4.140625" style="333" customWidth="1"/>
    <col min="6359" max="6577" width="11.42578125" style="333"/>
    <col min="6578" max="6578" width="1.85546875" style="333" bestFit="1" customWidth="1"/>
    <col min="6579" max="6579" width="10.7109375" style="333" customWidth="1"/>
    <col min="6580" max="6580" width="2" style="333" customWidth="1"/>
    <col min="6581" max="6581" width="3" style="333" customWidth="1"/>
    <col min="6582" max="6582" width="0.85546875" style="333" customWidth="1"/>
    <col min="6583" max="6583" width="2.42578125" style="333" customWidth="1"/>
    <col min="6584" max="6584" width="3" style="333" customWidth="1"/>
    <col min="6585" max="6585" width="0.85546875" style="333" customWidth="1"/>
    <col min="6586" max="6586" width="2.42578125" style="333" customWidth="1"/>
    <col min="6587" max="6587" width="3" style="333" customWidth="1"/>
    <col min="6588" max="6588" width="0.85546875" style="333" customWidth="1"/>
    <col min="6589" max="6589" width="2.42578125" style="333" customWidth="1"/>
    <col min="6590" max="6590" width="3" style="333" customWidth="1"/>
    <col min="6591" max="6591" width="0.85546875" style="333" customWidth="1"/>
    <col min="6592" max="6592" width="2.42578125" style="333" customWidth="1"/>
    <col min="6593" max="6593" width="3" style="333" customWidth="1"/>
    <col min="6594" max="6594" width="0.85546875" style="333" customWidth="1"/>
    <col min="6595" max="6595" width="2.42578125" style="333" customWidth="1"/>
    <col min="6596" max="6596" width="3" style="333" customWidth="1"/>
    <col min="6597" max="6597" width="0.85546875" style="333" customWidth="1"/>
    <col min="6598" max="6598" width="2.42578125" style="333" customWidth="1"/>
    <col min="6599" max="6599" width="3" style="333" customWidth="1"/>
    <col min="6600" max="6600" width="0.85546875" style="333" customWidth="1"/>
    <col min="6601" max="6601" width="2.42578125" style="333" customWidth="1"/>
    <col min="6602" max="6602" width="3" style="333" customWidth="1"/>
    <col min="6603" max="6603" width="0.85546875" style="333" customWidth="1"/>
    <col min="6604" max="6604" width="2.42578125" style="333" customWidth="1"/>
    <col min="6605" max="6605" width="3" style="333" customWidth="1"/>
    <col min="6606" max="6606" width="0.85546875" style="333" customWidth="1"/>
    <col min="6607" max="6607" width="2.42578125" style="333" customWidth="1"/>
    <col min="6608" max="6608" width="3" style="333" customWidth="1"/>
    <col min="6609" max="6609" width="0.85546875" style="333" customWidth="1"/>
    <col min="6610" max="6610" width="2.42578125" style="333" customWidth="1"/>
    <col min="6611" max="6611" width="3.7109375" style="333" customWidth="1"/>
    <col min="6612" max="6612" width="4.7109375" style="333" customWidth="1"/>
    <col min="6613" max="6613" width="5.42578125" style="333" customWidth="1"/>
    <col min="6614" max="6614" width="4.140625" style="333" customWidth="1"/>
    <col min="6615" max="6833" width="11.42578125" style="333"/>
    <col min="6834" max="6834" width="1.85546875" style="333" bestFit="1" customWidth="1"/>
    <col min="6835" max="6835" width="10.7109375" style="333" customWidth="1"/>
    <col min="6836" max="6836" width="2" style="333" customWidth="1"/>
    <col min="6837" max="6837" width="3" style="333" customWidth="1"/>
    <col min="6838" max="6838" width="0.85546875" style="333" customWidth="1"/>
    <col min="6839" max="6839" width="2.42578125" style="333" customWidth="1"/>
    <col min="6840" max="6840" width="3" style="333" customWidth="1"/>
    <col min="6841" max="6841" width="0.85546875" style="333" customWidth="1"/>
    <col min="6842" max="6842" width="2.42578125" style="333" customWidth="1"/>
    <col min="6843" max="6843" width="3" style="333" customWidth="1"/>
    <col min="6844" max="6844" width="0.85546875" style="333" customWidth="1"/>
    <col min="6845" max="6845" width="2.42578125" style="333" customWidth="1"/>
    <col min="6846" max="6846" width="3" style="333" customWidth="1"/>
    <col min="6847" max="6847" width="0.85546875" style="333" customWidth="1"/>
    <col min="6848" max="6848" width="2.42578125" style="333" customWidth="1"/>
    <col min="6849" max="6849" width="3" style="333" customWidth="1"/>
    <col min="6850" max="6850" width="0.85546875" style="333" customWidth="1"/>
    <col min="6851" max="6851" width="2.42578125" style="333" customWidth="1"/>
    <col min="6852" max="6852" width="3" style="333" customWidth="1"/>
    <col min="6853" max="6853" width="0.85546875" style="333" customWidth="1"/>
    <col min="6854" max="6854" width="2.42578125" style="333" customWidth="1"/>
    <col min="6855" max="6855" width="3" style="333" customWidth="1"/>
    <col min="6856" max="6856" width="0.85546875" style="333" customWidth="1"/>
    <col min="6857" max="6857" width="2.42578125" style="333" customWidth="1"/>
    <col min="6858" max="6858" width="3" style="333" customWidth="1"/>
    <col min="6859" max="6859" width="0.85546875" style="333" customWidth="1"/>
    <col min="6860" max="6860" width="2.42578125" style="333" customWidth="1"/>
    <col min="6861" max="6861" width="3" style="333" customWidth="1"/>
    <col min="6862" max="6862" width="0.85546875" style="333" customWidth="1"/>
    <col min="6863" max="6863" width="2.42578125" style="333" customWidth="1"/>
    <col min="6864" max="6864" width="3" style="333" customWidth="1"/>
    <col min="6865" max="6865" width="0.85546875" style="333" customWidth="1"/>
    <col min="6866" max="6866" width="2.42578125" style="333" customWidth="1"/>
    <col min="6867" max="6867" width="3.7109375" style="333" customWidth="1"/>
    <col min="6868" max="6868" width="4.7109375" style="333" customWidth="1"/>
    <col min="6869" max="6869" width="5.42578125" style="333" customWidth="1"/>
    <col min="6870" max="6870" width="4.140625" style="333" customWidth="1"/>
    <col min="6871" max="7089" width="11.42578125" style="333"/>
    <col min="7090" max="7090" width="1.85546875" style="333" bestFit="1" customWidth="1"/>
    <col min="7091" max="7091" width="10.7109375" style="333" customWidth="1"/>
    <col min="7092" max="7092" width="2" style="333" customWidth="1"/>
    <col min="7093" max="7093" width="3" style="333" customWidth="1"/>
    <col min="7094" max="7094" width="0.85546875" style="333" customWidth="1"/>
    <col min="7095" max="7095" width="2.42578125" style="333" customWidth="1"/>
    <col min="7096" max="7096" width="3" style="333" customWidth="1"/>
    <col min="7097" max="7097" width="0.85546875" style="333" customWidth="1"/>
    <col min="7098" max="7098" width="2.42578125" style="333" customWidth="1"/>
    <col min="7099" max="7099" width="3" style="333" customWidth="1"/>
    <col min="7100" max="7100" width="0.85546875" style="333" customWidth="1"/>
    <col min="7101" max="7101" width="2.42578125" style="333" customWidth="1"/>
    <col min="7102" max="7102" width="3" style="333" customWidth="1"/>
    <col min="7103" max="7103" width="0.85546875" style="333" customWidth="1"/>
    <col min="7104" max="7104" width="2.42578125" style="333" customWidth="1"/>
    <col min="7105" max="7105" width="3" style="333" customWidth="1"/>
    <col min="7106" max="7106" width="0.85546875" style="333" customWidth="1"/>
    <col min="7107" max="7107" width="2.42578125" style="333" customWidth="1"/>
    <col min="7108" max="7108" width="3" style="333" customWidth="1"/>
    <col min="7109" max="7109" width="0.85546875" style="333" customWidth="1"/>
    <col min="7110" max="7110" width="2.42578125" style="333" customWidth="1"/>
    <col min="7111" max="7111" width="3" style="333" customWidth="1"/>
    <col min="7112" max="7112" width="0.85546875" style="333" customWidth="1"/>
    <col min="7113" max="7113" width="2.42578125" style="333" customWidth="1"/>
    <col min="7114" max="7114" width="3" style="333" customWidth="1"/>
    <col min="7115" max="7115" width="0.85546875" style="333" customWidth="1"/>
    <col min="7116" max="7116" width="2.42578125" style="333" customWidth="1"/>
    <col min="7117" max="7117" width="3" style="333" customWidth="1"/>
    <col min="7118" max="7118" width="0.85546875" style="333" customWidth="1"/>
    <col min="7119" max="7119" width="2.42578125" style="333" customWidth="1"/>
    <col min="7120" max="7120" width="3" style="333" customWidth="1"/>
    <col min="7121" max="7121" width="0.85546875" style="333" customWidth="1"/>
    <col min="7122" max="7122" width="2.42578125" style="333" customWidth="1"/>
    <col min="7123" max="7123" width="3.7109375" style="333" customWidth="1"/>
    <col min="7124" max="7124" width="4.7109375" style="333" customWidth="1"/>
    <col min="7125" max="7125" width="5.42578125" style="333" customWidth="1"/>
    <col min="7126" max="7126" width="4.140625" style="333" customWidth="1"/>
    <col min="7127" max="7345" width="11.42578125" style="333"/>
    <col min="7346" max="7346" width="1.85546875" style="333" bestFit="1" customWidth="1"/>
    <col min="7347" max="7347" width="10.7109375" style="333" customWidth="1"/>
    <col min="7348" max="7348" width="2" style="333" customWidth="1"/>
    <col min="7349" max="7349" width="3" style="333" customWidth="1"/>
    <col min="7350" max="7350" width="0.85546875" style="333" customWidth="1"/>
    <col min="7351" max="7351" width="2.42578125" style="333" customWidth="1"/>
    <col min="7352" max="7352" width="3" style="333" customWidth="1"/>
    <col min="7353" max="7353" width="0.85546875" style="333" customWidth="1"/>
    <col min="7354" max="7354" width="2.42578125" style="333" customWidth="1"/>
    <col min="7355" max="7355" width="3" style="333" customWidth="1"/>
    <col min="7356" max="7356" width="0.85546875" style="333" customWidth="1"/>
    <col min="7357" max="7357" width="2.42578125" style="333" customWidth="1"/>
    <col min="7358" max="7358" width="3" style="333" customWidth="1"/>
    <col min="7359" max="7359" width="0.85546875" style="333" customWidth="1"/>
    <col min="7360" max="7360" width="2.42578125" style="333" customWidth="1"/>
    <col min="7361" max="7361" width="3" style="333" customWidth="1"/>
    <col min="7362" max="7362" width="0.85546875" style="333" customWidth="1"/>
    <col min="7363" max="7363" width="2.42578125" style="333" customWidth="1"/>
    <col min="7364" max="7364" width="3" style="333" customWidth="1"/>
    <col min="7365" max="7365" width="0.85546875" style="333" customWidth="1"/>
    <col min="7366" max="7366" width="2.42578125" style="333" customWidth="1"/>
    <col min="7367" max="7367" width="3" style="333" customWidth="1"/>
    <col min="7368" max="7368" width="0.85546875" style="333" customWidth="1"/>
    <col min="7369" max="7369" width="2.42578125" style="333" customWidth="1"/>
    <col min="7370" max="7370" width="3" style="333" customWidth="1"/>
    <col min="7371" max="7371" width="0.85546875" style="333" customWidth="1"/>
    <col min="7372" max="7372" width="2.42578125" style="333" customWidth="1"/>
    <col min="7373" max="7373" width="3" style="333" customWidth="1"/>
    <col min="7374" max="7374" width="0.85546875" style="333" customWidth="1"/>
    <col min="7375" max="7375" width="2.42578125" style="333" customWidth="1"/>
    <col min="7376" max="7376" width="3" style="333" customWidth="1"/>
    <col min="7377" max="7377" width="0.85546875" style="333" customWidth="1"/>
    <col min="7378" max="7378" width="2.42578125" style="333" customWidth="1"/>
    <col min="7379" max="7379" width="3.7109375" style="333" customWidth="1"/>
    <col min="7380" max="7380" width="4.7109375" style="333" customWidth="1"/>
    <col min="7381" max="7381" width="5.42578125" style="333" customWidth="1"/>
    <col min="7382" max="7382" width="4.140625" style="333" customWidth="1"/>
    <col min="7383" max="7601" width="11.42578125" style="333"/>
    <col min="7602" max="7602" width="1.85546875" style="333" bestFit="1" customWidth="1"/>
    <col min="7603" max="7603" width="10.7109375" style="333" customWidth="1"/>
    <col min="7604" max="7604" width="2" style="333" customWidth="1"/>
    <col min="7605" max="7605" width="3" style="333" customWidth="1"/>
    <col min="7606" max="7606" width="0.85546875" style="333" customWidth="1"/>
    <col min="7607" max="7607" width="2.42578125" style="333" customWidth="1"/>
    <col min="7608" max="7608" width="3" style="333" customWidth="1"/>
    <col min="7609" max="7609" width="0.85546875" style="333" customWidth="1"/>
    <col min="7610" max="7610" width="2.42578125" style="333" customWidth="1"/>
    <col min="7611" max="7611" width="3" style="333" customWidth="1"/>
    <col min="7612" max="7612" width="0.85546875" style="333" customWidth="1"/>
    <col min="7613" max="7613" width="2.42578125" style="333" customWidth="1"/>
    <col min="7614" max="7614" width="3" style="333" customWidth="1"/>
    <col min="7615" max="7615" width="0.85546875" style="333" customWidth="1"/>
    <col min="7616" max="7616" width="2.42578125" style="333" customWidth="1"/>
    <col min="7617" max="7617" width="3" style="333" customWidth="1"/>
    <col min="7618" max="7618" width="0.85546875" style="333" customWidth="1"/>
    <col min="7619" max="7619" width="2.42578125" style="333" customWidth="1"/>
    <col min="7620" max="7620" width="3" style="333" customWidth="1"/>
    <col min="7621" max="7621" width="0.85546875" style="333" customWidth="1"/>
    <col min="7622" max="7622" width="2.42578125" style="333" customWidth="1"/>
    <col min="7623" max="7623" width="3" style="333" customWidth="1"/>
    <col min="7624" max="7624" width="0.85546875" style="333" customWidth="1"/>
    <col min="7625" max="7625" width="2.42578125" style="333" customWidth="1"/>
    <col min="7626" max="7626" width="3" style="333" customWidth="1"/>
    <col min="7627" max="7627" width="0.85546875" style="333" customWidth="1"/>
    <col min="7628" max="7628" width="2.42578125" style="333" customWidth="1"/>
    <col min="7629" max="7629" width="3" style="333" customWidth="1"/>
    <col min="7630" max="7630" width="0.85546875" style="333" customWidth="1"/>
    <col min="7631" max="7631" width="2.42578125" style="333" customWidth="1"/>
    <col min="7632" max="7632" width="3" style="333" customWidth="1"/>
    <col min="7633" max="7633" width="0.85546875" style="333" customWidth="1"/>
    <col min="7634" max="7634" width="2.42578125" style="333" customWidth="1"/>
    <col min="7635" max="7635" width="3.7109375" style="333" customWidth="1"/>
    <col min="7636" max="7636" width="4.7109375" style="333" customWidth="1"/>
    <col min="7637" max="7637" width="5.42578125" style="333" customWidth="1"/>
    <col min="7638" max="7638" width="4.140625" style="333" customWidth="1"/>
    <col min="7639" max="7857" width="11.42578125" style="333"/>
    <col min="7858" max="7858" width="1.85546875" style="333" bestFit="1" customWidth="1"/>
    <col min="7859" max="7859" width="10.7109375" style="333" customWidth="1"/>
    <col min="7860" max="7860" width="2" style="333" customWidth="1"/>
    <col min="7861" max="7861" width="3" style="333" customWidth="1"/>
    <col min="7862" max="7862" width="0.85546875" style="333" customWidth="1"/>
    <col min="7863" max="7863" width="2.42578125" style="333" customWidth="1"/>
    <col min="7864" max="7864" width="3" style="333" customWidth="1"/>
    <col min="7865" max="7865" width="0.85546875" style="333" customWidth="1"/>
    <col min="7866" max="7866" width="2.42578125" style="333" customWidth="1"/>
    <col min="7867" max="7867" width="3" style="333" customWidth="1"/>
    <col min="7868" max="7868" width="0.85546875" style="333" customWidth="1"/>
    <col min="7869" max="7869" width="2.42578125" style="333" customWidth="1"/>
    <col min="7870" max="7870" width="3" style="333" customWidth="1"/>
    <col min="7871" max="7871" width="0.85546875" style="333" customWidth="1"/>
    <col min="7872" max="7872" width="2.42578125" style="333" customWidth="1"/>
    <col min="7873" max="7873" width="3" style="333" customWidth="1"/>
    <col min="7874" max="7874" width="0.85546875" style="333" customWidth="1"/>
    <col min="7875" max="7875" width="2.42578125" style="333" customWidth="1"/>
    <col min="7876" max="7876" width="3" style="333" customWidth="1"/>
    <col min="7877" max="7877" width="0.85546875" style="333" customWidth="1"/>
    <col min="7878" max="7878" width="2.42578125" style="333" customWidth="1"/>
    <col min="7879" max="7879" width="3" style="333" customWidth="1"/>
    <col min="7880" max="7880" width="0.85546875" style="333" customWidth="1"/>
    <col min="7881" max="7881" width="2.42578125" style="333" customWidth="1"/>
    <col min="7882" max="7882" width="3" style="333" customWidth="1"/>
    <col min="7883" max="7883" width="0.85546875" style="333" customWidth="1"/>
    <col min="7884" max="7884" width="2.42578125" style="333" customWidth="1"/>
    <col min="7885" max="7885" width="3" style="333" customWidth="1"/>
    <col min="7886" max="7886" width="0.85546875" style="333" customWidth="1"/>
    <col min="7887" max="7887" width="2.42578125" style="333" customWidth="1"/>
    <col min="7888" max="7888" width="3" style="333" customWidth="1"/>
    <col min="7889" max="7889" width="0.85546875" style="333" customWidth="1"/>
    <col min="7890" max="7890" width="2.42578125" style="333" customWidth="1"/>
    <col min="7891" max="7891" width="3.7109375" style="333" customWidth="1"/>
    <col min="7892" max="7892" width="4.7109375" style="333" customWidth="1"/>
    <col min="7893" max="7893" width="5.42578125" style="333" customWidth="1"/>
    <col min="7894" max="7894" width="4.140625" style="333" customWidth="1"/>
    <col min="7895" max="8113" width="11.42578125" style="333"/>
    <col min="8114" max="8114" width="1.85546875" style="333" bestFit="1" customWidth="1"/>
    <col min="8115" max="8115" width="10.7109375" style="333" customWidth="1"/>
    <col min="8116" max="8116" width="2" style="333" customWidth="1"/>
    <col min="8117" max="8117" width="3" style="333" customWidth="1"/>
    <col min="8118" max="8118" width="0.85546875" style="333" customWidth="1"/>
    <col min="8119" max="8119" width="2.42578125" style="333" customWidth="1"/>
    <col min="8120" max="8120" width="3" style="333" customWidth="1"/>
    <col min="8121" max="8121" width="0.85546875" style="333" customWidth="1"/>
    <col min="8122" max="8122" width="2.42578125" style="333" customWidth="1"/>
    <col min="8123" max="8123" width="3" style="333" customWidth="1"/>
    <col min="8124" max="8124" width="0.85546875" style="333" customWidth="1"/>
    <col min="8125" max="8125" width="2.42578125" style="333" customWidth="1"/>
    <col min="8126" max="8126" width="3" style="333" customWidth="1"/>
    <col min="8127" max="8127" width="0.85546875" style="333" customWidth="1"/>
    <col min="8128" max="8128" width="2.42578125" style="333" customWidth="1"/>
    <col min="8129" max="8129" width="3" style="333" customWidth="1"/>
    <col min="8130" max="8130" width="0.85546875" style="333" customWidth="1"/>
    <col min="8131" max="8131" width="2.42578125" style="333" customWidth="1"/>
    <col min="8132" max="8132" width="3" style="333" customWidth="1"/>
    <col min="8133" max="8133" width="0.85546875" style="333" customWidth="1"/>
    <col min="8134" max="8134" width="2.42578125" style="333" customWidth="1"/>
    <col min="8135" max="8135" width="3" style="333" customWidth="1"/>
    <col min="8136" max="8136" width="0.85546875" style="333" customWidth="1"/>
    <col min="8137" max="8137" width="2.42578125" style="333" customWidth="1"/>
    <col min="8138" max="8138" width="3" style="333" customWidth="1"/>
    <col min="8139" max="8139" width="0.85546875" style="333" customWidth="1"/>
    <col min="8140" max="8140" width="2.42578125" style="333" customWidth="1"/>
    <col min="8141" max="8141" width="3" style="333" customWidth="1"/>
    <col min="8142" max="8142" width="0.85546875" style="333" customWidth="1"/>
    <col min="8143" max="8143" width="2.42578125" style="333" customWidth="1"/>
    <col min="8144" max="8144" width="3" style="333" customWidth="1"/>
    <col min="8145" max="8145" width="0.85546875" style="333" customWidth="1"/>
    <col min="8146" max="8146" width="2.42578125" style="333" customWidth="1"/>
    <col min="8147" max="8147" width="3.7109375" style="333" customWidth="1"/>
    <col min="8148" max="8148" width="4.7109375" style="333" customWidth="1"/>
    <col min="8149" max="8149" width="5.42578125" style="333" customWidth="1"/>
    <col min="8150" max="8150" width="4.140625" style="333" customWidth="1"/>
    <col min="8151" max="8369" width="11.42578125" style="333"/>
    <col min="8370" max="8370" width="1.85546875" style="333" bestFit="1" customWidth="1"/>
    <col min="8371" max="8371" width="10.7109375" style="333" customWidth="1"/>
    <col min="8372" max="8372" width="2" style="333" customWidth="1"/>
    <col min="8373" max="8373" width="3" style="333" customWidth="1"/>
    <col min="8374" max="8374" width="0.85546875" style="333" customWidth="1"/>
    <col min="8375" max="8375" width="2.42578125" style="333" customWidth="1"/>
    <col min="8376" max="8376" width="3" style="333" customWidth="1"/>
    <col min="8377" max="8377" width="0.85546875" style="333" customWidth="1"/>
    <col min="8378" max="8378" width="2.42578125" style="333" customWidth="1"/>
    <col min="8379" max="8379" width="3" style="333" customWidth="1"/>
    <col min="8380" max="8380" width="0.85546875" style="333" customWidth="1"/>
    <col min="8381" max="8381" width="2.42578125" style="333" customWidth="1"/>
    <col min="8382" max="8382" width="3" style="333" customWidth="1"/>
    <col min="8383" max="8383" width="0.85546875" style="333" customWidth="1"/>
    <col min="8384" max="8384" width="2.42578125" style="333" customWidth="1"/>
    <col min="8385" max="8385" width="3" style="333" customWidth="1"/>
    <col min="8386" max="8386" width="0.85546875" style="333" customWidth="1"/>
    <col min="8387" max="8387" width="2.42578125" style="333" customWidth="1"/>
    <col min="8388" max="8388" width="3" style="333" customWidth="1"/>
    <col min="8389" max="8389" width="0.85546875" style="333" customWidth="1"/>
    <col min="8390" max="8390" width="2.42578125" style="333" customWidth="1"/>
    <col min="8391" max="8391" width="3" style="333" customWidth="1"/>
    <col min="8392" max="8392" width="0.85546875" style="333" customWidth="1"/>
    <col min="8393" max="8393" width="2.42578125" style="333" customWidth="1"/>
    <col min="8394" max="8394" width="3" style="333" customWidth="1"/>
    <col min="8395" max="8395" width="0.85546875" style="333" customWidth="1"/>
    <col min="8396" max="8396" width="2.42578125" style="333" customWidth="1"/>
    <col min="8397" max="8397" width="3" style="333" customWidth="1"/>
    <col min="8398" max="8398" width="0.85546875" style="333" customWidth="1"/>
    <col min="8399" max="8399" width="2.42578125" style="333" customWidth="1"/>
    <col min="8400" max="8400" width="3" style="333" customWidth="1"/>
    <col min="8401" max="8401" width="0.85546875" style="333" customWidth="1"/>
    <col min="8402" max="8402" width="2.42578125" style="333" customWidth="1"/>
    <col min="8403" max="8403" width="3.7109375" style="333" customWidth="1"/>
    <col min="8404" max="8404" width="4.7109375" style="333" customWidth="1"/>
    <col min="8405" max="8405" width="5.42578125" style="333" customWidth="1"/>
    <col min="8406" max="8406" width="4.140625" style="333" customWidth="1"/>
    <col min="8407" max="8625" width="11.42578125" style="333"/>
    <col min="8626" max="8626" width="1.85546875" style="333" bestFit="1" customWidth="1"/>
    <col min="8627" max="8627" width="10.7109375" style="333" customWidth="1"/>
    <col min="8628" max="8628" width="2" style="333" customWidth="1"/>
    <col min="8629" max="8629" width="3" style="333" customWidth="1"/>
    <col min="8630" max="8630" width="0.85546875" style="333" customWidth="1"/>
    <col min="8631" max="8631" width="2.42578125" style="333" customWidth="1"/>
    <col min="8632" max="8632" width="3" style="333" customWidth="1"/>
    <col min="8633" max="8633" width="0.85546875" style="333" customWidth="1"/>
    <col min="8634" max="8634" width="2.42578125" style="333" customWidth="1"/>
    <col min="8635" max="8635" width="3" style="333" customWidth="1"/>
    <col min="8636" max="8636" width="0.85546875" style="333" customWidth="1"/>
    <col min="8637" max="8637" width="2.42578125" style="333" customWidth="1"/>
    <col min="8638" max="8638" width="3" style="333" customWidth="1"/>
    <col min="8639" max="8639" width="0.85546875" style="333" customWidth="1"/>
    <col min="8640" max="8640" width="2.42578125" style="333" customWidth="1"/>
    <col min="8641" max="8641" width="3" style="333" customWidth="1"/>
    <col min="8642" max="8642" width="0.85546875" style="333" customWidth="1"/>
    <col min="8643" max="8643" width="2.42578125" style="333" customWidth="1"/>
    <col min="8644" max="8644" width="3" style="333" customWidth="1"/>
    <col min="8645" max="8645" width="0.85546875" style="333" customWidth="1"/>
    <col min="8646" max="8646" width="2.42578125" style="333" customWidth="1"/>
    <col min="8647" max="8647" width="3" style="333" customWidth="1"/>
    <col min="8648" max="8648" width="0.85546875" style="333" customWidth="1"/>
    <col min="8649" max="8649" width="2.42578125" style="333" customWidth="1"/>
    <col min="8650" max="8650" width="3" style="333" customWidth="1"/>
    <col min="8651" max="8651" width="0.85546875" style="333" customWidth="1"/>
    <col min="8652" max="8652" width="2.42578125" style="333" customWidth="1"/>
    <col min="8653" max="8653" width="3" style="333" customWidth="1"/>
    <col min="8654" max="8654" width="0.85546875" style="333" customWidth="1"/>
    <col min="8655" max="8655" width="2.42578125" style="333" customWidth="1"/>
    <col min="8656" max="8656" width="3" style="333" customWidth="1"/>
    <col min="8657" max="8657" width="0.85546875" style="333" customWidth="1"/>
    <col min="8658" max="8658" width="2.42578125" style="333" customWidth="1"/>
    <col min="8659" max="8659" width="3.7109375" style="333" customWidth="1"/>
    <col min="8660" max="8660" width="4.7109375" style="333" customWidth="1"/>
    <col min="8661" max="8661" width="5.42578125" style="333" customWidth="1"/>
    <col min="8662" max="8662" width="4.140625" style="333" customWidth="1"/>
    <col min="8663" max="8881" width="11.42578125" style="333"/>
    <col min="8882" max="8882" width="1.85546875" style="333" bestFit="1" customWidth="1"/>
    <col min="8883" max="8883" width="10.7109375" style="333" customWidth="1"/>
    <col min="8884" max="8884" width="2" style="333" customWidth="1"/>
    <col min="8885" max="8885" width="3" style="333" customWidth="1"/>
    <col min="8886" max="8886" width="0.85546875" style="333" customWidth="1"/>
    <col min="8887" max="8887" width="2.42578125" style="333" customWidth="1"/>
    <col min="8888" max="8888" width="3" style="333" customWidth="1"/>
    <col min="8889" max="8889" width="0.85546875" style="333" customWidth="1"/>
    <col min="8890" max="8890" width="2.42578125" style="333" customWidth="1"/>
    <col min="8891" max="8891" width="3" style="333" customWidth="1"/>
    <col min="8892" max="8892" width="0.85546875" style="333" customWidth="1"/>
    <col min="8893" max="8893" width="2.42578125" style="333" customWidth="1"/>
    <col min="8894" max="8894" width="3" style="333" customWidth="1"/>
    <col min="8895" max="8895" width="0.85546875" style="333" customWidth="1"/>
    <col min="8896" max="8896" width="2.42578125" style="333" customWidth="1"/>
    <col min="8897" max="8897" width="3" style="333" customWidth="1"/>
    <col min="8898" max="8898" width="0.85546875" style="333" customWidth="1"/>
    <col min="8899" max="8899" width="2.42578125" style="333" customWidth="1"/>
    <col min="8900" max="8900" width="3" style="333" customWidth="1"/>
    <col min="8901" max="8901" width="0.85546875" style="333" customWidth="1"/>
    <col min="8902" max="8902" width="2.42578125" style="333" customWidth="1"/>
    <col min="8903" max="8903" width="3" style="333" customWidth="1"/>
    <col min="8904" max="8904" width="0.85546875" style="333" customWidth="1"/>
    <col min="8905" max="8905" width="2.42578125" style="333" customWidth="1"/>
    <col min="8906" max="8906" width="3" style="333" customWidth="1"/>
    <col min="8907" max="8907" width="0.85546875" style="333" customWidth="1"/>
    <col min="8908" max="8908" width="2.42578125" style="333" customWidth="1"/>
    <col min="8909" max="8909" width="3" style="333" customWidth="1"/>
    <col min="8910" max="8910" width="0.85546875" style="333" customWidth="1"/>
    <col min="8911" max="8911" width="2.42578125" style="333" customWidth="1"/>
    <col min="8912" max="8912" width="3" style="333" customWidth="1"/>
    <col min="8913" max="8913" width="0.85546875" style="333" customWidth="1"/>
    <col min="8914" max="8914" width="2.42578125" style="333" customWidth="1"/>
    <col min="8915" max="8915" width="3.7109375" style="333" customWidth="1"/>
    <col min="8916" max="8916" width="4.7109375" style="333" customWidth="1"/>
    <col min="8917" max="8917" width="5.42578125" style="333" customWidth="1"/>
    <col min="8918" max="8918" width="4.140625" style="333" customWidth="1"/>
    <col min="8919" max="9137" width="11.42578125" style="333"/>
    <col min="9138" max="9138" width="1.85546875" style="333" bestFit="1" customWidth="1"/>
    <col min="9139" max="9139" width="10.7109375" style="333" customWidth="1"/>
    <col min="9140" max="9140" width="2" style="333" customWidth="1"/>
    <col min="9141" max="9141" width="3" style="333" customWidth="1"/>
    <col min="9142" max="9142" width="0.85546875" style="333" customWidth="1"/>
    <col min="9143" max="9143" width="2.42578125" style="333" customWidth="1"/>
    <col min="9144" max="9144" width="3" style="333" customWidth="1"/>
    <col min="9145" max="9145" width="0.85546875" style="333" customWidth="1"/>
    <col min="9146" max="9146" width="2.42578125" style="333" customWidth="1"/>
    <col min="9147" max="9147" width="3" style="333" customWidth="1"/>
    <col min="9148" max="9148" width="0.85546875" style="333" customWidth="1"/>
    <col min="9149" max="9149" width="2.42578125" style="333" customWidth="1"/>
    <col min="9150" max="9150" width="3" style="333" customWidth="1"/>
    <col min="9151" max="9151" width="0.85546875" style="333" customWidth="1"/>
    <col min="9152" max="9152" width="2.42578125" style="333" customWidth="1"/>
    <col min="9153" max="9153" width="3" style="333" customWidth="1"/>
    <col min="9154" max="9154" width="0.85546875" style="333" customWidth="1"/>
    <col min="9155" max="9155" width="2.42578125" style="333" customWidth="1"/>
    <col min="9156" max="9156" width="3" style="333" customWidth="1"/>
    <col min="9157" max="9157" width="0.85546875" style="333" customWidth="1"/>
    <col min="9158" max="9158" width="2.42578125" style="333" customWidth="1"/>
    <col min="9159" max="9159" width="3" style="333" customWidth="1"/>
    <col min="9160" max="9160" width="0.85546875" style="333" customWidth="1"/>
    <col min="9161" max="9161" width="2.42578125" style="333" customWidth="1"/>
    <col min="9162" max="9162" width="3" style="333" customWidth="1"/>
    <col min="9163" max="9163" width="0.85546875" style="333" customWidth="1"/>
    <col min="9164" max="9164" width="2.42578125" style="333" customWidth="1"/>
    <col min="9165" max="9165" width="3" style="333" customWidth="1"/>
    <col min="9166" max="9166" width="0.85546875" style="333" customWidth="1"/>
    <col min="9167" max="9167" width="2.42578125" style="333" customWidth="1"/>
    <col min="9168" max="9168" width="3" style="333" customWidth="1"/>
    <col min="9169" max="9169" width="0.85546875" style="333" customWidth="1"/>
    <col min="9170" max="9170" width="2.42578125" style="333" customWidth="1"/>
    <col min="9171" max="9171" width="3.7109375" style="333" customWidth="1"/>
    <col min="9172" max="9172" width="4.7109375" style="333" customWidth="1"/>
    <col min="9173" max="9173" width="5.42578125" style="333" customWidth="1"/>
    <col min="9174" max="9174" width="4.140625" style="333" customWidth="1"/>
    <col min="9175" max="9393" width="11.42578125" style="333"/>
    <col min="9394" max="9394" width="1.85546875" style="333" bestFit="1" customWidth="1"/>
    <col min="9395" max="9395" width="10.7109375" style="333" customWidth="1"/>
    <col min="9396" max="9396" width="2" style="333" customWidth="1"/>
    <col min="9397" max="9397" width="3" style="333" customWidth="1"/>
    <col min="9398" max="9398" width="0.85546875" style="333" customWidth="1"/>
    <col min="9399" max="9399" width="2.42578125" style="333" customWidth="1"/>
    <col min="9400" max="9400" width="3" style="333" customWidth="1"/>
    <col min="9401" max="9401" width="0.85546875" style="333" customWidth="1"/>
    <col min="9402" max="9402" width="2.42578125" style="333" customWidth="1"/>
    <col min="9403" max="9403" width="3" style="333" customWidth="1"/>
    <col min="9404" max="9404" width="0.85546875" style="333" customWidth="1"/>
    <col min="9405" max="9405" width="2.42578125" style="333" customWidth="1"/>
    <col min="9406" max="9406" width="3" style="333" customWidth="1"/>
    <col min="9407" max="9407" width="0.85546875" style="333" customWidth="1"/>
    <col min="9408" max="9408" width="2.42578125" style="333" customWidth="1"/>
    <col min="9409" max="9409" width="3" style="333" customWidth="1"/>
    <col min="9410" max="9410" width="0.85546875" style="333" customWidth="1"/>
    <col min="9411" max="9411" width="2.42578125" style="333" customWidth="1"/>
    <col min="9412" max="9412" width="3" style="333" customWidth="1"/>
    <col min="9413" max="9413" width="0.85546875" style="333" customWidth="1"/>
    <col min="9414" max="9414" width="2.42578125" style="333" customWidth="1"/>
    <col min="9415" max="9415" width="3" style="333" customWidth="1"/>
    <col min="9416" max="9416" width="0.85546875" style="333" customWidth="1"/>
    <col min="9417" max="9417" width="2.42578125" style="333" customWidth="1"/>
    <col min="9418" max="9418" width="3" style="333" customWidth="1"/>
    <col min="9419" max="9419" width="0.85546875" style="333" customWidth="1"/>
    <col min="9420" max="9420" width="2.42578125" style="333" customWidth="1"/>
    <col min="9421" max="9421" width="3" style="333" customWidth="1"/>
    <col min="9422" max="9422" width="0.85546875" style="333" customWidth="1"/>
    <col min="9423" max="9423" width="2.42578125" style="333" customWidth="1"/>
    <col min="9424" max="9424" width="3" style="333" customWidth="1"/>
    <col min="9425" max="9425" width="0.85546875" style="333" customWidth="1"/>
    <col min="9426" max="9426" width="2.42578125" style="333" customWidth="1"/>
    <col min="9427" max="9427" width="3.7109375" style="333" customWidth="1"/>
    <col min="9428" max="9428" width="4.7109375" style="333" customWidth="1"/>
    <col min="9429" max="9429" width="5.42578125" style="333" customWidth="1"/>
    <col min="9430" max="9430" width="4.140625" style="333" customWidth="1"/>
    <col min="9431" max="9649" width="11.42578125" style="333"/>
    <col min="9650" max="9650" width="1.85546875" style="333" bestFit="1" customWidth="1"/>
    <col min="9651" max="9651" width="10.7109375" style="333" customWidth="1"/>
    <col min="9652" max="9652" width="2" style="333" customWidth="1"/>
    <col min="9653" max="9653" width="3" style="333" customWidth="1"/>
    <col min="9654" max="9654" width="0.85546875" style="333" customWidth="1"/>
    <col min="9655" max="9655" width="2.42578125" style="333" customWidth="1"/>
    <col min="9656" max="9656" width="3" style="333" customWidth="1"/>
    <col min="9657" max="9657" width="0.85546875" style="333" customWidth="1"/>
    <col min="9658" max="9658" width="2.42578125" style="333" customWidth="1"/>
    <col min="9659" max="9659" width="3" style="333" customWidth="1"/>
    <col min="9660" max="9660" width="0.85546875" style="333" customWidth="1"/>
    <col min="9661" max="9661" width="2.42578125" style="333" customWidth="1"/>
    <col min="9662" max="9662" width="3" style="333" customWidth="1"/>
    <col min="9663" max="9663" width="0.85546875" style="333" customWidth="1"/>
    <col min="9664" max="9664" width="2.42578125" style="333" customWidth="1"/>
    <col min="9665" max="9665" width="3" style="333" customWidth="1"/>
    <col min="9666" max="9666" width="0.85546875" style="333" customWidth="1"/>
    <col min="9667" max="9667" width="2.42578125" style="333" customWidth="1"/>
    <col min="9668" max="9668" width="3" style="333" customWidth="1"/>
    <col min="9669" max="9669" width="0.85546875" style="333" customWidth="1"/>
    <col min="9670" max="9670" width="2.42578125" style="333" customWidth="1"/>
    <col min="9671" max="9671" width="3" style="333" customWidth="1"/>
    <col min="9672" max="9672" width="0.85546875" style="333" customWidth="1"/>
    <col min="9673" max="9673" width="2.42578125" style="333" customWidth="1"/>
    <col min="9674" max="9674" width="3" style="333" customWidth="1"/>
    <col min="9675" max="9675" width="0.85546875" style="333" customWidth="1"/>
    <col min="9676" max="9676" width="2.42578125" style="333" customWidth="1"/>
    <col min="9677" max="9677" width="3" style="333" customWidth="1"/>
    <col min="9678" max="9678" width="0.85546875" style="333" customWidth="1"/>
    <col min="9679" max="9679" width="2.42578125" style="333" customWidth="1"/>
    <col min="9680" max="9680" width="3" style="333" customWidth="1"/>
    <col min="9681" max="9681" width="0.85546875" style="333" customWidth="1"/>
    <col min="9682" max="9682" width="2.42578125" style="333" customWidth="1"/>
    <col min="9683" max="9683" width="3.7109375" style="333" customWidth="1"/>
    <col min="9684" max="9684" width="4.7109375" style="333" customWidth="1"/>
    <col min="9685" max="9685" width="5.42578125" style="333" customWidth="1"/>
    <col min="9686" max="9686" width="4.140625" style="333" customWidth="1"/>
    <col min="9687" max="9905" width="11.42578125" style="333"/>
    <col min="9906" max="9906" width="1.85546875" style="333" bestFit="1" customWidth="1"/>
    <col min="9907" max="9907" width="10.7109375" style="333" customWidth="1"/>
    <col min="9908" max="9908" width="2" style="333" customWidth="1"/>
    <col min="9909" max="9909" width="3" style="333" customWidth="1"/>
    <col min="9910" max="9910" width="0.85546875" style="333" customWidth="1"/>
    <col min="9911" max="9911" width="2.42578125" style="333" customWidth="1"/>
    <col min="9912" max="9912" width="3" style="333" customWidth="1"/>
    <col min="9913" max="9913" width="0.85546875" style="333" customWidth="1"/>
    <col min="9914" max="9914" width="2.42578125" style="333" customWidth="1"/>
    <col min="9915" max="9915" width="3" style="333" customWidth="1"/>
    <col min="9916" max="9916" width="0.85546875" style="333" customWidth="1"/>
    <col min="9917" max="9917" width="2.42578125" style="333" customWidth="1"/>
    <col min="9918" max="9918" width="3" style="333" customWidth="1"/>
    <col min="9919" max="9919" width="0.85546875" style="333" customWidth="1"/>
    <col min="9920" max="9920" width="2.42578125" style="333" customWidth="1"/>
    <col min="9921" max="9921" width="3" style="333" customWidth="1"/>
    <col min="9922" max="9922" width="0.85546875" style="333" customWidth="1"/>
    <col min="9923" max="9923" width="2.42578125" style="333" customWidth="1"/>
    <col min="9924" max="9924" width="3" style="333" customWidth="1"/>
    <col min="9925" max="9925" width="0.85546875" style="333" customWidth="1"/>
    <col min="9926" max="9926" width="2.42578125" style="333" customWidth="1"/>
    <col min="9927" max="9927" width="3" style="333" customWidth="1"/>
    <col min="9928" max="9928" width="0.85546875" style="333" customWidth="1"/>
    <col min="9929" max="9929" width="2.42578125" style="333" customWidth="1"/>
    <col min="9930" max="9930" width="3" style="333" customWidth="1"/>
    <col min="9931" max="9931" width="0.85546875" style="333" customWidth="1"/>
    <col min="9932" max="9932" width="2.42578125" style="333" customWidth="1"/>
    <col min="9933" max="9933" width="3" style="333" customWidth="1"/>
    <col min="9934" max="9934" width="0.85546875" style="333" customWidth="1"/>
    <col min="9935" max="9935" width="2.42578125" style="333" customWidth="1"/>
    <col min="9936" max="9936" width="3" style="333" customWidth="1"/>
    <col min="9937" max="9937" width="0.85546875" style="333" customWidth="1"/>
    <col min="9938" max="9938" width="2.42578125" style="333" customWidth="1"/>
    <col min="9939" max="9939" width="3.7109375" style="333" customWidth="1"/>
    <col min="9940" max="9940" width="4.7109375" style="333" customWidth="1"/>
    <col min="9941" max="9941" width="5.42578125" style="333" customWidth="1"/>
    <col min="9942" max="9942" width="4.140625" style="333" customWidth="1"/>
    <col min="9943" max="10161" width="11.42578125" style="333"/>
    <col min="10162" max="10162" width="1.85546875" style="333" bestFit="1" customWidth="1"/>
    <col min="10163" max="10163" width="10.7109375" style="333" customWidth="1"/>
    <col min="10164" max="10164" width="2" style="333" customWidth="1"/>
    <col min="10165" max="10165" width="3" style="333" customWidth="1"/>
    <col min="10166" max="10166" width="0.85546875" style="333" customWidth="1"/>
    <col min="10167" max="10167" width="2.42578125" style="333" customWidth="1"/>
    <col min="10168" max="10168" width="3" style="333" customWidth="1"/>
    <col min="10169" max="10169" width="0.85546875" style="333" customWidth="1"/>
    <col min="10170" max="10170" width="2.42578125" style="333" customWidth="1"/>
    <col min="10171" max="10171" width="3" style="333" customWidth="1"/>
    <col min="10172" max="10172" width="0.85546875" style="333" customWidth="1"/>
    <col min="10173" max="10173" width="2.42578125" style="333" customWidth="1"/>
    <col min="10174" max="10174" width="3" style="333" customWidth="1"/>
    <col min="10175" max="10175" width="0.85546875" style="333" customWidth="1"/>
    <col min="10176" max="10176" width="2.42578125" style="333" customWidth="1"/>
    <col min="10177" max="10177" width="3" style="333" customWidth="1"/>
    <col min="10178" max="10178" width="0.85546875" style="333" customWidth="1"/>
    <col min="10179" max="10179" width="2.42578125" style="333" customWidth="1"/>
    <col min="10180" max="10180" width="3" style="333" customWidth="1"/>
    <col min="10181" max="10181" width="0.85546875" style="333" customWidth="1"/>
    <col min="10182" max="10182" width="2.42578125" style="333" customWidth="1"/>
    <col min="10183" max="10183" width="3" style="333" customWidth="1"/>
    <col min="10184" max="10184" width="0.85546875" style="333" customWidth="1"/>
    <col min="10185" max="10185" width="2.42578125" style="333" customWidth="1"/>
    <col min="10186" max="10186" width="3" style="333" customWidth="1"/>
    <col min="10187" max="10187" width="0.85546875" style="333" customWidth="1"/>
    <col min="10188" max="10188" width="2.42578125" style="333" customWidth="1"/>
    <col min="10189" max="10189" width="3" style="333" customWidth="1"/>
    <col min="10190" max="10190" width="0.85546875" style="333" customWidth="1"/>
    <col min="10191" max="10191" width="2.42578125" style="333" customWidth="1"/>
    <col min="10192" max="10192" width="3" style="333" customWidth="1"/>
    <col min="10193" max="10193" width="0.85546875" style="333" customWidth="1"/>
    <col min="10194" max="10194" width="2.42578125" style="333" customWidth="1"/>
    <col min="10195" max="10195" width="3.7109375" style="333" customWidth="1"/>
    <col min="10196" max="10196" width="4.7109375" style="333" customWidth="1"/>
    <col min="10197" max="10197" width="5.42578125" style="333" customWidth="1"/>
    <col min="10198" max="10198" width="4.140625" style="333" customWidth="1"/>
    <col min="10199" max="10417" width="11.42578125" style="333"/>
    <col min="10418" max="10418" width="1.85546875" style="333" bestFit="1" customWidth="1"/>
    <col min="10419" max="10419" width="10.7109375" style="333" customWidth="1"/>
    <col min="10420" max="10420" width="2" style="333" customWidth="1"/>
    <col min="10421" max="10421" width="3" style="333" customWidth="1"/>
    <col min="10422" max="10422" width="0.85546875" style="333" customWidth="1"/>
    <col min="10423" max="10423" width="2.42578125" style="333" customWidth="1"/>
    <col min="10424" max="10424" width="3" style="333" customWidth="1"/>
    <col min="10425" max="10425" width="0.85546875" style="333" customWidth="1"/>
    <col min="10426" max="10426" width="2.42578125" style="333" customWidth="1"/>
    <col min="10427" max="10427" width="3" style="333" customWidth="1"/>
    <col min="10428" max="10428" width="0.85546875" style="333" customWidth="1"/>
    <col min="10429" max="10429" width="2.42578125" style="333" customWidth="1"/>
    <col min="10430" max="10430" width="3" style="333" customWidth="1"/>
    <col min="10431" max="10431" width="0.85546875" style="333" customWidth="1"/>
    <col min="10432" max="10432" width="2.42578125" style="333" customWidth="1"/>
    <col min="10433" max="10433" width="3" style="333" customWidth="1"/>
    <col min="10434" max="10434" width="0.85546875" style="333" customWidth="1"/>
    <col min="10435" max="10435" width="2.42578125" style="333" customWidth="1"/>
    <col min="10436" max="10436" width="3" style="333" customWidth="1"/>
    <col min="10437" max="10437" width="0.85546875" style="333" customWidth="1"/>
    <col min="10438" max="10438" width="2.42578125" style="333" customWidth="1"/>
    <col min="10439" max="10439" width="3" style="333" customWidth="1"/>
    <col min="10440" max="10440" width="0.85546875" style="333" customWidth="1"/>
    <col min="10441" max="10441" width="2.42578125" style="333" customWidth="1"/>
    <col min="10442" max="10442" width="3" style="333" customWidth="1"/>
    <col min="10443" max="10443" width="0.85546875" style="333" customWidth="1"/>
    <col min="10444" max="10444" width="2.42578125" style="333" customWidth="1"/>
    <col min="10445" max="10445" width="3" style="333" customWidth="1"/>
    <col min="10446" max="10446" width="0.85546875" style="333" customWidth="1"/>
    <col min="10447" max="10447" width="2.42578125" style="333" customWidth="1"/>
    <col min="10448" max="10448" width="3" style="333" customWidth="1"/>
    <col min="10449" max="10449" width="0.85546875" style="333" customWidth="1"/>
    <col min="10450" max="10450" width="2.42578125" style="333" customWidth="1"/>
    <col min="10451" max="10451" width="3.7109375" style="333" customWidth="1"/>
    <col min="10452" max="10452" width="4.7109375" style="333" customWidth="1"/>
    <col min="10453" max="10453" width="5.42578125" style="333" customWidth="1"/>
    <col min="10454" max="10454" width="4.140625" style="333" customWidth="1"/>
    <col min="10455" max="10673" width="11.42578125" style="333"/>
    <col min="10674" max="10674" width="1.85546875" style="333" bestFit="1" customWidth="1"/>
    <col min="10675" max="10675" width="10.7109375" style="333" customWidth="1"/>
    <col min="10676" max="10676" width="2" style="333" customWidth="1"/>
    <col min="10677" max="10677" width="3" style="333" customWidth="1"/>
    <col min="10678" max="10678" width="0.85546875" style="333" customWidth="1"/>
    <col min="10679" max="10679" width="2.42578125" style="333" customWidth="1"/>
    <col min="10680" max="10680" width="3" style="333" customWidth="1"/>
    <col min="10681" max="10681" width="0.85546875" style="333" customWidth="1"/>
    <col min="10682" max="10682" width="2.42578125" style="333" customWidth="1"/>
    <col min="10683" max="10683" width="3" style="333" customWidth="1"/>
    <col min="10684" max="10684" width="0.85546875" style="333" customWidth="1"/>
    <col min="10685" max="10685" width="2.42578125" style="333" customWidth="1"/>
    <col min="10686" max="10686" width="3" style="333" customWidth="1"/>
    <col min="10687" max="10687" width="0.85546875" style="333" customWidth="1"/>
    <col min="10688" max="10688" width="2.42578125" style="333" customWidth="1"/>
    <col min="10689" max="10689" width="3" style="333" customWidth="1"/>
    <col min="10690" max="10690" width="0.85546875" style="333" customWidth="1"/>
    <col min="10691" max="10691" width="2.42578125" style="333" customWidth="1"/>
    <col min="10692" max="10692" width="3" style="333" customWidth="1"/>
    <col min="10693" max="10693" width="0.85546875" style="333" customWidth="1"/>
    <col min="10694" max="10694" width="2.42578125" style="333" customWidth="1"/>
    <col min="10695" max="10695" width="3" style="333" customWidth="1"/>
    <col min="10696" max="10696" width="0.85546875" style="333" customWidth="1"/>
    <col min="10697" max="10697" width="2.42578125" style="333" customWidth="1"/>
    <col min="10698" max="10698" width="3" style="333" customWidth="1"/>
    <col min="10699" max="10699" width="0.85546875" style="333" customWidth="1"/>
    <col min="10700" max="10700" width="2.42578125" style="333" customWidth="1"/>
    <col min="10701" max="10701" width="3" style="333" customWidth="1"/>
    <col min="10702" max="10702" width="0.85546875" style="333" customWidth="1"/>
    <col min="10703" max="10703" width="2.42578125" style="333" customWidth="1"/>
    <col min="10704" max="10704" width="3" style="333" customWidth="1"/>
    <col min="10705" max="10705" width="0.85546875" style="333" customWidth="1"/>
    <col min="10706" max="10706" width="2.42578125" style="333" customWidth="1"/>
    <col min="10707" max="10707" width="3.7109375" style="333" customWidth="1"/>
    <col min="10708" max="10708" width="4.7109375" style="333" customWidth="1"/>
    <col min="10709" max="10709" width="5.42578125" style="333" customWidth="1"/>
    <col min="10710" max="10710" width="4.140625" style="333" customWidth="1"/>
    <col min="10711" max="10929" width="11.42578125" style="333"/>
    <col min="10930" max="10930" width="1.85546875" style="333" bestFit="1" customWidth="1"/>
    <col min="10931" max="10931" width="10.7109375" style="333" customWidth="1"/>
    <col min="10932" max="10932" width="2" style="333" customWidth="1"/>
    <col min="10933" max="10933" width="3" style="333" customWidth="1"/>
    <col min="10934" max="10934" width="0.85546875" style="333" customWidth="1"/>
    <col min="10935" max="10935" width="2.42578125" style="333" customWidth="1"/>
    <col min="10936" max="10936" width="3" style="333" customWidth="1"/>
    <col min="10937" max="10937" width="0.85546875" style="333" customWidth="1"/>
    <col min="10938" max="10938" width="2.42578125" style="333" customWidth="1"/>
    <col min="10939" max="10939" width="3" style="333" customWidth="1"/>
    <col min="10940" max="10940" width="0.85546875" style="333" customWidth="1"/>
    <col min="10941" max="10941" width="2.42578125" style="333" customWidth="1"/>
    <col min="10942" max="10942" width="3" style="333" customWidth="1"/>
    <col min="10943" max="10943" width="0.85546875" style="333" customWidth="1"/>
    <col min="10944" max="10944" width="2.42578125" style="333" customWidth="1"/>
    <col min="10945" max="10945" width="3" style="333" customWidth="1"/>
    <col min="10946" max="10946" width="0.85546875" style="333" customWidth="1"/>
    <col min="10947" max="10947" width="2.42578125" style="333" customWidth="1"/>
    <col min="10948" max="10948" width="3" style="333" customWidth="1"/>
    <col min="10949" max="10949" width="0.85546875" style="333" customWidth="1"/>
    <col min="10950" max="10950" width="2.42578125" style="333" customWidth="1"/>
    <col min="10951" max="10951" width="3" style="333" customWidth="1"/>
    <col min="10952" max="10952" width="0.85546875" style="333" customWidth="1"/>
    <col min="10953" max="10953" width="2.42578125" style="333" customWidth="1"/>
    <col min="10954" max="10954" width="3" style="333" customWidth="1"/>
    <col min="10955" max="10955" width="0.85546875" style="333" customWidth="1"/>
    <col min="10956" max="10956" width="2.42578125" style="333" customWidth="1"/>
    <col min="10957" max="10957" width="3" style="333" customWidth="1"/>
    <col min="10958" max="10958" width="0.85546875" style="333" customWidth="1"/>
    <col min="10959" max="10959" width="2.42578125" style="333" customWidth="1"/>
    <col min="10960" max="10960" width="3" style="333" customWidth="1"/>
    <col min="10961" max="10961" width="0.85546875" style="333" customWidth="1"/>
    <col min="10962" max="10962" width="2.42578125" style="333" customWidth="1"/>
    <col min="10963" max="10963" width="3.7109375" style="333" customWidth="1"/>
    <col min="10964" max="10964" width="4.7109375" style="333" customWidth="1"/>
    <col min="10965" max="10965" width="5.42578125" style="333" customWidth="1"/>
    <col min="10966" max="10966" width="4.140625" style="333" customWidth="1"/>
    <col min="10967" max="11185" width="11.42578125" style="333"/>
    <col min="11186" max="11186" width="1.85546875" style="333" bestFit="1" customWidth="1"/>
    <col min="11187" max="11187" width="10.7109375" style="333" customWidth="1"/>
    <col min="11188" max="11188" width="2" style="333" customWidth="1"/>
    <col min="11189" max="11189" width="3" style="333" customWidth="1"/>
    <col min="11190" max="11190" width="0.85546875" style="333" customWidth="1"/>
    <col min="11191" max="11191" width="2.42578125" style="333" customWidth="1"/>
    <col min="11192" max="11192" width="3" style="333" customWidth="1"/>
    <col min="11193" max="11193" width="0.85546875" style="333" customWidth="1"/>
    <col min="11194" max="11194" width="2.42578125" style="333" customWidth="1"/>
    <col min="11195" max="11195" width="3" style="333" customWidth="1"/>
    <col min="11196" max="11196" width="0.85546875" style="333" customWidth="1"/>
    <col min="11197" max="11197" width="2.42578125" style="333" customWidth="1"/>
    <col min="11198" max="11198" width="3" style="333" customWidth="1"/>
    <col min="11199" max="11199" width="0.85546875" style="333" customWidth="1"/>
    <col min="11200" max="11200" width="2.42578125" style="333" customWidth="1"/>
    <col min="11201" max="11201" width="3" style="333" customWidth="1"/>
    <col min="11202" max="11202" width="0.85546875" style="333" customWidth="1"/>
    <col min="11203" max="11203" width="2.42578125" style="333" customWidth="1"/>
    <col min="11204" max="11204" width="3" style="333" customWidth="1"/>
    <col min="11205" max="11205" width="0.85546875" style="333" customWidth="1"/>
    <col min="11206" max="11206" width="2.42578125" style="333" customWidth="1"/>
    <col min="11207" max="11207" width="3" style="333" customWidth="1"/>
    <col min="11208" max="11208" width="0.85546875" style="333" customWidth="1"/>
    <col min="11209" max="11209" width="2.42578125" style="333" customWidth="1"/>
    <col min="11210" max="11210" width="3" style="333" customWidth="1"/>
    <col min="11211" max="11211" width="0.85546875" style="333" customWidth="1"/>
    <col min="11212" max="11212" width="2.42578125" style="333" customWidth="1"/>
    <col min="11213" max="11213" width="3" style="333" customWidth="1"/>
    <col min="11214" max="11214" width="0.85546875" style="333" customWidth="1"/>
    <col min="11215" max="11215" width="2.42578125" style="333" customWidth="1"/>
    <col min="11216" max="11216" width="3" style="333" customWidth="1"/>
    <col min="11217" max="11217" width="0.85546875" style="333" customWidth="1"/>
    <col min="11218" max="11218" width="2.42578125" style="333" customWidth="1"/>
    <col min="11219" max="11219" width="3.7109375" style="333" customWidth="1"/>
    <col min="11220" max="11220" width="4.7109375" style="333" customWidth="1"/>
    <col min="11221" max="11221" width="5.42578125" style="333" customWidth="1"/>
    <col min="11222" max="11222" width="4.140625" style="333" customWidth="1"/>
    <col min="11223" max="11441" width="11.42578125" style="333"/>
    <col min="11442" max="11442" width="1.85546875" style="333" bestFit="1" customWidth="1"/>
    <col min="11443" max="11443" width="10.7109375" style="333" customWidth="1"/>
    <col min="11444" max="11444" width="2" style="333" customWidth="1"/>
    <col min="11445" max="11445" width="3" style="333" customWidth="1"/>
    <col min="11446" max="11446" width="0.85546875" style="333" customWidth="1"/>
    <col min="11447" max="11447" width="2.42578125" style="333" customWidth="1"/>
    <col min="11448" max="11448" width="3" style="333" customWidth="1"/>
    <col min="11449" max="11449" width="0.85546875" style="333" customWidth="1"/>
    <col min="11450" max="11450" width="2.42578125" style="333" customWidth="1"/>
    <col min="11451" max="11451" width="3" style="333" customWidth="1"/>
    <col min="11452" max="11452" width="0.85546875" style="333" customWidth="1"/>
    <col min="11453" max="11453" width="2.42578125" style="333" customWidth="1"/>
    <col min="11454" max="11454" width="3" style="333" customWidth="1"/>
    <col min="11455" max="11455" width="0.85546875" style="333" customWidth="1"/>
    <col min="11456" max="11456" width="2.42578125" style="333" customWidth="1"/>
    <col min="11457" max="11457" width="3" style="333" customWidth="1"/>
    <col min="11458" max="11458" width="0.85546875" style="333" customWidth="1"/>
    <col min="11459" max="11459" width="2.42578125" style="333" customWidth="1"/>
    <col min="11460" max="11460" width="3" style="333" customWidth="1"/>
    <col min="11461" max="11461" width="0.85546875" style="333" customWidth="1"/>
    <col min="11462" max="11462" width="2.42578125" style="333" customWidth="1"/>
    <col min="11463" max="11463" width="3" style="333" customWidth="1"/>
    <col min="11464" max="11464" width="0.85546875" style="333" customWidth="1"/>
    <col min="11465" max="11465" width="2.42578125" style="333" customWidth="1"/>
    <col min="11466" max="11466" width="3" style="333" customWidth="1"/>
    <col min="11467" max="11467" width="0.85546875" style="333" customWidth="1"/>
    <col min="11468" max="11468" width="2.42578125" style="333" customWidth="1"/>
    <col min="11469" max="11469" width="3" style="333" customWidth="1"/>
    <col min="11470" max="11470" width="0.85546875" style="333" customWidth="1"/>
    <col min="11471" max="11471" width="2.42578125" style="333" customWidth="1"/>
    <col min="11472" max="11472" width="3" style="333" customWidth="1"/>
    <col min="11473" max="11473" width="0.85546875" style="333" customWidth="1"/>
    <col min="11474" max="11474" width="2.42578125" style="333" customWidth="1"/>
    <col min="11475" max="11475" width="3.7109375" style="333" customWidth="1"/>
    <col min="11476" max="11476" width="4.7109375" style="333" customWidth="1"/>
    <col min="11477" max="11477" width="5.42578125" style="333" customWidth="1"/>
    <col min="11478" max="11478" width="4.140625" style="333" customWidth="1"/>
    <col min="11479" max="11697" width="11.42578125" style="333"/>
    <col min="11698" max="11698" width="1.85546875" style="333" bestFit="1" customWidth="1"/>
    <col min="11699" max="11699" width="10.7109375" style="333" customWidth="1"/>
    <col min="11700" max="11700" width="2" style="333" customWidth="1"/>
    <col min="11701" max="11701" width="3" style="333" customWidth="1"/>
    <col min="11702" max="11702" width="0.85546875" style="333" customWidth="1"/>
    <col min="11703" max="11703" width="2.42578125" style="333" customWidth="1"/>
    <col min="11704" max="11704" width="3" style="333" customWidth="1"/>
    <col min="11705" max="11705" width="0.85546875" style="333" customWidth="1"/>
    <col min="11706" max="11706" width="2.42578125" style="333" customWidth="1"/>
    <col min="11707" max="11707" width="3" style="333" customWidth="1"/>
    <col min="11708" max="11708" width="0.85546875" style="333" customWidth="1"/>
    <col min="11709" max="11709" width="2.42578125" style="333" customWidth="1"/>
    <col min="11710" max="11710" width="3" style="333" customWidth="1"/>
    <col min="11711" max="11711" width="0.85546875" style="333" customWidth="1"/>
    <col min="11712" max="11712" width="2.42578125" style="333" customWidth="1"/>
    <col min="11713" max="11713" width="3" style="333" customWidth="1"/>
    <col min="11714" max="11714" width="0.85546875" style="333" customWidth="1"/>
    <col min="11715" max="11715" width="2.42578125" style="333" customWidth="1"/>
    <col min="11716" max="11716" width="3" style="333" customWidth="1"/>
    <col min="11717" max="11717" width="0.85546875" style="333" customWidth="1"/>
    <col min="11718" max="11718" width="2.42578125" style="333" customWidth="1"/>
    <col min="11719" max="11719" width="3" style="333" customWidth="1"/>
    <col min="11720" max="11720" width="0.85546875" style="333" customWidth="1"/>
    <col min="11721" max="11721" width="2.42578125" style="333" customWidth="1"/>
    <col min="11722" max="11722" width="3" style="333" customWidth="1"/>
    <col min="11723" max="11723" width="0.85546875" style="333" customWidth="1"/>
    <col min="11724" max="11724" width="2.42578125" style="333" customWidth="1"/>
    <col min="11725" max="11725" width="3" style="333" customWidth="1"/>
    <col min="11726" max="11726" width="0.85546875" style="333" customWidth="1"/>
    <col min="11727" max="11727" width="2.42578125" style="333" customWidth="1"/>
    <col min="11728" max="11728" width="3" style="333" customWidth="1"/>
    <col min="11729" max="11729" width="0.85546875" style="333" customWidth="1"/>
    <col min="11730" max="11730" width="2.42578125" style="333" customWidth="1"/>
    <col min="11731" max="11731" width="3.7109375" style="333" customWidth="1"/>
    <col min="11732" max="11732" width="4.7109375" style="333" customWidth="1"/>
    <col min="11733" max="11733" width="5.42578125" style="333" customWidth="1"/>
    <col min="11734" max="11734" width="4.140625" style="333" customWidth="1"/>
    <col min="11735" max="11953" width="11.42578125" style="333"/>
    <col min="11954" max="11954" width="1.85546875" style="333" bestFit="1" customWidth="1"/>
    <col min="11955" max="11955" width="10.7109375" style="333" customWidth="1"/>
    <col min="11956" max="11956" width="2" style="333" customWidth="1"/>
    <col min="11957" max="11957" width="3" style="333" customWidth="1"/>
    <col min="11958" max="11958" width="0.85546875" style="333" customWidth="1"/>
    <col min="11959" max="11959" width="2.42578125" style="333" customWidth="1"/>
    <col min="11960" max="11960" width="3" style="333" customWidth="1"/>
    <col min="11961" max="11961" width="0.85546875" style="333" customWidth="1"/>
    <col min="11962" max="11962" width="2.42578125" style="333" customWidth="1"/>
    <col min="11963" max="11963" width="3" style="333" customWidth="1"/>
    <col min="11964" max="11964" width="0.85546875" style="333" customWidth="1"/>
    <col min="11965" max="11965" width="2.42578125" style="333" customWidth="1"/>
    <col min="11966" max="11966" width="3" style="333" customWidth="1"/>
    <col min="11967" max="11967" width="0.85546875" style="333" customWidth="1"/>
    <col min="11968" max="11968" width="2.42578125" style="333" customWidth="1"/>
    <col min="11969" max="11969" width="3" style="333" customWidth="1"/>
    <col min="11970" max="11970" width="0.85546875" style="333" customWidth="1"/>
    <col min="11971" max="11971" width="2.42578125" style="333" customWidth="1"/>
    <col min="11972" max="11972" width="3" style="333" customWidth="1"/>
    <col min="11973" max="11973" width="0.85546875" style="333" customWidth="1"/>
    <col min="11974" max="11974" width="2.42578125" style="333" customWidth="1"/>
    <col min="11975" max="11975" width="3" style="333" customWidth="1"/>
    <col min="11976" max="11976" width="0.85546875" style="333" customWidth="1"/>
    <col min="11977" max="11977" width="2.42578125" style="333" customWidth="1"/>
    <col min="11978" max="11978" width="3" style="333" customWidth="1"/>
    <col min="11979" max="11979" width="0.85546875" style="333" customWidth="1"/>
    <col min="11980" max="11980" width="2.42578125" style="333" customWidth="1"/>
    <col min="11981" max="11981" width="3" style="333" customWidth="1"/>
    <col min="11982" max="11982" width="0.85546875" style="333" customWidth="1"/>
    <col min="11983" max="11983" width="2.42578125" style="333" customWidth="1"/>
    <col min="11984" max="11984" width="3" style="333" customWidth="1"/>
    <col min="11985" max="11985" width="0.85546875" style="333" customWidth="1"/>
    <col min="11986" max="11986" width="2.42578125" style="333" customWidth="1"/>
    <col min="11987" max="11987" width="3.7109375" style="333" customWidth="1"/>
    <col min="11988" max="11988" width="4.7109375" style="333" customWidth="1"/>
    <col min="11989" max="11989" width="5.42578125" style="333" customWidth="1"/>
    <col min="11990" max="11990" width="4.140625" style="333" customWidth="1"/>
    <col min="11991" max="12209" width="11.42578125" style="333"/>
    <col min="12210" max="12210" width="1.85546875" style="333" bestFit="1" customWidth="1"/>
    <col min="12211" max="12211" width="10.7109375" style="333" customWidth="1"/>
    <col min="12212" max="12212" width="2" style="333" customWidth="1"/>
    <col min="12213" max="12213" width="3" style="333" customWidth="1"/>
    <col min="12214" max="12214" width="0.85546875" style="333" customWidth="1"/>
    <col min="12215" max="12215" width="2.42578125" style="333" customWidth="1"/>
    <col min="12216" max="12216" width="3" style="333" customWidth="1"/>
    <col min="12217" max="12217" width="0.85546875" style="333" customWidth="1"/>
    <col min="12218" max="12218" width="2.42578125" style="333" customWidth="1"/>
    <col min="12219" max="12219" width="3" style="333" customWidth="1"/>
    <col min="12220" max="12220" width="0.85546875" style="333" customWidth="1"/>
    <col min="12221" max="12221" width="2.42578125" style="333" customWidth="1"/>
    <col min="12222" max="12222" width="3" style="333" customWidth="1"/>
    <col min="12223" max="12223" width="0.85546875" style="333" customWidth="1"/>
    <col min="12224" max="12224" width="2.42578125" style="333" customWidth="1"/>
    <col min="12225" max="12225" width="3" style="333" customWidth="1"/>
    <col min="12226" max="12226" width="0.85546875" style="333" customWidth="1"/>
    <col min="12227" max="12227" width="2.42578125" style="333" customWidth="1"/>
    <col min="12228" max="12228" width="3" style="333" customWidth="1"/>
    <col min="12229" max="12229" width="0.85546875" style="333" customWidth="1"/>
    <col min="12230" max="12230" width="2.42578125" style="333" customWidth="1"/>
    <col min="12231" max="12231" width="3" style="333" customWidth="1"/>
    <col min="12232" max="12232" width="0.85546875" style="333" customWidth="1"/>
    <col min="12233" max="12233" width="2.42578125" style="333" customWidth="1"/>
    <col min="12234" max="12234" width="3" style="333" customWidth="1"/>
    <col min="12235" max="12235" width="0.85546875" style="333" customWidth="1"/>
    <col min="12236" max="12236" width="2.42578125" style="333" customWidth="1"/>
    <col min="12237" max="12237" width="3" style="333" customWidth="1"/>
    <col min="12238" max="12238" width="0.85546875" style="333" customWidth="1"/>
    <col min="12239" max="12239" width="2.42578125" style="333" customWidth="1"/>
    <col min="12240" max="12240" width="3" style="333" customWidth="1"/>
    <col min="12241" max="12241" width="0.85546875" style="333" customWidth="1"/>
    <col min="12242" max="12242" width="2.42578125" style="333" customWidth="1"/>
    <col min="12243" max="12243" width="3.7109375" style="333" customWidth="1"/>
    <col min="12244" max="12244" width="4.7109375" style="333" customWidth="1"/>
    <col min="12245" max="12245" width="5.42578125" style="333" customWidth="1"/>
    <col min="12246" max="12246" width="4.140625" style="333" customWidth="1"/>
    <col min="12247" max="12465" width="11.42578125" style="333"/>
    <col min="12466" max="12466" width="1.85546875" style="333" bestFit="1" customWidth="1"/>
    <col min="12467" max="12467" width="10.7109375" style="333" customWidth="1"/>
    <col min="12468" max="12468" width="2" style="333" customWidth="1"/>
    <col min="12469" max="12469" width="3" style="333" customWidth="1"/>
    <col min="12470" max="12470" width="0.85546875" style="333" customWidth="1"/>
    <col min="12471" max="12471" width="2.42578125" style="333" customWidth="1"/>
    <col min="12472" max="12472" width="3" style="333" customWidth="1"/>
    <col min="12473" max="12473" width="0.85546875" style="333" customWidth="1"/>
    <col min="12474" max="12474" width="2.42578125" style="333" customWidth="1"/>
    <col min="12475" max="12475" width="3" style="333" customWidth="1"/>
    <col min="12476" max="12476" width="0.85546875" style="333" customWidth="1"/>
    <col min="12477" max="12477" width="2.42578125" style="333" customWidth="1"/>
    <col min="12478" max="12478" width="3" style="333" customWidth="1"/>
    <col min="12479" max="12479" width="0.85546875" style="333" customWidth="1"/>
    <col min="12480" max="12480" width="2.42578125" style="333" customWidth="1"/>
    <col min="12481" max="12481" width="3" style="333" customWidth="1"/>
    <col min="12482" max="12482" width="0.85546875" style="333" customWidth="1"/>
    <col min="12483" max="12483" width="2.42578125" style="333" customWidth="1"/>
    <col min="12484" max="12484" width="3" style="333" customWidth="1"/>
    <col min="12485" max="12485" width="0.85546875" style="333" customWidth="1"/>
    <col min="12486" max="12486" width="2.42578125" style="333" customWidth="1"/>
    <col min="12487" max="12487" width="3" style="333" customWidth="1"/>
    <col min="12488" max="12488" width="0.85546875" style="333" customWidth="1"/>
    <col min="12489" max="12489" width="2.42578125" style="333" customWidth="1"/>
    <col min="12490" max="12490" width="3" style="333" customWidth="1"/>
    <col min="12491" max="12491" width="0.85546875" style="333" customWidth="1"/>
    <col min="12492" max="12492" width="2.42578125" style="333" customWidth="1"/>
    <col min="12493" max="12493" width="3" style="333" customWidth="1"/>
    <col min="12494" max="12494" width="0.85546875" style="333" customWidth="1"/>
    <col min="12495" max="12495" width="2.42578125" style="333" customWidth="1"/>
    <col min="12496" max="12496" width="3" style="333" customWidth="1"/>
    <col min="12497" max="12497" width="0.85546875" style="333" customWidth="1"/>
    <col min="12498" max="12498" width="2.42578125" style="333" customWidth="1"/>
    <col min="12499" max="12499" width="3.7109375" style="333" customWidth="1"/>
    <col min="12500" max="12500" width="4.7109375" style="333" customWidth="1"/>
    <col min="12501" max="12501" width="5.42578125" style="333" customWidth="1"/>
    <col min="12502" max="12502" width="4.140625" style="333" customWidth="1"/>
    <col min="12503" max="12721" width="11.42578125" style="333"/>
    <col min="12722" max="12722" width="1.85546875" style="333" bestFit="1" customWidth="1"/>
    <col min="12723" max="12723" width="10.7109375" style="333" customWidth="1"/>
    <col min="12724" max="12724" width="2" style="333" customWidth="1"/>
    <col min="12725" max="12725" width="3" style="333" customWidth="1"/>
    <col min="12726" max="12726" width="0.85546875" style="333" customWidth="1"/>
    <col min="12727" max="12727" width="2.42578125" style="333" customWidth="1"/>
    <col min="12728" max="12728" width="3" style="333" customWidth="1"/>
    <col min="12729" max="12729" width="0.85546875" style="333" customWidth="1"/>
    <col min="12730" max="12730" width="2.42578125" style="333" customWidth="1"/>
    <col min="12731" max="12731" width="3" style="333" customWidth="1"/>
    <col min="12732" max="12732" width="0.85546875" style="333" customWidth="1"/>
    <col min="12733" max="12733" width="2.42578125" style="333" customWidth="1"/>
    <col min="12734" max="12734" width="3" style="333" customWidth="1"/>
    <col min="12735" max="12735" width="0.85546875" style="333" customWidth="1"/>
    <col min="12736" max="12736" width="2.42578125" style="333" customWidth="1"/>
    <col min="12737" max="12737" width="3" style="333" customWidth="1"/>
    <col min="12738" max="12738" width="0.85546875" style="333" customWidth="1"/>
    <col min="12739" max="12739" width="2.42578125" style="333" customWidth="1"/>
    <col min="12740" max="12740" width="3" style="333" customWidth="1"/>
    <col min="12741" max="12741" width="0.85546875" style="333" customWidth="1"/>
    <col min="12742" max="12742" width="2.42578125" style="333" customWidth="1"/>
    <col min="12743" max="12743" width="3" style="333" customWidth="1"/>
    <col min="12744" max="12744" width="0.85546875" style="333" customWidth="1"/>
    <col min="12745" max="12745" width="2.42578125" style="333" customWidth="1"/>
    <col min="12746" max="12746" width="3" style="333" customWidth="1"/>
    <col min="12747" max="12747" width="0.85546875" style="333" customWidth="1"/>
    <col min="12748" max="12748" width="2.42578125" style="333" customWidth="1"/>
    <col min="12749" max="12749" width="3" style="333" customWidth="1"/>
    <col min="12750" max="12750" width="0.85546875" style="333" customWidth="1"/>
    <col min="12751" max="12751" width="2.42578125" style="333" customWidth="1"/>
    <col min="12752" max="12752" width="3" style="333" customWidth="1"/>
    <col min="12753" max="12753" width="0.85546875" style="333" customWidth="1"/>
    <col min="12754" max="12754" width="2.42578125" style="333" customWidth="1"/>
    <col min="12755" max="12755" width="3.7109375" style="333" customWidth="1"/>
    <col min="12756" max="12756" width="4.7109375" style="333" customWidth="1"/>
    <col min="12757" max="12757" width="5.42578125" style="333" customWidth="1"/>
    <col min="12758" max="12758" width="4.140625" style="333" customWidth="1"/>
    <col min="12759" max="12977" width="11.42578125" style="333"/>
    <col min="12978" max="12978" width="1.85546875" style="333" bestFit="1" customWidth="1"/>
    <col min="12979" max="12979" width="10.7109375" style="333" customWidth="1"/>
    <col min="12980" max="12980" width="2" style="333" customWidth="1"/>
    <col min="12981" max="12981" width="3" style="333" customWidth="1"/>
    <col min="12982" max="12982" width="0.85546875" style="333" customWidth="1"/>
    <col min="12983" max="12983" width="2.42578125" style="333" customWidth="1"/>
    <col min="12984" max="12984" width="3" style="333" customWidth="1"/>
    <col min="12985" max="12985" width="0.85546875" style="333" customWidth="1"/>
    <col min="12986" max="12986" width="2.42578125" style="333" customWidth="1"/>
    <col min="12987" max="12987" width="3" style="333" customWidth="1"/>
    <col min="12988" max="12988" width="0.85546875" style="333" customWidth="1"/>
    <col min="12989" max="12989" width="2.42578125" style="333" customWidth="1"/>
    <col min="12990" max="12990" width="3" style="333" customWidth="1"/>
    <col min="12991" max="12991" width="0.85546875" style="333" customWidth="1"/>
    <col min="12992" max="12992" width="2.42578125" style="333" customWidth="1"/>
    <col min="12993" max="12993" width="3" style="333" customWidth="1"/>
    <col min="12994" max="12994" width="0.85546875" style="333" customWidth="1"/>
    <col min="12995" max="12995" width="2.42578125" style="333" customWidth="1"/>
    <col min="12996" max="12996" width="3" style="333" customWidth="1"/>
    <col min="12997" max="12997" width="0.85546875" style="333" customWidth="1"/>
    <col min="12998" max="12998" width="2.42578125" style="333" customWidth="1"/>
    <col min="12999" max="12999" width="3" style="333" customWidth="1"/>
    <col min="13000" max="13000" width="0.85546875" style="333" customWidth="1"/>
    <col min="13001" max="13001" width="2.42578125" style="333" customWidth="1"/>
    <col min="13002" max="13002" width="3" style="333" customWidth="1"/>
    <col min="13003" max="13003" width="0.85546875" style="333" customWidth="1"/>
    <col min="13004" max="13004" width="2.42578125" style="333" customWidth="1"/>
    <col min="13005" max="13005" width="3" style="333" customWidth="1"/>
    <col min="13006" max="13006" width="0.85546875" style="333" customWidth="1"/>
    <col min="13007" max="13007" width="2.42578125" style="333" customWidth="1"/>
    <col min="13008" max="13008" width="3" style="333" customWidth="1"/>
    <col min="13009" max="13009" width="0.85546875" style="333" customWidth="1"/>
    <col min="13010" max="13010" width="2.42578125" style="333" customWidth="1"/>
    <col min="13011" max="13011" width="3.7109375" style="333" customWidth="1"/>
    <col min="13012" max="13012" width="4.7109375" style="333" customWidth="1"/>
    <col min="13013" max="13013" width="5.42578125" style="333" customWidth="1"/>
    <col min="13014" max="13014" width="4.140625" style="333" customWidth="1"/>
    <col min="13015" max="13233" width="11.42578125" style="333"/>
    <col min="13234" max="13234" width="1.85546875" style="333" bestFit="1" customWidth="1"/>
    <col min="13235" max="13235" width="10.7109375" style="333" customWidth="1"/>
    <col min="13236" max="13236" width="2" style="333" customWidth="1"/>
    <col min="13237" max="13237" width="3" style="333" customWidth="1"/>
    <col min="13238" max="13238" width="0.85546875" style="333" customWidth="1"/>
    <col min="13239" max="13239" width="2.42578125" style="333" customWidth="1"/>
    <col min="13240" max="13240" width="3" style="333" customWidth="1"/>
    <col min="13241" max="13241" width="0.85546875" style="333" customWidth="1"/>
    <col min="13242" max="13242" width="2.42578125" style="333" customWidth="1"/>
    <col min="13243" max="13243" width="3" style="333" customWidth="1"/>
    <col min="13244" max="13244" width="0.85546875" style="333" customWidth="1"/>
    <col min="13245" max="13245" width="2.42578125" style="333" customWidth="1"/>
    <col min="13246" max="13246" width="3" style="333" customWidth="1"/>
    <col min="13247" max="13247" width="0.85546875" style="333" customWidth="1"/>
    <col min="13248" max="13248" width="2.42578125" style="333" customWidth="1"/>
    <col min="13249" max="13249" width="3" style="333" customWidth="1"/>
    <col min="13250" max="13250" width="0.85546875" style="333" customWidth="1"/>
    <col min="13251" max="13251" width="2.42578125" style="333" customWidth="1"/>
    <col min="13252" max="13252" width="3" style="333" customWidth="1"/>
    <col min="13253" max="13253" width="0.85546875" style="333" customWidth="1"/>
    <col min="13254" max="13254" width="2.42578125" style="333" customWidth="1"/>
    <col min="13255" max="13255" width="3" style="333" customWidth="1"/>
    <col min="13256" max="13256" width="0.85546875" style="333" customWidth="1"/>
    <col min="13257" max="13257" width="2.42578125" style="333" customWidth="1"/>
    <col min="13258" max="13258" width="3" style="333" customWidth="1"/>
    <col min="13259" max="13259" width="0.85546875" style="333" customWidth="1"/>
    <col min="13260" max="13260" width="2.42578125" style="333" customWidth="1"/>
    <col min="13261" max="13261" width="3" style="333" customWidth="1"/>
    <col min="13262" max="13262" width="0.85546875" style="333" customWidth="1"/>
    <col min="13263" max="13263" width="2.42578125" style="333" customWidth="1"/>
    <col min="13264" max="13264" width="3" style="333" customWidth="1"/>
    <col min="13265" max="13265" width="0.85546875" style="333" customWidth="1"/>
    <col min="13266" max="13266" width="2.42578125" style="333" customWidth="1"/>
    <col min="13267" max="13267" width="3.7109375" style="333" customWidth="1"/>
    <col min="13268" max="13268" width="4.7109375" style="333" customWidth="1"/>
    <col min="13269" max="13269" width="5.42578125" style="333" customWidth="1"/>
    <col min="13270" max="13270" width="4.140625" style="333" customWidth="1"/>
    <col min="13271" max="13489" width="11.42578125" style="333"/>
    <col min="13490" max="13490" width="1.85546875" style="333" bestFit="1" customWidth="1"/>
    <col min="13491" max="13491" width="10.7109375" style="333" customWidth="1"/>
    <col min="13492" max="13492" width="2" style="333" customWidth="1"/>
    <col min="13493" max="13493" width="3" style="333" customWidth="1"/>
    <col min="13494" max="13494" width="0.85546875" style="333" customWidth="1"/>
    <col min="13495" max="13495" width="2.42578125" style="333" customWidth="1"/>
    <col min="13496" max="13496" width="3" style="333" customWidth="1"/>
    <col min="13497" max="13497" width="0.85546875" style="333" customWidth="1"/>
    <col min="13498" max="13498" width="2.42578125" style="333" customWidth="1"/>
    <col min="13499" max="13499" width="3" style="333" customWidth="1"/>
    <col min="13500" max="13500" width="0.85546875" style="333" customWidth="1"/>
    <col min="13501" max="13501" width="2.42578125" style="333" customWidth="1"/>
    <col min="13502" max="13502" width="3" style="333" customWidth="1"/>
    <col min="13503" max="13503" width="0.85546875" style="333" customWidth="1"/>
    <col min="13504" max="13504" width="2.42578125" style="333" customWidth="1"/>
    <col min="13505" max="13505" width="3" style="333" customWidth="1"/>
    <col min="13506" max="13506" width="0.85546875" style="333" customWidth="1"/>
    <col min="13507" max="13507" width="2.42578125" style="333" customWidth="1"/>
    <col min="13508" max="13508" width="3" style="333" customWidth="1"/>
    <col min="13509" max="13509" width="0.85546875" style="333" customWidth="1"/>
    <col min="13510" max="13510" width="2.42578125" style="333" customWidth="1"/>
    <col min="13511" max="13511" width="3" style="333" customWidth="1"/>
    <col min="13512" max="13512" width="0.85546875" style="333" customWidth="1"/>
    <col min="13513" max="13513" width="2.42578125" style="333" customWidth="1"/>
    <col min="13514" max="13514" width="3" style="333" customWidth="1"/>
    <col min="13515" max="13515" width="0.85546875" style="333" customWidth="1"/>
    <col min="13516" max="13516" width="2.42578125" style="333" customWidth="1"/>
    <col min="13517" max="13517" width="3" style="333" customWidth="1"/>
    <col min="13518" max="13518" width="0.85546875" style="333" customWidth="1"/>
    <col min="13519" max="13519" width="2.42578125" style="333" customWidth="1"/>
    <col min="13520" max="13520" width="3" style="333" customWidth="1"/>
    <col min="13521" max="13521" width="0.85546875" style="333" customWidth="1"/>
    <col min="13522" max="13522" width="2.42578125" style="333" customWidth="1"/>
    <col min="13523" max="13523" width="3.7109375" style="333" customWidth="1"/>
    <col min="13524" max="13524" width="4.7109375" style="333" customWidth="1"/>
    <col min="13525" max="13525" width="5.42578125" style="333" customWidth="1"/>
    <col min="13526" max="13526" width="4.140625" style="333" customWidth="1"/>
    <col min="13527" max="13745" width="11.42578125" style="333"/>
    <col min="13746" max="13746" width="1.85546875" style="333" bestFit="1" customWidth="1"/>
    <col min="13747" max="13747" width="10.7109375" style="333" customWidth="1"/>
    <col min="13748" max="13748" width="2" style="333" customWidth="1"/>
    <col min="13749" max="13749" width="3" style="333" customWidth="1"/>
    <col min="13750" max="13750" width="0.85546875" style="333" customWidth="1"/>
    <col min="13751" max="13751" width="2.42578125" style="333" customWidth="1"/>
    <col min="13752" max="13752" width="3" style="333" customWidth="1"/>
    <col min="13753" max="13753" width="0.85546875" style="333" customWidth="1"/>
    <col min="13754" max="13754" width="2.42578125" style="333" customWidth="1"/>
    <col min="13755" max="13755" width="3" style="333" customWidth="1"/>
    <col min="13756" max="13756" width="0.85546875" style="333" customWidth="1"/>
    <col min="13757" max="13757" width="2.42578125" style="333" customWidth="1"/>
    <col min="13758" max="13758" width="3" style="333" customWidth="1"/>
    <col min="13759" max="13759" width="0.85546875" style="333" customWidth="1"/>
    <col min="13760" max="13760" width="2.42578125" style="333" customWidth="1"/>
    <col min="13761" max="13761" width="3" style="333" customWidth="1"/>
    <col min="13762" max="13762" width="0.85546875" style="333" customWidth="1"/>
    <col min="13763" max="13763" width="2.42578125" style="333" customWidth="1"/>
    <col min="13764" max="13764" width="3" style="333" customWidth="1"/>
    <col min="13765" max="13765" width="0.85546875" style="333" customWidth="1"/>
    <col min="13766" max="13766" width="2.42578125" style="333" customWidth="1"/>
    <col min="13767" max="13767" width="3" style="333" customWidth="1"/>
    <col min="13768" max="13768" width="0.85546875" style="333" customWidth="1"/>
    <col min="13769" max="13769" width="2.42578125" style="333" customWidth="1"/>
    <col min="13770" max="13770" width="3" style="333" customWidth="1"/>
    <col min="13771" max="13771" width="0.85546875" style="333" customWidth="1"/>
    <col min="13772" max="13772" width="2.42578125" style="333" customWidth="1"/>
    <col min="13773" max="13773" width="3" style="333" customWidth="1"/>
    <col min="13774" max="13774" width="0.85546875" style="333" customWidth="1"/>
    <col min="13775" max="13775" width="2.42578125" style="333" customWidth="1"/>
    <col min="13776" max="13776" width="3" style="333" customWidth="1"/>
    <col min="13777" max="13777" width="0.85546875" style="333" customWidth="1"/>
    <col min="13778" max="13778" width="2.42578125" style="333" customWidth="1"/>
    <col min="13779" max="13779" width="3.7109375" style="333" customWidth="1"/>
    <col min="13780" max="13780" width="4.7109375" style="333" customWidth="1"/>
    <col min="13781" max="13781" width="5.42578125" style="333" customWidth="1"/>
    <col min="13782" max="13782" width="4.140625" style="333" customWidth="1"/>
    <col min="13783" max="14001" width="11.42578125" style="333"/>
    <col min="14002" max="14002" width="1.85546875" style="333" bestFit="1" customWidth="1"/>
    <col min="14003" max="14003" width="10.7109375" style="333" customWidth="1"/>
    <col min="14004" max="14004" width="2" style="333" customWidth="1"/>
    <col min="14005" max="14005" width="3" style="333" customWidth="1"/>
    <col min="14006" max="14006" width="0.85546875" style="333" customWidth="1"/>
    <col min="14007" max="14007" width="2.42578125" style="333" customWidth="1"/>
    <col min="14008" max="14008" width="3" style="333" customWidth="1"/>
    <col min="14009" max="14009" width="0.85546875" style="333" customWidth="1"/>
    <col min="14010" max="14010" width="2.42578125" style="333" customWidth="1"/>
    <col min="14011" max="14011" width="3" style="333" customWidth="1"/>
    <col min="14012" max="14012" width="0.85546875" style="333" customWidth="1"/>
    <col min="14013" max="14013" width="2.42578125" style="333" customWidth="1"/>
    <col min="14014" max="14014" width="3" style="333" customWidth="1"/>
    <col min="14015" max="14015" width="0.85546875" style="333" customWidth="1"/>
    <col min="14016" max="14016" width="2.42578125" style="333" customWidth="1"/>
    <col min="14017" max="14017" width="3" style="333" customWidth="1"/>
    <col min="14018" max="14018" width="0.85546875" style="333" customWidth="1"/>
    <col min="14019" max="14019" width="2.42578125" style="333" customWidth="1"/>
    <col min="14020" max="14020" width="3" style="333" customWidth="1"/>
    <col min="14021" max="14021" width="0.85546875" style="333" customWidth="1"/>
    <col min="14022" max="14022" width="2.42578125" style="333" customWidth="1"/>
    <col min="14023" max="14023" width="3" style="333" customWidth="1"/>
    <col min="14024" max="14024" width="0.85546875" style="333" customWidth="1"/>
    <col min="14025" max="14025" width="2.42578125" style="333" customWidth="1"/>
    <col min="14026" max="14026" width="3" style="333" customWidth="1"/>
    <col min="14027" max="14027" width="0.85546875" style="333" customWidth="1"/>
    <col min="14028" max="14028" width="2.42578125" style="333" customWidth="1"/>
    <col min="14029" max="14029" width="3" style="333" customWidth="1"/>
    <col min="14030" max="14030" width="0.85546875" style="333" customWidth="1"/>
    <col min="14031" max="14031" width="2.42578125" style="333" customWidth="1"/>
    <col min="14032" max="14032" width="3" style="333" customWidth="1"/>
    <col min="14033" max="14033" width="0.85546875" style="333" customWidth="1"/>
    <col min="14034" max="14034" width="2.42578125" style="333" customWidth="1"/>
    <col min="14035" max="14035" width="3.7109375" style="333" customWidth="1"/>
    <col min="14036" max="14036" width="4.7109375" style="333" customWidth="1"/>
    <col min="14037" max="14037" width="5.42578125" style="333" customWidth="1"/>
    <col min="14038" max="14038" width="4.140625" style="333" customWidth="1"/>
    <col min="14039" max="14257" width="11.42578125" style="333"/>
    <col min="14258" max="14258" width="1.85546875" style="333" bestFit="1" customWidth="1"/>
    <col min="14259" max="14259" width="10.7109375" style="333" customWidth="1"/>
    <col min="14260" max="14260" width="2" style="333" customWidth="1"/>
    <col min="14261" max="14261" width="3" style="333" customWidth="1"/>
    <col min="14262" max="14262" width="0.85546875" style="333" customWidth="1"/>
    <col min="14263" max="14263" width="2.42578125" style="333" customWidth="1"/>
    <col min="14264" max="14264" width="3" style="333" customWidth="1"/>
    <col min="14265" max="14265" width="0.85546875" style="333" customWidth="1"/>
    <col min="14266" max="14266" width="2.42578125" style="333" customWidth="1"/>
    <col min="14267" max="14267" width="3" style="333" customWidth="1"/>
    <col min="14268" max="14268" width="0.85546875" style="333" customWidth="1"/>
    <col min="14269" max="14269" width="2.42578125" style="333" customWidth="1"/>
    <col min="14270" max="14270" width="3" style="333" customWidth="1"/>
    <col min="14271" max="14271" width="0.85546875" style="333" customWidth="1"/>
    <col min="14272" max="14272" width="2.42578125" style="333" customWidth="1"/>
    <col min="14273" max="14273" width="3" style="333" customWidth="1"/>
    <col min="14274" max="14274" width="0.85546875" style="333" customWidth="1"/>
    <col min="14275" max="14275" width="2.42578125" style="333" customWidth="1"/>
    <col min="14276" max="14276" width="3" style="333" customWidth="1"/>
    <col min="14277" max="14277" width="0.85546875" style="333" customWidth="1"/>
    <col min="14278" max="14278" width="2.42578125" style="333" customWidth="1"/>
    <col min="14279" max="14279" width="3" style="333" customWidth="1"/>
    <col min="14280" max="14280" width="0.85546875" style="333" customWidth="1"/>
    <col min="14281" max="14281" width="2.42578125" style="333" customWidth="1"/>
    <col min="14282" max="14282" width="3" style="333" customWidth="1"/>
    <col min="14283" max="14283" width="0.85546875" style="333" customWidth="1"/>
    <col min="14284" max="14284" width="2.42578125" style="333" customWidth="1"/>
    <col min="14285" max="14285" width="3" style="333" customWidth="1"/>
    <col min="14286" max="14286" width="0.85546875" style="333" customWidth="1"/>
    <col min="14287" max="14287" width="2.42578125" style="333" customWidth="1"/>
    <col min="14288" max="14288" width="3" style="333" customWidth="1"/>
    <col min="14289" max="14289" width="0.85546875" style="333" customWidth="1"/>
    <col min="14290" max="14290" width="2.42578125" style="333" customWidth="1"/>
    <col min="14291" max="14291" width="3.7109375" style="333" customWidth="1"/>
    <col min="14292" max="14292" width="4.7109375" style="333" customWidth="1"/>
    <col min="14293" max="14293" width="5.42578125" style="333" customWidth="1"/>
    <col min="14294" max="14294" width="4.140625" style="333" customWidth="1"/>
    <col min="14295" max="14513" width="11.42578125" style="333"/>
    <col min="14514" max="14514" width="1.85546875" style="333" bestFit="1" customWidth="1"/>
    <col min="14515" max="14515" width="10.7109375" style="333" customWidth="1"/>
    <col min="14516" max="14516" width="2" style="333" customWidth="1"/>
    <col min="14517" max="14517" width="3" style="333" customWidth="1"/>
    <col min="14518" max="14518" width="0.85546875" style="333" customWidth="1"/>
    <col min="14519" max="14519" width="2.42578125" style="333" customWidth="1"/>
    <col min="14520" max="14520" width="3" style="333" customWidth="1"/>
    <col min="14521" max="14521" width="0.85546875" style="333" customWidth="1"/>
    <col min="14522" max="14522" width="2.42578125" style="333" customWidth="1"/>
    <col min="14523" max="14523" width="3" style="333" customWidth="1"/>
    <col min="14524" max="14524" width="0.85546875" style="333" customWidth="1"/>
    <col min="14525" max="14525" width="2.42578125" style="333" customWidth="1"/>
    <col min="14526" max="14526" width="3" style="333" customWidth="1"/>
    <col min="14527" max="14527" width="0.85546875" style="333" customWidth="1"/>
    <col min="14528" max="14528" width="2.42578125" style="333" customWidth="1"/>
    <col min="14529" max="14529" width="3" style="333" customWidth="1"/>
    <col min="14530" max="14530" width="0.85546875" style="333" customWidth="1"/>
    <col min="14531" max="14531" width="2.42578125" style="333" customWidth="1"/>
    <col min="14532" max="14532" width="3" style="333" customWidth="1"/>
    <col min="14533" max="14533" width="0.85546875" style="333" customWidth="1"/>
    <col min="14534" max="14534" width="2.42578125" style="333" customWidth="1"/>
    <col min="14535" max="14535" width="3" style="333" customWidth="1"/>
    <col min="14536" max="14536" width="0.85546875" style="333" customWidth="1"/>
    <col min="14537" max="14537" width="2.42578125" style="333" customWidth="1"/>
    <col min="14538" max="14538" width="3" style="333" customWidth="1"/>
    <col min="14539" max="14539" width="0.85546875" style="333" customWidth="1"/>
    <col min="14540" max="14540" width="2.42578125" style="333" customWidth="1"/>
    <col min="14541" max="14541" width="3" style="333" customWidth="1"/>
    <col min="14542" max="14542" width="0.85546875" style="333" customWidth="1"/>
    <col min="14543" max="14543" width="2.42578125" style="333" customWidth="1"/>
    <col min="14544" max="14544" width="3" style="333" customWidth="1"/>
    <col min="14545" max="14545" width="0.85546875" style="333" customWidth="1"/>
    <col min="14546" max="14546" width="2.42578125" style="333" customWidth="1"/>
    <col min="14547" max="14547" width="3.7109375" style="333" customWidth="1"/>
    <col min="14548" max="14548" width="4.7109375" style="333" customWidth="1"/>
    <col min="14549" max="14549" width="5.42578125" style="333" customWidth="1"/>
    <col min="14550" max="14550" width="4.140625" style="333" customWidth="1"/>
    <col min="14551" max="14769" width="11.42578125" style="333"/>
    <col min="14770" max="14770" width="1.85546875" style="333" bestFit="1" customWidth="1"/>
    <col min="14771" max="14771" width="10.7109375" style="333" customWidth="1"/>
    <col min="14772" max="14772" width="2" style="333" customWidth="1"/>
    <col min="14773" max="14773" width="3" style="333" customWidth="1"/>
    <col min="14774" max="14774" width="0.85546875" style="333" customWidth="1"/>
    <col min="14775" max="14775" width="2.42578125" style="333" customWidth="1"/>
    <col min="14776" max="14776" width="3" style="333" customWidth="1"/>
    <col min="14777" max="14777" width="0.85546875" style="333" customWidth="1"/>
    <col min="14778" max="14778" width="2.42578125" style="333" customWidth="1"/>
    <col min="14779" max="14779" width="3" style="333" customWidth="1"/>
    <col min="14780" max="14780" width="0.85546875" style="333" customWidth="1"/>
    <col min="14781" max="14781" width="2.42578125" style="333" customWidth="1"/>
    <col min="14782" max="14782" width="3" style="333" customWidth="1"/>
    <col min="14783" max="14783" width="0.85546875" style="333" customWidth="1"/>
    <col min="14784" max="14784" width="2.42578125" style="333" customWidth="1"/>
    <col min="14785" max="14785" width="3" style="333" customWidth="1"/>
    <col min="14786" max="14786" width="0.85546875" style="333" customWidth="1"/>
    <col min="14787" max="14787" width="2.42578125" style="333" customWidth="1"/>
    <col min="14788" max="14788" width="3" style="333" customWidth="1"/>
    <col min="14789" max="14789" width="0.85546875" style="333" customWidth="1"/>
    <col min="14790" max="14790" width="2.42578125" style="333" customWidth="1"/>
    <col min="14791" max="14791" width="3" style="333" customWidth="1"/>
    <col min="14792" max="14792" width="0.85546875" style="333" customWidth="1"/>
    <col min="14793" max="14793" width="2.42578125" style="333" customWidth="1"/>
    <col min="14794" max="14794" width="3" style="333" customWidth="1"/>
    <col min="14795" max="14795" width="0.85546875" style="333" customWidth="1"/>
    <col min="14796" max="14796" width="2.42578125" style="333" customWidth="1"/>
    <col min="14797" max="14797" width="3" style="333" customWidth="1"/>
    <col min="14798" max="14798" width="0.85546875" style="333" customWidth="1"/>
    <col min="14799" max="14799" width="2.42578125" style="333" customWidth="1"/>
    <col min="14800" max="14800" width="3" style="333" customWidth="1"/>
    <col min="14801" max="14801" width="0.85546875" style="333" customWidth="1"/>
    <col min="14802" max="14802" width="2.42578125" style="333" customWidth="1"/>
    <col min="14803" max="14803" width="3.7109375" style="333" customWidth="1"/>
    <col min="14804" max="14804" width="4.7109375" style="333" customWidth="1"/>
    <col min="14805" max="14805" width="5.42578125" style="333" customWidth="1"/>
    <col min="14806" max="14806" width="4.140625" style="333" customWidth="1"/>
    <col min="14807" max="15025" width="11.42578125" style="333"/>
    <col min="15026" max="15026" width="1.85546875" style="333" bestFit="1" customWidth="1"/>
    <col min="15027" max="15027" width="10.7109375" style="333" customWidth="1"/>
    <col min="15028" max="15028" width="2" style="333" customWidth="1"/>
    <col min="15029" max="15029" width="3" style="333" customWidth="1"/>
    <col min="15030" max="15030" width="0.85546875" style="333" customWidth="1"/>
    <col min="15031" max="15031" width="2.42578125" style="333" customWidth="1"/>
    <col min="15032" max="15032" width="3" style="333" customWidth="1"/>
    <col min="15033" max="15033" width="0.85546875" style="333" customWidth="1"/>
    <col min="15034" max="15034" width="2.42578125" style="333" customWidth="1"/>
    <col min="15035" max="15035" width="3" style="333" customWidth="1"/>
    <col min="15036" max="15036" width="0.85546875" style="333" customWidth="1"/>
    <col min="15037" max="15037" width="2.42578125" style="333" customWidth="1"/>
    <col min="15038" max="15038" width="3" style="333" customWidth="1"/>
    <col min="15039" max="15039" width="0.85546875" style="333" customWidth="1"/>
    <col min="15040" max="15040" width="2.42578125" style="333" customWidth="1"/>
    <col min="15041" max="15041" width="3" style="333" customWidth="1"/>
    <col min="15042" max="15042" width="0.85546875" style="333" customWidth="1"/>
    <col min="15043" max="15043" width="2.42578125" style="333" customWidth="1"/>
    <col min="15044" max="15044" width="3" style="333" customWidth="1"/>
    <col min="15045" max="15045" width="0.85546875" style="333" customWidth="1"/>
    <col min="15046" max="15046" width="2.42578125" style="333" customWidth="1"/>
    <col min="15047" max="15047" width="3" style="333" customWidth="1"/>
    <col min="15048" max="15048" width="0.85546875" style="333" customWidth="1"/>
    <col min="15049" max="15049" width="2.42578125" style="333" customWidth="1"/>
    <col min="15050" max="15050" width="3" style="333" customWidth="1"/>
    <col min="15051" max="15051" width="0.85546875" style="333" customWidth="1"/>
    <col min="15052" max="15052" width="2.42578125" style="333" customWidth="1"/>
    <col min="15053" max="15053" width="3" style="333" customWidth="1"/>
    <col min="15054" max="15054" width="0.85546875" style="333" customWidth="1"/>
    <col min="15055" max="15055" width="2.42578125" style="333" customWidth="1"/>
    <col min="15056" max="15056" width="3" style="333" customWidth="1"/>
    <col min="15057" max="15057" width="0.85546875" style="333" customWidth="1"/>
    <col min="15058" max="15058" width="2.42578125" style="333" customWidth="1"/>
    <col min="15059" max="15059" width="3.7109375" style="333" customWidth="1"/>
    <col min="15060" max="15060" width="4.7109375" style="333" customWidth="1"/>
    <col min="15061" max="15061" width="5.42578125" style="333" customWidth="1"/>
    <col min="15062" max="15062" width="4.140625" style="333" customWidth="1"/>
    <col min="15063" max="15281" width="11.42578125" style="333"/>
    <col min="15282" max="15282" width="1.85546875" style="333" bestFit="1" customWidth="1"/>
    <col min="15283" max="15283" width="10.7109375" style="333" customWidth="1"/>
    <col min="15284" max="15284" width="2" style="333" customWidth="1"/>
    <col min="15285" max="15285" width="3" style="333" customWidth="1"/>
    <col min="15286" max="15286" width="0.85546875" style="333" customWidth="1"/>
    <col min="15287" max="15287" width="2.42578125" style="333" customWidth="1"/>
    <col min="15288" max="15288" width="3" style="333" customWidth="1"/>
    <col min="15289" max="15289" width="0.85546875" style="333" customWidth="1"/>
    <col min="15290" max="15290" width="2.42578125" style="333" customWidth="1"/>
    <col min="15291" max="15291" width="3" style="333" customWidth="1"/>
    <col min="15292" max="15292" width="0.85546875" style="333" customWidth="1"/>
    <col min="15293" max="15293" width="2.42578125" style="333" customWidth="1"/>
    <col min="15294" max="15294" width="3" style="333" customWidth="1"/>
    <col min="15295" max="15295" width="0.85546875" style="333" customWidth="1"/>
    <col min="15296" max="15296" width="2.42578125" style="333" customWidth="1"/>
    <col min="15297" max="15297" width="3" style="333" customWidth="1"/>
    <col min="15298" max="15298" width="0.85546875" style="333" customWidth="1"/>
    <col min="15299" max="15299" width="2.42578125" style="333" customWidth="1"/>
    <col min="15300" max="15300" width="3" style="333" customWidth="1"/>
    <col min="15301" max="15301" width="0.85546875" style="333" customWidth="1"/>
    <col min="15302" max="15302" width="2.42578125" style="333" customWidth="1"/>
    <col min="15303" max="15303" width="3" style="333" customWidth="1"/>
    <col min="15304" max="15304" width="0.85546875" style="333" customWidth="1"/>
    <col min="15305" max="15305" width="2.42578125" style="333" customWidth="1"/>
    <col min="15306" max="15306" width="3" style="333" customWidth="1"/>
    <col min="15307" max="15307" width="0.85546875" style="333" customWidth="1"/>
    <col min="15308" max="15308" width="2.42578125" style="333" customWidth="1"/>
    <col min="15309" max="15309" width="3" style="333" customWidth="1"/>
    <col min="15310" max="15310" width="0.85546875" style="333" customWidth="1"/>
    <col min="15311" max="15311" width="2.42578125" style="333" customWidth="1"/>
    <col min="15312" max="15312" width="3" style="333" customWidth="1"/>
    <col min="15313" max="15313" width="0.85546875" style="333" customWidth="1"/>
    <col min="15314" max="15314" width="2.42578125" style="333" customWidth="1"/>
    <col min="15315" max="15315" width="3.7109375" style="333" customWidth="1"/>
    <col min="15316" max="15316" width="4.7109375" style="333" customWidth="1"/>
    <col min="15317" max="15317" width="5.42578125" style="333" customWidth="1"/>
    <col min="15318" max="15318" width="4.140625" style="333" customWidth="1"/>
    <col min="15319" max="15537" width="11.42578125" style="333"/>
    <col min="15538" max="15538" width="1.85546875" style="333" bestFit="1" customWidth="1"/>
    <col min="15539" max="15539" width="10.7109375" style="333" customWidth="1"/>
    <col min="15540" max="15540" width="2" style="333" customWidth="1"/>
    <col min="15541" max="15541" width="3" style="333" customWidth="1"/>
    <col min="15542" max="15542" width="0.85546875" style="333" customWidth="1"/>
    <col min="15543" max="15543" width="2.42578125" style="333" customWidth="1"/>
    <col min="15544" max="15544" width="3" style="333" customWidth="1"/>
    <col min="15545" max="15545" width="0.85546875" style="333" customWidth="1"/>
    <col min="15546" max="15546" width="2.42578125" style="333" customWidth="1"/>
    <col min="15547" max="15547" width="3" style="333" customWidth="1"/>
    <col min="15548" max="15548" width="0.85546875" style="333" customWidth="1"/>
    <col min="15549" max="15549" width="2.42578125" style="333" customWidth="1"/>
    <col min="15550" max="15550" width="3" style="333" customWidth="1"/>
    <col min="15551" max="15551" width="0.85546875" style="333" customWidth="1"/>
    <col min="15552" max="15552" width="2.42578125" style="333" customWidth="1"/>
    <col min="15553" max="15553" width="3" style="333" customWidth="1"/>
    <col min="15554" max="15554" width="0.85546875" style="333" customWidth="1"/>
    <col min="15555" max="15555" width="2.42578125" style="333" customWidth="1"/>
    <col min="15556" max="15556" width="3" style="333" customWidth="1"/>
    <col min="15557" max="15557" width="0.85546875" style="333" customWidth="1"/>
    <col min="15558" max="15558" width="2.42578125" style="333" customWidth="1"/>
    <col min="15559" max="15559" width="3" style="333" customWidth="1"/>
    <col min="15560" max="15560" width="0.85546875" style="333" customWidth="1"/>
    <col min="15561" max="15561" width="2.42578125" style="333" customWidth="1"/>
    <col min="15562" max="15562" width="3" style="333" customWidth="1"/>
    <col min="15563" max="15563" width="0.85546875" style="333" customWidth="1"/>
    <col min="15564" max="15564" width="2.42578125" style="333" customWidth="1"/>
    <col min="15565" max="15565" width="3" style="333" customWidth="1"/>
    <col min="15566" max="15566" width="0.85546875" style="333" customWidth="1"/>
    <col min="15567" max="15567" width="2.42578125" style="333" customWidth="1"/>
    <col min="15568" max="15568" width="3" style="333" customWidth="1"/>
    <col min="15569" max="15569" width="0.85546875" style="333" customWidth="1"/>
    <col min="15570" max="15570" width="2.42578125" style="333" customWidth="1"/>
    <col min="15571" max="15571" width="3.7109375" style="333" customWidth="1"/>
    <col min="15572" max="15572" width="4.7109375" style="333" customWidth="1"/>
    <col min="15573" max="15573" width="5.42578125" style="333" customWidth="1"/>
    <col min="15574" max="15574" width="4.140625" style="333" customWidth="1"/>
    <col min="15575" max="15793" width="11.42578125" style="333"/>
    <col min="15794" max="15794" width="1.85546875" style="333" bestFit="1" customWidth="1"/>
    <col min="15795" max="15795" width="10.7109375" style="333" customWidth="1"/>
    <col min="15796" max="15796" width="2" style="333" customWidth="1"/>
    <col min="15797" max="15797" width="3" style="333" customWidth="1"/>
    <col min="15798" max="15798" width="0.85546875" style="333" customWidth="1"/>
    <col min="15799" max="15799" width="2.42578125" style="333" customWidth="1"/>
    <col min="15800" max="15800" width="3" style="333" customWidth="1"/>
    <col min="15801" max="15801" width="0.85546875" style="333" customWidth="1"/>
    <col min="15802" max="15802" width="2.42578125" style="333" customWidth="1"/>
    <col min="15803" max="15803" width="3" style="333" customWidth="1"/>
    <col min="15804" max="15804" width="0.85546875" style="333" customWidth="1"/>
    <col min="15805" max="15805" width="2.42578125" style="333" customWidth="1"/>
    <col min="15806" max="15806" width="3" style="333" customWidth="1"/>
    <col min="15807" max="15807" width="0.85546875" style="333" customWidth="1"/>
    <col min="15808" max="15808" width="2.42578125" style="333" customWidth="1"/>
    <col min="15809" max="15809" width="3" style="333" customWidth="1"/>
    <col min="15810" max="15810" width="0.85546875" style="333" customWidth="1"/>
    <col min="15811" max="15811" width="2.42578125" style="333" customWidth="1"/>
    <col min="15812" max="15812" width="3" style="333" customWidth="1"/>
    <col min="15813" max="15813" width="0.85546875" style="333" customWidth="1"/>
    <col min="15814" max="15814" width="2.42578125" style="333" customWidth="1"/>
    <col min="15815" max="15815" width="3" style="333" customWidth="1"/>
    <col min="15816" max="15816" width="0.85546875" style="333" customWidth="1"/>
    <col min="15817" max="15817" width="2.42578125" style="333" customWidth="1"/>
    <col min="15818" max="15818" width="3" style="333" customWidth="1"/>
    <col min="15819" max="15819" width="0.85546875" style="333" customWidth="1"/>
    <col min="15820" max="15820" width="2.42578125" style="333" customWidth="1"/>
    <col min="15821" max="15821" width="3" style="333" customWidth="1"/>
    <col min="15822" max="15822" width="0.85546875" style="333" customWidth="1"/>
    <col min="15823" max="15823" width="2.42578125" style="333" customWidth="1"/>
    <col min="15824" max="15824" width="3" style="333" customWidth="1"/>
    <col min="15825" max="15825" width="0.85546875" style="333" customWidth="1"/>
    <col min="15826" max="15826" width="2.42578125" style="333" customWidth="1"/>
    <col min="15827" max="15827" width="3.7109375" style="333" customWidth="1"/>
    <col min="15828" max="15828" width="4.7109375" style="333" customWidth="1"/>
    <col min="15829" max="15829" width="5.42578125" style="333" customWidth="1"/>
    <col min="15830" max="15830" width="4.140625" style="333" customWidth="1"/>
    <col min="15831" max="16049" width="11.42578125" style="333"/>
    <col min="16050" max="16050" width="1.85546875" style="333" bestFit="1" customWidth="1"/>
    <col min="16051" max="16051" width="10.7109375" style="333" customWidth="1"/>
    <col min="16052" max="16052" width="2" style="333" customWidth="1"/>
    <col min="16053" max="16053" width="3" style="333" customWidth="1"/>
    <col min="16054" max="16054" width="0.85546875" style="333" customWidth="1"/>
    <col min="16055" max="16055" width="2.42578125" style="333" customWidth="1"/>
    <col min="16056" max="16056" width="3" style="333" customWidth="1"/>
    <col min="16057" max="16057" width="0.85546875" style="333" customWidth="1"/>
    <col min="16058" max="16058" width="2.42578125" style="333" customWidth="1"/>
    <col min="16059" max="16059" width="3" style="333" customWidth="1"/>
    <col min="16060" max="16060" width="0.85546875" style="333" customWidth="1"/>
    <col min="16061" max="16061" width="2.42578125" style="333" customWidth="1"/>
    <col min="16062" max="16062" width="3" style="333" customWidth="1"/>
    <col min="16063" max="16063" width="0.85546875" style="333" customWidth="1"/>
    <col min="16064" max="16064" width="2.42578125" style="333" customWidth="1"/>
    <col min="16065" max="16065" width="3" style="333" customWidth="1"/>
    <col min="16066" max="16066" width="0.85546875" style="333" customWidth="1"/>
    <col min="16067" max="16067" width="2.42578125" style="333" customWidth="1"/>
    <col min="16068" max="16068" width="3" style="333" customWidth="1"/>
    <col min="16069" max="16069" width="0.85546875" style="333" customWidth="1"/>
    <col min="16070" max="16070" width="2.42578125" style="333" customWidth="1"/>
    <col min="16071" max="16071" width="3" style="333" customWidth="1"/>
    <col min="16072" max="16072" width="0.85546875" style="333" customWidth="1"/>
    <col min="16073" max="16073" width="2.42578125" style="333" customWidth="1"/>
    <col min="16074" max="16074" width="3" style="333" customWidth="1"/>
    <col min="16075" max="16075" width="0.85546875" style="333" customWidth="1"/>
    <col min="16076" max="16076" width="2.42578125" style="333" customWidth="1"/>
    <col min="16077" max="16077" width="3" style="333" customWidth="1"/>
    <col min="16078" max="16078" width="0.85546875" style="333" customWidth="1"/>
    <col min="16079" max="16079" width="2.42578125" style="333" customWidth="1"/>
    <col min="16080" max="16080" width="3" style="333" customWidth="1"/>
    <col min="16081" max="16081" width="0.85546875" style="333" customWidth="1"/>
    <col min="16082" max="16082" width="2.42578125" style="333" customWidth="1"/>
    <col min="16083" max="16083" width="3.7109375" style="333" customWidth="1"/>
    <col min="16084" max="16084" width="4.7109375" style="333" customWidth="1"/>
    <col min="16085" max="16085" width="5.42578125" style="333" customWidth="1"/>
    <col min="16086" max="16086" width="4.140625" style="333" customWidth="1"/>
    <col min="16087" max="16384" width="11.42578125" style="333"/>
  </cols>
  <sheetData>
    <row r="1" spans="1:36">
      <c r="C1" s="333"/>
      <c r="D1" s="204"/>
      <c r="E1" s="173"/>
      <c r="F1" s="173"/>
      <c r="G1" s="173"/>
      <c r="I1" s="333"/>
      <c r="J1" s="174"/>
      <c r="L1" s="333"/>
      <c r="M1" s="174"/>
      <c r="O1" s="333"/>
      <c r="P1" s="174"/>
      <c r="S1" s="174"/>
      <c r="U1" s="175"/>
      <c r="V1" s="175"/>
      <c r="W1" s="175"/>
      <c r="X1" s="175"/>
      <c r="Y1" s="175"/>
      <c r="AB1" s="174"/>
      <c r="AE1" s="174"/>
    </row>
    <row r="2" spans="1:36">
      <c r="C2" s="157" t="s">
        <v>770</v>
      </c>
      <c r="D2" s="204"/>
      <c r="F2" s="333"/>
      <c r="G2" s="174"/>
      <c r="I2" s="333"/>
      <c r="J2" s="174"/>
      <c r="L2" s="333"/>
      <c r="M2" s="174"/>
      <c r="O2" s="333"/>
      <c r="P2" s="174"/>
      <c r="S2" s="174"/>
      <c r="V2" s="174"/>
      <c r="Y2" s="174"/>
      <c r="AB2" s="174"/>
      <c r="AE2" s="174"/>
    </row>
    <row r="3" spans="1:36" s="247" customFormat="1" ht="18" customHeight="1" thickBot="1">
      <c r="A3" s="334">
        <v>1</v>
      </c>
      <c r="B3" s="334"/>
      <c r="C3" s="334" t="s">
        <v>923</v>
      </c>
      <c r="D3" s="334"/>
      <c r="E3" s="402" t="s">
        <v>688</v>
      </c>
      <c r="F3" s="402"/>
      <c r="G3" s="402"/>
      <c r="H3" s="402" t="s">
        <v>38</v>
      </c>
      <c r="I3" s="402"/>
      <c r="J3" s="402"/>
      <c r="K3" s="402" t="s">
        <v>687</v>
      </c>
      <c r="L3" s="402"/>
      <c r="M3" s="402"/>
      <c r="N3" s="402" t="s">
        <v>686</v>
      </c>
      <c r="O3" s="402"/>
      <c r="P3" s="402"/>
      <c r="AG3" s="248"/>
      <c r="AH3" s="249"/>
      <c r="AI3" s="249"/>
    </row>
    <row r="4" spans="1:36" ht="25.5">
      <c r="A4" s="165">
        <v>1</v>
      </c>
      <c r="B4" s="193" t="s">
        <v>942</v>
      </c>
      <c r="C4" s="331" t="s">
        <v>720</v>
      </c>
      <c r="D4" s="205" t="str">
        <f t="shared" ref="D4:D9" si="0">HYPERLINK(AJ4,AI4)</f>
        <v>video</v>
      </c>
      <c r="E4" s="390">
        <v>8</v>
      </c>
      <c r="F4" s="390"/>
      <c r="G4" s="390"/>
      <c r="H4" s="390"/>
      <c r="I4" s="390"/>
      <c r="J4" s="390"/>
      <c r="K4" s="390"/>
      <c r="L4" s="390"/>
      <c r="M4" s="390"/>
      <c r="N4" s="390"/>
      <c r="O4" s="390"/>
      <c r="P4" s="391"/>
      <c r="Q4" s="159"/>
      <c r="R4" s="159"/>
      <c r="S4" s="159"/>
      <c r="T4" s="159"/>
      <c r="U4" s="159"/>
      <c r="V4" s="159"/>
      <c r="W4" s="159"/>
      <c r="X4" s="159"/>
      <c r="Y4" s="159"/>
      <c r="Z4" s="159"/>
      <c r="AA4" s="159"/>
      <c r="AB4" s="159"/>
      <c r="AC4" s="159"/>
      <c r="AD4" s="159"/>
      <c r="AE4" s="159"/>
      <c r="AF4" s="159"/>
      <c r="AG4" s="326"/>
      <c r="AI4" s="25" t="s">
        <v>738</v>
      </c>
      <c r="AJ4" s="19" t="str">
        <f>VLOOKUP(C4,EJE!C$1:D1336,2,FALSE)</f>
        <v>https://youtu.be/3cqkbGUWro4?si=jJC6Mfg8OeypjUji</v>
      </c>
    </row>
    <row r="5" spans="1:36" ht="12" customHeight="1">
      <c r="A5" s="165">
        <v>2</v>
      </c>
      <c r="B5" s="194" t="s">
        <v>264</v>
      </c>
      <c r="C5" s="326" t="s">
        <v>692</v>
      </c>
      <c r="D5" s="206" t="str">
        <f t="shared" si="0"/>
        <v>video</v>
      </c>
      <c r="E5" s="380"/>
      <c r="F5" s="380"/>
      <c r="G5" s="380"/>
      <c r="H5" s="380" t="s">
        <v>776</v>
      </c>
      <c r="I5" s="380"/>
      <c r="J5" s="380"/>
      <c r="K5" s="380">
        <v>3</v>
      </c>
      <c r="L5" s="380"/>
      <c r="M5" s="380"/>
      <c r="N5" s="380"/>
      <c r="O5" s="380"/>
      <c r="P5" s="385"/>
      <c r="Q5" s="159"/>
      <c r="R5" s="159"/>
      <c r="S5" s="159"/>
      <c r="T5" s="159"/>
      <c r="U5" s="159"/>
      <c r="V5" s="159"/>
      <c r="W5" s="159"/>
      <c r="X5" s="159"/>
      <c r="Y5" s="159"/>
      <c r="Z5" s="159"/>
      <c r="AA5" s="159"/>
      <c r="AB5" s="159"/>
      <c r="AC5" s="159"/>
      <c r="AD5" s="159"/>
      <c r="AE5" s="159"/>
      <c r="AF5" s="159"/>
      <c r="AG5" s="326"/>
      <c r="AI5" s="25" t="s">
        <v>738</v>
      </c>
      <c r="AJ5" s="19" t="str">
        <f>VLOOKUP(C5,EJE!C$1:D1337,2,FALSE)</f>
        <v>https://youtu.be/c6a4n-uxNy0?si=wxXF20Dhm3IYMqto</v>
      </c>
    </row>
    <row r="6" spans="1:36" ht="17.25" customHeight="1" thickBot="1">
      <c r="A6" s="165">
        <v>3</v>
      </c>
      <c r="B6" s="195" t="s">
        <v>942</v>
      </c>
      <c r="C6" s="329" t="s">
        <v>176</v>
      </c>
      <c r="D6" s="207" t="str">
        <f t="shared" si="0"/>
        <v>video</v>
      </c>
      <c r="E6" s="387"/>
      <c r="F6" s="387"/>
      <c r="G6" s="387"/>
      <c r="H6" s="387" t="s">
        <v>776</v>
      </c>
      <c r="I6" s="387"/>
      <c r="J6" s="387"/>
      <c r="K6" s="387">
        <v>3</v>
      </c>
      <c r="L6" s="387"/>
      <c r="M6" s="387"/>
      <c r="N6" s="387"/>
      <c r="O6" s="387"/>
      <c r="P6" s="388"/>
      <c r="Q6" s="159"/>
      <c r="R6" s="159"/>
      <c r="S6" s="159"/>
      <c r="T6" s="159"/>
      <c r="U6" s="159"/>
      <c r="V6" s="159"/>
      <c r="W6" s="159"/>
      <c r="X6" s="159"/>
      <c r="Y6" s="159"/>
      <c r="Z6" s="159"/>
      <c r="AA6" s="159"/>
      <c r="AB6" s="159"/>
      <c r="AC6" s="159"/>
      <c r="AD6" s="159"/>
      <c r="AE6" s="159"/>
      <c r="AF6" s="159"/>
      <c r="AG6" s="326"/>
      <c r="AI6" s="25" t="s">
        <v>738</v>
      </c>
      <c r="AJ6" s="19" t="str">
        <f>VLOOKUP(C6,EJE!C$1:D1338,2,FALSE)</f>
        <v>https://drive.google.com/file/d/1Q1An8Nigul245WUqUDS52fCJOsCBmEqf/view?usp=drive_link</v>
      </c>
    </row>
    <row r="7" spans="1:36" ht="16.5">
      <c r="A7" s="165">
        <v>4</v>
      </c>
      <c r="B7" s="193" t="s">
        <v>739</v>
      </c>
      <c r="C7" s="331" t="s">
        <v>66</v>
      </c>
      <c r="D7" s="205" t="str">
        <f t="shared" si="0"/>
        <v>video</v>
      </c>
      <c r="E7" s="390"/>
      <c r="F7" s="390"/>
      <c r="G7" s="390"/>
      <c r="H7" s="390" t="s">
        <v>776</v>
      </c>
      <c r="I7" s="390"/>
      <c r="J7" s="390"/>
      <c r="K7" s="390">
        <v>3</v>
      </c>
      <c r="L7" s="390"/>
      <c r="M7" s="390"/>
      <c r="N7" s="390"/>
      <c r="O7" s="390"/>
      <c r="P7" s="391"/>
      <c r="Q7" s="159"/>
      <c r="R7" s="159"/>
      <c r="S7" s="159"/>
      <c r="T7" s="159"/>
      <c r="U7" s="159"/>
      <c r="V7" s="159"/>
      <c r="W7" s="159"/>
      <c r="X7" s="159"/>
      <c r="Y7" s="159"/>
      <c r="Z7" s="159"/>
      <c r="AA7" s="159"/>
      <c r="AB7" s="159"/>
      <c r="AC7" s="159"/>
      <c r="AD7" s="159"/>
      <c r="AE7" s="159"/>
      <c r="AF7" s="159"/>
      <c r="AG7" s="326"/>
      <c r="AI7" s="25" t="s">
        <v>738</v>
      </c>
      <c r="AJ7" s="19" t="str">
        <f>VLOOKUP(C7,EJE!C$1:D1339,2,FALSE)</f>
        <v>https://youtu.be/YNAwRWgPwNk?si=tRGZb459mOPBCCZB</v>
      </c>
    </row>
    <row r="8" spans="1:36">
      <c r="A8" s="165">
        <v>5</v>
      </c>
      <c r="B8" s="194" t="s">
        <v>739</v>
      </c>
      <c r="C8" s="326" t="s">
        <v>1279</v>
      </c>
      <c r="D8" s="206" t="str">
        <f t="shared" si="0"/>
        <v>video</v>
      </c>
      <c r="E8" s="380"/>
      <c r="F8" s="380"/>
      <c r="G8" s="380"/>
      <c r="H8" s="380" t="s">
        <v>776</v>
      </c>
      <c r="I8" s="380"/>
      <c r="J8" s="380"/>
      <c r="K8" s="380">
        <v>3</v>
      </c>
      <c r="L8" s="380"/>
      <c r="M8" s="380"/>
      <c r="N8" s="380"/>
      <c r="O8" s="380"/>
      <c r="P8" s="385"/>
      <c r="Q8" s="159"/>
      <c r="R8" s="159"/>
      <c r="S8" s="159"/>
      <c r="T8" s="159"/>
      <c r="U8" s="159"/>
      <c r="V8" s="159"/>
      <c r="W8" s="159"/>
      <c r="X8" s="159"/>
      <c r="Y8" s="159"/>
      <c r="Z8" s="159"/>
      <c r="AA8" s="159"/>
      <c r="AB8" s="159"/>
      <c r="AC8" s="159"/>
      <c r="AD8" s="159"/>
      <c r="AE8" s="159"/>
      <c r="AF8" s="159"/>
      <c r="AG8" s="326"/>
      <c r="AI8" s="25" t="s">
        <v>738</v>
      </c>
      <c r="AJ8" s="19" t="str">
        <f>VLOOKUP(C8,EJE!C$1:D1340,2,FALSE)</f>
        <v>https://youtu.be/72oPyBK1wqs?si=80XuuuxyH4_ZP-Ws</v>
      </c>
    </row>
    <row r="9" spans="1:36" ht="13.5" thickBot="1">
      <c r="A9" s="165">
        <v>6</v>
      </c>
      <c r="B9" s="194" t="s">
        <v>0</v>
      </c>
      <c r="C9" s="326" t="s">
        <v>627</v>
      </c>
      <c r="D9" s="206" t="str">
        <f t="shared" si="0"/>
        <v>video</v>
      </c>
      <c r="E9" s="380"/>
      <c r="F9" s="380"/>
      <c r="G9" s="380"/>
      <c r="H9" s="380" t="s">
        <v>776</v>
      </c>
      <c r="I9" s="380"/>
      <c r="J9" s="380"/>
      <c r="K9" s="380">
        <v>3</v>
      </c>
      <c r="L9" s="380"/>
      <c r="M9" s="380"/>
      <c r="N9" s="380"/>
      <c r="O9" s="380"/>
      <c r="P9" s="385"/>
      <c r="Q9" s="159"/>
      <c r="R9" s="159"/>
      <c r="S9" s="159"/>
      <c r="T9" s="159"/>
      <c r="U9" s="159"/>
      <c r="V9" s="159"/>
      <c r="W9" s="159"/>
      <c r="X9" s="159"/>
      <c r="Y9" s="159"/>
      <c r="Z9" s="159"/>
      <c r="AA9" s="159"/>
      <c r="AB9" s="159"/>
      <c r="AC9" s="159"/>
      <c r="AD9" s="159"/>
      <c r="AE9" s="159"/>
      <c r="AF9" s="159"/>
      <c r="AG9" s="326"/>
      <c r="AI9" s="25" t="s">
        <v>738</v>
      </c>
      <c r="AJ9" s="19" t="str">
        <f>VLOOKUP(C9,EJE!C$1:D1341,2,FALSE)</f>
        <v>https://youtu.be/21c_yxmd5lQ?si=PIVwUqgcfAsyu5jn</v>
      </c>
    </row>
    <row r="10" spans="1:36">
      <c r="A10" s="165">
        <v>7</v>
      </c>
      <c r="B10" s="196" t="s">
        <v>833</v>
      </c>
      <c r="C10" s="331" t="str">
        <f>+VLOOKUP($B10,PERIODIZACION!$A$3:$AN$528,2,FALSE)</f>
        <v>HIP TRUST</v>
      </c>
      <c r="D10" s="331">
        <f>IF(VLOOKUP($B10,PERIODIZACION!$A$3:$AN$528,3,FALSE)=0,"",VLOOKUP($B10,PERIODIZACION!$A$3:$AN$528,3,FALSE))</f>
        <v>40</v>
      </c>
      <c r="E10" s="331" t="str">
        <f t="shared" ref="E10" si="1">IF(D10 &lt;&gt; "","/","")</f>
        <v>/</v>
      </c>
      <c r="F10" s="331">
        <f>IF(VLOOKUP($B10,PERIODIZACION!$A$3:$AN$528,4,FALSE)=0,"",VLOOKUP($B10,PERIODIZACION!$A$3:$AN$528,4,FALSE))</f>
        <v>4</v>
      </c>
      <c r="G10" s="331">
        <f>IF(VLOOKUP($B10,PERIODIZACION!$A$3:$AN$528,5,FALSE)=0,"",VLOOKUP($B10,PERIODIZACION!$A$3:$AN$528,5,FALSE))</f>
        <v>60</v>
      </c>
      <c r="H10" s="331" t="str">
        <f t="shared" ref="H10" si="2">IF(G10 &lt;&gt; "","/","")</f>
        <v>/</v>
      </c>
      <c r="I10" s="331">
        <f>IF(VLOOKUP($B10,PERIODIZACION!$A$3:$AN$528,6,FALSE)=0,"",VLOOKUP($B10,PERIODIZACION!$A$3:$AN$528,6,FALSE))</f>
        <v>4</v>
      </c>
      <c r="J10" s="331">
        <f>IF(VLOOKUP($B10,PERIODIZACION!$A$3:$AN$528,7,FALSE)=0,"",VLOOKUP($B10,PERIODIZACION!$A$3:$AN$528,7,FALSE))</f>
        <v>70</v>
      </c>
      <c r="K10" s="331" t="str">
        <f t="shared" ref="K10" si="3">IF(J10 &lt;&gt; "","/","")</f>
        <v>/</v>
      </c>
      <c r="L10" s="331">
        <f>IF(VLOOKUP($B10,PERIODIZACION!$A$3:$AN$528,8,FALSE)=0,"",VLOOKUP($B10,PERIODIZACION!$A$3:$AN$528,8,FALSE))</f>
        <v>4</v>
      </c>
      <c r="M10" s="331">
        <f>IF(VLOOKUP($B10,PERIODIZACION!$A$3:$AN$528,9,FALSE)=0,"",VLOOKUP($B10,PERIODIZACION!$A$3:$AN$528,9,FALSE))</f>
        <v>80</v>
      </c>
      <c r="N10" s="331" t="str">
        <f t="shared" ref="N10" si="4">IF(M10 &lt;&gt; "","/","")</f>
        <v>/</v>
      </c>
      <c r="O10" s="331">
        <f>IF(VLOOKUP($B10,PERIODIZACION!$A$3:$AN$528,10,FALSE)=0,"",VLOOKUP($B10,PERIODIZACION!$A$3:$AN$528,10,FALSE))</f>
        <v>2</v>
      </c>
      <c r="P10" s="331">
        <f>IF(VLOOKUP($B10,PERIODIZACION!$A$3:$AN$528,11,FALSE)=0,"",VLOOKUP($B10,PERIODIZACION!$A$3:$AN$528,11,FALSE))</f>
        <v>80</v>
      </c>
      <c r="Q10" s="331" t="str">
        <f t="shared" ref="Q10" si="5">IF(P10 &lt;&gt; "","/","")</f>
        <v>/</v>
      </c>
      <c r="R10" s="331">
        <f>IF(VLOOKUP($B10,PERIODIZACION!$A$3:$AN$528,12,FALSE)=0,"",VLOOKUP($B10,PERIODIZACION!$A$3:$AN$528,12,FALSE))</f>
        <v>2</v>
      </c>
      <c r="S10" s="331">
        <f>IF(VLOOKUP($B10,PERIODIZACION!$A$3:$AN$528,13,FALSE)=0,"",VLOOKUP($B10,PERIODIZACION!$A$3:$AN$528,13,FALSE))</f>
        <v>80</v>
      </c>
      <c r="T10" s="331" t="str">
        <f t="shared" ref="T10" si="6">IF(S10 &lt;&gt; "","/","")</f>
        <v>/</v>
      </c>
      <c r="U10" s="331">
        <f>IF(VLOOKUP($B10,PERIODIZACION!$A$3:$AN$528,14,FALSE)=0,"",VLOOKUP($B10,PERIODIZACION!$A$3:$AN$528,14,FALSE))</f>
        <v>2</v>
      </c>
      <c r="V10" s="331">
        <f>IF(VLOOKUP($B10,PERIODIZACION!$A$3:$AN$528,15,FALSE)=0,"",VLOOKUP($B10,PERIODIZACION!$A$3:$AN$528,15,FALSE))</f>
        <v>80</v>
      </c>
      <c r="W10" s="331" t="str">
        <f t="shared" ref="W10" si="7">IF(V10 &lt;&gt; "","/","")</f>
        <v>/</v>
      </c>
      <c r="X10" s="331">
        <f>IF(VLOOKUP($B10,PERIODIZACION!$A$3:$AN$528,16,FALSE)=0,"",VLOOKUP($B10,PERIODIZACION!$A$3:$AN$528,16,FALSE))</f>
        <v>2</v>
      </c>
      <c r="Y10" s="331">
        <f>IF(VLOOKUP($B10,PERIODIZACION!$A$3:$AN$528,17,FALSE)=0,"",VLOOKUP($B10,PERIODIZACION!$A$3:$AN$528,17,FALSE))</f>
        <v>80</v>
      </c>
      <c r="Z10" s="331" t="str">
        <f t="shared" ref="Z10" si="8">IF(Y10 &lt;&gt; "","/","")</f>
        <v>/</v>
      </c>
      <c r="AA10" s="331">
        <f>IF(VLOOKUP($B10,PERIODIZACION!$A$3:$AN$528,18,FALSE)=0,"",VLOOKUP($B10,PERIODIZACION!$A$3:$AN$528,18,FALSE))</f>
        <v>2</v>
      </c>
      <c r="AB10" s="331">
        <f>IF(VLOOKUP($B10,PERIODIZACION!$A$3:$AN$528,19,FALSE)=0,"",VLOOKUP($B10,PERIODIZACION!$A$3:$AN$528,19,FALSE))</f>
        <v>80</v>
      </c>
      <c r="AC10" s="331" t="str">
        <f t="shared" ref="AC10" si="9">IF(AB10 &lt;&gt; "","/","")</f>
        <v>/</v>
      </c>
      <c r="AD10" s="331">
        <f>IF(VLOOKUP($B10,PERIODIZACION!$A$3:$AN$528,20,FALSE)=0,"",VLOOKUP($B10,PERIODIZACION!$A$3:$AN$528,20,FALSE))</f>
        <v>2</v>
      </c>
      <c r="AE10" s="331" t="str">
        <f>IF(VLOOKUP($B10,PERIODIZACION!$A$3:$AN$528,21,FALSE)=0,"",VLOOKUP($B10,PERIODIZACION!$A$3:$AN$528,21,FALSE))</f>
        <v/>
      </c>
      <c r="AF10" s="331" t="str">
        <f t="shared" ref="AF10" si="10">IF(AE10 &lt;&gt; "","/","")</f>
        <v/>
      </c>
      <c r="AG10" s="332" t="str">
        <f>IF(VLOOKUP($B10,PERIODIZACION!$A$3:$AN$528,22,FALSE)=0,"",VLOOKUP($B10,PERIODIZACION!$A$3:$AN$528,22,FALSE))</f>
        <v/>
      </c>
      <c r="AJ10" s="19" t="e">
        <f>VLOOKUP(C10,EJE!C$1:D1343,2,FALSE)</f>
        <v>#N/A</v>
      </c>
    </row>
    <row r="11" spans="1:36" ht="16.5">
      <c r="A11" s="165">
        <v>8</v>
      </c>
      <c r="B11" s="194" t="s">
        <v>395</v>
      </c>
      <c r="C11" s="326"/>
      <c r="D11" s="206" t="e">
        <f>HYPERLINK(AJ11,AI11)</f>
        <v>#N/A</v>
      </c>
      <c r="E11" s="380"/>
      <c r="F11" s="380"/>
      <c r="G11" s="380"/>
      <c r="H11" s="380" t="s">
        <v>776</v>
      </c>
      <c r="I11" s="380"/>
      <c r="J11" s="380"/>
      <c r="K11" s="380"/>
      <c r="L11" s="380"/>
      <c r="M11" s="380"/>
      <c r="N11" s="380"/>
      <c r="O11" s="380"/>
      <c r="P11" s="380"/>
      <c r="Q11" s="326"/>
      <c r="R11" s="326"/>
      <c r="S11" s="326"/>
      <c r="T11" s="326"/>
      <c r="U11" s="326"/>
      <c r="V11" s="326"/>
      <c r="W11" s="326"/>
      <c r="X11" s="326"/>
      <c r="Y11" s="326"/>
      <c r="Z11" s="326"/>
      <c r="AA11" s="326"/>
      <c r="AB11" s="326"/>
      <c r="AC11" s="326"/>
      <c r="AD11" s="326"/>
      <c r="AE11" s="326"/>
      <c r="AF11" s="326"/>
      <c r="AG11" s="328"/>
      <c r="AI11" s="25" t="s">
        <v>738</v>
      </c>
      <c r="AJ11" s="19" t="e">
        <f>VLOOKUP(C11,EJE!C$1:D1344,2,FALSE)</f>
        <v>#N/A</v>
      </c>
    </row>
    <row r="12" spans="1:36" ht="13.5" thickBot="1">
      <c r="A12" s="165">
        <v>9</v>
      </c>
      <c r="B12" s="195" t="s">
        <v>264</v>
      </c>
      <c r="C12" s="329" t="s">
        <v>650</v>
      </c>
      <c r="D12" s="207" t="str">
        <f>HYPERLINK(AJ12,AI12)</f>
        <v>video</v>
      </c>
      <c r="E12" s="387">
        <v>4</v>
      </c>
      <c r="F12" s="387"/>
      <c r="G12" s="387"/>
      <c r="H12" s="387"/>
      <c r="I12" s="387"/>
      <c r="J12" s="387"/>
      <c r="K12" s="387"/>
      <c r="L12" s="387"/>
      <c r="M12" s="387"/>
      <c r="N12" s="387"/>
      <c r="O12" s="387"/>
      <c r="P12" s="387"/>
      <c r="Q12" s="329"/>
      <c r="R12" s="329"/>
      <c r="S12" s="329"/>
      <c r="T12" s="329"/>
      <c r="U12" s="329"/>
      <c r="V12" s="329"/>
      <c r="W12" s="329"/>
      <c r="X12" s="329"/>
      <c r="Y12" s="329"/>
      <c r="Z12" s="329"/>
      <c r="AA12" s="329"/>
      <c r="AB12" s="329"/>
      <c r="AC12" s="329"/>
      <c r="AD12" s="329"/>
      <c r="AE12" s="329"/>
      <c r="AF12" s="329"/>
      <c r="AG12" s="330"/>
      <c r="AI12" s="25" t="s">
        <v>738</v>
      </c>
      <c r="AJ12" s="19" t="str">
        <f>VLOOKUP(C12,EJE!C$1:D1345,2,FALSE)</f>
        <v>https://youtu.be/dPYKitw0dtM?si=fRnlNQx7qrt1s_sQ</v>
      </c>
    </row>
    <row r="13" spans="1:36" ht="12" customHeight="1" thickBot="1">
      <c r="A13" s="165">
        <v>10</v>
      </c>
      <c r="B13" s="400"/>
      <c r="C13" s="400"/>
      <c r="D13" s="400"/>
      <c r="E13" s="400" t="s">
        <v>688</v>
      </c>
      <c r="F13" s="400"/>
      <c r="G13" s="400"/>
      <c r="H13" s="400" t="s">
        <v>38</v>
      </c>
      <c r="I13" s="400"/>
      <c r="J13" s="400"/>
      <c r="K13" s="400" t="s">
        <v>687</v>
      </c>
      <c r="L13" s="400"/>
      <c r="M13" s="400"/>
      <c r="N13" s="400" t="s">
        <v>686</v>
      </c>
      <c r="O13" s="400"/>
      <c r="P13" s="400"/>
      <c r="Q13" s="326"/>
      <c r="R13" s="326"/>
      <c r="S13" s="326"/>
      <c r="T13" s="326"/>
      <c r="U13" s="326"/>
      <c r="V13" s="326"/>
      <c r="W13" s="326"/>
      <c r="X13" s="326"/>
      <c r="Y13" s="326"/>
      <c r="Z13" s="326"/>
      <c r="AA13" s="326"/>
      <c r="AB13" s="326"/>
      <c r="AC13" s="326"/>
      <c r="AD13" s="326"/>
      <c r="AE13" s="326"/>
      <c r="AF13" s="326"/>
      <c r="AG13" s="326"/>
      <c r="AJ13" s="19"/>
    </row>
    <row r="14" spans="1:36" ht="16.5">
      <c r="A14" s="165">
        <v>11</v>
      </c>
      <c r="B14" s="193" t="s">
        <v>42</v>
      </c>
      <c r="C14" s="331" t="s">
        <v>18</v>
      </c>
      <c r="D14" s="205" t="str">
        <f t="shared" ref="D14:D20" si="11">HYPERLINK(AJ14,AI14)</f>
        <v>video</v>
      </c>
      <c r="E14" s="390">
        <v>5</v>
      </c>
      <c r="F14" s="390"/>
      <c r="G14" s="390"/>
      <c r="H14" s="390"/>
      <c r="I14" s="390"/>
      <c r="J14" s="390"/>
      <c r="K14" s="390">
        <v>4</v>
      </c>
      <c r="L14" s="390"/>
      <c r="M14" s="390"/>
      <c r="N14" s="390"/>
      <c r="O14" s="390"/>
      <c r="P14" s="391"/>
      <c r="Q14" s="326"/>
      <c r="R14" s="326"/>
      <c r="S14" s="326"/>
      <c r="T14" s="326"/>
      <c r="U14" s="326"/>
      <c r="V14" s="326"/>
      <c r="W14" s="326"/>
      <c r="X14" s="326"/>
      <c r="Y14" s="326"/>
      <c r="Z14" s="326"/>
      <c r="AA14" s="326"/>
      <c r="AB14" s="326"/>
      <c r="AC14" s="326"/>
      <c r="AD14" s="326"/>
      <c r="AE14" s="326"/>
      <c r="AF14" s="326"/>
      <c r="AG14" s="326"/>
      <c r="AI14" s="25" t="s">
        <v>738</v>
      </c>
      <c r="AJ14" s="19" t="str">
        <f>VLOOKUP(C14,EJE!C$1:D1347,2,FALSE)</f>
        <v>https://youtu.be/S_6tw92SWF4?si=hpv2JkEZaM6CGe3U</v>
      </c>
    </row>
    <row r="15" spans="1:36" ht="26.25" thickBot="1">
      <c r="A15" s="165">
        <v>12</v>
      </c>
      <c r="B15" s="195" t="s">
        <v>264</v>
      </c>
      <c r="C15" s="329" t="s">
        <v>428</v>
      </c>
      <c r="D15" s="207" t="str">
        <f t="shared" si="11"/>
        <v>video</v>
      </c>
      <c r="E15" s="387"/>
      <c r="F15" s="387"/>
      <c r="G15" s="387"/>
      <c r="H15" s="387" t="s">
        <v>776</v>
      </c>
      <c r="I15" s="387"/>
      <c r="J15" s="387"/>
      <c r="K15" s="387">
        <v>4</v>
      </c>
      <c r="L15" s="387"/>
      <c r="M15" s="387"/>
      <c r="N15" s="387"/>
      <c r="O15" s="387"/>
      <c r="P15" s="388"/>
      <c r="Q15" s="326"/>
      <c r="R15" s="326"/>
      <c r="S15" s="326"/>
      <c r="T15" s="326"/>
      <c r="U15" s="326"/>
      <c r="V15" s="326"/>
      <c r="W15" s="326"/>
      <c r="X15" s="326"/>
      <c r="Y15" s="326"/>
      <c r="Z15" s="326"/>
      <c r="AA15" s="326"/>
      <c r="AB15" s="326"/>
      <c r="AC15" s="326"/>
      <c r="AD15" s="326"/>
      <c r="AE15" s="326"/>
      <c r="AF15" s="326"/>
      <c r="AG15" s="326"/>
      <c r="AI15" s="25" t="s">
        <v>738</v>
      </c>
      <c r="AJ15" s="19" t="str">
        <f>VLOOKUP(C15,EJE!C$1:D1348,2,FALSE)</f>
        <v>https://youtu.be/PuBJial0H5g?si=OtaevsBssdbq1esT</v>
      </c>
    </row>
    <row r="16" spans="1:36" ht="12" customHeight="1">
      <c r="A16" s="165">
        <v>13</v>
      </c>
      <c r="B16" s="193" t="s">
        <v>41</v>
      </c>
      <c r="C16" s="331" t="s">
        <v>85</v>
      </c>
      <c r="D16" s="205" t="str">
        <f t="shared" si="11"/>
        <v>video</v>
      </c>
      <c r="E16" s="390">
        <v>6</v>
      </c>
      <c r="F16" s="390"/>
      <c r="G16" s="390"/>
      <c r="H16" s="390"/>
      <c r="I16" s="390"/>
      <c r="J16" s="390"/>
      <c r="K16" s="390">
        <v>4</v>
      </c>
      <c r="L16" s="390"/>
      <c r="M16" s="390"/>
      <c r="N16" s="390"/>
      <c r="O16" s="390"/>
      <c r="P16" s="391"/>
      <c r="Q16" s="326"/>
      <c r="R16" s="326"/>
      <c r="S16" s="326"/>
      <c r="T16" s="326"/>
      <c r="U16" s="326"/>
      <c r="V16" s="326"/>
      <c r="W16" s="326"/>
      <c r="X16" s="326"/>
      <c r="Y16" s="326"/>
      <c r="Z16" s="326"/>
      <c r="AA16" s="326"/>
      <c r="AB16" s="326"/>
      <c r="AC16" s="326"/>
      <c r="AD16" s="326"/>
      <c r="AE16" s="326"/>
      <c r="AF16" s="326"/>
      <c r="AG16" s="326"/>
      <c r="AI16" s="25" t="s">
        <v>738</v>
      </c>
      <c r="AJ16" s="19">
        <f>VLOOKUP(C16,EJE!C$1:D1349,2,FALSE)</f>
        <v>0</v>
      </c>
    </row>
    <row r="17" spans="1:42" ht="17.25" thickBot="1">
      <c r="A17" s="165">
        <v>14</v>
      </c>
      <c r="B17" s="195" t="s">
        <v>395</v>
      </c>
      <c r="C17" s="329" t="s">
        <v>435</v>
      </c>
      <c r="D17" s="207" t="str">
        <f t="shared" si="11"/>
        <v>video</v>
      </c>
      <c r="E17" s="387">
        <v>6</v>
      </c>
      <c r="F17" s="387"/>
      <c r="G17" s="387"/>
      <c r="H17" s="387"/>
      <c r="I17" s="387"/>
      <c r="J17" s="387"/>
      <c r="K17" s="387">
        <v>4</v>
      </c>
      <c r="L17" s="387"/>
      <c r="M17" s="387"/>
      <c r="N17" s="387"/>
      <c r="O17" s="387"/>
      <c r="P17" s="388"/>
      <c r="Q17" s="326"/>
      <c r="R17" s="326"/>
      <c r="S17" s="326"/>
      <c r="T17" s="326"/>
      <c r="U17" s="326"/>
      <c r="V17" s="326"/>
      <c r="W17" s="326"/>
      <c r="X17" s="326"/>
      <c r="Y17" s="326"/>
      <c r="Z17" s="326"/>
      <c r="AA17" s="326"/>
      <c r="AB17" s="326"/>
      <c r="AC17" s="326"/>
      <c r="AD17" s="326"/>
      <c r="AE17" s="326"/>
      <c r="AF17" s="326"/>
      <c r="AG17" s="326"/>
      <c r="AI17" s="25" t="s">
        <v>738</v>
      </c>
      <c r="AJ17" s="19">
        <f>VLOOKUP(C17,EJE!C$1:D1350,2,FALSE)</f>
        <v>0</v>
      </c>
    </row>
    <row r="18" spans="1:42">
      <c r="A18" s="165">
        <v>15</v>
      </c>
      <c r="B18" s="193" t="s">
        <v>41</v>
      </c>
      <c r="C18" s="331" t="s">
        <v>515</v>
      </c>
      <c r="D18" s="205" t="str">
        <f t="shared" si="11"/>
        <v>video</v>
      </c>
      <c r="E18" s="390">
        <v>8</v>
      </c>
      <c r="F18" s="390"/>
      <c r="G18" s="390"/>
      <c r="H18" s="390"/>
      <c r="I18" s="390"/>
      <c r="J18" s="390"/>
      <c r="K18" s="390">
        <v>4</v>
      </c>
      <c r="L18" s="390"/>
      <c r="M18" s="390"/>
      <c r="N18" s="390"/>
      <c r="O18" s="390"/>
      <c r="P18" s="391"/>
      <c r="Q18" s="326"/>
      <c r="R18" s="326"/>
      <c r="S18" s="326"/>
      <c r="T18" s="326"/>
      <c r="U18" s="326"/>
      <c r="V18" s="326"/>
      <c r="W18" s="326"/>
      <c r="X18" s="326"/>
      <c r="Y18" s="326"/>
      <c r="Z18" s="326"/>
      <c r="AA18" s="326"/>
      <c r="AB18" s="326"/>
      <c r="AC18" s="326"/>
      <c r="AD18" s="326"/>
      <c r="AE18" s="326"/>
      <c r="AF18" s="326"/>
      <c r="AG18" s="326"/>
      <c r="AI18" s="25" t="s">
        <v>738</v>
      </c>
      <c r="AJ18" s="19" t="str">
        <f>VLOOKUP(C18,EJE!C$1:D1351,2,FALSE)</f>
        <v>https://youtu.be/h7eGj7hg6hI?si=8g28xryavjxWLkzH</v>
      </c>
    </row>
    <row r="19" spans="1:42" ht="13.5" thickBot="1">
      <c r="A19" s="165">
        <v>16</v>
      </c>
      <c r="B19" s="195" t="s">
        <v>264</v>
      </c>
      <c r="C19" s="329" t="s">
        <v>219</v>
      </c>
      <c r="D19" s="207" t="str">
        <f t="shared" si="11"/>
        <v>video</v>
      </c>
      <c r="E19" s="387">
        <v>8</v>
      </c>
      <c r="F19" s="387"/>
      <c r="G19" s="387"/>
      <c r="H19" s="387"/>
      <c r="I19" s="387"/>
      <c r="J19" s="387"/>
      <c r="K19" s="387">
        <v>4</v>
      </c>
      <c r="L19" s="387"/>
      <c r="M19" s="387"/>
      <c r="N19" s="387"/>
      <c r="O19" s="387"/>
      <c r="P19" s="388"/>
      <c r="Q19" s="326"/>
      <c r="R19" s="326"/>
      <c r="S19" s="326"/>
      <c r="T19" s="326"/>
      <c r="U19" s="326"/>
      <c r="V19" s="326"/>
      <c r="W19" s="326"/>
      <c r="X19" s="326"/>
      <c r="Y19" s="326"/>
      <c r="Z19" s="326"/>
      <c r="AA19" s="326"/>
      <c r="AB19" s="326"/>
      <c r="AC19" s="326"/>
      <c r="AD19" s="326"/>
      <c r="AE19" s="326"/>
      <c r="AF19" s="326"/>
      <c r="AG19" s="326"/>
      <c r="AI19" s="25" t="s">
        <v>738</v>
      </c>
      <c r="AJ19" s="19">
        <f>VLOOKUP(C19,EJE!C$1:D1352,2,FALSE)</f>
        <v>0</v>
      </c>
    </row>
    <row r="20" spans="1:42" ht="16.5">
      <c r="A20" s="166">
        <v>17</v>
      </c>
      <c r="B20" s="197" t="s">
        <v>1</v>
      </c>
      <c r="C20" s="326" t="s">
        <v>745</v>
      </c>
      <c r="D20" s="206" t="str">
        <f t="shared" si="11"/>
        <v>video</v>
      </c>
      <c r="E20" s="380"/>
      <c r="F20" s="380"/>
      <c r="G20" s="380"/>
      <c r="H20" s="380"/>
      <c r="I20" s="380"/>
      <c r="J20" s="380"/>
      <c r="K20" s="380"/>
      <c r="L20" s="380"/>
      <c r="M20" s="380"/>
      <c r="N20" s="380"/>
      <c r="O20" s="380"/>
      <c r="P20" s="380"/>
      <c r="Q20" s="326"/>
      <c r="R20" s="326"/>
      <c r="S20" s="326"/>
      <c r="T20" s="326"/>
      <c r="U20" s="326"/>
      <c r="V20" s="326"/>
      <c r="W20" s="326"/>
      <c r="X20" s="326"/>
      <c r="Y20" s="326"/>
      <c r="Z20" s="326"/>
      <c r="AA20" s="326"/>
      <c r="AB20" s="326"/>
      <c r="AC20" s="326"/>
      <c r="AD20" s="326"/>
      <c r="AE20" s="326"/>
      <c r="AF20" s="326"/>
      <c r="AG20" s="326"/>
      <c r="AI20" s="25" t="s">
        <v>738</v>
      </c>
      <c r="AJ20" s="19" t="str">
        <f>VLOOKUP(C20,EJE!C$1:D1353,2,FALSE)</f>
        <v>https://drive.google.com/file/d/1d10kKB4X2rApjiYtDlKjBbuy7zvRY_rz/view?usp=sharing</v>
      </c>
    </row>
    <row r="21" spans="1:42">
      <c r="A21" s="166"/>
      <c r="B21" s="197"/>
      <c r="C21" s="326"/>
      <c r="D21" s="206"/>
      <c r="E21" s="380"/>
      <c r="F21" s="380"/>
      <c r="G21" s="380"/>
      <c r="H21" s="380"/>
      <c r="I21" s="380"/>
      <c r="J21" s="380"/>
      <c r="K21" s="380"/>
      <c r="L21" s="380"/>
      <c r="M21" s="380"/>
      <c r="N21" s="380"/>
      <c r="O21" s="380"/>
      <c r="P21" s="380"/>
      <c r="Q21" s="326"/>
      <c r="R21" s="326"/>
      <c r="S21" s="326"/>
      <c r="T21" s="326"/>
      <c r="U21" s="326"/>
      <c r="V21" s="326"/>
      <c r="W21" s="326"/>
      <c r="X21" s="326"/>
      <c r="Y21" s="326"/>
      <c r="Z21" s="326"/>
      <c r="AA21" s="326"/>
      <c r="AB21" s="326"/>
      <c r="AC21" s="326"/>
      <c r="AD21" s="326"/>
      <c r="AE21" s="326"/>
      <c r="AF21" s="326"/>
      <c r="AG21" s="326"/>
      <c r="AI21" s="25" t="s">
        <v>738</v>
      </c>
      <c r="AJ21" s="19" t="e">
        <f>VLOOKUP(C21,EJE!C$1:D1354,2,FALSE)</f>
        <v>#N/A</v>
      </c>
    </row>
    <row r="22" spans="1:42">
      <c r="A22" s="166"/>
      <c r="B22" s="197"/>
      <c r="C22" s="326"/>
      <c r="D22" s="206"/>
      <c r="E22" s="380"/>
      <c r="F22" s="380"/>
      <c r="G22" s="380"/>
      <c r="H22" s="380"/>
      <c r="I22" s="380"/>
      <c r="J22" s="380"/>
      <c r="K22" s="380"/>
      <c r="L22" s="380"/>
      <c r="M22" s="380"/>
      <c r="N22" s="380"/>
      <c r="O22" s="380"/>
      <c r="P22" s="380"/>
      <c r="Q22" s="326"/>
      <c r="R22" s="326"/>
      <c r="S22" s="326"/>
      <c r="T22" s="326"/>
      <c r="U22" s="326"/>
      <c r="V22" s="326"/>
      <c r="W22" s="326"/>
      <c r="X22" s="326"/>
      <c r="Y22" s="326"/>
      <c r="Z22" s="326"/>
      <c r="AA22" s="326"/>
      <c r="AB22" s="326"/>
      <c r="AC22" s="326"/>
      <c r="AD22" s="326"/>
      <c r="AE22" s="326"/>
      <c r="AF22" s="326"/>
      <c r="AG22" s="326"/>
      <c r="AI22" s="25" t="s">
        <v>738</v>
      </c>
      <c r="AJ22" s="19" t="e">
        <f>VLOOKUP(C22,EJE!C$1:D1355,2,FALSE)</f>
        <v>#N/A</v>
      </c>
    </row>
    <row r="23" spans="1:42">
      <c r="A23" s="166"/>
      <c r="B23" s="197"/>
      <c r="C23" s="326"/>
      <c r="D23" s="206"/>
      <c r="E23" s="380"/>
      <c r="F23" s="380"/>
      <c r="G23" s="380"/>
      <c r="H23" s="380"/>
      <c r="I23" s="380"/>
      <c r="J23" s="380"/>
      <c r="K23" s="380"/>
      <c r="L23" s="380"/>
      <c r="M23" s="380"/>
      <c r="N23" s="380"/>
      <c r="O23" s="380"/>
      <c r="P23" s="380"/>
      <c r="Q23" s="326"/>
      <c r="R23" s="326"/>
      <c r="S23" s="326"/>
      <c r="T23" s="326"/>
      <c r="U23" s="326"/>
      <c r="V23" s="326"/>
      <c r="W23" s="326"/>
      <c r="X23" s="326"/>
      <c r="Y23" s="326"/>
      <c r="Z23" s="326"/>
      <c r="AA23" s="326"/>
      <c r="AB23" s="326"/>
      <c r="AC23" s="326"/>
      <c r="AD23" s="326"/>
      <c r="AE23" s="326"/>
      <c r="AF23" s="326"/>
      <c r="AG23" s="326"/>
      <c r="AI23" s="25" t="s">
        <v>738</v>
      </c>
      <c r="AJ23" s="19" t="e">
        <f>VLOOKUP(C23,EJE!C$1:D1356,2,FALSE)</f>
        <v>#N/A</v>
      </c>
    </row>
    <row r="24" spans="1:42">
      <c r="A24" s="166"/>
      <c r="B24" s="380"/>
      <c r="C24" s="380"/>
      <c r="D24" s="380"/>
      <c r="E24" s="380"/>
      <c r="F24" s="380"/>
      <c r="G24" s="380"/>
      <c r="H24" s="380"/>
      <c r="I24" s="380"/>
      <c r="J24" s="380"/>
      <c r="K24" s="380"/>
      <c r="L24" s="380"/>
      <c r="M24" s="380"/>
      <c r="N24" s="380"/>
      <c r="O24" s="380"/>
      <c r="P24" s="380"/>
      <c r="Q24" s="326"/>
      <c r="R24" s="326"/>
      <c r="S24" s="326"/>
      <c r="T24" s="326"/>
      <c r="U24" s="326"/>
      <c r="V24" s="326"/>
      <c r="W24" s="326"/>
      <c r="X24" s="326"/>
      <c r="Y24" s="326"/>
      <c r="Z24" s="326"/>
      <c r="AA24" s="326"/>
      <c r="AB24" s="326"/>
      <c r="AC24" s="326"/>
      <c r="AD24" s="326"/>
      <c r="AE24" s="326"/>
      <c r="AF24" s="159"/>
      <c r="AG24" s="326"/>
      <c r="AJ24" s="75"/>
    </row>
    <row r="25" spans="1:42">
      <c r="A25" s="166"/>
      <c r="B25" s="198"/>
      <c r="C25" s="326"/>
      <c r="D25" s="206"/>
      <c r="E25" s="380"/>
      <c r="F25" s="380"/>
      <c r="G25" s="380"/>
      <c r="H25" s="380"/>
      <c r="I25" s="380"/>
      <c r="J25" s="380"/>
      <c r="K25" s="380"/>
      <c r="L25" s="380"/>
      <c r="M25" s="380"/>
      <c r="N25" s="380"/>
      <c r="O25" s="380"/>
      <c r="P25" s="380"/>
      <c r="Q25" s="326"/>
      <c r="R25" s="326"/>
      <c r="S25" s="326"/>
      <c r="T25" s="326"/>
      <c r="U25" s="326"/>
      <c r="V25" s="326"/>
      <c r="W25" s="326"/>
      <c r="X25" s="326"/>
      <c r="Y25" s="326"/>
      <c r="Z25" s="326"/>
      <c r="AA25" s="326"/>
      <c r="AB25" s="326"/>
      <c r="AC25" s="326"/>
      <c r="AD25" s="326"/>
      <c r="AE25" s="326"/>
      <c r="AF25" s="159"/>
      <c r="AG25" s="326"/>
      <c r="AJ25" s="75"/>
      <c r="AP25" s="187">
        <v>2</v>
      </c>
    </row>
    <row r="26" spans="1:42">
      <c r="A26" s="166"/>
      <c r="B26" s="198"/>
      <c r="C26" s="327"/>
      <c r="D26" s="208"/>
      <c r="E26" s="380"/>
      <c r="F26" s="380"/>
      <c r="G26" s="380"/>
      <c r="H26" s="380"/>
      <c r="I26" s="380"/>
      <c r="J26" s="380"/>
      <c r="K26" s="380"/>
      <c r="L26" s="380"/>
      <c r="M26" s="380"/>
      <c r="N26" s="380"/>
      <c r="O26" s="380"/>
      <c r="P26" s="380"/>
      <c r="Q26" s="327"/>
      <c r="R26" s="327"/>
      <c r="S26" s="327"/>
      <c r="T26" s="327"/>
      <c r="U26" s="327"/>
      <c r="V26" s="327"/>
      <c r="W26" s="327"/>
      <c r="X26" s="327"/>
      <c r="Y26" s="327"/>
      <c r="Z26" s="327"/>
      <c r="AA26" s="327"/>
      <c r="AB26" s="327"/>
      <c r="AC26" s="327"/>
      <c r="AD26" s="327"/>
      <c r="AE26" s="327"/>
      <c r="AG26" s="327"/>
      <c r="AJ26" s="75"/>
    </row>
    <row r="27" spans="1:42">
      <c r="A27" s="166"/>
      <c r="B27" s="198"/>
      <c r="C27" s="327"/>
      <c r="D27" s="208"/>
      <c r="E27" s="380"/>
      <c r="F27" s="380"/>
      <c r="G27" s="380"/>
      <c r="H27" s="380"/>
      <c r="I27" s="380"/>
      <c r="J27" s="380"/>
      <c r="K27" s="380"/>
      <c r="L27" s="380"/>
      <c r="M27" s="380"/>
      <c r="N27" s="380"/>
      <c r="O27" s="380"/>
      <c r="P27" s="380"/>
      <c r="Q27" s="327"/>
      <c r="R27" s="327"/>
      <c r="S27" s="327"/>
      <c r="T27" s="327"/>
      <c r="U27" s="327"/>
      <c r="V27" s="327"/>
      <c r="W27" s="327"/>
      <c r="X27" s="327"/>
      <c r="Y27" s="327"/>
      <c r="Z27" s="327"/>
      <c r="AA27" s="327"/>
      <c r="AB27" s="327"/>
      <c r="AC27" s="327"/>
      <c r="AD27" s="327"/>
      <c r="AE27" s="327"/>
      <c r="AG27" s="327"/>
      <c r="AJ27" s="75"/>
    </row>
    <row r="28" spans="1:42">
      <c r="B28" s="198"/>
      <c r="C28" s="157" t="s">
        <v>770</v>
      </c>
      <c r="D28" s="208"/>
      <c r="E28" s="327"/>
      <c r="F28" s="327"/>
      <c r="G28" s="327"/>
      <c r="H28" s="327"/>
      <c r="I28" s="327"/>
      <c r="J28" s="327"/>
      <c r="K28" s="327"/>
      <c r="L28" s="327"/>
      <c r="M28" s="327"/>
      <c r="N28" s="326"/>
      <c r="O28" s="326"/>
      <c r="P28" s="326"/>
      <c r="Q28" s="327"/>
      <c r="R28" s="327"/>
      <c r="S28" s="327"/>
      <c r="T28" s="327"/>
      <c r="U28" s="327"/>
      <c r="V28" s="327"/>
      <c r="W28" s="327"/>
      <c r="X28" s="327"/>
      <c r="Y28" s="327"/>
      <c r="Z28" s="327"/>
      <c r="AA28" s="327"/>
      <c r="AB28" s="327"/>
      <c r="AC28" s="327"/>
      <c r="AD28" s="327"/>
      <c r="AE28" s="327"/>
      <c r="AG28" s="327"/>
      <c r="AJ28" s="75"/>
    </row>
    <row r="29" spans="1:42" s="250" customFormat="1" ht="19.5" thickBot="1">
      <c r="A29" s="335">
        <v>2</v>
      </c>
      <c r="B29" s="335"/>
      <c r="C29" s="335" t="s">
        <v>924</v>
      </c>
      <c r="D29" s="335"/>
      <c r="E29" s="401" t="s">
        <v>688</v>
      </c>
      <c r="F29" s="401"/>
      <c r="G29" s="401"/>
      <c r="H29" s="401" t="s">
        <v>38</v>
      </c>
      <c r="I29" s="401"/>
      <c r="J29" s="401"/>
      <c r="K29" s="401" t="s">
        <v>687</v>
      </c>
      <c r="L29" s="401"/>
      <c r="M29" s="401"/>
      <c r="N29" s="401" t="s">
        <v>686</v>
      </c>
      <c r="O29" s="401"/>
      <c r="P29" s="401"/>
      <c r="AH29" s="249"/>
      <c r="AI29" s="249"/>
    </row>
    <row r="30" spans="1:42">
      <c r="A30" s="165">
        <v>1</v>
      </c>
      <c r="B30" s="193" t="s">
        <v>175</v>
      </c>
      <c r="C30" s="331" t="s">
        <v>210</v>
      </c>
      <c r="D30" s="209" t="str">
        <f t="shared" ref="D30:D46" si="12">HYPERLINK(AJ30,AI30)</f>
        <v>video</v>
      </c>
      <c r="E30" s="389"/>
      <c r="F30" s="389"/>
      <c r="G30" s="389"/>
      <c r="H30" s="389"/>
      <c r="I30" s="389"/>
      <c r="J30" s="389"/>
      <c r="K30" s="389">
        <v>3</v>
      </c>
      <c r="L30" s="389"/>
      <c r="M30" s="389"/>
      <c r="N30" s="390"/>
      <c r="O30" s="390"/>
      <c r="P30" s="391"/>
      <c r="Q30" s="327"/>
      <c r="R30" s="327"/>
      <c r="S30" s="327"/>
      <c r="T30" s="327"/>
      <c r="U30" s="327"/>
      <c r="V30" s="327"/>
      <c r="W30" s="327"/>
      <c r="X30" s="327"/>
      <c r="Y30" s="327"/>
      <c r="Z30" s="327"/>
      <c r="AA30" s="327"/>
      <c r="AB30" s="327"/>
      <c r="AC30" s="327"/>
      <c r="AD30" s="327"/>
      <c r="AE30" s="327"/>
      <c r="AF30" s="327"/>
      <c r="AG30" s="327"/>
      <c r="AI30" s="25" t="s">
        <v>738</v>
      </c>
      <c r="AJ30" s="19">
        <f>VLOOKUP(C30,EJE!C$1:D1356,2,FALSE)</f>
        <v>0</v>
      </c>
    </row>
    <row r="31" spans="1:42" ht="16.5">
      <c r="A31" s="165">
        <v>2</v>
      </c>
      <c r="B31" s="194" t="s">
        <v>395</v>
      </c>
      <c r="C31" s="326" t="s">
        <v>389</v>
      </c>
      <c r="D31" s="208" t="str">
        <f t="shared" si="12"/>
        <v>video</v>
      </c>
      <c r="E31" s="384"/>
      <c r="F31" s="384"/>
      <c r="G31" s="384"/>
      <c r="H31" s="384" t="s">
        <v>776</v>
      </c>
      <c r="I31" s="384"/>
      <c r="J31" s="384"/>
      <c r="K31" s="384">
        <v>3</v>
      </c>
      <c r="L31" s="384"/>
      <c r="M31" s="384"/>
      <c r="N31" s="380"/>
      <c r="O31" s="380"/>
      <c r="P31" s="385"/>
      <c r="Q31" s="327"/>
      <c r="R31" s="327"/>
      <c r="S31" s="327"/>
      <c r="T31" s="327"/>
      <c r="U31" s="327"/>
      <c r="V31" s="327"/>
      <c r="W31" s="327"/>
      <c r="X31" s="327"/>
      <c r="Y31" s="327"/>
      <c r="Z31" s="327"/>
      <c r="AA31" s="327"/>
      <c r="AB31" s="327"/>
      <c r="AC31" s="327"/>
      <c r="AD31" s="327"/>
      <c r="AE31" s="327"/>
      <c r="AF31" s="327"/>
      <c r="AG31" s="327"/>
      <c r="AI31" s="25" t="s">
        <v>738</v>
      </c>
      <c r="AJ31" s="19" t="str">
        <f>VLOOKUP(C31,EJE!C$1:D1357,2,FALSE)</f>
        <v>https://youtu.be/B4AxYIlorgw?si=E6uIHQ3akwy8aj-m</v>
      </c>
    </row>
    <row r="32" spans="1:42" ht="17.25" thickBot="1">
      <c r="A32" s="165">
        <v>3</v>
      </c>
      <c r="B32" s="195" t="s">
        <v>942</v>
      </c>
      <c r="C32" s="329" t="s">
        <v>178</v>
      </c>
      <c r="D32" s="210" t="str">
        <f t="shared" si="12"/>
        <v>video</v>
      </c>
      <c r="E32" s="386"/>
      <c r="F32" s="386"/>
      <c r="G32" s="386"/>
      <c r="H32" s="386" t="s">
        <v>776</v>
      </c>
      <c r="I32" s="386"/>
      <c r="J32" s="386"/>
      <c r="K32" s="386">
        <v>3</v>
      </c>
      <c r="L32" s="386"/>
      <c r="M32" s="386"/>
      <c r="N32" s="387"/>
      <c r="O32" s="387"/>
      <c r="P32" s="388"/>
      <c r="Q32" s="327"/>
      <c r="R32" s="327"/>
      <c r="S32" s="327"/>
      <c r="T32" s="327"/>
      <c r="U32" s="327"/>
      <c r="V32" s="327"/>
      <c r="W32" s="327"/>
      <c r="X32" s="327"/>
      <c r="Y32" s="327"/>
      <c r="Z32" s="327"/>
      <c r="AA32" s="327"/>
      <c r="AB32" s="327"/>
      <c r="AC32" s="327"/>
      <c r="AD32" s="327"/>
      <c r="AE32" s="327"/>
      <c r="AF32" s="327"/>
      <c r="AG32" s="327"/>
      <c r="AI32" s="25" t="s">
        <v>738</v>
      </c>
      <c r="AJ32" s="19" t="str">
        <f>VLOOKUP(C32,EJE!C$1:D1358,2,FALSE)</f>
        <v>https://youtu.be/dMsXx_Qqpj0?si=VK3hfq7BMsTC3ZqS</v>
      </c>
    </row>
    <row r="33" spans="1:36">
      <c r="A33" s="165">
        <v>4</v>
      </c>
      <c r="B33" s="193" t="s">
        <v>739</v>
      </c>
      <c r="C33" s="331" t="s">
        <v>621</v>
      </c>
      <c r="D33" s="209" t="str">
        <f t="shared" si="12"/>
        <v>video</v>
      </c>
      <c r="E33" s="389"/>
      <c r="F33" s="389"/>
      <c r="G33" s="389"/>
      <c r="H33" s="389" t="s">
        <v>776</v>
      </c>
      <c r="I33" s="389"/>
      <c r="J33" s="389"/>
      <c r="K33" s="389">
        <v>3</v>
      </c>
      <c r="L33" s="389"/>
      <c r="M33" s="389"/>
      <c r="N33" s="390"/>
      <c r="O33" s="390"/>
      <c r="P33" s="391"/>
      <c r="Q33" s="327"/>
      <c r="R33" s="327"/>
      <c r="S33" s="327"/>
      <c r="T33" s="327"/>
      <c r="U33" s="327"/>
      <c r="V33" s="327"/>
      <c r="W33" s="327"/>
      <c r="X33" s="327"/>
      <c r="Y33" s="327"/>
      <c r="Z33" s="327"/>
      <c r="AA33" s="327"/>
      <c r="AB33" s="327"/>
      <c r="AC33" s="327"/>
      <c r="AD33" s="327"/>
      <c r="AE33" s="327"/>
      <c r="AF33" s="327"/>
      <c r="AG33" s="327"/>
      <c r="AI33" s="25" t="s">
        <v>738</v>
      </c>
      <c r="AJ33" s="19">
        <f>VLOOKUP(C33,EJE!C$1:D1359,2,FALSE)</f>
        <v>0</v>
      </c>
    </row>
    <row r="34" spans="1:36">
      <c r="A34" s="165">
        <v>5</v>
      </c>
      <c r="B34" s="194" t="s">
        <v>739</v>
      </c>
      <c r="C34" s="326" t="s">
        <v>1279</v>
      </c>
      <c r="D34" s="208" t="str">
        <f>HYPERLINK(AJ34,AI34)</f>
        <v>video</v>
      </c>
      <c r="E34" s="384"/>
      <c r="F34" s="384"/>
      <c r="G34" s="384"/>
      <c r="H34" s="384" t="s">
        <v>776</v>
      </c>
      <c r="I34" s="384"/>
      <c r="J34" s="384"/>
      <c r="K34" s="384">
        <v>3</v>
      </c>
      <c r="L34" s="384"/>
      <c r="M34" s="384"/>
      <c r="N34" s="380"/>
      <c r="O34" s="380"/>
      <c r="P34" s="385"/>
      <c r="Q34" s="327"/>
      <c r="R34" s="327"/>
      <c r="S34" s="327"/>
      <c r="T34" s="327"/>
      <c r="U34" s="327"/>
      <c r="V34" s="327"/>
      <c r="W34" s="327"/>
      <c r="X34" s="327"/>
      <c r="Y34" s="327"/>
      <c r="Z34" s="327"/>
      <c r="AA34" s="327"/>
      <c r="AB34" s="327"/>
      <c r="AC34" s="327"/>
      <c r="AD34" s="327"/>
      <c r="AE34" s="327"/>
      <c r="AF34" s="327"/>
      <c r="AG34" s="327"/>
      <c r="AI34" s="25" t="s">
        <v>738</v>
      </c>
      <c r="AJ34" s="19" t="str">
        <f>VLOOKUP(C34,EJE!C$1:D1360,2,FALSE)</f>
        <v>https://youtu.be/72oPyBK1wqs?si=80XuuuxyH4_ZP-Ws</v>
      </c>
    </row>
    <row r="35" spans="1:36" ht="13.5" thickBot="1">
      <c r="A35" s="165">
        <v>6</v>
      </c>
      <c r="B35" s="195" t="s">
        <v>0</v>
      </c>
      <c r="C35" s="329" t="s">
        <v>627</v>
      </c>
      <c r="D35" s="210" t="str">
        <f t="shared" si="12"/>
        <v>video</v>
      </c>
      <c r="E35" s="386"/>
      <c r="F35" s="386"/>
      <c r="G35" s="386"/>
      <c r="H35" s="386" t="s">
        <v>776</v>
      </c>
      <c r="I35" s="386"/>
      <c r="J35" s="386"/>
      <c r="K35" s="386">
        <v>3</v>
      </c>
      <c r="L35" s="386"/>
      <c r="M35" s="386"/>
      <c r="N35" s="387"/>
      <c r="O35" s="387"/>
      <c r="P35" s="388"/>
      <c r="Q35" s="327"/>
      <c r="R35" s="327"/>
      <c r="S35" s="327"/>
      <c r="T35" s="327"/>
      <c r="U35" s="327"/>
      <c r="V35" s="327"/>
      <c r="W35" s="327"/>
      <c r="X35" s="327"/>
      <c r="Y35" s="327"/>
      <c r="Z35" s="327"/>
      <c r="AA35" s="327"/>
      <c r="AB35" s="327"/>
      <c r="AC35" s="327"/>
      <c r="AD35" s="327"/>
      <c r="AE35" s="327"/>
      <c r="AF35" s="327"/>
      <c r="AG35" s="327"/>
      <c r="AI35" s="25" t="s">
        <v>738</v>
      </c>
      <c r="AJ35" s="19" t="str">
        <f>VLOOKUP(C35,EJE!C$1:D1361,2,FALSE)</f>
        <v>https://youtu.be/21c_yxmd5lQ?si=PIVwUqgcfAsyu5jn</v>
      </c>
    </row>
    <row r="36" spans="1:36">
      <c r="A36" s="165">
        <v>8</v>
      </c>
      <c r="B36" s="193" t="s">
        <v>39</v>
      </c>
      <c r="C36" s="331" t="s">
        <v>28</v>
      </c>
      <c r="D36" s="209" t="str">
        <f t="shared" si="12"/>
        <v>video</v>
      </c>
      <c r="E36" s="389">
        <v>5</v>
      </c>
      <c r="F36" s="389"/>
      <c r="G36" s="389"/>
      <c r="H36" s="389"/>
      <c r="I36" s="389"/>
      <c r="J36" s="389"/>
      <c r="K36" s="389"/>
      <c r="L36" s="389"/>
      <c r="M36" s="389"/>
      <c r="N36" s="389">
        <v>2</v>
      </c>
      <c r="O36" s="389"/>
      <c r="P36" s="397"/>
      <c r="Q36" s="327"/>
      <c r="R36" s="327"/>
      <c r="S36" s="327"/>
      <c r="T36" s="327"/>
      <c r="U36" s="327"/>
      <c r="V36" s="327"/>
      <c r="W36" s="327"/>
      <c r="X36" s="327"/>
      <c r="Y36" s="327"/>
      <c r="Z36" s="327"/>
      <c r="AA36" s="327"/>
      <c r="AB36" s="327"/>
      <c r="AC36" s="327"/>
      <c r="AD36" s="327"/>
      <c r="AE36" s="327"/>
      <c r="AF36" s="327"/>
      <c r="AG36" s="327"/>
      <c r="AI36" s="25" t="s">
        <v>738</v>
      </c>
      <c r="AJ36" s="19" t="str">
        <f>VLOOKUP(C36,EJE!C$1:D1364,2,FALSE)</f>
        <v>https://youtu.be/aBNTvrkM9jE?si=xnT61Hb5GjoDOF1X</v>
      </c>
    </row>
    <row r="37" spans="1:36">
      <c r="A37" s="165">
        <v>9</v>
      </c>
      <c r="B37" s="194" t="s">
        <v>687</v>
      </c>
      <c r="C37" s="326" t="s">
        <v>1194</v>
      </c>
      <c r="D37" s="208" t="str">
        <f t="shared" si="12"/>
        <v>video</v>
      </c>
      <c r="E37" s="384"/>
      <c r="F37" s="384"/>
      <c r="G37" s="384"/>
      <c r="H37" s="384" t="s">
        <v>776</v>
      </c>
      <c r="I37" s="384"/>
      <c r="J37" s="384"/>
      <c r="K37" s="384"/>
      <c r="L37" s="384"/>
      <c r="M37" s="384"/>
      <c r="N37" s="384"/>
      <c r="O37" s="384"/>
      <c r="P37" s="398"/>
      <c r="Q37" s="327"/>
      <c r="R37" s="327"/>
      <c r="S37" s="327"/>
      <c r="T37" s="327"/>
      <c r="U37" s="327"/>
      <c r="V37" s="327"/>
      <c r="W37" s="327"/>
      <c r="X37" s="327"/>
      <c r="Y37" s="327"/>
      <c r="Z37" s="327"/>
      <c r="AA37" s="327"/>
      <c r="AB37" s="327"/>
      <c r="AC37" s="327"/>
      <c r="AD37" s="327"/>
      <c r="AE37" s="327"/>
      <c r="AF37" s="327"/>
      <c r="AG37" s="327"/>
      <c r="AI37" s="25" t="s">
        <v>738</v>
      </c>
      <c r="AJ37" s="19">
        <f>VLOOKUP(C37,EJE!C$1:D1365,2,FALSE)</f>
        <v>0</v>
      </c>
    </row>
    <row r="38" spans="1:36" ht="13.5" thickBot="1">
      <c r="A38" s="165">
        <v>11</v>
      </c>
      <c r="B38" s="195" t="s">
        <v>685</v>
      </c>
      <c r="C38" s="329" t="s">
        <v>5</v>
      </c>
      <c r="D38" s="210" t="str">
        <f t="shared" si="12"/>
        <v>video</v>
      </c>
      <c r="E38" s="386"/>
      <c r="F38" s="386"/>
      <c r="G38" s="386"/>
      <c r="H38" s="386" t="s">
        <v>776</v>
      </c>
      <c r="I38" s="386"/>
      <c r="J38" s="386"/>
      <c r="K38" s="386"/>
      <c r="L38" s="386"/>
      <c r="M38" s="386"/>
      <c r="N38" s="386"/>
      <c r="O38" s="386"/>
      <c r="P38" s="399"/>
      <c r="Q38" s="327"/>
      <c r="R38" s="327"/>
      <c r="S38" s="327"/>
      <c r="T38" s="327"/>
      <c r="U38" s="327"/>
      <c r="V38" s="327"/>
      <c r="W38" s="327"/>
      <c r="X38" s="327"/>
      <c r="Y38" s="327"/>
      <c r="Z38" s="327"/>
      <c r="AA38" s="327"/>
      <c r="AB38" s="327"/>
      <c r="AC38" s="327"/>
      <c r="AD38" s="327"/>
      <c r="AE38" s="327"/>
      <c r="AF38" s="327"/>
      <c r="AG38" s="327"/>
      <c r="AI38" s="25" t="s">
        <v>738</v>
      </c>
      <c r="AJ38" s="19">
        <f>VLOOKUP(C38,EJE!C$1:D1367,2,FALSE)</f>
        <v>0</v>
      </c>
    </row>
    <row r="39" spans="1:36">
      <c r="A39" s="165">
        <v>12</v>
      </c>
      <c r="B39" s="193" t="s">
        <v>38</v>
      </c>
      <c r="C39" s="331" t="s">
        <v>124</v>
      </c>
      <c r="D39" s="209" t="str">
        <f t="shared" si="12"/>
        <v>video</v>
      </c>
      <c r="E39" s="389"/>
      <c r="F39" s="389"/>
      <c r="G39" s="389"/>
      <c r="H39" s="389" t="s">
        <v>776</v>
      </c>
      <c r="I39" s="389"/>
      <c r="J39" s="389"/>
      <c r="K39" s="389"/>
      <c r="L39" s="389"/>
      <c r="M39" s="389"/>
      <c r="N39" s="389"/>
      <c r="O39" s="389"/>
      <c r="P39" s="397"/>
      <c r="Q39" s="327"/>
      <c r="R39" s="327"/>
      <c r="S39" s="327"/>
      <c r="T39" s="327"/>
      <c r="U39" s="327"/>
      <c r="V39" s="327"/>
      <c r="W39" s="327"/>
      <c r="X39" s="327"/>
      <c r="Y39" s="327"/>
      <c r="Z39" s="327"/>
      <c r="AA39" s="327"/>
      <c r="AB39" s="327"/>
      <c r="AC39" s="327"/>
      <c r="AD39" s="327"/>
      <c r="AE39" s="327"/>
      <c r="AF39" s="327"/>
      <c r="AG39" s="327"/>
      <c r="AI39" s="25" t="s">
        <v>738</v>
      </c>
      <c r="AJ39" s="19" t="str">
        <f>VLOOKUP(C39,EJE!C$1:D1368,2,FALSE)</f>
        <v>https://youtu.be/bYcpL4jIg6s?si=3-j2EnBUb5QowuWa</v>
      </c>
    </row>
    <row r="40" spans="1:36" ht="12" customHeight="1">
      <c r="A40" s="165">
        <v>14</v>
      </c>
      <c r="B40" s="194" t="s">
        <v>687</v>
      </c>
      <c r="C40" s="326" t="s">
        <v>1193</v>
      </c>
      <c r="D40" s="206" t="str">
        <f t="shared" si="12"/>
        <v>video</v>
      </c>
      <c r="E40" s="380">
        <v>10</v>
      </c>
      <c r="F40" s="380"/>
      <c r="G40" s="380"/>
      <c r="H40" s="380" t="s">
        <v>772</v>
      </c>
      <c r="I40" s="380"/>
      <c r="J40" s="380"/>
      <c r="K40" s="380">
        <v>3</v>
      </c>
      <c r="L40" s="380"/>
      <c r="M40" s="380"/>
      <c r="N40" s="380"/>
      <c r="O40" s="380"/>
      <c r="P40" s="385"/>
      <c r="Q40" s="326"/>
      <c r="R40" s="326"/>
      <c r="S40" s="326"/>
      <c r="T40" s="326"/>
      <c r="U40" s="326"/>
      <c r="V40" s="326"/>
      <c r="W40" s="326"/>
      <c r="X40" s="326"/>
      <c r="Y40" s="326"/>
      <c r="Z40" s="326"/>
      <c r="AA40" s="326"/>
      <c r="AB40" s="326"/>
      <c r="AG40" s="327"/>
      <c r="AI40" s="25" t="s">
        <v>738</v>
      </c>
      <c r="AJ40" s="19">
        <f>VLOOKUP(C40,EJE!C$1:D1370,2,FALSE)</f>
        <v>0</v>
      </c>
    </row>
    <row r="41" spans="1:36" ht="12" customHeight="1" thickBot="1">
      <c r="A41" s="165">
        <v>15</v>
      </c>
      <c r="B41" s="195" t="s">
        <v>685</v>
      </c>
      <c r="C41" s="329" t="s">
        <v>4</v>
      </c>
      <c r="D41" s="207" t="str">
        <f t="shared" si="12"/>
        <v>video</v>
      </c>
      <c r="E41" s="387">
        <v>10</v>
      </c>
      <c r="F41" s="387"/>
      <c r="G41" s="387"/>
      <c r="H41" s="387" t="s">
        <v>772</v>
      </c>
      <c r="I41" s="387"/>
      <c r="J41" s="387"/>
      <c r="K41" s="387">
        <v>3</v>
      </c>
      <c r="L41" s="387"/>
      <c r="M41" s="387"/>
      <c r="N41" s="387"/>
      <c r="O41" s="387"/>
      <c r="P41" s="388"/>
      <c r="Q41" s="326"/>
      <c r="R41" s="326"/>
      <c r="S41" s="326"/>
      <c r="T41" s="326"/>
      <c r="U41" s="326"/>
      <c r="V41" s="326"/>
      <c r="W41" s="326"/>
      <c r="X41" s="326"/>
      <c r="Y41" s="326"/>
      <c r="Z41" s="326"/>
      <c r="AA41" s="326"/>
      <c r="AB41" s="326"/>
      <c r="AG41" s="327"/>
      <c r="AI41" s="25" t="s">
        <v>738</v>
      </c>
      <c r="AJ41" s="19" t="str">
        <f>VLOOKUP(C41,EJE!C$1:D1371,2,FALSE)</f>
        <v>https://youtu.be/SvFPSj9WcEk?si=iMWBcf8EZLcp5zy2</v>
      </c>
    </row>
    <row r="42" spans="1:36" ht="12.75" customHeight="1">
      <c r="A42" s="165">
        <v>16</v>
      </c>
      <c r="B42" s="193" t="s">
        <v>0</v>
      </c>
      <c r="C42" s="331" t="s">
        <v>318</v>
      </c>
      <c r="D42" s="205" t="str">
        <f t="shared" si="12"/>
        <v>video</v>
      </c>
      <c r="E42" s="390"/>
      <c r="F42" s="390"/>
      <c r="G42" s="390"/>
      <c r="H42" s="390" t="s">
        <v>779</v>
      </c>
      <c r="I42" s="390"/>
      <c r="J42" s="390"/>
      <c r="K42" s="390">
        <v>3</v>
      </c>
      <c r="L42" s="390"/>
      <c r="M42" s="390"/>
      <c r="N42" s="390"/>
      <c r="O42" s="390"/>
      <c r="P42" s="391"/>
      <c r="Q42" s="326"/>
      <c r="R42" s="326"/>
      <c r="S42" s="326"/>
      <c r="T42" s="326"/>
      <c r="U42" s="326"/>
      <c r="V42" s="326"/>
      <c r="W42" s="326"/>
      <c r="X42" s="326"/>
      <c r="Y42" s="326"/>
      <c r="Z42" s="326"/>
      <c r="AA42" s="326"/>
      <c r="AB42" s="326"/>
      <c r="AG42" s="327"/>
      <c r="AI42" s="25" t="s">
        <v>738</v>
      </c>
      <c r="AJ42" s="19">
        <f>VLOOKUP(C42,EJE!C$1:D1372,2,FALSE)</f>
        <v>0</v>
      </c>
    </row>
    <row r="43" spans="1:36">
      <c r="A43" s="166">
        <v>17</v>
      </c>
      <c r="B43" s="194" t="s">
        <v>38</v>
      </c>
      <c r="C43" s="326" t="s">
        <v>589</v>
      </c>
      <c r="D43" s="206" t="str">
        <f t="shared" si="12"/>
        <v>video</v>
      </c>
      <c r="E43" s="380"/>
      <c r="F43" s="380"/>
      <c r="G43" s="380"/>
      <c r="H43" s="380" t="s">
        <v>779</v>
      </c>
      <c r="I43" s="380"/>
      <c r="J43" s="380"/>
      <c r="K43" s="380">
        <v>3</v>
      </c>
      <c r="L43" s="380"/>
      <c r="M43" s="380"/>
      <c r="N43" s="380"/>
      <c r="O43" s="380"/>
      <c r="P43" s="385"/>
      <c r="Q43" s="326"/>
      <c r="R43" s="326"/>
      <c r="S43" s="326"/>
      <c r="T43" s="326"/>
      <c r="U43" s="326"/>
      <c r="V43" s="326"/>
      <c r="W43" s="326"/>
      <c r="X43" s="326"/>
      <c r="Y43" s="326"/>
      <c r="Z43" s="326"/>
      <c r="AA43" s="326"/>
      <c r="AB43" s="326"/>
      <c r="AG43" s="327"/>
      <c r="AI43" s="25" t="s">
        <v>738</v>
      </c>
      <c r="AJ43" s="19" t="str">
        <f>VLOOKUP(C43,EJE!C$1:D1373,2,FALSE)</f>
        <v>https://youtube.com/shorts/9GsG4qS72PI</v>
      </c>
    </row>
    <row r="44" spans="1:36">
      <c r="A44" s="166">
        <v>18</v>
      </c>
      <c r="B44" s="194" t="s">
        <v>685</v>
      </c>
      <c r="C44" s="326" t="s">
        <v>5</v>
      </c>
      <c r="D44" s="206" t="str">
        <f t="shared" si="12"/>
        <v>video</v>
      </c>
      <c r="E44" s="380"/>
      <c r="F44" s="380"/>
      <c r="G44" s="380"/>
      <c r="H44" s="380" t="s">
        <v>779</v>
      </c>
      <c r="I44" s="380"/>
      <c r="J44" s="380"/>
      <c r="K44" s="380">
        <v>3</v>
      </c>
      <c r="L44" s="380"/>
      <c r="M44" s="380"/>
      <c r="N44" s="380"/>
      <c r="O44" s="380"/>
      <c r="P44" s="385"/>
      <c r="Q44" s="326"/>
      <c r="R44" s="326"/>
      <c r="S44" s="326"/>
      <c r="T44" s="326"/>
      <c r="U44" s="326"/>
      <c r="V44" s="326"/>
      <c r="W44" s="326"/>
      <c r="X44" s="326"/>
      <c r="Y44" s="326"/>
      <c r="Z44" s="326"/>
      <c r="AA44" s="326"/>
      <c r="AB44" s="326"/>
      <c r="AE44" s="174"/>
      <c r="AI44" s="25" t="s">
        <v>738</v>
      </c>
      <c r="AJ44" s="19">
        <f>VLOOKUP(C44,EJE!C$1:D1374,2,FALSE)</f>
        <v>0</v>
      </c>
    </row>
    <row r="45" spans="1:36" ht="13.5" thickBot="1">
      <c r="A45" s="166">
        <v>19</v>
      </c>
      <c r="B45" s="195" t="s">
        <v>263</v>
      </c>
      <c r="C45" s="329" t="s">
        <v>249</v>
      </c>
      <c r="D45" s="207" t="str">
        <f t="shared" si="12"/>
        <v>video</v>
      </c>
      <c r="E45" s="387"/>
      <c r="F45" s="387"/>
      <c r="G45" s="387"/>
      <c r="H45" s="387" t="s">
        <v>779</v>
      </c>
      <c r="I45" s="387"/>
      <c r="J45" s="387"/>
      <c r="K45" s="387">
        <v>3</v>
      </c>
      <c r="L45" s="387"/>
      <c r="M45" s="387"/>
      <c r="N45" s="387"/>
      <c r="O45" s="387"/>
      <c r="P45" s="388"/>
      <c r="Q45" s="326"/>
      <c r="R45" s="326"/>
      <c r="S45" s="326"/>
      <c r="T45" s="326"/>
      <c r="U45" s="326"/>
      <c r="V45" s="326"/>
      <c r="W45" s="326"/>
      <c r="X45" s="326"/>
      <c r="Y45" s="326"/>
      <c r="Z45" s="326"/>
      <c r="AA45" s="326"/>
      <c r="AB45" s="326"/>
      <c r="AE45" s="174"/>
      <c r="AI45" s="25" t="s">
        <v>738</v>
      </c>
      <c r="AJ45" s="19">
        <f>VLOOKUP(C45,EJE!C$1:D1375,2,FALSE)</f>
        <v>0</v>
      </c>
    </row>
    <row r="46" spans="1:36" ht="16.5">
      <c r="A46" s="166">
        <v>20</v>
      </c>
      <c r="B46" s="197" t="s">
        <v>1</v>
      </c>
      <c r="C46" s="326" t="s">
        <v>745</v>
      </c>
      <c r="D46" s="206" t="str">
        <f t="shared" si="12"/>
        <v>video</v>
      </c>
      <c r="E46" s="380"/>
      <c r="F46" s="380"/>
      <c r="G46" s="380"/>
      <c r="H46" s="380" t="s">
        <v>779</v>
      </c>
      <c r="I46" s="380"/>
      <c r="J46" s="380"/>
      <c r="K46" s="380">
        <v>3</v>
      </c>
      <c r="L46" s="380"/>
      <c r="M46" s="380"/>
      <c r="N46" s="380"/>
      <c r="O46" s="380"/>
      <c r="P46" s="380"/>
      <c r="Q46" s="326"/>
      <c r="R46" s="326"/>
      <c r="S46" s="326"/>
      <c r="T46" s="326"/>
      <c r="U46" s="326"/>
      <c r="V46" s="326"/>
      <c r="W46" s="326"/>
      <c r="X46" s="326"/>
      <c r="Y46" s="326"/>
      <c r="Z46" s="326"/>
      <c r="AA46" s="326"/>
      <c r="AB46" s="326"/>
      <c r="AE46" s="174"/>
      <c r="AI46" s="25" t="s">
        <v>738</v>
      </c>
      <c r="AJ46" s="19" t="str">
        <f>VLOOKUP(C46,EJE!C$1:D1376,2,FALSE)</f>
        <v>https://drive.google.com/file/d/1d10kKB4X2rApjiYtDlKjBbuy7zvRY_rz/view?usp=sharing</v>
      </c>
    </row>
    <row r="47" spans="1:36">
      <c r="A47" s="166"/>
      <c r="B47" s="199"/>
      <c r="C47" s="333"/>
      <c r="D47" s="204"/>
      <c r="E47" s="380"/>
      <c r="F47" s="380"/>
      <c r="G47" s="380"/>
      <c r="H47" s="380"/>
      <c r="I47" s="380"/>
      <c r="J47" s="380"/>
      <c r="K47" s="380"/>
      <c r="L47" s="380"/>
      <c r="M47" s="380"/>
      <c r="N47" s="380"/>
      <c r="O47" s="380"/>
      <c r="P47" s="380"/>
      <c r="S47" s="174"/>
      <c r="U47" s="175"/>
      <c r="V47" s="175"/>
      <c r="W47" s="175"/>
      <c r="X47" s="175"/>
      <c r="Y47" s="175"/>
      <c r="AB47" s="174"/>
      <c r="AE47" s="174"/>
    </row>
    <row r="48" spans="1:36">
      <c r="A48" s="166"/>
      <c r="B48" s="199"/>
      <c r="C48" s="333"/>
      <c r="D48" s="204"/>
      <c r="E48" s="380"/>
      <c r="F48" s="380"/>
      <c r="G48" s="380"/>
      <c r="H48" s="380"/>
      <c r="I48" s="380"/>
      <c r="J48" s="380"/>
      <c r="K48" s="380"/>
      <c r="L48" s="380"/>
      <c r="M48" s="380"/>
      <c r="N48" s="380"/>
      <c r="O48" s="380"/>
      <c r="P48" s="380"/>
      <c r="S48" s="174"/>
      <c r="U48" s="175"/>
      <c r="V48" s="175"/>
      <c r="W48" s="175"/>
      <c r="X48" s="175"/>
      <c r="Y48" s="175"/>
      <c r="AB48" s="174"/>
      <c r="AE48" s="174"/>
    </row>
    <row r="49" spans="1:36">
      <c r="A49" s="166"/>
      <c r="B49" s="199"/>
      <c r="C49" s="333"/>
      <c r="D49" s="204"/>
      <c r="E49" s="380"/>
      <c r="F49" s="380"/>
      <c r="G49" s="380"/>
      <c r="H49" s="380"/>
      <c r="I49" s="380"/>
      <c r="J49" s="380"/>
      <c r="K49" s="380"/>
      <c r="L49" s="380"/>
      <c r="M49" s="380"/>
      <c r="N49" s="380"/>
      <c r="O49" s="380"/>
      <c r="P49" s="380"/>
      <c r="S49" s="174"/>
      <c r="U49" s="175"/>
      <c r="V49" s="175"/>
      <c r="W49" s="175"/>
      <c r="X49" s="175"/>
      <c r="Y49" s="175"/>
      <c r="AB49" s="174"/>
      <c r="AE49" s="174"/>
    </row>
    <row r="50" spans="1:36">
      <c r="A50" s="166"/>
      <c r="B50" s="199"/>
      <c r="C50" s="333"/>
      <c r="D50" s="204"/>
      <c r="E50" s="380"/>
      <c r="F50" s="380"/>
      <c r="G50" s="380"/>
      <c r="H50" s="380"/>
      <c r="I50" s="380"/>
      <c r="J50" s="380"/>
      <c r="K50" s="380"/>
      <c r="L50" s="380"/>
      <c r="M50" s="380"/>
      <c r="N50" s="380"/>
      <c r="O50" s="380"/>
      <c r="P50" s="380"/>
      <c r="S50" s="174"/>
      <c r="U50" s="175"/>
      <c r="V50" s="175"/>
      <c r="W50" s="175"/>
      <c r="X50" s="175"/>
      <c r="Y50" s="175"/>
      <c r="AB50" s="174"/>
      <c r="AE50" s="174"/>
    </row>
    <row r="51" spans="1:36">
      <c r="B51" s="200"/>
      <c r="C51" s="157" t="s">
        <v>770</v>
      </c>
      <c r="D51" s="208"/>
      <c r="E51" s="327"/>
      <c r="F51" s="327"/>
      <c r="G51" s="327"/>
      <c r="H51" s="327"/>
      <c r="I51" s="327"/>
      <c r="J51" s="327"/>
      <c r="K51" s="327"/>
      <c r="L51" s="327"/>
      <c r="M51" s="327"/>
      <c r="N51" s="327"/>
      <c r="O51" s="327"/>
      <c r="P51" s="327"/>
      <c r="AG51" s="327"/>
      <c r="AJ51" s="75"/>
    </row>
    <row r="52" spans="1:36" s="251" customFormat="1" ht="21" customHeight="1" thickBot="1">
      <c r="A52" s="334">
        <v>3</v>
      </c>
      <c r="B52" s="334"/>
      <c r="C52" s="334" t="s">
        <v>925</v>
      </c>
      <c r="D52" s="334"/>
      <c r="E52" s="402" t="s">
        <v>688</v>
      </c>
      <c r="F52" s="402"/>
      <c r="G52" s="402"/>
      <c r="H52" s="402" t="s">
        <v>38</v>
      </c>
      <c r="I52" s="402"/>
      <c r="J52" s="402"/>
      <c r="K52" s="402" t="s">
        <v>687</v>
      </c>
      <c r="L52" s="402"/>
      <c r="M52" s="402"/>
      <c r="N52" s="402" t="s">
        <v>686</v>
      </c>
      <c r="O52" s="402"/>
      <c r="P52" s="402"/>
      <c r="Q52" s="247"/>
      <c r="R52" s="247"/>
      <c r="S52" s="247"/>
      <c r="T52" s="247"/>
      <c r="U52" s="247"/>
      <c r="V52" s="247"/>
      <c r="W52" s="247"/>
      <c r="X52" s="247"/>
      <c r="Y52" s="247"/>
      <c r="Z52" s="247"/>
      <c r="AA52" s="247"/>
      <c r="AB52" s="247"/>
      <c r="AC52" s="247"/>
      <c r="AD52" s="247"/>
      <c r="AE52" s="247"/>
      <c r="AF52" s="247"/>
      <c r="AG52" s="248"/>
      <c r="AH52" s="249"/>
      <c r="AI52" s="249"/>
      <c r="AJ52" s="247"/>
    </row>
    <row r="53" spans="1:36" ht="25.5">
      <c r="A53" s="165">
        <v>1</v>
      </c>
      <c r="B53" s="193" t="s">
        <v>942</v>
      </c>
      <c r="C53" s="331" t="s">
        <v>720</v>
      </c>
      <c r="D53" s="205" t="str">
        <f t="shared" ref="D53:D58" si="13">HYPERLINK(AJ53,AI53)</f>
        <v>video</v>
      </c>
      <c r="E53" s="390">
        <v>8</v>
      </c>
      <c r="F53" s="390"/>
      <c r="G53" s="390"/>
      <c r="H53" s="390"/>
      <c r="I53" s="390"/>
      <c r="J53" s="390"/>
      <c r="K53" s="390"/>
      <c r="L53" s="390"/>
      <c r="M53" s="390"/>
      <c r="N53" s="390"/>
      <c r="O53" s="390"/>
      <c r="P53" s="391"/>
      <c r="Q53" s="159"/>
      <c r="R53" s="159"/>
      <c r="S53" s="159"/>
      <c r="T53" s="159"/>
      <c r="U53" s="159"/>
      <c r="V53" s="159"/>
      <c r="W53" s="159"/>
      <c r="X53" s="159"/>
      <c r="Y53" s="159"/>
      <c r="Z53" s="159"/>
      <c r="AA53" s="159"/>
      <c r="AB53" s="159"/>
      <c r="AC53" s="159"/>
      <c r="AD53" s="159"/>
      <c r="AE53" s="159"/>
      <c r="AF53" s="159"/>
      <c r="AG53" s="326"/>
      <c r="AI53" s="25" t="s">
        <v>738</v>
      </c>
      <c r="AJ53" s="19" t="str">
        <f>VLOOKUP(C53,EJE!C$1:D1385,2,FALSE)</f>
        <v>https://youtu.be/3cqkbGUWro4?si=jJC6Mfg8OeypjUji</v>
      </c>
    </row>
    <row r="54" spans="1:36" ht="12" customHeight="1">
      <c r="A54" s="165">
        <v>2</v>
      </c>
      <c r="B54" s="194" t="s">
        <v>264</v>
      </c>
      <c r="C54" s="326" t="s">
        <v>219</v>
      </c>
      <c r="D54" s="206" t="str">
        <f t="shared" si="13"/>
        <v>video</v>
      </c>
      <c r="E54" s="380"/>
      <c r="F54" s="380"/>
      <c r="G54" s="380"/>
      <c r="H54" s="380" t="s">
        <v>776</v>
      </c>
      <c r="I54" s="380"/>
      <c r="J54" s="380"/>
      <c r="K54" s="380">
        <v>3</v>
      </c>
      <c r="L54" s="380"/>
      <c r="M54" s="380"/>
      <c r="N54" s="380"/>
      <c r="O54" s="380"/>
      <c r="P54" s="385"/>
      <c r="Q54" s="159"/>
      <c r="R54" s="159"/>
      <c r="S54" s="159"/>
      <c r="T54" s="159"/>
      <c r="U54" s="159"/>
      <c r="V54" s="159"/>
      <c r="W54" s="159"/>
      <c r="X54" s="159"/>
      <c r="Y54" s="159"/>
      <c r="Z54" s="159"/>
      <c r="AA54" s="159"/>
      <c r="AB54" s="159"/>
      <c r="AC54" s="159"/>
      <c r="AD54" s="159"/>
      <c r="AE54" s="159"/>
      <c r="AF54" s="159"/>
      <c r="AG54" s="326"/>
      <c r="AI54" s="25" t="s">
        <v>738</v>
      </c>
      <c r="AJ54" s="19">
        <f>VLOOKUP(C54,EJE!C$1:D1386,2,FALSE)</f>
        <v>0</v>
      </c>
    </row>
    <row r="55" spans="1:36" ht="17.25" customHeight="1" thickBot="1">
      <c r="A55" s="165">
        <v>3</v>
      </c>
      <c r="B55" s="195" t="s">
        <v>942</v>
      </c>
      <c r="C55" s="329" t="s">
        <v>176</v>
      </c>
      <c r="D55" s="207" t="str">
        <f t="shared" si="13"/>
        <v>video</v>
      </c>
      <c r="E55" s="387"/>
      <c r="F55" s="387"/>
      <c r="G55" s="387"/>
      <c r="H55" s="387" t="s">
        <v>776</v>
      </c>
      <c r="I55" s="387"/>
      <c r="J55" s="387"/>
      <c r="K55" s="387">
        <v>3</v>
      </c>
      <c r="L55" s="387"/>
      <c r="M55" s="387"/>
      <c r="N55" s="387"/>
      <c r="O55" s="387"/>
      <c r="P55" s="388"/>
      <c r="Q55" s="159"/>
      <c r="R55" s="159"/>
      <c r="S55" s="159"/>
      <c r="T55" s="159"/>
      <c r="U55" s="159"/>
      <c r="V55" s="159"/>
      <c r="W55" s="159"/>
      <c r="X55" s="159"/>
      <c r="Y55" s="159"/>
      <c r="Z55" s="159"/>
      <c r="AA55" s="159"/>
      <c r="AB55" s="159"/>
      <c r="AC55" s="159"/>
      <c r="AD55" s="159"/>
      <c r="AE55" s="159"/>
      <c r="AF55" s="159"/>
      <c r="AG55" s="326"/>
      <c r="AI55" s="25" t="s">
        <v>738</v>
      </c>
      <c r="AJ55" s="19" t="str">
        <f>VLOOKUP(C55,EJE!C$1:D1387,2,FALSE)</f>
        <v>https://drive.google.com/file/d/1Q1An8Nigul245WUqUDS52fCJOsCBmEqf/view?usp=drive_link</v>
      </c>
    </row>
    <row r="56" spans="1:36" ht="16.5" customHeight="1">
      <c r="A56" s="165">
        <v>4</v>
      </c>
      <c r="B56" s="193" t="s">
        <v>739</v>
      </c>
      <c r="C56" s="331" t="s">
        <v>66</v>
      </c>
      <c r="D56" s="205" t="str">
        <f t="shared" si="13"/>
        <v>video</v>
      </c>
      <c r="E56" s="390"/>
      <c r="F56" s="390"/>
      <c r="G56" s="390"/>
      <c r="H56" s="390" t="s">
        <v>776</v>
      </c>
      <c r="I56" s="390"/>
      <c r="J56" s="390"/>
      <c r="K56" s="390">
        <v>3</v>
      </c>
      <c r="L56" s="390"/>
      <c r="M56" s="390"/>
      <c r="N56" s="390"/>
      <c r="O56" s="390"/>
      <c r="P56" s="391"/>
      <c r="Q56" s="159"/>
      <c r="R56" s="159"/>
      <c r="S56" s="159"/>
      <c r="T56" s="159"/>
      <c r="U56" s="159"/>
      <c r="V56" s="159"/>
      <c r="W56" s="159"/>
      <c r="X56" s="159"/>
      <c r="Y56" s="159"/>
      <c r="Z56" s="159"/>
      <c r="AA56" s="159"/>
      <c r="AB56" s="159"/>
      <c r="AC56" s="159"/>
      <c r="AD56" s="159"/>
      <c r="AE56" s="159"/>
      <c r="AF56" s="159"/>
      <c r="AG56" s="326"/>
      <c r="AI56" s="25" t="s">
        <v>738</v>
      </c>
      <c r="AJ56" s="19" t="str">
        <f>VLOOKUP(C56,EJE!C$1:D1388,2,FALSE)</f>
        <v>https://youtu.be/YNAwRWgPwNk?si=tRGZb459mOPBCCZB</v>
      </c>
    </row>
    <row r="57" spans="1:36" ht="12" customHeight="1">
      <c r="A57" s="165">
        <v>5</v>
      </c>
      <c r="B57" s="194" t="s">
        <v>739</v>
      </c>
      <c r="C57" s="326" t="s">
        <v>1279</v>
      </c>
      <c r="D57" s="206" t="str">
        <f t="shared" si="13"/>
        <v>video</v>
      </c>
      <c r="E57" s="380"/>
      <c r="F57" s="380"/>
      <c r="G57" s="380"/>
      <c r="H57" s="380" t="s">
        <v>776</v>
      </c>
      <c r="I57" s="380"/>
      <c r="J57" s="380"/>
      <c r="K57" s="380">
        <v>3</v>
      </c>
      <c r="L57" s="380"/>
      <c r="M57" s="380"/>
      <c r="N57" s="380"/>
      <c r="O57" s="380"/>
      <c r="P57" s="385"/>
      <c r="Q57" s="159"/>
      <c r="R57" s="159"/>
      <c r="S57" s="159"/>
      <c r="T57" s="159"/>
      <c r="U57" s="159"/>
      <c r="V57" s="159"/>
      <c r="W57" s="159"/>
      <c r="X57" s="159"/>
      <c r="Y57" s="159"/>
      <c r="Z57" s="159"/>
      <c r="AA57" s="159"/>
      <c r="AB57" s="159"/>
      <c r="AC57" s="159"/>
      <c r="AD57" s="159"/>
      <c r="AE57" s="159"/>
      <c r="AF57" s="159"/>
      <c r="AG57" s="326"/>
      <c r="AI57" s="25" t="s">
        <v>738</v>
      </c>
      <c r="AJ57" s="19" t="str">
        <f>VLOOKUP(C57,EJE!C$1:D1389,2,FALSE)</f>
        <v>https://youtu.be/72oPyBK1wqs?si=80XuuuxyH4_ZP-Ws</v>
      </c>
    </row>
    <row r="58" spans="1:36" ht="12.75" customHeight="1" thickBot="1">
      <c r="A58" s="165">
        <v>6</v>
      </c>
      <c r="B58" s="194" t="s">
        <v>0</v>
      </c>
      <c r="C58" s="326" t="s">
        <v>618</v>
      </c>
      <c r="D58" s="206" t="str">
        <f t="shared" si="13"/>
        <v>video</v>
      </c>
      <c r="E58" s="380"/>
      <c r="F58" s="380"/>
      <c r="G58" s="380"/>
      <c r="H58" s="380" t="s">
        <v>776</v>
      </c>
      <c r="I58" s="380"/>
      <c r="J58" s="380"/>
      <c r="K58" s="380">
        <v>3</v>
      </c>
      <c r="L58" s="380"/>
      <c r="M58" s="380"/>
      <c r="N58" s="380"/>
      <c r="O58" s="380"/>
      <c r="P58" s="385"/>
      <c r="Q58" s="159"/>
      <c r="R58" s="159"/>
      <c r="S58" s="159"/>
      <c r="T58" s="159"/>
      <c r="U58" s="159"/>
      <c r="V58" s="159"/>
      <c r="W58" s="159"/>
      <c r="X58" s="159"/>
      <c r="Y58" s="159"/>
      <c r="Z58" s="159"/>
      <c r="AA58" s="159"/>
      <c r="AB58" s="159"/>
      <c r="AC58" s="159"/>
      <c r="AD58" s="159"/>
      <c r="AE58" s="159"/>
      <c r="AF58" s="159"/>
      <c r="AG58" s="326"/>
      <c r="AI58" s="25" t="s">
        <v>738</v>
      </c>
      <c r="AJ58" s="19" t="str">
        <f>VLOOKUP(C58,EJE!C$1:D1390,2,FALSE)</f>
        <v>https://youtu.be/-eTnXLpRvCg?si=ntW_CtK5DZIY6_na</v>
      </c>
    </row>
    <row r="59" spans="1:36">
      <c r="A59" s="165">
        <v>7</v>
      </c>
      <c r="B59" s="196" t="s">
        <v>834</v>
      </c>
      <c r="C59" s="331" t="str">
        <f>+VLOOKUP($B59,PERIODIZACION!$A$3:$AN$528,2,FALSE)</f>
        <v>HIP TRUST</v>
      </c>
      <c r="D59" s="331">
        <f>IF(VLOOKUP($B59,PERIODIZACION!$A$3:$AN$528,3,FALSE)=0,"",VLOOKUP($B59,PERIODIZACION!$A$3:$AN$528,3,FALSE))</f>
        <v>40</v>
      </c>
      <c r="E59" s="331" t="str">
        <f t="shared" ref="E59" si="14">IF(D59 &lt;&gt; "","/","")</f>
        <v>/</v>
      </c>
      <c r="F59" s="331">
        <f>IF(VLOOKUP($B59,PERIODIZACION!$A$3:$AN$528,4,FALSE)=0,"",VLOOKUP($B59,PERIODIZACION!$A$3:$AN$528,4,FALSE))</f>
        <v>4</v>
      </c>
      <c r="G59" s="331">
        <f>IF(VLOOKUP($B59,PERIODIZACION!$A$3:$AN$528,5,FALSE)=0,"",VLOOKUP($B59,PERIODIZACION!$A$3:$AN$528,5,FALSE))</f>
        <v>60</v>
      </c>
      <c r="H59" s="331" t="str">
        <f t="shared" ref="H59" si="15">IF(G59 &lt;&gt; "","/","")</f>
        <v>/</v>
      </c>
      <c r="I59" s="331">
        <f>IF(VLOOKUP($B59,PERIODIZACION!$A$3:$AN$528,6,FALSE)=0,"",VLOOKUP($B59,PERIODIZACION!$A$3:$AN$528,6,FALSE))</f>
        <v>4</v>
      </c>
      <c r="J59" s="331">
        <f>IF(VLOOKUP($B59,PERIODIZACION!$A$3:$AN$528,7,FALSE)=0,"",VLOOKUP($B59,PERIODIZACION!$A$3:$AN$528,7,FALSE))</f>
        <v>70</v>
      </c>
      <c r="K59" s="331" t="str">
        <f t="shared" ref="K59" si="16">IF(J59 &lt;&gt; "","/","")</f>
        <v>/</v>
      </c>
      <c r="L59" s="331">
        <f>IF(VLOOKUP($B59,PERIODIZACION!$A$3:$AN$528,8,FALSE)=0,"",VLOOKUP($B59,PERIODIZACION!$A$3:$AN$528,8,FALSE))</f>
        <v>4</v>
      </c>
      <c r="M59" s="331">
        <f>IF(VLOOKUP($B59,PERIODIZACION!$A$3:$AN$528,9,FALSE)=0,"",VLOOKUP($B59,PERIODIZACION!$A$3:$AN$528,9,FALSE))</f>
        <v>80</v>
      </c>
      <c r="N59" s="331" t="str">
        <f t="shared" ref="N59" si="17">IF(M59 &lt;&gt; "","/","")</f>
        <v>/</v>
      </c>
      <c r="O59" s="331">
        <f>IF(VLOOKUP($B59,PERIODIZACION!$A$3:$AN$528,10,FALSE)=0,"",VLOOKUP($B59,PERIODIZACION!$A$3:$AN$528,10,FALSE))</f>
        <v>3</v>
      </c>
      <c r="P59" s="331">
        <f>IF(VLOOKUP($B59,PERIODIZACION!$A$3:$AN$528,11,FALSE)=0,"",VLOOKUP($B59,PERIODIZACION!$A$3:$AN$528,11,FALSE))</f>
        <v>80</v>
      </c>
      <c r="Q59" s="331" t="str">
        <f t="shared" ref="Q59" si="18">IF(P59 &lt;&gt; "","/","")</f>
        <v>/</v>
      </c>
      <c r="R59" s="331">
        <f>IF(VLOOKUP($B59,PERIODIZACION!$A$3:$AN$528,12,FALSE)=0,"",VLOOKUP($B59,PERIODIZACION!$A$3:$AN$528,12,FALSE))</f>
        <v>3</v>
      </c>
      <c r="S59" s="331">
        <f>IF(VLOOKUP($B59,PERIODIZACION!$A$3:$AN$528,13,FALSE)=0,"",VLOOKUP($B59,PERIODIZACION!$A$3:$AN$528,13,FALSE))</f>
        <v>80</v>
      </c>
      <c r="T59" s="331" t="str">
        <f t="shared" ref="T59" si="19">IF(S59 &lt;&gt; "","/","")</f>
        <v>/</v>
      </c>
      <c r="U59" s="331">
        <f>IF(VLOOKUP($B59,PERIODIZACION!$A$3:$AN$528,14,FALSE)=0,"",VLOOKUP($B59,PERIODIZACION!$A$3:$AN$528,14,FALSE))</f>
        <v>3</v>
      </c>
      <c r="V59" s="331">
        <f>IF(VLOOKUP($B59,PERIODIZACION!$A$3:$AN$528,15,FALSE)=0,"",VLOOKUP($B59,PERIODIZACION!$A$3:$AN$528,15,FALSE))</f>
        <v>80</v>
      </c>
      <c r="W59" s="331" t="str">
        <f t="shared" ref="W59" si="20">IF(V59 &lt;&gt; "","/","")</f>
        <v>/</v>
      </c>
      <c r="X59" s="331">
        <f>IF(VLOOKUP($B59,PERIODIZACION!$A$3:$AN$528,16,FALSE)=0,"",VLOOKUP($B59,PERIODIZACION!$A$3:$AN$528,16,FALSE))</f>
        <v>3</v>
      </c>
      <c r="Y59" s="331">
        <f>IF(VLOOKUP($B59,PERIODIZACION!$A$3:$AN$528,17,FALSE)=0,"",VLOOKUP($B59,PERIODIZACION!$A$3:$AN$528,17,FALSE))</f>
        <v>80</v>
      </c>
      <c r="Z59" s="331" t="str">
        <f t="shared" ref="Z59" si="21">IF(Y59 &lt;&gt; "","/","")</f>
        <v>/</v>
      </c>
      <c r="AA59" s="331">
        <f>IF(VLOOKUP($B59,PERIODIZACION!$A$3:$AN$528,18,FALSE)=0,"",VLOOKUP($B59,PERIODIZACION!$A$3:$AN$528,18,FALSE))</f>
        <v>3</v>
      </c>
      <c r="AB59" s="331">
        <f>IF(VLOOKUP($B59,PERIODIZACION!$A$3:$AN$528,19,FALSE)=0,"",VLOOKUP($B59,PERIODIZACION!$A$3:$AN$528,19,FALSE))</f>
        <v>80</v>
      </c>
      <c r="AC59" s="331" t="str">
        <f t="shared" ref="AC59" si="22">IF(AB59 &lt;&gt; "","/","")</f>
        <v>/</v>
      </c>
      <c r="AD59" s="331">
        <f>IF(VLOOKUP($B59,PERIODIZACION!$A$3:$AN$528,20,FALSE)=0,"",VLOOKUP($B59,PERIODIZACION!$A$3:$AN$528,20,FALSE))</f>
        <v>3</v>
      </c>
      <c r="AE59" s="331" t="str">
        <f>IF(VLOOKUP($B59,PERIODIZACION!$A$3:$AN$528,21,FALSE)=0,"",VLOOKUP($B59,PERIODIZACION!$A$3:$AN$528,21,FALSE))</f>
        <v/>
      </c>
      <c r="AF59" s="331" t="str">
        <f t="shared" ref="AF59" si="23">IF(AE59 &lt;&gt; "","/","")</f>
        <v/>
      </c>
      <c r="AG59" s="332" t="str">
        <f>IF(VLOOKUP($B59,PERIODIZACION!$A$3:$AN$528,22,FALSE)=0,"",VLOOKUP($B59,PERIODIZACION!$A$3:$AN$528,22,FALSE))</f>
        <v/>
      </c>
      <c r="AJ59" s="19" t="e">
        <f>VLOOKUP(C59,EJE!C$1:D1392,2,FALSE)</f>
        <v>#N/A</v>
      </c>
    </row>
    <row r="60" spans="1:36" ht="12" customHeight="1">
      <c r="A60" s="165">
        <v>8</v>
      </c>
      <c r="B60" s="194" t="s">
        <v>395</v>
      </c>
      <c r="C60" s="326"/>
      <c r="D60" s="206" t="e">
        <f>HYPERLINK(AJ60,AI60)</f>
        <v>#N/A</v>
      </c>
      <c r="E60" s="380"/>
      <c r="F60" s="380"/>
      <c r="G60" s="380"/>
      <c r="H60" s="380" t="s">
        <v>776</v>
      </c>
      <c r="I60" s="380"/>
      <c r="J60" s="380"/>
      <c r="K60" s="380"/>
      <c r="L60" s="380"/>
      <c r="M60" s="380"/>
      <c r="N60" s="380"/>
      <c r="O60" s="380"/>
      <c r="P60" s="380"/>
      <c r="Q60" s="326"/>
      <c r="R60" s="326"/>
      <c r="S60" s="326"/>
      <c r="T60" s="326"/>
      <c r="U60" s="326"/>
      <c r="V60" s="326"/>
      <c r="W60" s="326"/>
      <c r="X60" s="326"/>
      <c r="Y60" s="326"/>
      <c r="Z60" s="326"/>
      <c r="AA60" s="326"/>
      <c r="AB60" s="326"/>
      <c r="AC60" s="326"/>
      <c r="AD60" s="326"/>
      <c r="AE60" s="326"/>
      <c r="AF60" s="326"/>
      <c r="AG60" s="328"/>
      <c r="AI60" s="25" t="s">
        <v>738</v>
      </c>
      <c r="AJ60" s="19" t="e">
        <f>VLOOKUP(C60,EJE!C$1:D1393,2,FALSE)</f>
        <v>#N/A</v>
      </c>
    </row>
    <row r="61" spans="1:36" ht="12.75" customHeight="1" thickBot="1">
      <c r="A61" s="165">
        <v>9</v>
      </c>
      <c r="B61" s="195" t="s">
        <v>264</v>
      </c>
      <c r="C61" s="329" t="s">
        <v>651</v>
      </c>
      <c r="D61" s="207" t="str">
        <f>HYPERLINK(AJ61,AI61)</f>
        <v>video</v>
      </c>
      <c r="E61" s="387">
        <v>4</v>
      </c>
      <c r="F61" s="387"/>
      <c r="G61" s="387"/>
      <c r="H61" s="387"/>
      <c r="I61" s="387"/>
      <c r="J61" s="387"/>
      <c r="K61" s="387"/>
      <c r="L61" s="387"/>
      <c r="M61" s="387"/>
      <c r="N61" s="387"/>
      <c r="O61" s="387"/>
      <c r="P61" s="387"/>
      <c r="Q61" s="329"/>
      <c r="R61" s="329"/>
      <c r="S61" s="329"/>
      <c r="T61" s="329"/>
      <c r="U61" s="329"/>
      <c r="V61" s="329"/>
      <c r="W61" s="329"/>
      <c r="X61" s="329"/>
      <c r="Y61" s="329"/>
      <c r="Z61" s="329"/>
      <c r="AA61" s="329"/>
      <c r="AB61" s="329"/>
      <c r="AC61" s="329"/>
      <c r="AD61" s="329"/>
      <c r="AE61" s="329"/>
      <c r="AF61" s="329"/>
      <c r="AG61" s="330"/>
      <c r="AI61" s="25" t="s">
        <v>738</v>
      </c>
      <c r="AJ61" s="19" t="str">
        <f>VLOOKUP(C61,EJE!C$1:D1394,2,FALSE)</f>
        <v>https://youtu.be/NDnUK9fSDe8?si=3nBkyPS7AyNNNd0x</v>
      </c>
    </row>
    <row r="62" spans="1:36" ht="12" customHeight="1" thickBot="1">
      <c r="A62" s="165">
        <v>10</v>
      </c>
      <c r="B62" s="400"/>
      <c r="C62" s="400"/>
      <c r="D62" s="400"/>
      <c r="E62" s="400" t="s">
        <v>688</v>
      </c>
      <c r="F62" s="400"/>
      <c r="G62" s="400"/>
      <c r="H62" s="400" t="s">
        <v>38</v>
      </c>
      <c r="I62" s="400"/>
      <c r="J62" s="400"/>
      <c r="K62" s="400" t="s">
        <v>687</v>
      </c>
      <c r="L62" s="400"/>
      <c r="M62" s="400"/>
      <c r="N62" s="400" t="s">
        <v>686</v>
      </c>
      <c r="O62" s="400"/>
      <c r="P62" s="400"/>
      <c r="Q62" s="326"/>
      <c r="R62" s="326"/>
      <c r="S62" s="326"/>
      <c r="T62" s="326"/>
      <c r="U62" s="326"/>
      <c r="V62" s="326"/>
      <c r="W62" s="326"/>
      <c r="X62" s="326"/>
      <c r="Y62" s="326"/>
      <c r="Z62" s="326"/>
      <c r="AA62" s="326"/>
      <c r="AB62" s="326"/>
      <c r="AC62" s="326"/>
      <c r="AD62" s="326"/>
      <c r="AE62" s="326"/>
      <c r="AF62" s="326"/>
      <c r="AG62" s="326"/>
      <c r="AJ62" s="19"/>
    </row>
    <row r="63" spans="1:36" ht="16.5" customHeight="1">
      <c r="A63" s="165">
        <v>11</v>
      </c>
      <c r="B63" s="193" t="s">
        <v>42</v>
      </c>
      <c r="C63" s="331" t="s">
        <v>18</v>
      </c>
      <c r="D63" s="205" t="str">
        <f t="shared" ref="D63:D69" si="24">HYPERLINK(AJ63,AI63)</f>
        <v>video</v>
      </c>
      <c r="E63" s="390">
        <v>6</v>
      </c>
      <c r="F63" s="390"/>
      <c r="G63" s="390"/>
      <c r="H63" s="390"/>
      <c r="I63" s="390"/>
      <c r="J63" s="390"/>
      <c r="K63" s="390">
        <v>4</v>
      </c>
      <c r="L63" s="390"/>
      <c r="M63" s="390"/>
      <c r="N63" s="390"/>
      <c r="O63" s="390"/>
      <c r="P63" s="391"/>
      <c r="Q63" s="326"/>
      <c r="R63" s="326"/>
      <c r="S63" s="326"/>
      <c r="T63" s="326"/>
      <c r="U63" s="326"/>
      <c r="V63" s="326"/>
      <c r="W63" s="326"/>
      <c r="X63" s="326"/>
      <c r="Y63" s="326"/>
      <c r="Z63" s="326"/>
      <c r="AA63" s="326"/>
      <c r="AB63" s="326"/>
      <c r="AC63" s="326"/>
      <c r="AD63" s="326"/>
      <c r="AE63" s="326"/>
      <c r="AF63" s="326"/>
      <c r="AG63" s="326"/>
      <c r="AI63" s="25" t="s">
        <v>738</v>
      </c>
      <c r="AJ63" s="19" t="str">
        <f>VLOOKUP(C63,EJE!C$1:D1396,2,FALSE)</f>
        <v>https://youtu.be/S_6tw92SWF4?si=hpv2JkEZaM6CGe3U</v>
      </c>
    </row>
    <row r="64" spans="1:36" ht="12.75" customHeight="1" thickBot="1">
      <c r="A64" s="165">
        <v>12</v>
      </c>
      <c r="B64" s="195" t="s">
        <v>395</v>
      </c>
      <c r="C64" s="329" t="s">
        <v>391</v>
      </c>
      <c r="D64" s="207" t="str">
        <f t="shared" si="24"/>
        <v>video</v>
      </c>
      <c r="E64" s="387"/>
      <c r="F64" s="387"/>
      <c r="G64" s="387"/>
      <c r="H64" s="387" t="s">
        <v>776</v>
      </c>
      <c r="I64" s="387"/>
      <c r="J64" s="387"/>
      <c r="K64" s="387">
        <v>4</v>
      </c>
      <c r="L64" s="387"/>
      <c r="M64" s="387"/>
      <c r="N64" s="387"/>
      <c r="O64" s="387"/>
      <c r="P64" s="388"/>
      <c r="Q64" s="326"/>
      <c r="R64" s="326"/>
      <c r="S64" s="326"/>
      <c r="T64" s="326"/>
      <c r="U64" s="326"/>
      <c r="V64" s="326"/>
      <c r="W64" s="326"/>
      <c r="X64" s="326"/>
      <c r="Y64" s="326"/>
      <c r="Z64" s="326"/>
      <c r="AA64" s="326"/>
      <c r="AB64" s="326"/>
      <c r="AC64" s="326"/>
      <c r="AD64" s="326"/>
      <c r="AE64" s="326"/>
      <c r="AF64" s="326"/>
      <c r="AG64" s="326"/>
      <c r="AI64" s="25" t="s">
        <v>738</v>
      </c>
      <c r="AJ64" s="19" t="str">
        <f>VLOOKUP(C64,EJE!C$1:D1397,2,FALSE)</f>
        <v>https://youtu.be/8ZVAz0Z6uvE?si=yNBnpnbYuEKrl79R</v>
      </c>
    </row>
    <row r="65" spans="1:36" ht="12" customHeight="1">
      <c r="A65" s="165">
        <v>13</v>
      </c>
      <c r="B65" s="193" t="s">
        <v>41</v>
      </c>
      <c r="C65" s="331" t="s">
        <v>85</v>
      </c>
      <c r="D65" s="205" t="str">
        <f t="shared" si="24"/>
        <v>video</v>
      </c>
      <c r="E65" s="390">
        <v>6</v>
      </c>
      <c r="F65" s="390"/>
      <c r="G65" s="390"/>
      <c r="H65" s="390"/>
      <c r="I65" s="390"/>
      <c r="J65" s="390"/>
      <c r="K65" s="390">
        <v>5</v>
      </c>
      <c r="L65" s="390"/>
      <c r="M65" s="390"/>
      <c r="N65" s="390"/>
      <c r="O65" s="390"/>
      <c r="P65" s="391"/>
      <c r="Q65" s="326"/>
      <c r="R65" s="326"/>
      <c r="S65" s="326"/>
      <c r="T65" s="326"/>
      <c r="U65" s="326"/>
      <c r="V65" s="326"/>
      <c r="W65" s="326"/>
      <c r="X65" s="326"/>
      <c r="Y65" s="326"/>
      <c r="Z65" s="326"/>
      <c r="AA65" s="326"/>
      <c r="AB65" s="326"/>
      <c r="AC65" s="326"/>
      <c r="AD65" s="326"/>
      <c r="AE65" s="326"/>
      <c r="AF65" s="326"/>
      <c r="AG65" s="326"/>
      <c r="AI65" s="25" t="s">
        <v>738</v>
      </c>
      <c r="AJ65" s="19">
        <f>VLOOKUP(C65,EJE!C$1:D1398,2,FALSE)</f>
        <v>0</v>
      </c>
    </row>
    <row r="66" spans="1:36" ht="12" customHeight="1" thickBot="1">
      <c r="A66" s="165">
        <v>14</v>
      </c>
      <c r="B66" s="195" t="s">
        <v>395</v>
      </c>
      <c r="C66" s="329" t="s">
        <v>435</v>
      </c>
      <c r="D66" s="207" t="str">
        <f t="shared" si="24"/>
        <v>video</v>
      </c>
      <c r="E66" s="387">
        <v>6</v>
      </c>
      <c r="F66" s="387"/>
      <c r="G66" s="387"/>
      <c r="H66" s="387"/>
      <c r="I66" s="387"/>
      <c r="J66" s="387"/>
      <c r="K66" s="387">
        <v>5</v>
      </c>
      <c r="L66" s="387"/>
      <c r="M66" s="387"/>
      <c r="N66" s="387"/>
      <c r="O66" s="387"/>
      <c r="P66" s="388"/>
      <c r="Q66" s="326"/>
      <c r="R66" s="326"/>
      <c r="S66" s="326"/>
      <c r="T66" s="326"/>
      <c r="U66" s="326"/>
      <c r="V66" s="326"/>
      <c r="W66" s="326"/>
      <c r="X66" s="326"/>
      <c r="Y66" s="326"/>
      <c r="Z66" s="326"/>
      <c r="AA66" s="326"/>
      <c r="AB66" s="326"/>
      <c r="AC66" s="326"/>
      <c r="AD66" s="326"/>
      <c r="AE66" s="326"/>
      <c r="AF66" s="326"/>
      <c r="AG66" s="326"/>
      <c r="AI66" s="25" t="s">
        <v>738</v>
      </c>
      <c r="AJ66" s="19">
        <f>VLOOKUP(C66,EJE!C$1:D1399,2,FALSE)</f>
        <v>0</v>
      </c>
    </row>
    <row r="67" spans="1:36" ht="12" customHeight="1">
      <c r="A67" s="165">
        <v>15</v>
      </c>
      <c r="B67" s="193" t="s">
        <v>41</v>
      </c>
      <c r="C67" s="331" t="s">
        <v>515</v>
      </c>
      <c r="D67" s="205" t="str">
        <f t="shared" si="24"/>
        <v>video</v>
      </c>
      <c r="E67" s="390">
        <v>8</v>
      </c>
      <c r="F67" s="390"/>
      <c r="G67" s="390"/>
      <c r="H67" s="390"/>
      <c r="I67" s="390"/>
      <c r="J67" s="390"/>
      <c r="K67" s="390">
        <v>4</v>
      </c>
      <c r="L67" s="390"/>
      <c r="M67" s="390"/>
      <c r="N67" s="390"/>
      <c r="O67" s="390"/>
      <c r="P67" s="391"/>
      <c r="Q67" s="326"/>
      <c r="R67" s="326"/>
      <c r="S67" s="326"/>
      <c r="T67" s="326"/>
      <c r="U67" s="326"/>
      <c r="V67" s="326"/>
      <c r="W67" s="326"/>
      <c r="X67" s="326"/>
      <c r="Y67" s="326"/>
      <c r="Z67" s="326"/>
      <c r="AA67" s="326"/>
      <c r="AB67" s="326"/>
      <c r="AC67" s="326"/>
      <c r="AD67" s="326"/>
      <c r="AE67" s="326"/>
      <c r="AF67" s="326"/>
      <c r="AG67" s="326"/>
      <c r="AI67" s="25" t="s">
        <v>738</v>
      </c>
      <c r="AJ67" s="19" t="str">
        <f>VLOOKUP(C67,EJE!C$1:D1400,2,FALSE)</f>
        <v>https://youtu.be/h7eGj7hg6hI?si=8g28xryavjxWLkzH</v>
      </c>
    </row>
    <row r="68" spans="1:36" ht="12.75" customHeight="1" thickBot="1">
      <c r="A68" s="165">
        <v>16</v>
      </c>
      <c r="B68" s="195" t="s">
        <v>264</v>
      </c>
      <c r="C68" s="329" t="s">
        <v>219</v>
      </c>
      <c r="D68" s="207" t="str">
        <f t="shared" si="24"/>
        <v>video</v>
      </c>
      <c r="E68" s="387">
        <v>8</v>
      </c>
      <c r="F68" s="387"/>
      <c r="G68" s="387"/>
      <c r="H68" s="387"/>
      <c r="I68" s="387"/>
      <c r="J68" s="387"/>
      <c r="K68" s="387">
        <v>4</v>
      </c>
      <c r="L68" s="387"/>
      <c r="M68" s="387"/>
      <c r="N68" s="387"/>
      <c r="O68" s="387"/>
      <c r="P68" s="388"/>
      <c r="Q68" s="326"/>
      <c r="R68" s="326"/>
      <c r="S68" s="326"/>
      <c r="T68" s="326"/>
      <c r="U68" s="326"/>
      <c r="V68" s="326"/>
      <c r="W68" s="326"/>
      <c r="X68" s="326"/>
      <c r="Y68" s="326"/>
      <c r="Z68" s="326"/>
      <c r="AA68" s="326"/>
      <c r="AB68" s="326"/>
      <c r="AC68" s="326"/>
      <c r="AD68" s="326"/>
      <c r="AE68" s="326"/>
      <c r="AF68" s="326"/>
      <c r="AG68" s="326"/>
      <c r="AI68" s="25" t="s">
        <v>738</v>
      </c>
      <c r="AJ68" s="19">
        <f>VLOOKUP(C68,EJE!C$1:D1401,2,FALSE)</f>
        <v>0</v>
      </c>
    </row>
    <row r="69" spans="1:36" ht="16.5">
      <c r="A69" s="166">
        <v>17</v>
      </c>
      <c r="B69" s="197" t="s">
        <v>1</v>
      </c>
      <c r="C69" s="326" t="s">
        <v>745</v>
      </c>
      <c r="D69" s="206" t="str">
        <f t="shared" si="24"/>
        <v>video</v>
      </c>
      <c r="E69" s="380"/>
      <c r="F69" s="380"/>
      <c r="G69" s="380"/>
      <c r="H69" s="380"/>
      <c r="I69" s="380"/>
      <c r="J69" s="380"/>
      <c r="K69" s="380"/>
      <c r="L69" s="380"/>
      <c r="M69" s="380"/>
      <c r="N69" s="380"/>
      <c r="O69" s="380"/>
      <c r="P69" s="380"/>
      <c r="Q69" s="326"/>
      <c r="R69" s="326"/>
      <c r="S69" s="326"/>
      <c r="T69" s="326"/>
      <c r="U69" s="326"/>
      <c r="V69" s="326"/>
      <c r="W69" s="326"/>
      <c r="X69" s="326"/>
      <c r="Y69" s="326"/>
      <c r="Z69" s="326"/>
      <c r="AA69" s="326"/>
      <c r="AB69" s="326"/>
      <c r="AC69" s="326"/>
      <c r="AD69" s="326"/>
      <c r="AE69" s="326"/>
      <c r="AF69" s="326"/>
      <c r="AG69" s="326"/>
      <c r="AI69" s="25" t="s">
        <v>738</v>
      </c>
      <c r="AJ69" s="19" t="str">
        <f>VLOOKUP(C69,EJE!C$1:D1402,2,FALSE)</f>
        <v>https://drive.google.com/file/d/1d10kKB4X2rApjiYtDlKjBbuy7zvRY_rz/view?usp=sharing</v>
      </c>
    </row>
    <row r="70" spans="1:36">
      <c r="A70" s="166"/>
      <c r="B70" s="197"/>
      <c r="C70" s="326"/>
      <c r="D70" s="206"/>
      <c r="E70" s="380"/>
      <c r="F70" s="380"/>
      <c r="G70" s="380"/>
      <c r="H70" s="380"/>
      <c r="I70" s="380"/>
      <c r="J70" s="380"/>
      <c r="K70" s="380"/>
      <c r="L70" s="380"/>
      <c r="M70" s="380"/>
      <c r="N70" s="380"/>
      <c r="O70" s="380"/>
      <c r="P70" s="380"/>
      <c r="Q70" s="326"/>
      <c r="R70" s="326"/>
      <c r="S70" s="326"/>
      <c r="T70" s="326"/>
      <c r="U70" s="326"/>
      <c r="V70" s="326"/>
      <c r="W70" s="326"/>
      <c r="X70" s="326"/>
      <c r="Y70" s="326"/>
      <c r="Z70" s="326"/>
      <c r="AA70" s="326"/>
      <c r="AB70" s="326"/>
      <c r="AC70" s="326"/>
      <c r="AD70" s="326"/>
      <c r="AE70" s="326"/>
      <c r="AF70" s="326"/>
      <c r="AG70" s="326"/>
      <c r="AI70" s="25" t="s">
        <v>738</v>
      </c>
      <c r="AJ70" s="19" t="e">
        <f>VLOOKUP(C70,EJE!C$1:D1403,2,FALSE)</f>
        <v>#N/A</v>
      </c>
    </row>
    <row r="71" spans="1:36">
      <c r="A71" s="166"/>
      <c r="B71" s="197"/>
      <c r="C71" s="326"/>
      <c r="D71" s="206"/>
      <c r="E71" s="380"/>
      <c r="F71" s="380"/>
      <c r="G71" s="380"/>
      <c r="H71" s="380"/>
      <c r="I71" s="380"/>
      <c r="J71" s="380"/>
      <c r="K71" s="380"/>
      <c r="L71" s="380"/>
      <c r="M71" s="380"/>
      <c r="N71" s="380"/>
      <c r="O71" s="380"/>
      <c r="P71" s="380"/>
      <c r="Q71" s="326"/>
      <c r="R71" s="326"/>
      <c r="S71" s="326"/>
      <c r="T71" s="326"/>
      <c r="U71" s="326"/>
      <c r="V71" s="326"/>
      <c r="W71" s="326"/>
      <c r="X71" s="326"/>
      <c r="Y71" s="326"/>
      <c r="Z71" s="326"/>
      <c r="AA71" s="326"/>
      <c r="AB71" s="326"/>
      <c r="AC71" s="326"/>
      <c r="AD71" s="326"/>
      <c r="AE71" s="326"/>
      <c r="AF71" s="326"/>
      <c r="AG71" s="326"/>
      <c r="AI71" s="25" t="s">
        <v>738</v>
      </c>
      <c r="AJ71" s="19" t="e">
        <f>VLOOKUP(C71,EJE!C$1:D1404,2,FALSE)</f>
        <v>#N/A</v>
      </c>
    </row>
    <row r="72" spans="1:36">
      <c r="A72" s="166"/>
      <c r="B72" s="197"/>
      <c r="C72" s="326"/>
      <c r="D72" s="206"/>
      <c r="E72" s="380"/>
      <c r="F72" s="380"/>
      <c r="G72" s="380"/>
      <c r="H72" s="380"/>
      <c r="I72" s="380"/>
      <c r="J72" s="380"/>
      <c r="K72" s="380"/>
      <c r="L72" s="380"/>
      <c r="M72" s="380"/>
      <c r="N72" s="380"/>
      <c r="O72" s="380"/>
      <c r="P72" s="380"/>
      <c r="Q72" s="326"/>
      <c r="R72" s="326"/>
      <c r="S72" s="326"/>
      <c r="T72" s="326"/>
      <c r="U72" s="326"/>
      <c r="V72" s="326"/>
      <c r="W72" s="326"/>
      <c r="X72" s="326"/>
      <c r="Y72" s="326"/>
      <c r="Z72" s="326"/>
      <c r="AA72" s="326"/>
      <c r="AB72" s="326"/>
      <c r="AC72" s="326"/>
      <c r="AD72" s="326"/>
      <c r="AE72" s="326"/>
      <c r="AF72" s="326"/>
      <c r="AG72" s="326"/>
      <c r="AI72" s="25" t="s">
        <v>738</v>
      </c>
      <c r="AJ72" s="19" t="e">
        <f>VLOOKUP(C72,EJE!C$1:D1405,2,FALSE)</f>
        <v>#N/A</v>
      </c>
    </row>
    <row r="73" spans="1:36">
      <c r="A73" s="166"/>
      <c r="B73" s="380"/>
      <c r="C73" s="380"/>
      <c r="D73" s="380"/>
      <c r="E73" s="380"/>
      <c r="F73" s="380"/>
      <c r="G73" s="380"/>
      <c r="H73" s="380"/>
      <c r="I73" s="380"/>
      <c r="J73" s="380"/>
      <c r="K73" s="380"/>
      <c r="L73" s="380"/>
      <c r="M73" s="380"/>
      <c r="N73" s="380"/>
      <c r="O73" s="380"/>
      <c r="P73" s="380"/>
      <c r="Q73" s="326"/>
      <c r="R73" s="326"/>
      <c r="S73" s="326"/>
      <c r="T73" s="326"/>
      <c r="U73" s="326"/>
      <c r="V73" s="326"/>
      <c r="W73" s="326"/>
      <c r="X73" s="326"/>
      <c r="Y73" s="326"/>
      <c r="Z73" s="326"/>
      <c r="AA73" s="326"/>
      <c r="AB73" s="326"/>
      <c r="AC73" s="326"/>
      <c r="AD73" s="326"/>
      <c r="AE73" s="326"/>
      <c r="AF73" s="159"/>
      <c r="AG73" s="326"/>
    </row>
    <row r="74" spans="1:36">
      <c r="A74" s="166"/>
      <c r="B74" s="201"/>
      <c r="C74" s="333"/>
      <c r="F74" s="333"/>
      <c r="I74" s="333"/>
      <c r="L74" s="333"/>
      <c r="O74" s="333"/>
    </row>
    <row r="75" spans="1:36">
      <c r="A75" s="166"/>
      <c r="B75" s="201"/>
      <c r="C75" s="333"/>
      <c r="F75" s="333"/>
      <c r="I75" s="333"/>
      <c r="L75" s="333"/>
      <c r="O75" s="333"/>
    </row>
    <row r="76" spans="1:36">
      <c r="A76" s="166"/>
      <c r="B76" s="201"/>
      <c r="C76" s="333"/>
      <c r="F76" s="333"/>
      <c r="I76" s="333"/>
      <c r="L76" s="333"/>
      <c r="O76" s="333"/>
    </row>
    <row r="77" spans="1:36">
      <c r="C77" s="157" t="s">
        <v>770</v>
      </c>
      <c r="D77" s="204"/>
      <c r="F77" s="333"/>
      <c r="G77" s="174"/>
      <c r="I77" s="333"/>
      <c r="J77" s="174"/>
      <c r="L77" s="333"/>
      <c r="M77" s="174"/>
      <c r="O77" s="333"/>
      <c r="P77" s="174"/>
      <c r="S77" s="174"/>
      <c r="V77" s="174"/>
      <c r="Y77" s="174"/>
      <c r="AB77" s="174"/>
      <c r="AE77" s="174"/>
    </row>
    <row r="78" spans="1:36" s="250" customFormat="1" ht="21" customHeight="1" thickBot="1">
      <c r="A78" s="335">
        <v>4</v>
      </c>
      <c r="B78" s="335"/>
      <c r="C78" s="335" t="s">
        <v>926</v>
      </c>
      <c r="D78" s="335"/>
      <c r="E78" s="401" t="s">
        <v>688</v>
      </c>
      <c r="F78" s="401"/>
      <c r="G78" s="401"/>
      <c r="H78" s="401" t="s">
        <v>38</v>
      </c>
      <c r="I78" s="401"/>
      <c r="J78" s="401"/>
      <c r="K78" s="401" t="s">
        <v>687</v>
      </c>
      <c r="L78" s="401"/>
      <c r="M78" s="401"/>
      <c r="N78" s="401" t="s">
        <v>686</v>
      </c>
      <c r="O78" s="401"/>
      <c r="P78" s="401"/>
      <c r="AH78" s="249"/>
      <c r="AI78" s="249"/>
    </row>
    <row r="79" spans="1:36">
      <c r="A79" s="165">
        <v>1</v>
      </c>
      <c r="B79" s="193" t="s">
        <v>175</v>
      </c>
      <c r="C79" s="331" t="s">
        <v>210</v>
      </c>
      <c r="D79" s="209" t="str">
        <f t="shared" ref="D79:D82" si="25">HYPERLINK(AJ79,AI79)</f>
        <v>video</v>
      </c>
      <c r="E79" s="389"/>
      <c r="F79" s="389"/>
      <c r="G79" s="389"/>
      <c r="H79" s="389"/>
      <c r="I79" s="389"/>
      <c r="J79" s="389"/>
      <c r="K79" s="389">
        <v>3</v>
      </c>
      <c r="L79" s="389"/>
      <c r="M79" s="389"/>
      <c r="N79" s="390"/>
      <c r="O79" s="390"/>
      <c r="P79" s="391"/>
      <c r="Q79" s="327"/>
      <c r="R79" s="327"/>
      <c r="S79" s="327"/>
      <c r="T79" s="327"/>
      <c r="U79" s="327"/>
      <c r="V79" s="327"/>
      <c r="W79" s="327"/>
      <c r="X79" s="327"/>
      <c r="Y79" s="327"/>
      <c r="Z79" s="327"/>
      <c r="AA79" s="327"/>
      <c r="AB79" s="327"/>
      <c r="AC79" s="327"/>
      <c r="AD79" s="327"/>
      <c r="AE79" s="327"/>
      <c r="AF79" s="327"/>
      <c r="AG79" s="327"/>
      <c r="AI79" s="25" t="s">
        <v>738</v>
      </c>
      <c r="AJ79" s="19">
        <f>VLOOKUP(C79,EJE!C$1:D1405,2,FALSE)</f>
        <v>0</v>
      </c>
    </row>
    <row r="80" spans="1:36" ht="12" customHeight="1">
      <c r="A80" s="165">
        <v>2</v>
      </c>
      <c r="B80" s="194" t="s">
        <v>395</v>
      </c>
      <c r="C80" s="326" t="s">
        <v>389</v>
      </c>
      <c r="D80" s="208" t="str">
        <f t="shared" si="25"/>
        <v>video</v>
      </c>
      <c r="E80" s="384"/>
      <c r="F80" s="384"/>
      <c r="G80" s="384"/>
      <c r="H80" s="384" t="s">
        <v>776</v>
      </c>
      <c r="I80" s="384"/>
      <c r="J80" s="384"/>
      <c r="K80" s="384">
        <v>3</v>
      </c>
      <c r="L80" s="384"/>
      <c r="M80" s="384"/>
      <c r="N80" s="380"/>
      <c r="O80" s="380"/>
      <c r="P80" s="385"/>
      <c r="Q80" s="327"/>
      <c r="R80" s="327"/>
      <c r="S80" s="327"/>
      <c r="T80" s="327"/>
      <c r="U80" s="327"/>
      <c r="V80" s="327"/>
      <c r="W80" s="327"/>
      <c r="X80" s="327"/>
      <c r="Y80" s="327"/>
      <c r="Z80" s="327"/>
      <c r="AA80" s="327"/>
      <c r="AB80" s="327"/>
      <c r="AC80" s="327"/>
      <c r="AD80" s="327"/>
      <c r="AE80" s="327"/>
      <c r="AF80" s="327"/>
      <c r="AG80" s="327"/>
      <c r="AI80" s="25" t="s">
        <v>738</v>
      </c>
      <c r="AJ80" s="19" t="str">
        <f>VLOOKUP(C80,EJE!C$1:D1406,2,FALSE)</f>
        <v>https://youtu.be/B4AxYIlorgw?si=E6uIHQ3akwy8aj-m</v>
      </c>
    </row>
    <row r="81" spans="1:43" ht="17.25" customHeight="1" thickBot="1">
      <c r="A81" s="165">
        <v>3</v>
      </c>
      <c r="B81" s="195" t="s">
        <v>942</v>
      </c>
      <c r="C81" s="329" t="s">
        <v>178</v>
      </c>
      <c r="D81" s="210" t="str">
        <f t="shared" si="25"/>
        <v>video</v>
      </c>
      <c r="E81" s="386"/>
      <c r="F81" s="386"/>
      <c r="G81" s="386"/>
      <c r="H81" s="386" t="s">
        <v>776</v>
      </c>
      <c r="I81" s="386"/>
      <c r="J81" s="386"/>
      <c r="K81" s="386">
        <v>3</v>
      </c>
      <c r="L81" s="386"/>
      <c r="M81" s="386"/>
      <c r="N81" s="387"/>
      <c r="O81" s="387"/>
      <c r="P81" s="388"/>
      <c r="Q81" s="327"/>
      <c r="R81" s="327"/>
      <c r="S81" s="327"/>
      <c r="T81" s="327"/>
      <c r="U81" s="327"/>
      <c r="V81" s="327"/>
      <c r="W81" s="327"/>
      <c r="X81" s="327"/>
      <c r="Y81" s="327"/>
      <c r="Z81" s="327"/>
      <c r="AA81" s="327"/>
      <c r="AB81" s="327"/>
      <c r="AC81" s="327"/>
      <c r="AD81" s="327"/>
      <c r="AE81" s="327"/>
      <c r="AF81" s="327"/>
      <c r="AG81" s="327"/>
      <c r="AI81" s="25" t="s">
        <v>738</v>
      </c>
      <c r="AJ81" s="19" t="str">
        <f>VLOOKUP(C81,EJE!C$1:D1407,2,FALSE)</f>
        <v>https://youtu.be/dMsXx_Qqpj0?si=VK3hfq7BMsTC3ZqS</v>
      </c>
    </row>
    <row r="82" spans="1:43" ht="16.5" customHeight="1">
      <c r="A82" s="165">
        <v>4</v>
      </c>
      <c r="B82" s="193" t="s">
        <v>739</v>
      </c>
      <c r="C82" s="331" t="s">
        <v>328</v>
      </c>
      <c r="D82" s="209" t="str">
        <f t="shared" si="25"/>
        <v>video</v>
      </c>
      <c r="E82" s="389"/>
      <c r="F82" s="389"/>
      <c r="G82" s="389"/>
      <c r="H82" s="389" t="s">
        <v>776</v>
      </c>
      <c r="I82" s="389"/>
      <c r="J82" s="389"/>
      <c r="K82" s="389">
        <v>3</v>
      </c>
      <c r="L82" s="389"/>
      <c r="M82" s="389"/>
      <c r="N82" s="390"/>
      <c r="O82" s="390"/>
      <c r="P82" s="391"/>
      <c r="Q82" s="327"/>
      <c r="R82" s="327"/>
      <c r="S82" s="327"/>
      <c r="T82" s="327"/>
      <c r="U82" s="327"/>
      <c r="V82" s="327"/>
      <c r="W82" s="327"/>
      <c r="X82" s="327"/>
      <c r="Y82" s="327"/>
      <c r="Z82" s="327"/>
      <c r="AA82" s="327"/>
      <c r="AB82" s="327"/>
      <c r="AC82" s="327"/>
      <c r="AD82" s="327"/>
      <c r="AE82" s="327"/>
      <c r="AF82" s="327"/>
      <c r="AG82" s="327"/>
      <c r="AI82" s="25" t="s">
        <v>738</v>
      </c>
      <c r="AJ82" s="19">
        <f>VLOOKUP(C82,EJE!C$1:D1408,2,FALSE)</f>
        <v>0</v>
      </c>
    </row>
    <row r="83" spans="1:43" ht="12" customHeight="1">
      <c r="A83" s="165">
        <v>5</v>
      </c>
      <c r="B83" s="194" t="s">
        <v>739</v>
      </c>
      <c r="C83" s="326" t="s">
        <v>1279</v>
      </c>
      <c r="D83" s="208" t="str">
        <f>HYPERLINK(AJ83,AI83)</f>
        <v>video</v>
      </c>
      <c r="E83" s="384"/>
      <c r="F83" s="384"/>
      <c r="G83" s="384"/>
      <c r="H83" s="384" t="s">
        <v>776</v>
      </c>
      <c r="I83" s="384"/>
      <c r="J83" s="384"/>
      <c r="K83" s="384">
        <v>3</v>
      </c>
      <c r="L83" s="384"/>
      <c r="M83" s="384"/>
      <c r="N83" s="380"/>
      <c r="O83" s="380"/>
      <c r="P83" s="385"/>
      <c r="Q83" s="327"/>
      <c r="R83" s="327"/>
      <c r="S83" s="327"/>
      <c r="T83" s="327"/>
      <c r="U83" s="327"/>
      <c r="V83" s="327"/>
      <c r="W83" s="327"/>
      <c r="X83" s="327"/>
      <c r="Y83" s="327"/>
      <c r="Z83" s="327"/>
      <c r="AA83" s="327"/>
      <c r="AB83" s="327"/>
      <c r="AC83" s="327"/>
      <c r="AD83" s="327"/>
      <c r="AE83" s="327"/>
      <c r="AF83" s="327"/>
      <c r="AG83" s="327"/>
      <c r="AI83" s="25" t="s">
        <v>738</v>
      </c>
      <c r="AJ83" s="19" t="str">
        <f>VLOOKUP(C83,EJE!C$1:D1409,2,FALSE)</f>
        <v>https://youtu.be/72oPyBK1wqs?si=80XuuuxyH4_ZP-Ws</v>
      </c>
    </row>
    <row r="84" spans="1:43" ht="12" customHeight="1" thickBot="1">
      <c r="A84" s="165">
        <v>6</v>
      </c>
      <c r="B84" s="195" t="s">
        <v>0</v>
      </c>
      <c r="C84" s="329" t="s">
        <v>627</v>
      </c>
      <c r="D84" s="210" t="str">
        <f t="shared" ref="D84:D95" si="26">HYPERLINK(AJ84,AI84)</f>
        <v>video</v>
      </c>
      <c r="E84" s="386"/>
      <c r="F84" s="386"/>
      <c r="G84" s="386"/>
      <c r="H84" s="386" t="s">
        <v>776</v>
      </c>
      <c r="I84" s="386"/>
      <c r="J84" s="386"/>
      <c r="K84" s="386">
        <v>3</v>
      </c>
      <c r="L84" s="386"/>
      <c r="M84" s="386"/>
      <c r="N84" s="387"/>
      <c r="O84" s="387"/>
      <c r="P84" s="388"/>
      <c r="Q84" s="327"/>
      <c r="R84" s="327"/>
      <c r="S84" s="327"/>
      <c r="T84" s="327"/>
      <c r="U84" s="327"/>
      <c r="V84" s="327"/>
      <c r="W84" s="327"/>
      <c r="X84" s="327"/>
      <c r="Y84" s="327"/>
      <c r="Z84" s="327"/>
      <c r="AA84" s="327"/>
      <c r="AB84" s="327"/>
      <c r="AC84" s="327"/>
      <c r="AD84" s="327"/>
      <c r="AE84" s="327"/>
      <c r="AF84" s="327"/>
      <c r="AG84" s="327"/>
      <c r="AI84" s="25" t="s">
        <v>738</v>
      </c>
      <c r="AJ84" s="19" t="str">
        <f>VLOOKUP(C84,EJE!C$1:D1410,2,FALSE)</f>
        <v>https://youtu.be/21c_yxmd5lQ?si=PIVwUqgcfAsyu5jn</v>
      </c>
    </row>
    <row r="85" spans="1:43" ht="12.75" customHeight="1">
      <c r="A85" s="165">
        <v>8</v>
      </c>
      <c r="B85" s="193" t="s">
        <v>39</v>
      </c>
      <c r="C85" s="331" t="s">
        <v>28</v>
      </c>
      <c r="D85" s="209" t="str">
        <f t="shared" si="26"/>
        <v>video</v>
      </c>
      <c r="E85" s="389">
        <v>5</v>
      </c>
      <c r="F85" s="389"/>
      <c r="G85" s="389"/>
      <c r="H85" s="389"/>
      <c r="I85" s="389"/>
      <c r="J85" s="389"/>
      <c r="K85" s="389"/>
      <c r="L85" s="389"/>
      <c r="M85" s="389"/>
      <c r="N85" s="389">
        <v>2</v>
      </c>
      <c r="O85" s="389"/>
      <c r="P85" s="397"/>
      <c r="Q85" s="327"/>
      <c r="R85" s="327"/>
      <c r="S85" s="327"/>
      <c r="T85" s="327"/>
      <c r="U85" s="327"/>
      <c r="V85" s="327"/>
      <c r="W85" s="327"/>
      <c r="X85" s="327"/>
      <c r="Y85" s="327"/>
      <c r="Z85" s="327"/>
      <c r="AA85" s="327"/>
      <c r="AB85" s="327"/>
      <c r="AC85" s="327"/>
      <c r="AD85" s="327"/>
      <c r="AE85" s="327"/>
      <c r="AF85" s="327"/>
      <c r="AG85" s="327"/>
      <c r="AI85" s="25" t="s">
        <v>738</v>
      </c>
      <c r="AJ85" s="19" t="str">
        <f>VLOOKUP(C85,EJE!C$1:D1413,2,FALSE)</f>
        <v>https://youtu.be/aBNTvrkM9jE?si=xnT61Hb5GjoDOF1X</v>
      </c>
    </row>
    <row r="86" spans="1:43" ht="16.5" customHeight="1">
      <c r="A86" s="165">
        <v>9</v>
      </c>
      <c r="B86" s="194" t="s">
        <v>687</v>
      </c>
      <c r="C86" s="326" t="s">
        <v>1194</v>
      </c>
      <c r="D86" s="208" t="str">
        <f t="shared" si="26"/>
        <v>video</v>
      </c>
      <c r="E86" s="384"/>
      <c r="F86" s="384"/>
      <c r="G86" s="384"/>
      <c r="H86" s="384" t="s">
        <v>776</v>
      </c>
      <c r="I86" s="384"/>
      <c r="J86" s="384"/>
      <c r="K86" s="384"/>
      <c r="L86" s="384"/>
      <c r="M86" s="384"/>
      <c r="N86" s="384"/>
      <c r="O86" s="384"/>
      <c r="P86" s="398"/>
      <c r="Q86" s="327"/>
      <c r="R86" s="327"/>
      <c r="S86" s="327"/>
      <c r="T86" s="327"/>
      <c r="U86" s="327"/>
      <c r="V86" s="327"/>
      <c r="W86" s="327"/>
      <c r="X86" s="327"/>
      <c r="Y86" s="327"/>
      <c r="Z86" s="327"/>
      <c r="AA86" s="327"/>
      <c r="AB86" s="327"/>
      <c r="AC86" s="327"/>
      <c r="AD86" s="327"/>
      <c r="AE86" s="327"/>
      <c r="AF86" s="327"/>
      <c r="AG86" s="327"/>
      <c r="AI86" s="25" t="s">
        <v>738</v>
      </c>
      <c r="AJ86" s="19">
        <f>VLOOKUP(C86,EJE!C$1:D1414,2,FALSE)</f>
        <v>0</v>
      </c>
    </row>
    <row r="87" spans="1:43" ht="12.75" customHeight="1" thickBot="1">
      <c r="A87" s="165">
        <v>11</v>
      </c>
      <c r="B87" s="195" t="s">
        <v>685</v>
      </c>
      <c r="C87" s="329" t="s">
        <v>5</v>
      </c>
      <c r="D87" s="210" t="str">
        <f t="shared" si="26"/>
        <v>video</v>
      </c>
      <c r="E87" s="386"/>
      <c r="F87" s="386"/>
      <c r="G87" s="386"/>
      <c r="H87" s="386" t="s">
        <v>776</v>
      </c>
      <c r="I87" s="386"/>
      <c r="J87" s="386"/>
      <c r="K87" s="386"/>
      <c r="L87" s="386"/>
      <c r="M87" s="386"/>
      <c r="N87" s="386"/>
      <c r="O87" s="386"/>
      <c r="P87" s="399"/>
      <c r="Q87" s="327"/>
      <c r="R87" s="327"/>
      <c r="S87" s="327"/>
      <c r="T87" s="327"/>
      <c r="U87" s="327"/>
      <c r="V87" s="327"/>
      <c r="W87" s="327"/>
      <c r="X87" s="327"/>
      <c r="Y87" s="327"/>
      <c r="Z87" s="327"/>
      <c r="AA87" s="327"/>
      <c r="AB87" s="327"/>
      <c r="AC87" s="327"/>
      <c r="AD87" s="327"/>
      <c r="AE87" s="327"/>
      <c r="AF87" s="327"/>
      <c r="AG87" s="327"/>
      <c r="AI87" s="25" t="s">
        <v>738</v>
      </c>
      <c r="AJ87" s="19">
        <f>VLOOKUP(C87,EJE!C$1:D1416,2,FALSE)</f>
        <v>0</v>
      </c>
    </row>
    <row r="88" spans="1:43" ht="16.5" customHeight="1">
      <c r="A88" s="165">
        <v>12</v>
      </c>
      <c r="B88" s="193" t="s">
        <v>38</v>
      </c>
      <c r="C88" s="331" t="s">
        <v>124</v>
      </c>
      <c r="D88" s="209" t="str">
        <f t="shared" si="26"/>
        <v>video</v>
      </c>
      <c r="E88" s="389"/>
      <c r="F88" s="389"/>
      <c r="G88" s="389"/>
      <c r="H88" s="389" t="s">
        <v>776</v>
      </c>
      <c r="I88" s="389"/>
      <c r="J88" s="389"/>
      <c r="K88" s="389"/>
      <c r="L88" s="389"/>
      <c r="M88" s="389"/>
      <c r="N88" s="389"/>
      <c r="O88" s="389"/>
      <c r="P88" s="397"/>
      <c r="Q88" s="327"/>
      <c r="R88" s="327"/>
      <c r="S88" s="327"/>
      <c r="T88" s="327"/>
      <c r="U88" s="327"/>
      <c r="V88" s="327"/>
      <c r="W88" s="327"/>
      <c r="X88" s="327"/>
      <c r="Y88" s="327"/>
      <c r="Z88" s="327"/>
      <c r="AA88" s="327"/>
      <c r="AB88" s="327"/>
      <c r="AC88" s="327"/>
      <c r="AD88" s="327"/>
      <c r="AE88" s="327"/>
      <c r="AF88" s="327"/>
      <c r="AG88" s="327"/>
      <c r="AI88" s="25" t="s">
        <v>738</v>
      </c>
      <c r="AJ88" s="19" t="str">
        <f>VLOOKUP(C88,EJE!C$1:D1417,2,FALSE)</f>
        <v>https://youtu.be/bYcpL4jIg6s?si=3-j2EnBUb5QowuWa</v>
      </c>
    </row>
    <row r="89" spans="1:43" ht="16.5" customHeight="1">
      <c r="A89" s="165">
        <v>14</v>
      </c>
      <c r="B89" s="194" t="s">
        <v>687</v>
      </c>
      <c r="C89" s="326" t="s">
        <v>1193</v>
      </c>
      <c r="D89" s="206" t="str">
        <f t="shared" si="26"/>
        <v>video</v>
      </c>
      <c r="E89" s="380">
        <v>10</v>
      </c>
      <c r="F89" s="380"/>
      <c r="G89" s="380"/>
      <c r="H89" s="380" t="s">
        <v>772</v>
      </c>
      <c r="I89" s="380"/>
      <c r="J89" s="380"/>
      <c r="K89" s="380">
        <v>3</v>
      </c>
      <c r="L89" s="380"/>
      <c r="M89" s="380"/>
      <c r="N89" s="380"/>
      <c r="O89" s="380"/>
      <c r="P89" s="385"/>
      <c r="Q89" s="326"/>
      <c r="R89" s="326"/>
      <c r="S89" s="326"/>
      <c r="T89" s="326"/>
      <c r="U89" s="326"/>
      <c r="V89" s="326"/>
      <c r="W89" s="326"/>
      <c r="X89" s="326"/>
      <c r="Y89" s="326"/>
      <c r="Z89" s="326"/>
      <c r="AA89" s="326"/>
      <c r="AB89" s="326"/>
      <c r="AG89" s="327"/>
      <c r="AI89" s="25" t="s">
        <v>738</v>
      </c>
      <c r="AJ89" s="19">
        <f>VLOOKUP(C89,EJE!C$1:D1419,2,FALSE)</f>
        <v>0</v>
      </c>
    </row>
    <row r="90" spans="1:43" ht="12.75" customHeight="1" thickBot="1">
      <c r="A90" s="165">
        <v>15</v>
      </c>
      <c r="B90" s="195" t="s">
        <v>685</v>
      </c>
      <c r="C90" s="329" t="s">
        <v>9</v>
      </c>
      <c r="D90" s="207" t="str">
        <f t="shared" si="26"/>
        <v>video</v>
      </c>
      <c r="E90" s="387">
        <v>10</v>
      </c>
      <c r="F90" s="387"/>
      <c r="G90" s="387"/>
      <c r="H90" s="387" t="s">
        <v>772</v>
      </c>
      <c r="I90" s="387"/>
      <c r="J90" s="387"/>
      <c r="K90" s="387">
        <v>3</v>
      </c>
      <c r="L90" s="387"/>
      <c r="M90" s="387"/>
      <c r="N90" s="387"/>
      <c r="O90" s="387"/>
      <c r="P90" s="388"/>
      <c r="Q90" s="326"/>
      <c r="R90" s="326"/>
      <c r="S90" s="326"/>
      <c r="T90" s="326"/>
      <c r="U90" s="326"/>
      <c r="V90" s="326"/>
      <c r="W90" s="326"/>
      <c r="X90" s="326"/>
      <c r="Y90" s="326"/>
      <c r="Z90" s="326"/>
      <c r="AA90" s="326"/>
      <c r="AB90" s="326"/>
      <c r="AG90" s="327"/>
      <c r="AI90" s="25" t="s">
        <v>738</v>
      </c>
      <c r="AJ90" s="19">
        <f>VLOOKUP(C90,EJE!C$1:D1420,2,FALSE)</f>
        <v>0</v>
      </c>
    </row>
    <row r="91" spans="1:43" ht="12.75" customHeight="1">
      <c r="A91" s="165">
        <v>16</v>
      </c>
      <c r="B91" s="193" t="s">
        <v>0</v>
      </c>
      <c r="C91" s="331" t="s">
        <v>318</v>
      </c>
      <c r="D91" s="205" t="str">
        <f t="shared" si="26"/>
        <v>video</v>
      </c>
      <c r="E91" s="390"/>
      <c r="F91" s="390"/>
      <c r="G91" s="390"/>
      <c r="H91" s="390" t="s">
        <v>779</v>
      </c>
      <c r="I91" s="390"/>
      <c r="J91" s="390"/>
      <c r="K91" s="390">
        <v>3</v>
      </c>
      <c r="L91" s="390"/>
      <c r="M91" s="390"/>
      <c r="N91" s="390"/>
      <c r="O91" s="390"/>
      <c r="P91" s="391"/>
      <c r="Q91" s="326"/>
      <c r="R91" s="326"/>
      <c r="S91" s="326"/>
      <c r="T91" s="326"/>
      <c r="U91" s="326"/>
      <c r="V91" s="326"/>
      <c r="W91" s="326"/>
      <c r="X91" s="326"/>
      <c r="Y91" s="326"/>
      <c r="Z91" s="326"/>
      <c r="AA91" s="326"/>
      <c r="AB91" s="326"/>
      <c r="AG91" s="327"/>
      <c r="AI91" s="25" t="s">
        <v>738</v>
      </c>
      <c r="AJ91" s="19">
        <f>VLOOKUP(C91,EJE!C$1:D1421,2,FALSE)</f>
        <v>0</v>
      </c>
    </row>
    <row r="92" spans="1:43" ht="12" customHeight="1">
      <c r="A92" s="166">
        <v>17</v>
      </c>
      <c r="B92" s="194" t="s">
        <v>38</v>
      </c>
      <c r="C92" s="326" t="s">
        <v>129</v>
      </c>
      <c r="D92" s="206" t="str">
        <f t="shared" si="26"/>
        <v>video</v>
      </c>
      <c r="E92" s="380"/>
      <c r="F92" s="380"/>
      <c r="G92" s="380"/>
      <c r="H92" s="380" t="s">
        <v>779</v>
      </c>
      <c r="I92" s="380"/>
      <c r="J92" s="380"/>
      <c r="K92" s="380">
        <v>3</v>
      </c>
      <c r="L92" s="380"/>
      <c r="M92" s="380"/>
      <c r="N92" s="380"/>
      <c r="O92" s="380"/>
      <c r="P92" s="385"/>
      <c r="Q92" s="326"/>
      <c r="R92" s="326"/>
      <c r="S92" s="326"/>
      <c r="T92" s="326"/>
      <c r="U92" s="326"/>
      <c r="V92" s="326"/>
      <c r="W92" s="326"/>
      <c r="X92" s="326"/>
      <c r="Y92" s="326"/>
      <c r="Z92" s="326"/>
      <c r="AA92" s="326"/>
      <c r="AB92" s="326"/>
      <c r="AG92" s="327"/>
      <c r="AI92" s="25" t="s">
        <v>738</v>
      </c>
      <c r="AJ92" s="19">
        <f>VLOOKUP(C92,EJE!C$1:D1422,2,FALSE)</f>
        <v>0</v>
      </c>
    </row>
    <row r="93" spans="1:43" ht="12" customHeight="1">
      <c r="A93" s="166">
        <v>18</v>
      </c>
      <c r="B93" s="194" t="s">
        <v>685</v>
      </c>
      <c r="C93" s="326" t="s">
        <v>5</v>
      </c>
      <c r="D93" s="206" t="str">
        <f t="shared" si="26"/>
        <v>video</v>
      </c>
      <c r="E93" s="380"/>
      <c r="F93" s="380"/>
      <c r="G93" s="380"/>
      <c r="H93" s="380" t="s">
        <v>779</v>
      </c>
      <c r="I93" s="380"/>
      <c r="J93" s="380"/>
      <c r="K93" s="380">
        <v>3</v>
      </c>
      <c r="L93" s="380"/>
      <c r="M93" s="380"/>
      <c r="N93" s="380"/>
      <c r="O93" s="380"/>
      <c r="P93" s="385"/>
      <c r="Q93" s="326"/>
      <c r="R93" s="326"/>
      <c r="S93" s="326"/>
      <c r="T93" s="326"/>
      <c r="U93" s="326"/>
      <c r="V93" s="326"/>
      <c r="W93" s="326"/>
      <c r="X93" s="326"/>
      <c r="Y93" s="326"/>
      <c r="Z93" s="326"/>
      <c r="AA93" s="326"/>
      <c r="AB93" s="326"/>
      <c r="AE93" s="174"/>
      <c r="AI93" s="25" t="s">
        <v>738</v>
      </c>
      <c r="AJ93" s="19">
        <f>VLOOKUP(C93,EJE!C$1:D1423,2,FALSE)</f>
        <v>0</v>
      </c>
    </row>
    <row r="94" spans="1:43" ht="12.75" customHeight="1" thickBot="1">
      <c r="A94" s="166">
        <v>19</v>
      </c>
      <c r="B94" s="195" t="s">
        <v>263</v>
      </c>
      <c r="C94" s="329" t="s">
        <v>249</v>
      </c>
      <c r="D94" s="207" t="str">
        <f t="shared" si="26"/>
        <v>video</v>
      </c>
      <c r="E94" s="387"/>
      <c r="F94" s="387"/>
      <c r="G94" s="387"/>
      <c r="H94" s="387" t="s">
        <v>779</v>
      </c>
      <c r="I94" s="387"/>
      <c r="J94" s="387"/>
      <c r="K94" s="387">
        <v>3</v>
      </c>
      <c r="L94" s="387"/>
      <c r="M94" s="387"/>
      <c r="N94" s="387"/>
      <c r="O94" s="387"/>
      <c r="P94" s="388"/>
      <c r="Q94" s="326"/>
      <c r="R94" s="326"/>
      <c r="S94" s="326"/>
      <c r="T94" s="326"/>
      <c r="U94" s="326"/>
      <c r="V94" s="326"/>
      <c r="W94" s="326"/>
      <c r="X94" s="326"/>
      <c r="Y94" s="326"/>
      <c r="Z94" s="326"/>
      <c r="AA94" s="326"/>
      <c r="AB94" s="326"/>
      <c r="AE94" s="174"/>
      <c r="AI94" s="25" t="s">
        <v>738</v>
      </c>
      <c r="AJ94" s="19">
        <f>VLOOKUP(C94,EJE!C$1:D1424,2,FALSE)</f>
        <v>0</v>
      </c>
    </row>
    <row r="95" spans="1:43" ht="12" customHeight="1">
      <c r="A95" s="166">
        <v>20</v>
      </c>
      <c r="B95" s="197" t="s">
        <v>1</v>
      </c>
      <c r="C95" s="326" t="s">
        <v>745</v>
      </c>
      <c r="D95" s="206" t="str">
        <f t="shared" si="26"/>
        <v>video</v>
      </c>
      <c r="E95" s="380"/>
      <c r="F95" s="380"/>
      <c r="G95" s="380"/>
      <c r="H95" s="380" t="s">
        <v>779</v>
      </c>
      <c r="I95" s="380"/>
      <c r="J95" s="380"/>
      <c r="K95" s="380">
        <v>3</v>
      </c>
      <c r="L95" s="380"/>
      <c r="M95" s="380"/>
      <c r="N95" s="380"/>
      <c r="O95" s="380"/>
      <c r="P95" s="380"/>
      <c r="Q95" s="326"/>
      <c r="R95" s="326"/>
      <c r="S95" s="326"/>
      <c r="T95" s="326"/>
      <c r="U95" s="326"/>
      <c r="V95" s="326"/>
      <c r="W95" s="326"/>
      <c r="X95" s="326"/>
      <c r="Y95" s="326"/>
      <c r="Z95" s="326"/>
      <c r="AA95" s="326"/>
      <c r="AB95" s="326"/>
      <c r="AE95" s="174"/>
      <c r="AI95" s="25" t="s">
        <v>738</v>
      </c>
      <c r="AJ95" s="19" t="str">
        <f>VLOOKUP(C95,EJE!C$1:D1425,2,FALSE)</f>
        <v>https://drive.google.com/file/d/1d10kKB4X2rApjiYtDlKjBbuy7zvRY_rz/view?usp=sharing</v>
      </c>
      <c r="AQ95" s="188"/>
    </row>
    <row r="96" spans="1:43" ht="16.5" customHeight="1">
      <c r="A96" s="166"/>
      <c r="B96" s="199"/>
      <c r="C96" s="333"/>
      <c r="D96" s="204"/>
      <c r="E96" s="380"/>
      <c r="F96" s="380"/>
      <c r="G96" s="380"/>
      <c r="H96" s="380"/>
      <c r="I96" s="380"/>
      <c r="J96" s="380"/>
      <c r="K96" s="380"/>
      <c r="L96" s="380"/>
      <c r="M96" s="380"/>
      <c r="N96" s="380"/>
      <c r="O96" s="380"/>
      <c r="P96" s="380"/>
      <c r="S96" s="174"/>
      <c r="U96" s="175"/>
      <c r="V96" s="175"/>
      <c r="W96" s="175"/>
      <c r="X96" s="175"/>
      <c r="Y96" s="175"/>
      <c r="AB96" s="174"/>
      <c r="AE96" s="174"/>
      <c r="AI96" s="25" t="s">
        <v>738</v>
      </c>
      <c r="AJ96" s="19" t="e">
        <f>VLOOKUP(C96,EJE!C$1:D1438,2,FALSE)</f>
        <v>#N/A</v>
      </c>
    </row>
    <row r="97" spans="1:43" ht="16.5" customHeight="1">
      <c r="A97" s="166"/>
      <c r="B97" s="199"/>
      <c r="C97" s="333"/>
      <c r="D97" s="204"/>
      <c r="E97" s="380"/>
      <c r="F97" s="380"/>
      <c r="G97" s="380"/>
      <c r="H97" s="380"/>
      <c r="I97" s="380"/>
      <c r="J97" s="380"/>
      <c r="K97" s="380"/>
      <c r="L97" s="380"/>
      <c r="M97" s="380"/>
      <c r="N97" s="380"/>
      <c r="O97" s="380"/>
      <c r="P97" s="380"/>
      <c r="S97" s="174"/>
      <c r="U97" s="175"/>
      <c r="V97" s="175"/>
      <c r="W97" s="175"/>
      <c r="X97" s="175"/>
      <c r="Y97" s="175"/>
      <c r="AB97" s="174"/>
      <c r="AE97" s="174"/>
      <c r="AI97" s="25" t="s">
        <v>738</v>
      </c>
      <c r="AJ97" s="19" t="e">
        <f>VLOOKUP(C97,EJE!C$1:D1439,2,FALSE)</f>
        <v>#N/A</v>
      </c>
    </row>
    <row r="98" spans="1:43" ht="16.5" customHeight="1">
      <c r="A98" s="166"/>
      <c r="B98" s="199"/>
      <c r="C98" s="333"/>
      <c r="D98" s="204"/>
      <c r="E98" s="380"/>
      <c r="F98" s="380"/>
      <c r="G98" s="380"/>
      <c r="H98" s="380"/>
      <c r="I98" s="380"/>
      <c r="J98" s="380"/>
      <c r="K98" s="380"/>
      <c r="L98" s="380"/>
      <c r="M98" s="380"/>
      <c r="N98" s="380"/>
      <c r="O98" s="380"/>
      <c r="P98" s="380"/>
      <c r="S98" s="174"/>
      <c r="U98" s="175"/>
      <c r="V98" s="175"/>
      <c r="W98" s="175"/>
      <c r="X98" s="175"/>
      <c r="Y98" s="175"/>
      <c r="AB98" s="174"/>
      <c r="AE98" s="174"/>
      <c r="AI98" s="25" t="s">
        <v>738</v>
      </c>
      <c r="AJ98" s="19" t="e">
        <f>VLOOKUP(C98,EJE!C$1:D1440,2,FALSE)</f>
        <v>#N/A</v>
      </c>
    </row>
    <row r="99" spans="1:43">
      <c r="A99" s="166"/>
      <c r="B99" s="199"/>
      <c r="C99" s="333"/>
      <c r="D99" s="204"/>
      <c r="E99" s="380"/>
      <c r="F99" s="380"/>
      <c r="G99" s="380"/>
      <c r="H99" s="380"/>
      <c r="I99" s="380"/>
      <c r="J99" s="380"/>
      <c r="K99" s="380"/>
      <c r="L99" s="380"/>
      <c r="M99" s="380"/>
      <c r="N99" s="380"/>
      <c r="O99" s="380"/>
      <c r="P99" s="380"/>
      <c r="S99" s="174"/>
      <c r="U99" s="175"/>
      <c r="V99" s="175"/>
      <c r="W99" s="175"/>
      <c r="X99" s="175"/>
      <c r="Y99" s="175"/>
      <c r="AB99" s="174"/>
      <c r="AE99" s="174"/>
      <c r="AJ99" s="75"/>
    </row>
    <row r="100" spans="1:43">
      <c r="A100" s="166"/>
      <c r="B100" s="199"/>
      <c r="C100" s="333"/>
      <c r="D100" s="204"/>
      <c r="E100" s="380"/>
      <c r="F100" s="380"/>
      <c r="G100" s="380"/>
      <c r="H100" s="380"/>
      <c r="I100" s="380"/>
      <c r="J100" s="380"/>
      <c r="K100" s="380"/>
      <c r="L100" s="380"/>
      <c r="M100" s="380"/>
      <c r="N100" s="380"/>
      <c r="O100" s="380"/>
      <c r="P100" s="380"/>
      <c r="S100" s="174"/>
      <c r="U100" s="175"/>
      <c r="V100" s="175"/>
      <c r="W100" s="175"/>
      <c r="X100" s="175"/>
      <c r="Y100" s="175"/>
      <c r="AB100" s="174"/>
      <c r="AE100" s="174"/>
      <c r="AJ100" s="75"/>
    </row>
    <row r="101" spans="1:43">
      <c r="A101" s="166"/>
      <c r="B101" s="199"/>
      <c r="C101" s="326"/>
      <c r="D101" s="206"/>
      <c r="E101" s="380"/>
      <c r="F101" s="380"/>
      <c r="G101" s="380"/>
      <c r="H101" s="380"/>
      <c r="I101" s="380"/>
      <c r="J101" s="380"/>
      <c r="K101" s="380"/>
      <c r="L101" s="380"/>
      <c r="M101" s="380"/>
      <c r="N101" s="380"/>
      <c r="O101" s="380"/>
      <c r="P101" s="380"/>
      <c r="Q101" s="326"/>
      <c r="R101" s="326"/>
      <c r="S101" s="326"/>
      <c r="T101" s="326"/>
      <c r="U101" s="326"/>
      <c r="V101" s="326"/>
      <c r="W101" s="326"/>
      <c r="X101" s="326"/>
      <c r="Y101" s="326"/>
      <c r="Z101" s="327"/>
      <c r="AA101" s="327"/>
      <c r="AB101" s="327"/>
      <c r="AC101" s="327"/>
      <c r="AD101" s="327"/>
      <c r="AE101" s="327"/>
      <c r="AG101" s="327"/>
      <c r="AJ101" s="75"/>
    </row>
    <row r="102" spans="1:43">
      <c r="A102" s="166"/>
      <c r="B102" s="199"/>
      <c r="C102" s="326"/>
      <c r="D102" s="206"/>
      <c r="E102" s="380"/>
      <c r="F102" s="380"/>
      <c r="G102" s="380"/>
      <c r="H102" s="380"/>
      <c r="I102" s="380"/>
      <c r="J102" s="380"/>
      <c r="K102" s="380"/>
      <c r="L102" s="380"/>
      <c r="M102" s="380"/>
      <c r="N102" s="380"/>
      <c r="O102" s="380"/>
      <c r="P102" s="380"/>
      <c r="Q102" s="326"/>
      <c r="R102" s="326"/>
      <c r="S102" s="326"/>
      <c r="T102" s="326"/>
      <c r="U102" s="326"/>
      <c r="V102" s="326"/>
      <c r="W102" s="326"/>
      <c r="X102" s="326"/>
      <c r="Y102" s="326"/>
      <c r="Z102" s="327"/>
      <c r="AA102" s="327"/>
      <c r="AB102" s="327"/>
      <c r="AC102" s="327"/>
      <c r="AD102" s="327"/>
      <c r="AE102" s="327"/>
      <c r="AG102" s="327"/>
      <c r="AJ102" s="75"/>
      <c r="AQ102" s="185"/>
    </row>
    <row r="103" spans="1:43">
      <c r="B103" s="200"/>
      <c r="C103" s="157" t="s">
        <v>927</v>
      </c>
      <c r="D103" s="208"/>
      <c r="E103" s="380"/>
      <c r="F103" s="380"/>
      <c r="G103" s="380"/>
      <c r="H103" s="380"/>
      <c r="I103" s="380"/>
      <c r="J103" s="380"/>
      <c r="K103" s="380"/>
      <c r="L103" s="380"/>
      <c r="M103" s="380"/>
      <c r="N103" s="380"/>
      <c r="O103" s="380"/>
      <c r="P103" s="380"/>
      <c r="AG103" s="327"/>
      <c r="AJ103" s="75"/>
      <c r="AQ103" s="185"/>
    </row>
    <row r="104" spans="1:43" s="249" customFormat="1" ht="21" customHeight="1" thickBot="1">
      <c r="A104" s="334">
        <v>5</v>
      </c>
      <c r="B104" s="334"/>
      <c r="C104" s="334" t="s">
        <v>928</v>
      </c>
      <c r="D104" s="334"/>
      <c r="E104" s="402" t="s">
        <v>688</v>
      </c>
      <c r="F104" s="402"/>
      <c r="G104" s="402"/>
      <c r="H104" s="402" t="s">
        <v>38</v>
      </c>
      <c r="I104" s="402"/>
      <c r="J104" s="402"/>
      <c r="K104" s="402" t="s">
        <v>687</v>
      </c>
      <c r="L104" s="402"/>
      <c r="M104" s="402"/>
      <c r="N104" s="402" t="s">
        <v>686</v>
      </c>
      <c r="O104" s="402"/>
      <c r="P104" s="402"/>
      <c r="Q104" s="247"/>
      <c r="R104" s="247"/>
      <c r="S104" s="247"/>
      <c r="T104" s="247"/>
      <c r="U104" s="247"/>
      <c r="V104" s="247"/>
      <c r="W104" s="247"/>
      <c r="X104" s="247"/>
      <c r="Y104" s="247"/>
      <c r="Z104" s="247"/>
      <c r="AA104" s="247"/>
      <c r="AB104" s="247"/>
      <c r="AC104" s="247"/>
      <c r="AD104" s="247"/>
      <c r="AE104" s="247"/>
      <c r="AF104" s="247"/>
      <c r="AG104" s="248"/>
      <c r="AJ104" s="247"/>
      <c r="AK104" s="251"/>
      <c r="AQ104" s="252"/>
    </row>
    <row r="105" spans="1:43" ht="25.5">
      <c r="A105" s="165">
        <v>1</v>
      </c>
      <c r="B105" s="193" t="s">
        <v>942</v>
      </c>
      <c r="C105" s="331" t="s">
        <v>965</v>
      </c>
      <c r="D105" s="205" t="str">
        <f t="shared" ref="D105:D110" si="27">HYPERLINK(AJ105,AI105)</f>
        <v>video</v>
      </c>
      <c r="E105" s="390">
        <v>8</v>
      </c>
      <c r="F105" s="390"/>
      <c r="G105" s="390"/>
      <c r="H105" s="390"/>
      <c r="I105" s="390"/>
      <c r="J105" s="390"/>
      <c r="K105" s="390"/>
      <c r="L105" s="390"/>
      <c r="M105" s="390"/>
      <c r="N105" s="390"/>
      <c r="O105" s="390"/>
      <c r="P105" s="391"/>
      <c r="Q105" s="159"/>
      <c r="R105" s="159"/>
      <c r="S105" s="159"/>
      <c r="T105" s="159"/>
      <c r="U105" s="159"/>
      <c r="V105" s="159"/>
      <c r="W105" s="159"/>
      <c r="X105" s="159"/>
      <c r="Y105" s="159"/>
      <c r="Z105" s="159"/>
      <c r="AA105" s="159"/>
      <c r="AB105" s="159"/>
      <c r="AC105" s="159"/>
      <c r="AD105" s="159"/>
      <c r="AE105" s="159"/>
      <c r="AF105" s="159"/>
      <c r="AG105" s="326"/>
      <c r="AI105" s="25" t="s">
        <v>738</v>
      </c>
      <c r="AJ105" s="19" t="str">
        <f>VLOOKUP(C105,EJE!C$1:D1437,2,FALSE)</f>
        <v>https://drive.google.com/file/d/1P9mjeonU9omSq32Nk2Tcxb66-G_JeohX/view?usp=sharing</v>
      </c>
      <c r="AQ105" s="185"/>
    </row>
    <row r="106" spans="1:43" ht="12" customHeight="1">
      <c r="A106" s="165">
        <v>2</v>
      </c>
      <c r="B106" s="194" t="s">
        <v>264</v>
      </c>
      <c r="C106" s="326" t="s">
        <v>219</v>
      </c>
      <c r="D106" s="206" t="str">
        <f t="shared" si="27"/>
        <v>video</v>
      </c>
      <c r="E106" s="380"/>
      <c r="F106" s="380"/>
      <c r="G106" s="380"/>
      <c r="H106" s="380" t="s">
        <v>776</v>
      </c>
      <c r="I106" s="380"/>
      <c r="J106" s="380"/>
      <c r="K106" s="380">
        <v>3</v>
      </c>
      <c r="L106" s="380"/>
      <c r="M106" s="380"/>
      <c r="N106" s="380"/>
      <c r="O106" s="380"/>
      <c r="P106" s="385"/>
      <c r="Q106" s="159"/>
      <c r="R106" s="159"/>
      <c r="S106" s="159"/>
      <c r="T106" s="159"/>
      <c r="U106" s="159"/>
      <c r="V106" s="159"/>
      <c r="W106" s="159"/>
      <c r="X106" s="159"/>
      <c r="Y106" s="159"/>
      <c r="Z106" s="159"/>
      <c r="AA106" s="159"/>
      <c r="AB106" s="159"/>
      <c r="AC106" s="159"/>
      <c r="AD106" s="159"/>
      <c r="AE106" s="159"/>
      <c r="AF106" s="159"/>
      <c r="AG106" s="326"/>
      <c r="AI106" s="25" t="s">
        <v>738</v>
      </c>
      <c r="AJ106" s="19">
        <f>VLOOKUP(C106,EJE!C$1:D1438,2,FALSE)</f>
        <v>0</v>
      </c>
      <c r="AQ106" s="185"/>
    </row>
    <row r="107" spans="1:43" ht="17.25" customHeight="1" thickBot="1">
      <c r="A107" s="165">
        <v>3</v>
      </c>
      <c r="B107" s="195" t="s">
        <v>942</v>
      </c>
      <c r="C107" s="329" t="s">
        <v>178</v>
      </c>
      <c r="D107" s="207" t="str">
        <f t="shared" si="27"/>
        <v>video</v>
      </c>
      <c r="E107" s="387"/>
      <c r="F107" s="387"/>
      <c r="G107" s="387"/>
      <c r="H107" s="387" t="s">
        <v>776</v>
      </c>
      <c r="I107" s="387"/>
      <c r="J107" s="387"/>
      <c r="K107" s="387">
        <v>3</v>
      </c>
      <c r="L107" s="387"/>
      <c r="M107" s="387"/>
      <c r="N107" s="387"/>
      <c r="O107" s="387"/>
      <c r="P107" s="388"/>
      <c r="Q107" s="159"/>
      <c r="R107" s="159"/>
      <c r="S107" s="159"/>
      <c r="T107" s="159"/>
      <c r="U107" s="159"/>
      <c r="V107" s="159"/>
      <c r="W107" s="159"/>
      <c r="X107" s="159"/>
      <c r="Y107" s="159"/>
      <c r="Z107" s="159"/>
      <c r="AA107" s="159"/>
      <c r="AB107" s="159"/>
      <c r="AC107" s="159"/>
      <c r="AD107" s="159"/>
      <c r="AE107" s="159"/>
      <c r="AF107" s="159"/>
      <c r="AG107" s="326"/>
      <c r="AI107" s="25" t="s">
        <v>738</v>
      </c>
      <c r="AJ107" s="19" t="str">
        <f>VLOOKUP(C107,EJE!C$1:D1439,2,FALSE)</f>
        <v>https://youtu.be/dMsXx_Qqpj0?si=VK3hfq7BMsTC3ZqS</v>
      </c>
      <c r="AQ107" s="185"/>
    </row>
    <row r="108" spans="1:43" ht="16.5" customHeight="1">
      <c r="A108" s="165">
        <v>4</v>
      </c>
      <c r="B108" s="193" t="s">
        <v>739</v>
      </c>
      <c r="C108" s="331" t="s">
        <v>46</v>
      </c>
      <c r="D108" s="205" t="str">
        <f t="shared" si="27"/>
        <v>video</v>
      </c>
      <c r="E108" s="390"/>
      <c r="F108" s="390"/>
      <c r="G108" s="390"/>
      <c r="H108" s="390" t="s">
        <v>776</v>
      </c>
      <c r="I108" s="390"/>
      <c r="J108" s="390"/>
      <c r="K108" s="390">
        <v>3</v>
      </c>
      <c r="L108" s="390"/>
      <c r="M108" s="390"/>
      <c r="N108" s="390"/>
      <c r="O108" s="390"/>
      <c r="P108" s="391"/>
      <c r="Q108" s="159"/>
      <c r="R108" s="159"/>
      <c r="S108" s="159"/>
      <c r="T108" s="159"/>
      <c r="U108" s="159"/>
      <c r="V108" s="159"/>
      <c r="W108" s="159"/>
      <c r="X108" s="159"/>
      <c r="Y108" s="159"/>
      <c r="Z108" s="159"/>
      <c r="AA108" s="159"/>
      <c r="AB108" s="159"/>
      <c r="AC108" s="159"/>
      <c r="AD108" s="159"/>
      <c r="AE108" s="159"/>
      <c r="AF108" s="159"/>
      <c r="AG108" s="326"/>
      <c r="AI108" s="25" t="s">
        <v>738</v>
      </c>
      <c r="AJ108" s="19">
        <f>VLOOKUP(C108,EJE!C$1:D1440,2,FALSE)</f>
        <v>0</v>
      </c>
      <c r="AQ108" s="185"/>
    </row>
    <row r="109" spans="1:43" ht="12.75" customHeight="1">
      <c r="A109" s="165">
        <v>5</v>
      </c>
      <c r="B109" s="194" t="s">
        <v>739</v>
      </c>
      <c r="C109" s="326" t="s">
        <v>1279</v>
      </c>
      <c r="D109" s="206" t="str">
        <f t="shared" si="27"/>
        <v>video</v>
      </c>
      <c r="E109" s="380"/>
      <c r="F109" s="380"/>
      <c r="G109" s="380"/>
      <c r="H109" s="380" t="s">
        <v>776</v>
      </c>
      <c r="I109" s="380"/>
      <c r="J109" s="380"/>
      <c r="K109" s="380">
        <v>3</v>
      </c>
      <c r="L109" s="380"/>
      <c r="M109" s="380"/>
      <c r="N109" s="380"/>
      <c r="O109" s="380"/>
      <c r="P109" s="385"/>
      <c r="Q109" s="159"/>
      <c r="R109" s="159"/>
      <c r="S109" s="159"/>
      <c r="T109" s="159"/>
      <c r="U109" s="159"/>
      <c r="V109" s="159"/>
      <c r="W109" s="159"/>
      <c r="X109" s="159"/>
      <c r="Y109" s="159"/>
      <c r="Z109" s="159"/>
      <c r="AA109" s="159"/>
      <c r="AB109" s="159"/>
      <c r="AC109" s="159"/>
      <c r="AD109" s="159"/>
      <c r="AE109" s="159"/>
      <c r="AF109" s="159"/>
      <c r="AG109" s="326"/>
      <c r="AI109" s="25" t="s">
        <v>738</v>
      </c>
      <c r="AJ109" s="19" t="str">
        <f>VLOOKUP(C109,EJE!C$1:D1441,2,FALSE)</f>
        <v>https://youtu.be/72oPyBK1wqs?si=80XuuuxyH4_ZP-Ws</v>
      </c>
      <c r="AQ109" s="185"/>
    </row>
    <row r="110" spans="1:43" ht="12.75" customHeight="1" thickBot="1">
      <c r="A110" s="165">
        <v>6</v>
      </c>
      <c r="B110" s="194" t="s">
        <v>0</v>
      </c>
      <c r="C110" s="326" t="s">
        <v>618</v>
      </c>
      <c r="D110" s="206" t="str">
        <f t="shared" si="27"/>
        <v>video</v>
      </c>
      <c r="E110" s="380"/>
      <c r="F110" s="380"/>
      <c r="G110" s="380"/>
      <c r="H110" s="380" t="s">
        <v>776</v>
      </c>
      <c r="I110" s="380"/>
      <c r="J110" s="380"/>
      <c r="K110" s="380">
        <v>3</v>
      </c>
      <c r="L110" s="380"/>
      <c r="M110" s="380"/>
      <c r="N110" s="380"/>
      <c r="O110" s="380"/>
      <c r="P110" s="385"/>
      <c r="Q110" s="159"/>
      <c r="R110" s="159"/>
      <c r="S110" s="159"/>
      <c r="T110" s="159"/>
      <c r="U110" s="159"/>
      <c r="V110" s="159"/>
      <c r="W110" s="159"/>
      <c r="X110" s="159"/>
      <c r="Y110" s="159"/>
      <c r="Z110" s="159"/>
      <c r="AA110" s="159"/>
      <c r="AB110" s="159"/>
      <c r="AC110" s="159"/>
      <c r="AD110" s="159"/>
      <c r="AE110" s="159"/>
      <c r="AF110" s="159"/>
      <c r="AG110" s="326"/>
      <c r="AI110" s="25" t="s">
        <v>738</v>
      </c>
      <c r="AJ110" s="19" t="str">
        <f>VLOOKUP(C110,EJE!C$1:D1442,2,FALSE)</f>
        <v>https://youtu.be/-eTnXLpRvCg?si=ntW_CtK5DZIY6_na</v>
      </c>
      <c r="AQ110" s="185"/>
    </row>
    <row r="111" spans="1:43" ht="12" customHeight="1">
      <c r="A111" s="165">
        <v>7</v>
      </c>
      <c r="B111" s="196" t="s">
        <v>835</v>
      </c>
      <c r="C111" s="331" t="str">
        <f>+VLOOKUP($B111,PERIODIZACION!$A$3:$AN$528,2,FALSE)</f>
        <v>HIP TRUST</v>
      </c>
      <c r="D111" s="331">
        <f>IF(VLOOKUP($B111,PERIODIZACION!$A$3:$AN$528,3,FALSE)=0,"",VLOOKUP($B111,PERIODIZACION!$A$3:$AN$528,3,FALSE))</f>
        <v>40</v>
      </c>
      <c r="E111" s="331" t="str">
        <f t="shared" ref="E111" si="28">IF(D111 &lt;&gt; "","/","")</f>
        <v>/</v>
      </c>
      <c r="F111" s="331">
        <f>IF(VLOOKUP($B111,PERIODIZACION!$A$3:$AN$528,4,FALSE)=0,"",VLOOKUP($B111,PERIODIZACION!$A$3:$AN$528,4,FALSE))</f>
        <v>4</v>
      </c>
      <c r="G111" s="331">
        <f>IF(VLOOKUP($B111,PERIODIZACION!$A$3:$AN$528,5,FALSE)=0,"",VLOOKUP($B111,PERIODIZACION!$A$3:$AN$528,5,FALSE))</f>
        <v>60</v>
      </c>
      <c r="H111" s="331" t="str">
        <f t="shared" ref="H111" si="29">IF(G111 &lt;&gt; "","/","")</f>
        <v>/</v>
      </c>
      <c r="I111" s="331">
        <f>IF(VLOOKUP($B111,PERIODIZACION!$A$3:$AN$528,6,FALSE)=0,"",VLOOKUP($B111,PERIODIZACION!$A$3:$AN$528,6,FALSE))</f>
        <v>4</v>
      </c>
      <c r="J111" s="331">
        <f>IF(VLOOKUP($B111,PERIODIZACION!$A$3:$AN$528,7,FALSE)=0,"",VLOOKUP($B111,PERIODIZACION!$A$3:$AN$528,7,FALSE))</f>
        <v>70</v>
      </c>
      <c r="K111" s="331" t="str">
        <f t="shared" ref="K111" si="30">IF(J111 &lt;&gt; "","/","")</f>
        <v>/</v>
      </c>
      <c r="L111" s="331">
        <f>IF(VLOOKUP($B111,PERIODIZACION!$A$3:$AN$528,8,FALSE)=0,"",VLOOKUP($B111,PERIODIZACION!$A$3:$AN$528,8,FALSE))</f>
        <v>4</v>
      </c>
      <c r="M111" s="331">
        <f>IF(VLOOKUP($B111,PERIODIZACION!$A$3:$AN$528,9,FALSE)=0,"",VLOOKUP($B111,PERIODIZACION!$A$3:$AN$528,9,FALSE))</f>
        <v>80</v>
      </c>
      <c r="N111" s="331" t="str">
        <f t="shared" ref="N111" si="31">IF(M111 &lt;&gt; "","/","")</f>
        <v>/</v>
      </c>
      <c r="O111" s="331">
        <f>IF(VLOOKUP($B111,PERIODIZACION!$A$3:$AN$528,10,FALSE)=0,"",VLOOKUP($B111,PERIODIZACION!$A$3:$AN$528,10,FALSE))</f>
        <v>2</v>
      </c>
      <c r="P111" s="331">
        <f>IF(VLOOKUP($B111,PERIODIZACION!$A$3:$AN$528,11,FALSE)=0,"",VLOOKUP($B111,PERIODIZACION!$A$3:$AN$528,11,FALSE))</f>
        <v>80</v>
      </c>
      <c r="Q111" s="331" t="str">
        <f t="shared" ref="Q111" si="32">IF(P111 &lt;&gt; "","/","")</f>
        <v>/</v>
      </c>
      <c r="R111" s="331">
        <f>IF(VLOOKUP($B111,PERIODIZACION!$A$3:$AN$528,12,FALSE)=0,"",VLOOKUP($B111,PERIODIZACION!$A$3:$AN$528,12,FALSE))</f>
        <v>2</v>
      </c>
      <c r="S111" s="331">
        <f>IF(VLOOKUP($B111,PERIODIZACION!$A$3:$AN$528,13,FALSE)=0,"",VLOOKUP($B111,PERIODIZACION!$A$3:$AN$528,13,FALSE))</f>
        <v>80</v>
      </c>
      <c r="T111" s="331" t="str">
        <f t="shared" ref="T111" si="33">IF(S111 &lt;&gt; "","/","")</f>
        <v>/</v>
      </c>
      <c r="U111" s="331">
        <f>IF(VLOOKUP($B111,PERIODIZACION!$A$3:$AN$528,14,FALSE)=0,"",VLOOKUP($B111,PERIODIZACION!$A$3:$AN$528,14,FALSE))</f>
        <v>2</v>
      </c>
      <c r="V111" s="331">
        <f>IF(VLOOKUP($B111,PERIODIZACION!$A$3:$AN$528,15,FALSE)=0,"",VLOOKUP($B111,PERIODIZACION!$A$3:$AN$528,15,FALSE))</f>
        <v>80</v>
      </c>
      <c r="W111" s="331" t="str">
        <f t="shared" ref="W111" si="34">IF(V111 &lt;&gt; "","/","")</f>
        <v>/</v>
      </c>
      <c r="X111" s="331">
        <f>IF(VLOOKUP($B111,PERIODIZACION!$A$3:$AN$528,16,FALSE)=0,"",VLOOKUP($B111,PERIODIZACION!$A$3:$AN$528,16,FALSE))</f>
        <v>2</v>
      </c>
      <c r="Y111" s="331">
        <f>IF(VLOOKUP($B111,PERIODIZACION!$A$3:$AN$528,17,FALSE)=0,"",VLOOKUP($B111,PERIODIZACION!$A$3:$AN$528,17,FALSE))</f>
        <v>80</v>
      </c>
      <c r="Z111" s="331" t="str">
        <f t="shared" ref="Z111" si="35">IF(Y111 &lt;&gt; "","/","")</f>
        <v>/</v>
      </c>
      <c r="AA111" s="331">
        <f>IF(VLOOKUP($B111,PERIODIZACION!$A$3:$AN$528,18,FALSE)=0,"",VLOOKUP($B111,PERIODIZACION!$A$3:$AN$528,18,FALSE))</f>
        <v>2</v>
      </c>
      <c r="AB111" s="331">
        <f>IF(VLOOKUP($B111,PERIODIZACION!$A$3:$AN$528,19,FALSE)=0,"",VLOOKUP($B111,PERIODIZACION!$A$3:$AN$528,19,FALSE))</f>
        <v>80</v>
      </c>
      <c r="AC111" s="331" t="str">
        <f t="shared" ref="AC111" si="36">IF(AB111 &lt;&gt; "","/","")</f>
        <v>/</v>
      </c>
      <c r="AD111" s="331">
        <f>IF(VLOOKUP($B111,PERIODIZACION!$A$3:$AN$528,20,FALSE)=0,"",VLOOKUP($B111,PERIODIZACION!$A$3:$AN$528,20,FALSE))</f>
        <v>2</v>
      </c>
      <c r="AE111" s="331" t="str">
        <f>IF(VLOOKUP($B111,PERIODIZACION!$A$3:$AN$528,21,FALSE)=0,"",VLOOKUP($B111,PERIODIZACION!$A$3:$AN$528,21,FALSE))</f>
        <v/>
      </c>
      <c r="AF111" s="331" t="str">
        <f t="shared" ref="AF111" si="37">IF(AE111 &lt;&gt; "","/","")</f>
        <v/>
      </c>
      <c r="AG111" s="332" t="str">
        <f>IF(VLOOKUP($B111,PERIODIZACION!$A$3:$AN$528,22,FALSE)=0,"",VLOOKUP($B111,PERIODIZACION!$A$3:$AN$528,22,FALSE))</f>
        <v/>
      </c>
      <c r="AJ111" s="19" t="e">
        <f>VLOOKUP(C111,EJE!C$1:D1444,2,FALSE)</f>
        <v>#N/A</v>
      </c>
      <c r="AQ111" s="185"/>
    </row>
    <row r="112" spans="1:43" ht="12.75" customHeight="1">
      <c r="A112" s="165">
        <v>8</v>
      </c>
      <c r="B112" s="194" t="s">
        <v>395</v>
      </c>
      <c r="C112" s="326"/>
      <c r="D112" s="206" t="e">
        <f>HYPERLINK(AJ112,AI112)</f>
        <v>#N/A</v>
      </c>
      <c r="E112" s="380"/>
      <c r="F112" s="380"/>
      <c r="G112" s="380"/>
      <c r="H112" s="380" t="s">
        <v>776</v>
      </c>
      <c r="I112" s="380"/>
      <c r="J112" s="380"/>
      <c r="K112" s="380"/>
      <c r="L112" s="380"/>
      <c r="M112" s="380"/>
      <c r="N112" s="380"/>
      <c r="O112" s="380"/>
      <c r="P112" s="380"/>
      <c r="Q112" s="326"/>
      <c r="R112" s="326"/>
      <c r="S112" s="326"/>
      <c r="T112" s="326"/>
      <c r="U112" s="326"/>
      <c r="V112" s="326"/>
      <c r="W112" s="326"/>
      <c r="X112" s="326"/>
      <c r="Y112" s="326"/>
      <c r="Z112" s="326"/>
      <c r="AA112" s="326"/>
      <c r="AB112" s="326"/>
      <c r="AC112" s="326"/>
      <c r="AD112" s="326"/>
      <c r="AE112" s="326"/>
      <c r="AF112" s="326"/>
      <c r="AG112" s="328"/>
      <c r="AI112" s="25" t="s">
        <v>738</v>
      </c>
      <c r="AJ112" s="19" t="e">
        <f>VLOOKUP(C112,EJE!C$1:D1445,2,FALSE)</f>
        <v>#N/A</v>
      </c>
      <c r="AQ112" s="185"/>
    </row>
    <row r="113" spans="1:43" ht="12.75" customHeight="1" thickBot="1">
      <c r="A113" s="165">
        <v>9</v>
      </c>
      <c r="B113" s="195" t="s">
        <v>264</v>
      </c>
      <c r="C113" s="329" t="s">
        <v>651</v>
      </c>
      <c r="D113" s="207" t="str">
        <f>HYPERLINK(AJ113,AI113)</f>
        <v>video</v>
      </c>
      <c r="E113" s="387">
        <v>4</v>
      </c>
      <c r="F113" s="387"/>
      <c r="G113" s="387"/>
      <c r="H113" s="387"/>
      <c r="I113" s="387"/>
      <c r="J113" s="387"/>
      <c r="K113" s="387"/>
      <c r="L113" s="387"/>
      <c r="M113" s="387"/>
      <c r="N113" s="387"/>
      <c r="O113" s="387"/>
      <c r="P113" s="387"/>
      <c r="Q113" s="329"/>
      <c r="R113" s="329"/>
      <c r="S113" s="329"/>
      <c r="T113" s="329"/>
      <c r="U113" s="329"/>
      <c r="V113" s="329"/>
      <c r="W113" s="329"/>
      <c r="X113" s="329"/>
      <c r="Y113" s="329"/>
      <c r="Z113" s="329"/>
      <c r="AA113" s="329"/>
      <c r="AB113" s="329"/>
      <c r="AC113" s="329"/>
      <c r="AD113" s="329"/>
      <c r="AE113" s="329"/>
      <c r="AF113" s="329"/>
      <c r="AG113" s="330"/>
      <c r="AI113" s="25" t="s">
        <v>738</v>
      </c>
      <c r="AJ113" s="19" t="str">
        <f>VLOOKUP(C113,EJE!C$1:D1446,2,FALSE)</f>
        <v>https://youtu.be/NDnUK9fSDe8?si=3nBkyPS7AyNNNd0x</v>
      </c>
      <c r="AQ113" s="185"/>
    </row>
    <row r="114" spans="1:43" ht="16.5" customHeight="1" thickBot="1">
      <c r="A114" s="165">
        <v>10</v>
      </c>
      <c r="B114" s="400"/>
      <c r="C114" s="400"/>
      <c r="D114" s="400"/>
      <c r="E114" s="400" t="s">
        <v>688</v>
      </c>
      <c r="F114" s="400"/>
      <c r="G114" s="400"/>
      <c r="H114" s="400" t="s">
        <v>38</v>
      </c>
      <c r="I114" s="400"/>
      <c r="J114" s="400"/>
      <c r="K114" s="400" t="s">
        <v>687</v>
      </c>
      <c r="L114" s="400"/>
      <c r="M114" s="400"/>
      <c r="N114" s="400" t="s">
        <v>686</v>
      </c>
      <c r="O114" s="400"/>
      <c r="P114" s="400"/>
      <c r="Q114" s="326"/>
      <c r="R114" s="326"/>
      <c r="S114" s="326"/>
      <c r="T114" s="326"/>
      <c r="U114" s="326"/>
      <c r="V114" s="326"/>
      <c r="W114" s="326"/>
      <c r="X114" s="326"/>
      <c r="Y114" s="326"/>
      <c r="Z114" s="326"/>
      <c r="AA114" s="326"/>
      <c r="AB114" s="326"/>
      <c r="AC114" s="326"/>
      <c r="AD114" s="326"/>
      <c r="AE114" s="326"/>
      <c r="AF114" s="326"/>
      <c r="AG114" s="326"/>
      <c r="AJ114" s="19"/>
      <c r="AQ114" s="185"/>
    </row>
    <row r="115" spans="1:43" ht="12.75" customHeight="1">
      <c r="A115" s="165">
        <v>11</v>
      </c>
      <c r="B115" s="193" t="s">
        <v>42</v>
      </c>
      <c r="C115" s="331" t="s">
        <v>18</v>
      </c>
      <c r="D115" s="205" t="str">
        <f t="shared" ref="D115:D121" si="38">HYPERLINK(AJ115,AI115)</f>
        <v>video</v>
      </c>
      <c r="E115" s="390">
        <v>6</v>
      </c>
      <c r="F115" s="390"/>
      <c r="G115" s="390"/>
      <c r="H115" s="390"/>
      <c r="I115" s="390"/>
      <c r="J115" s="390"/>
      <c r="K115" s="390">
        <v>5</v>
      </c>
      <c r="L115" s="390"/>
      <c r="M115" s="390"/>
      <c r="N115" s="390"/>
      <c r="O115" s="390"/>
      <c r="P115" s="391"/>
      <c r="Q115" s="326"/>
      <c r="R115" s="326"/>
      <c r="S115" s="326"/>
      <c r="T115" s="326"/>
      <c r="U115" s="326"/>
      <c r="V115" s="326"/>
      <c r="W115" s="326"/>
      <c r="X115" s="326"/>
      <c r="Y115" s="326"/>
      <c r="Z115" s="326"/>
      <c r="AA115" s="326"/>
      <c r="AB115" s="326"/>
      <c r="AC115" s="326"/>
      <c r="AD115" s="326"/>
      <c r="AE115" s="326"/>
      <c r="AF115" s="326"/>
      <c r="AG115" s="326"/>
      <c r="AI115" s="25" t="s">
        <v>738</v>
      </c>
      <c r="AJ115" s="19" t="str">
        <f>VLOOKUP(C115,EJE!C$1:D1448,2,FALSE)</f>
        <v>https://youtu.be/S_6tw92SWF4?si=hpv2JkEZaM6CGe3U</v>
      </c>
      <c r="AQ115" s="185"/>
    </row>
    <row r="116" spans="1:43" ht="12" customHeight="1" thickBot="1">
      <c r="A116" s="165">
        <v>12</v>
      </c>
      <c r="B116" s="195" t="s">
        <v>395</v>
      </c>
      <c r="C116" s="329" t="s">
        <v>391</v>
      </c>
      <c r="D116" s="207" t="str">
        <f t="shared" si="38"/>
        <v>video</v>
      </c>
      <c r="E116" s="387"/>
      <c r="F116" s="387"/>
      <c r="G116" s="387"/>
      <c r="H116" s="387" t="s">
        <v>776</v>
      </c>
      <c r="I116" s="387"/>
      <c r="J116" s="387"/>
      <c r="K116" s="387">
        <v>5</v>
      </c>
      <c r="L116" s="387"/>
      <c r="M116" s="387"/>
      <c r="N116" s="387"/>
      <c r="O116" s="387"/>
      <c r="P116" s="388"/>
      <c r="Q116" s="326"/>
      <c r="R116" s="326"/>
      <c r="S116" s="326"/>
      <c r="T116" s="326"/>
      <c r="U116" s="326"/>
      <c r="V116" s="326"/>
      <c r="W116" s="326"/>
      <c r="X116" s="326"/>
      <c r="Y116" s="326"/>
      <c r="Z116" s="326"/>
      <c r="AA116" s="326"/>
      <c r="AB116" s="326"/>
      <c r="AC116" s="326"/>
      <c r="AD116" s="326"/>
      <c r="AE116" s="326"/>
      <c r="AF116" s="326"/>
      <c r="AG116" s="326"/>
      <c r="AI116" s="25" t="s">
        <v>738</v>
      </c>
      <c r="AJ116" s="19" t="str">
        <f>VLOOKUP(C116,EJE!C$1:D1449,2,FALSE)</f>
        <v>https://youtu.be/8ZVAz0Z6uvE?si=yNBnpnbYuEKrl79R</v>
      </c>
      <c r="AQ116" s="185"/>
    </row>
    <row r="117" spans="1:43" ht="12" customHeight="1">
      <c r="A117" s="165">
        <v>13</v>
      </c>
      <c r="B117" s="193" t="s">
        <v>41</v>
      </c>
      <c r="C117" s="331" t="s">
        <v>85</v>
      </c>
      <c r="D117" s="205" t="str">
        <f t="shared" si="38"/>
        <v>video</v>
      </c>
      <c r="E117" s="390">
        <v>6</v>
      </c>
      <c r="F117" s="390"/>
      <c r="G117" s="390"/>
      <c r="H117" s="390"/>
      <c r="I117" s="390"/>
      <c r="J117" s="390"/>
      <c r="K117" s="390">
        <v>5</v>
      </c>
      <c r="L117" s="390"/>
      <c r="M117" s="390"/>
      <c r="N117" s="390"/>
      <c r="O117" s="390"/>
      <c r="P117" s="391"/>
      <c r="Q117" s="326"/>
      <c r="R117" s="326"/>
      <c r="S117" s="326"/>
      <c r="T117" s="326"/>
      <c r="U117" s="326"/>
      <c r="V117" s="326"/>
      <c r="W117" s="326"/>
      <c r="X117" s="326"/>
      <c r="Y117" s="326"/>
      <c r="Z117" s="326"/>
      <c r="AA117" s="326"/>
      <c r="AB117" s="326"/>
      <c r="AC117" s="326"/>
      <c r="AD117" s="326"/>
      <c r="AE117" s="326"/>
      <c r="AF117" s="326"/>
      <c r="AG117" s="326"/>
      <c r="AI117" s="25" t="s">
        <v>738</v>
      </c>
      <c r="AJ117" s="19">
        <f>VLOOKUP(C117,EJE!C$1:D1450,2,FALSE)</f>
        <v>0</v>
      </c>
      <c r="AQ117" s="185"/>
    </row>
    <row r="118" spans="1:43" ht="12" customHeight="1" thickBot="1">
      <c r="A118" s="165">
        <v>14</v>
      </c>
      <c r="B118" s="195" t="s">
        <v>395</v>
      </c>
      <c r="C118" s="329" t="s">
        <v>435</v>
      </c>
      <c r="D118" s="207" t="str">
        <f t="shared" si="38"/>
        <v>video</v>
      </c>
      <c r="E118" s="387">
        <v>6</v>
      </c>
      <c r="F118" s="387"/>
      <c r="G118" s="387"/>
      <c r="H118" s="387"/>
      <c r="I118" s="387"/>
      <c r="J118" s="387"/>
      <c r="K118" s="387">
        <v>5</v>
      </c>
      <c r="L118" s="387"/>
      <c r="M118" s="387"/>
      <c r="N118" s="387"/>
      <c r="O118" s="387"/>
      <c r="P118" s="388"/>
      <c r="Q118" s="326"/>
      <c r="R118" s="326"/>
      <c r="S118" s="326"/>
      <c r="T118" s="326"/>
      <c r="U118" s="326"/>
      <c r="V118" s="326"/>
      <c r="W118" s="326"/>
      <c r="X118" s="326"/>
      <c r="Y118" s="326"/>
      <c r="Z118" s="326"/>
      <c r="AA118" s="326"/>
      <c r="AB118" s="326"/>
      <c r="AC118" s="326"/>
      <c r="AD118" s="326"/>
      <c r="AE118" s="326"/>
      <c r="AF118" s="326"/>
      <c r="AG118" s="326"/>
      <c r="AI118" s="25" t="s">
        <v>738</v>
      </c>
      <c r="AJ118" s="19">
        <f>VLOOKUP(C118,EJE!C$1:D1451,2,FALSE)</f>
        <v>0</v>
      </c>
      <c r="AQ118" s="185"/>
    </row>
    <row r="119" spans="1:43" ht="12.75" customHeight="1">
      <c r="A119" s="165">
        <v>15</v>
      </c>
      <c r="B119" s="193" t="s">
        <v>41</v>
      </c>
      <c r="C119" s="331" t="s">
        <v>515</v>
      </c>
      <c r="D119" s="205" t="str">
        <f t="shared" si="38"/>
        <v>video</v>
      </c>
      <c r="E119" s="390">
        <v>8</v>
      </c>
      <c r="F119" s="390"/>
      <c r="G119" s="390"/>
      <c r="H119" s="390"/>
      <c r="I119" s="390"/>
      <c r="J119" s="390"/>
      <c r="K119" s="390">
        <v>5</v>
      </c>
      <c r="L119" s="390"/>
      <c r="M119" s="390"/>
      <c r="N119" s="390"/>
      <c r="O119" s="390"/>
      <c r="P119" s="391"/>
      <c r="Q119" s="326"/>
      <c r="R119" s="326"/>
      <c r="S119" s="326"/>
      <c r="T119" s="326"/>
      <c r="U119" s="326"/>
      <c r="V119" s="326"/>
      <c r="W119" s="326"/>
      <c r="X119" s="326"/>
      <c r="Y119" s="326"/>
      <c r="Z119" s="326"/>
      <c r="AA119" s="326"/>
      <c r="AB119" s="326"/>
      <c r="AC119" s="326"/>
      <c r="AD119" s="326"/>
      <c r="AE119" s="326"/>
      <c r="AF119" s="326"/>
      <c r="AG119" s="326"/>
      <c r="AI119" s="25" t="s">
        <v>738</v>
      </c>
      <c r="AJ119" s="19" t="str">
        <f>VLOOKUP(C119,EJE!C$1:D1452,2,FALSE)</f>
        <v>https://youtu.be/h7eGj7hg6hI?si=8g28xryavjxWLkzH</v>
      </c>
      <c r="AQ119" s="185"/>
    </row>
    <row r="120" spans="1:43" ht="12" customHeight="1" thickBot="1">
      <c r="A120" s="165">
        <v>16</v>
      </c>
      <c r="B120" s="195" t="s">
        <v>264</v>
      </c>
      <c r="C120" s="329" t="s">
        <v>219</v>
      </c>
      <c r="D120" s="207" t="str">
        <f t="shared" si="38"/>
        <v>video</v>
      </c>
      <c r="E120" s="387">
        <v>8</v>
      </c>
      <c r="F120" s="387"/>
      <c r="G120" s="387"/>
      <c r="H120" s="387"/>
      <c r="I120" s="387"/>
      <c r="J120" s="387"/>
      <c r="K120" s="387">
        <v>5</v>
      </c>
      <c r="L120" s="387"/>
      <c r="M120" s="387"/>
      <c r="N120" s="387"/>
      <c r="O120" s="387"/>
      <c r="P120" s="388"/>
      <c r="Q120" s="326"/>
      <c r="R120" s="326"/>
      <c r="S120" s="326"/>
      <c r="T120" s="326"/>
      <c r="U120" s="326"/>
      <c r="V120" s="326"/>
      <c r="W120" s="326"/>
      <c r="X120" s="326"/>
      <c r="Y120" s="326"/>
      <c r="Z120" s="326"/>
      <c r="AA120" s="326"/>
      <c r="AB120" s="326"/>
      <c r="AC120" s="326"/>
      <c r="AD120" s="326"/>
      <c r="AE120" s="326"/>
      <c r="AF120" s="326"/>
      <c r="AG120" s="326"/>
      <c r="AI120" s="25" t="s">
        <v>738</v>
      </c>
      <c r="AJ120" s="19">
        <f>VLOOKUP(C120,EJE!C$1:D1453,2,FALSE)</f>
        <v>0</v>
      </c>
      <c r="AQ120" s="185"/>
    </row>
    <row r="121" spans="1:43" ht="12" customHeight="1">
      <c r="A121" s="166">
        <v>17</v>
      </c>
      <c r="B121" s="197" t="s">
        <v>1</v>
      </c>
      <c r="C121" s="326" t="s">
        <v>745</v>
      </c>
      <c r="D121" s="206" t="str">
        <f t="shared" si="38"/>
        <v>video</v>
      </c>
      <c r="E121" s="380"/>
      <c r="F121" s="380"/>
      <c r="G121" s="380"/>
      <c r="H121" s="380"/>
      <c r="I121" s="380"/>
      <c r="J121" s="380"/>
      <c r="K121" s="380"/>
      <c r="L121" s="380"/>
      <c r="M121" s="380"/>
      <c r="N121" s="380"/>
      <c r="O121" s="380"/>
      <c r="P121" s="380"/>
      <c r="Q121" s="326"/>
      <c r="R121" s="326"/>
      <c r="S121" s="326"/>
      <c r="T121" s="326"/>
      <c r="U121" s="326"/>
      <c r="V121" s="326"/>
      <c r="W121" s="326"/>
      <c r="X121" s="326"/>
      <c r="Y121" s="326"/>
      <c r="Z121" s="326"/>
      <c r="AA121" s="326"/>
      <c r="AB121" s="326"/>
      <c r="AC121" s="326"/>
      <c r="AD121" s="326"/>
      <c r="AE121" s="326"/>
      <c r="AF121" s="326"/>
      <c r="AG121" s="326"/>
      <c r="AI121" s="25" t="s">
        <v>738</v>
      </c>
      <c r="AJ121" s="19" t="str">
        <f>VLOOKUP(C121,EJE!C$1:D1454,2,FALSE)</f>
        <v>https://drive.google.com/file/d/1d10kKB4X2rApjiYtDlKjBbuy7zvRY_rz/view?usp=sharing</v>
      </c>
      <c r="AQ121" s="185"/>
    </row>
    <row r="122" spans="1:43" ht="12" customHeight="1">
      <c r="A122" s="166"/>
      <c r="B122" s="197"/>
      <c r="C122" s="326"/>
      <c r="D122" s="206"/>
      <c r="E122" s="380"/>
      <c r="F122" s="380"/>
      <c r="G122" s="380"/>
      <c r="H122" s="380"/>
      <c r="I122" s="380"/>
      <c r="J122" s="380"/>
      <c r="K122" s="380"/>
      <c r="L122" s="380"/>
      <c r="M122" s="380"/>
      <c r="N122" s="380"/>
      <c r="O122" s="380"/>
      <c r="P122" s="380"/>
      <c r="Q122" s="326"/>
      <c r="R122" s="326"/>
      <c r="S122" s="326"/>
      <c r="T122" s="326"/>
      <c r="U122" s="326"/>
      <c r="V122" s="326"/>
      <c r="W122" s="326"/>
      <c r="X122" s="326"/>
      <c r="Y122" s="326"/>
      <c r="Z122" s="326"/>
      <c r="AA122" s="326"/>
      <c r="AB122" s="326"/>
      <c r="AC122" s="326"/>
      <c r="AD122" s="326"/>
      <c r="AE122" s="326"/>
      <c r="AF122" s="326"/>
      <c r="AG122" s="326"/>
      <c r="AI122" s="25" t="s">
        <v>738</v>
      </c>
      <c r="AJ122" s="19" t="e">
        <f>VLOOKUP(C122,EJE!C$1:D1455,2,FALSE)</f>
        <v>#N/A</v>
      </c>
      <c r="AQ122" s="185"/>
    </row>
    <row r="123" spans="1:43">
      <c r="A123" s="167"/>
      <c r="B123" s="199"/>
      <c r="C123" s="159"/>
      <c r="D123" s="212"/>
      <c r="E123" s="159"/>
      <c r="F123" s="159"/>
      <c r="G123" s="159"/>
      <c r="H123" s="159"/>
      <c r="I123" s="159"/>
      <c r="J123" s="159"/>
      <c r="K123" s="159"/>
      <c r="L123" s="159"/>
      <c r="M123" s="159"/>
      <c r="N123" s="159"/>
      <c r="O123" s="159"/>
      <c r="P123" s="159"/>
      <c r="Q123" s="159"/>
      <c r="R123" s="159"/>
      <c r="S123" s="159"/>
      <c r="T123" s="159"/>
      <c r="U123" s="159"/>
      <c r="V123" s="159"/>
      <c r="AQ123" s="185"/>
    </row>
    <row r="124" spans="1:43">
      <c r="A124" s="167"/>
      <c r="B124" s="199"/>
      <c r="C124" s="159"/>
      <c r="D124" s="212"/>
      <c r="E124" s="159"/>
      <c r="F124" s="159"/>
      <c r="G124" s="159"/>
      <c r="H124" s="159"/>
      <c r="I124" s="159"/>
      <c r="J124" s="159"/>
      <c r="K124" s="159"/>
      <c r="L124" s="159"/>
      <c r="M124" s="159"/>
      <c r="N124" s="159"/>
      <c r="O124" s="159"/>
      <c r="P124" s="159"/>
      <c r="Q124" s="159"/>
      <c r="R124" s="159"/>
      <c r="S124" s="159"/>
      <c r="T124" s="159"/>
      <c r="U124" s="159"/>
      <c r="V124" s="159"/>
      <c r="AQ124" s="185"/>
    </row>
    <row r="125" spans="1:43">
      <c r="A125" s="167"/>
      <c r="B125" s="199"/>
      <c r="C125" s="159"/>
      <c r="F125" s="333"/>
      <c r="I125" s="333"/>
      <c r="L125" s="333"/>
      <c r="O125" s="333"/>
      <c r="AQ125" s="185"/>
    </row>
    <row r="126" spans="1:43">
      <c r="A126" s="166">
        <v>24</v>
      </c>
      <c r="C126" s="157" t="s">
        <v>927</v>
      </c>
      <c r="D126" s="204"/>
      <c r="F126" s="333"/>
      <c r="G126" s="174"/>
      <c r="I126" s="333"/>
      <c r="J126" s="174"/>
      <c r="L126" s="333"/>
      <c r="M126" s="174"/>
      <c r="O126" s="333"/>
      <c r="P126" s="174"/>
      <c r="S126" s="174"/>
      <c r="V126" s="174"/>
      <c r="Y126" s="174"/>
      <c r="AB126" s="174"/>
      <c r="AE126" s="174"/>
    </row>
    <row r="127" spans="1:43" s="250" customFormat="1" ht="21" customHeight="1" thickBot="1">
      <c r="A127" s="335">
        <v>6</v>
      </c>
      <c r="B127" s="335"/>
      <c r="C127" s="335" t="s">
        <v>937</v>
      </c>
      <c r="D127" s="335"/>
      <c r="E127" s="401" t="s">
        <v>688</v>
      </c>
      <c r="F127" s="401"/>
      <c r="G127" s="401"/>
      <c r="H127" s="401" t="s">
        <v>38</v>
      </c>
      <c r="I127" s="401"/>
      <c r="J127" s="401"/>
      <c r="K127" s="401" t="s">
        <v>687</v>
      </c>
      <c r="L127" s="401"/>
      <c r="M127" s="401"/>
      <c r="N127" s="401" t="s">
        <v>686</v>
      </c>
      <c r="O127" s="401"/>
      <c r="P127" s="401"/>
      <c r="AH127" s="249"/>
      <c r="AI127" s="249"/>
    </row>
    <row r="128" spans="1:43">
      <c r="A128" s="165">
        <v>1</v>
      </c>
      <c r="B128" s="193" t="s">
        <v>175</v>
      </c>
      <c r="C128" s="331" t="s">
        <v>210</v>
      </c>
      <c r="D128" s="209" t="str">
        <f t="shared" ref="D128:D131" si="39">HYPERLINK(AJ128,AI128)</f>
        <v>video</v>
      </c>
      <c r="E128" s="389"/>
      <c r="F128" s="389"/>
      <c r="G128" s="389"/>
      <c r="H128" s="389"/>
      <c r="I128" s="389"/>
      <c r="J128" s="389"/>
      <c r="K128" s="389">
        <v>3</v>
      </c>
      <c r="L128" s="389"/>
      <c r="M128" s="389"/>
      <c r="N128" s="390"/>
      <c r="O128" s="390"/>
      <c r="P128" s="391"/>
      <c r="Q128" s="327"/>
      <c r="R128" s="327"/>
      <c r="S128" s="327"/>
      <c r="T128" s="327"/>
      <c r="U128" s="327"/>
      <c r="V128" s="327"/>
      <c r="W128" s="327"/>
      <c r="X128" s="327"/>
      <c r="Y128" s="327"/>
      <c r="Z128" s="327"/>
      <c r="AA128" s="327"/>
      <c r="AB128" s="327"/>
      <c r="AC128" s="327"/>
      <c r="AD128" s="327"/>
      <c r="AE128" s="327"/>
      <c r="AF128" s="327"/>
      <c r="AG128" s="327"/>
      <c r="AI128" s="25" t="s">
        <v>738</v>
      </c>
      <c r="AJ128" s="19">
        <f>VLOOKUP(C128,EJE!C$1:D1456,2,FALSE)</f>
        <v>0</v>
      </c>
    </row>
    <row r="129" spans="1:36" ht="12" customHeight="1">
      <c r="A129" s="165">
        <v>2</v>
      </c>
      <c r="B129" s="194" t="s">
        <v>395</v>
      </c>
      <c r="C129" s="326" t="s">
        <v>389</v>
      </c>
      <c r="D129" s="208" t="str">
        <f t="shared" si="39"/>
        <v>video</v>
      </c>
      <c r="E129" s="384"/>
      <c r="F129" s="384"/>
      <c r="G129" s="384"/>
      <c r="H129" s="384" t="s">
        <v>776</v>
      </c>
      <c r="I129" s="384"/>
      <c r="J129" s="384"/>
      <c r="K129" s="384">
        <v>3</v>
      </c>
      <c r="L129" s="384"/>
      <c r="M129" s="384"/>
      <c r="N129" s="380"/>
      <c r="O129" s="380"/>
      <c r="P129" s="385"/>
      <c r="Q129" s="327"/>
      <c r="R129" s="327"/>
      <c r="S129" s="327"/>
      <c r="T129" s="327"/>
      <c r="U129" s="327"/>
      <c r="V129" s="327"/>
      <c r="W129" s="327"/>
      <c r="X129" s="327"/>
      <c r="Y129" s="327"/>
      <c r="Z129" s="327"/>
      <c r="AA129" s="327"/>
      <c r="AB129" s="327"/>
      <c r="AC129" s="327"/>
      <c r="AD129" s="327"/>
      <c r="AE129" s="327"/>
      <c r="AF129" s="327"/>
      <c r="AG129" s="327"/>
      <c r="AI129" s="25" t="s">
        <v>738</v>
      </c>
      <c r="AJ129" s="19" t="str">
        <f>VLOOKUP(C129,EJE!C$1:D1457,2,FALSE)</f>
        <v>https://youtu.be/B4AxYIlorgw?si=E6uIHQ3akwy8aj-m</v>
      </c>
    </row>
    <row r="130" spans="1:36" ht="17.25" customHeight="1" thickBot="1">
      <c r="A130" s="165">
        <v>3</v>
      </c>
      <c r="B130" s="195" t="s">
        <v>942</v>
      </c>
      <c r="C130" s="329" t="s">
        <v>178</v>
      </c>
      <c r="D130" s="210" t="str">
        <f t="shared" si="39"/>
        <v>video</v>
      </c>
      <c r="E130" s="386"/>
      <c r="F130" s="386"/>
      <c r="G130" s="386"/>
      <c r="H130" s="386" t="s">
        <v>776</v>
      </c>
      <c r="I130" s="386"/>
      <c r="J130" s="386"/>
      <c r="K130" s="386">
        <v>3</v>
      </c>
      <c r="L130" s="386"/>
      <c r="M130" s="386"/>
      <c r="N130" s="387"/>
      <c r="O130" s="387"/>
      <c r="P130" s="388"/>
      <c r="Q130" s="327"/>
      <c r="R130" s="327"/>
      <c r="S130" s="327"/>
      <c r="T130" s="327"/>
      <c r="U130" s="327"/>
      <c r="V130" s="327"/>
      <c r="W130" s="327"/>
      <c r="X130" s="327"/>
      <c r="Y130" s="327"/>
      <c r="Z130" s="327"/>
      <c r="AA130" s="327"/>
      <c r="AB130" s="327"/>
      <c r="AC130" s="327"/>
      <c r="AD130" s="327"/>
      <c r="AE130" s="327"/>
      <c r="AF130" s="327"/>
      <c r="AG130" s="327"/>
      <c r="AI130" s="25" t="s">
        <v>738</v>
      </c>
      <c r="AJ130" s="19" t="str">
        <f>VLOOKUP(C130,EJE!C$1:D1458,2,FALSE)</f>
        <v>https://youtu.be/dMsXx_Qqpj0?si=VK3hfq7BMsTC3ZqS</v>
      </c>
    </row>
    <row r="131" spans="1:36" ht="16.5" customHeight="1">
      <c r="A131" s="165">
        <v>4</v>
      </c>
      <c r="B131" s="193" t="s">
        <v>739</v>
      </c>
      <c r="C131" s="331" t="s">
        <v>328</v>
      </c>
      <c r="D131" s="209" t="str">
        <f t="shared" si="39"/>
        <v>video</v>
      </c>
      <c r="E131" s="389"/>
      <c r="F131" s="389"/>
      <c r="G131" s="389"/>
      <c r="H131" s="389" t="s">
        <v>776</v>
      </c>
      <c r="I131" s="389"/>
      <c r="J131" s="389"/>
      <c r="K131" s="389">
        <v>3</v>
      </c>
      <c r="L131" s="389"/>
      <c r="M131" s="389"/>
      <c r="N131" s="390"/>
      <c r="O131" s="390"/>
      <c r="P131" s="391"/>
      <c r="Q131" s="327"/>
      <c r="R131" s="327"/>
      <c r="S131" s="327"/>
      <c r="T131" s="327"/>
      <c r="U131" s="327"/>
      <c r="V131" s="327"/>
      <c r="W131" s="327"/>
      <c r="X131" s="327"/>
      <c r="Y131" s="327"/>
      <c r="Z131" s="327"/>
      <c r="AA131" s="327"/>
      <c r="AB131" s="327"/>
      <c r="AC131" s="327"/>
      <c r="AD131" s="327"/>
      <c r="AE131" s="327"/>
      <c r="AF131" s="327"/>
      <c r="AG131" s="327"/>
      <c r="AI131" s="25" t="s">
        <v>738</v>
      </c>
      <c r="AJ131" s="19">
        <f>VLOOKUP(C131,EJE!C$1:D1459,2,FALSE)</f>
        <v>0</v>
      </c>
    </row>
    <row r="132" spans="1:36" ht="12" customHeight="1">
      <c r="A132" s="165">
        <v>5</v>
      </c>
      <c r="B132" s="194" t="s">
        <v>739</v>
      </c>
      <c r="C132" s="326" t="s">
        <v>1279</v>
      </c>
      <c r="D132" s="208" t="str">
        <f>HYPERLINK(AJ132,AI132)</f>
        <v>video</v>
      </c>
      <c r="E132" s="384"/>
      <c r="F132" s="384"/>
      <c r="G132" s="384"/>
      <c r="H132" s="384" t="s">
        <v>776</v>
      </c>
      <c r="I132" s="384"/>
      <c r="J132" s="384"/>
      <c r="K132" s="384">
        <v>3</v>
      </c>
      <c r="L132" s="384"/>
      <c r="M132" s="384"/>
      <c r="N132" s="380"/>
      <c r="O132" s="380"/>
      <c r="P132" s="385"/>
      <c r="Q132" s="327"/>
      <c r="R132" s="327"/>
      <c r="S132" s="327"/>
      <c r="T132" s="327"/>
      <c r="U132" s="327"/>
      <c r="V132" s="327"/>
      <c r="W132" s="327"/>
      <c r="X132" s="327"/>
      <c r="Y132" s="327"/>
      <c r="Z132" s="327"/>
      <c r="AA132" s="327"/>
      <c r="AB132" s="327"/>
      <c r="AC132" s="327"/>
      <c r="AD132" s="327"/>
      <c r="AE132" s="327"/>
      <c r="AF132" s="327"/>
      <c r="AG132" s="327"/>
      <c r="AI132" s="25" t="s">
        <v>738</v>
      </c>
      <c r="AJ132" s="19" t="str">
        <f>VLOOKUP(C132,EJE!C$1:D1460,2,FALSE)</f>
        <v>https://youtu.be/72oPyBK1wqs?si=80XuuuxyH4_ZP-Ws</v>
      </c>
    </row>
    <row r="133" spans="1:36" ht="12.75" customHeight="1" thickBot="1">
      <c r="A133" s="165">
        <v>6</v>
      </c>
      <c r="B133" s="195" t="s">
        <v>0</v>
      </c>
      <c r="C133" s="329" t="s">
        <v>627</v>
      </c>
      <c r="D133" s="210" t="str">
        <f t="shared" ref="D133:D144" si="40">HYPERLINK(AJ133,AI133)</f>
        <v>video</v>
      </c>
      <c r="E133" s="386"/>
      <c r="F133" s="386"/>
      <c r="G133" s="386"/>
      <c r="H133" s="386" t="s">
        <v>776</v>
      </c>
      <c r="I133" s="386"/>
      <c r="J133" s="386"/>
      <c r="K133" s="386">
        <v>3</v>
      </c>
      <c r="L133" s="386"/>
      <c r="M133" s="386"/>
      <c r="N133" s="387"/>
      <c r="O133" s="387"/>
      <c r="P133" s="388"/>
      <c r="Q133" s="327"/>
      <c r="R133" s="327"/>
      <c r="S133" s="327"/>
      <c r="T133" s="327"/>
      <c r="U133" s="327"/>
      <c r="V133" s="327"/>
      <c r="W133" s="327"/>
      <c r="X133" s="327"/>
      <c r="Y133" s="327"/>
      <c r="Z133" s="327"/>
      <c r="AA133" s="327"/>
      <c r="AB133" s="327"/>
      <c r="AC133" s="327"/>
      <c r="AD133" s="327"/>
      <c r="AE133" s="327"/>
      <c r="AF133" s="327"/>
      <c r="AG133" s="327"/>
      <c r="AI133" s="25" t="s">
        <v>738</v>
      </c>
      <c r="AJ133" s="19" t="str">
        <f>VLOOKUP(C133,EJE!C$1:D1461,2,FALSE)</f>
        <v>https://youtu.be/21c_yxmd5lQ?si=PIVwUqgcfAsyu5jn</v>
      </c>
    </row>
    <row r="134" spans="1:36" ht="12.75" customHeight="1">
      <c r="A134" s="165">
        <v>8</v>
      </c>
      <c r="B134" s="193" t="s">
        <v>39</v>
      </c>
      <c r="C134" s="331" t="s">
        <v>28</v>
      </c>
      <c r="D134" s="209" t="str">
        <f t="shared" si="40"/>
        <v>video</v>
      </c>
      <c r="E134" s="389">
        <v>5</v>
      </c>
      <c r="F134" s="389"/>
      <c r="G134" s="389"/>
      <c r="H134" s="389"/>
      <c r="I134" s="389"/>
      <c r="J134" s="389"/>
      <c r="K134" s="389"/>
      <c r="L134" s="389"/>
      <c r="M134" s="389"/>
      <c r="N134" s="389">
        <v>2</v>
      </c>
      <c r="O134" s="389"/>
      <c r="P134" s="397"/>
      <c r="Q134" s="327"/>
      <c r="R134" s="327"/>
      <c r="S134" s="327"/>
      <c r="T134" s="327"/>
      <c r="U134" s="327"/>
      <c r="V134" s="327"/>
      <c r="W134" s="327"/>
      <c r="X134" s="327"/>
      <c r="Y134" s="327"/>
      <c r="Z134" s="327"/>
      <c r="AA134" s="327"/>
      <c r="AB134" s="327"/>
      <c r="AC134" s="327"/>
      <c r="AD134" s="327"/>
      <c r="AE134" s="327"/>
      <c r="AF134" s="327"/>
      <c r="AG134" s="327"/>
      <c r="AI134" s="25" t="s">
        <v>738</v>
      </c>
      <c r="AJ134" s="19" t="str">
        <f>VLOOKUP(C134,EJE!C$1:D1464,2,FALSE)</f>
        <v>https://youtu.be/aBNTvrkM9jE?si=xnT61Hb5GjoDOF1X</v>
      </c>
    </row>
    <row r="135" spans="1:36" ht="12" customHeight="1">
      <c r="A135" s="165">
        <v>9</v>
      </c>
      <c r="B135" s="194" t="s">
        <v>687</v>
      </c>
      <c r="C135" s="326" t="s">
        <v>1194</v>
      </c>
      <c r="D135" s="208" t="str">
        <f t="shared" si="40"/>
        <v>video</v>
      </c>
      <c r="E135" s="384"/>
      <c r="F135" s="384"/>
      <c r="G135" s="384"/>
      <c r="H135" s="384" t="s">
        <v>776</v>
      </c>
      <c r="I135" s="384"/>
      <c r="J135" s="384"/>
      <c r="K135" s="384"/>
      <c r="L135" s="384"/>
      <c r="M135" s="384"/>
      <c r="N135" s="384"/>
      <c r="O135" s="384"/>
      <c r="P135" s="398"/>
      <c r="Q135" s="327"/>
      <c r="R135" s="327"/>
      <c r="S135" s="327"/>
      <c r="T135" s="327"/>
      <c r="U135" s="327"/>
      <c r="V135" s="327"/>
      <c r="W135" s="327"/>
      <c r="X135" s="327"/>
      <c r="Y135" s="327"/>
      <c r="Z135" s="327"/>
      <c r="AA135" s="327"/>
      <c r="AB135" s="327"/>
      <c r="AC135" s="327"/>
      <c r="AD135" s="327"/>
      <c r="AE135" s="327"/>
      <c r="AF135" s="327"/>
      <c r="AG135" s="327"/>
      <c r="AI135" s="25" t="s">
        <v>738</v>
      </c>
      <c r="AJ135" s="19">
        <f>VLOOKUP(C135,EJE!C$1:D1465,2,FALSE)</f>
        <v>0</v>
      </c>
    </row>
    <row r="136" spans="1:36" ht="12.75" customHeight="1" thickBot="1">
      <c r="A136" s="165">
        <v>11</v>
      </c>
      <c r="B136" s="195" t="s">
        <v>685</v>
      </c>
      <c r="C136" s="329" t="s">
        <v>5</v>
      </c>
      <c r="D136" s="210" t="str">
        <f t="shared" si="40"/>
        <v>video</v>
      </c>
      <c r="E136" s="386"/>
      <c r="F136" s="386"/>
      <c r="G136" s="386"/>
      <c r="H136" s="386" t="s">
        <v>779</v>
      </c>
      <c r="I136" s="386"/>
      <c r="J136" s="386"/>
      <c r="K136" s="386"/>
      <c r="L136" s="386"/>
      <c r="M136" s="386"/>
      <c r="N136" s="386"/>
      <c r="O136" s="386"/>
      <c r="P136" s="399"/>
      <c r="Q136" s="327"/>
      <c r="R136" s="327"/>
      <c r="S136" s="327"/>
      <c r="T136" s="327"/>
      <c r="U136" s="327"/>
      <c r="V136" s="327"/>
      <c r="W136" s="327"/>
      <c r="X136" s="327"/>
      <c r="Y136" s="327"/>
      <c r="Z136" s="327"/>
      <c r="AA136" s="327"/>
      <c r="AB136" s="327"/>
      <c r="AC136" s="327"/>
      <c r="AD136" s="327"/>
      <c r="AE136" s="327"/>
      <c r="AF136" s="327"/>
      <c r="AG136" s="327"/>
      <c r="AI136" s="25" t="s">
        <v>738</v>
      </c>
      <c r="AJ136" s="19">
        <f>VLOOKUP(C136,EJE!C$1:D1467,2,FALSE)</f>
        <v>0</v>
      </c>
    </row>
    <row r="137" spans="1:36" ht="16.5" customHeight="1">
      <c r="A137" s="165">
        <v>12</v>
      </c>
      <c r="B137" s="193" t="s">
        <v>38</v>
      </c>
      <c r="C137" s="331" t="s">
        <v>126</v>
      </c>
      <c r="D137" s="209" t="str">
        <f t="shared" si="40"/>
        <v>video</v>
      </c>
      <c r="E137" s="389"/>
      <c r="F137" s="389"/>
      <c r="G137" s="389"/>
      <c r="H137" s="389" t="s">
        <v>776</v>
      </c>
      <c r="I137" s="389"/>
      <c r="J137" s="389"/>
      <c r="K137" s="389">
        <v>4</v>
      </c>
      <c r="L137" s="389"/>
      <c r="M137" s="389"/>
      <c r="N137" s="389"/>
      <c r="O137" s="389"/>
      <c r="P137" s="397"/>
      <c r="Q137" s="327"/>
      <c r="R137" s="327"/>
      <c r="S137" s="327"/>
      <c r="T137" s="327"/>
      <c r="U137" s="327"/>
      <c r="V137" s="327"/>
      <c r="W137" s="327"/>
      <c r="X137" s="327"/>
      <c r="Y137" s="327"/>
      <c r="Z137" s="327"/>
      <c r="AA137" s="327"/>
      <c r="AB137" s="327"/>
      <c r="AC137" s="327"/>
      <c r="AD137" s="327"/>
      <c r="AE137" s="327"/>
      <c r="AF137" s="327"/>
      <c r="AG137" s="327"/>
      <c r="AI137" s="25" t="s">
        <v>738</v>
      </c>
      <c r="AJ137" s="19">
        <f>VLOOKUP(C137,EJE!C$1:D1468,2,FALSE)</f>
        <v>0</v>
      </c>
    </row>
    <row r="138" spans="1:36" ht="16.5" customHeight="1">
      <c r="A138" s="165">
        <v>14</v>
      </c>
      <c r="B138" s="194" t="s">
        <v>687</v>
      </c>
      <c r="C138" s="326" t="s">
        <v>1193</v>
      </c>
      <c r="D138" s="206" t="str">
        <f t="shared" si="40"/>
        <v>video</v>
      </c>
      <c r="E138" s="380"/>
      <c r="F138" s="380"/>
      <c r="G138" s="380"/>
      <c r="H138" s="380" t="s">
        <v>776</v>
      </c>
      <c r="I138" s="380"/>
      <c r="J138" s="380"/>
      <c r="K138" s="380">
        <v>4</v>
      </c>
      <c r="L138" s="380"/>
      <c r="M138" s="380"/>
      <c r="N138" s="380"/>
      <c r="O138" s="380"/>
      <c r="P138" s="385"/>
      <c r="Q138" s="326"/>
      <c r="R138" s="326"/>
      <c r="S138" s="326"/>
      <c r="T138" s="326"/>
      <c r="U138" s="326"/>
      <c r="V138" s="326"/>
      <c r="W138" s="326"/>
      <c r="X138" s="326"/>
      <c r="Y138" s="326"/>
      <c r="Z138" s="326"/>
      <c r="AA138" s="326"/>
      <c r="AB138" s="326"/>
      <c r="AG138" s="327"/>
      <c r="AI138" s="25" t="s">
        <v>738</v>
      </c>
      <c r="AJ138" s="19">
        <f>VLOOKUP(C138,EJE!C$1:D1470,2,FALSE)</f>
        <v>0</v>
      </c>
    </row>
    <row r="139" spans="1:36" ht="12.75" customHeight="1" thickBot="1">
      <c r="A139" s="165">
        <v>15</v>
      </c>
      <c r="B139" s="195" t="s">
        <v>685</v>
      </c>
      <c r="C139" s="329" t="s">
        <v>113</v>
      </c>
      <c r="D139" s="207" t="str">
        <f t="shared" si="40"/>
        <v>video</v>
      </c>
      <c r="E139" s="387"/>
      <c r="F139" s="387"/>
      <c r="G139" s="387"/>
      <c r="H139" s="387" t="s">
        <v>779</v>
      </c>
      <c r="I139" s="387"/>
      <c r="J139" s="387"/>
      <c r="K139" s="387">
        <v>4</v>
      </c>
      <c r="L139" s="387"/>
      <c r="M139" s="387"/>
      <c r="N139" s="387"/>
      <c r="O139" s="387"/>
      <c r="P139" s="388"/>
      <c r="Q139" s="326"/>
      <c r="R139" s="326"/>
      <c r="S139" s="326"/>
      <c r="T139" s="326"/>
      <c r="U139" s="326"/>
      <c r="V139" s="326"/>
      <c r="W139" s="326"/>
      <c r="X139" s="326"/>
      <c r="Y139" s="326"/>
      <c r="Z139" s="326"/>
      <c r="AA139" s="326"/>
      <c r="AB139" s="326"/>
      <c r="AG139" s="327"/>
      <c r="AI139" s="25" t="s">
        <v>738</v>
      </c>
      <c r="AJ139" s="19">
        <f>VLOOKUP(C139,EJE!C$1:D1471,2,FALSE)</f>
        <v>0</v>
      </c>
    </row>
    <row r="140" spans="1:36" ht="12" customHeight="1">
      <c r="A140" s="165">
        <v>16</v>
      </c>
      <c r="B140" s="193" t="s">
        <v>0</v>
      </c>
      <c r="C140" s="331" t="s">
        <v>318</v>
      </c>
      <c r="D140" s="205" t="str">
        <f t="shared" si="40"/>
        <v>video</v>
      </c>
      <c r="E140" s="390"/>
      <c r="F140" s="390"/>
      <c r="G140" s="390"/>
      <c r="H140" s="390" t="s">
        <v>779</v>
      </c>
      <c r="I140" s="390"/>
      <c r="J140" s="390"/>
      <c r="K140" s="390">
        <v>4</v>
      </c>
      <c r="L140" s="390"/>
      <c r="M140" s="390"/>
      <c r="N140" s="390"/>
      <c r="O140" s="390"/>
      <c r="P140" s="391"/>
      <c r="Q140" s="326"/>
      <c r="R140" s="326"/>
      <c r="S140" s="326"/>
      <c r="T140" s="326"/>
      <c r="U140" s="326"/>
      <c r="V140" s="326"/>
      <c r="W140" s="326"/>
      <c r="X140" s="326"/>
      <c r="Y140" s="326"/>
      <c r="Z140" s="326"/>
      <c r="AA140" s="326"/>
      <c r="AB140" s="326"/>
      <c r="AG140" s="327"/>
      <c r="AI140" s="25" t="s">
        <v>738</v>
      </c>
      <c r="AJ140" s="19">
        <f>VLOOKUP(C140,EJE!C$1:D1472,2,FALSE)</f>
        <v>0</v>
      </c>
    </row>
    <row r="141" spans="1:36" ht="12" customHeight="1">
      <c r="A141" s="166">
        <v>17</v>
      </c>
      <c r="B141" s="194" t="s">
        <v>38</v>
      </c>
      <c r="C141" s="326" t="s">
        <v>129</v>
      </c>
      <c r="D141" s="206" t="str">
        <f t="shared" si="40"/>
        <v>video</v>
      </c>
      <c r="E141" s="380"/>
      <c r="F141" s="380"/>
      <c r="G141" s="380"/>
      <c r="H141" s="380" t="s">
        <v>779</v>
      </c>
      <c r="I141" s="380"/>
      <c r="J141" s="380"/>
      <c r="K141" s="380">
        <v>4</v>
      </c>
      <c r="L141" s="380"/>
      <c r="M141" s="380"/>
      <c r="N141" s="380"/>
      <c r="O141" s="380"/>
      <c r="P141" s="385"/>
      <c r="Q141" s="326"/>
      <c r="R141" s="326"/>
      <c r="S141" s="326"/>
      <c r="T141" s="326"/>
      <c r="U141" s="326"/>
      <c r="V141" s="326"/>
      <c r="W141" s="326"/>
      <c r="X141" s="326"/>
      <c r="Y141" s="326"/>
      <c r="Z141" s="326"/>
      <c r="AA141" s="326"/>
      <c r="AB141" s="326"/>
      <c r="AG141" s="327"/>
      <c r="AI141" s="25" t="s">
        <v>738</v>
      </c>
      <c r="AJ141" s="19">
        <f>VLOOKUP(C141,EJE!C$1:D1473,2,FALSE)</f>
        <v>0</v>
      </c>
    </row>
    <row r="142" spans="1:36" ht="12" customHeight="1">
      <c r="A142" s="166">
        <v>18</v>
      </c>
      <c r="B142" s="194" t="s">
        <v>685</v>
      </c>
      <c r="C142" s="326" t="s">
        <v>5</v>
      </c>
      <c r="D142" s="206" t="str">
        <f t="shared" si="40"/>
        <v>video</v>
      </c>
      <c r="E142" s="380"/>
      <c r="F142" s="380"/>
      <c r="G142" s="380"/>
      <c r="H142" s="380" t="s">
        <v>779</v>
      </c>
      <c r="I142" s="380"/>
      <c r="J142" s="380"/>
      <c r="K142" s="380">
        <v>4</v>
      </c>
      <c r="L142" s="380"/>
      <c r="M142" s="380"/>
      <c r="N142" s="380"/>
      <c r="O142" s="380"/>
      <c r="P142" s="385"/>
      <c r="Q142" s="326"/>
      <c r="R142" s="326"/>
      <c r="S142" s="326"/>
      <c r="T142" s="326"/>
      <c r="U142" s="326"/>
      <c r="V142" s="326"/>
      <c r="W142" s="326"/>
      <c r="X142" s="326"/>
      <c r="Y142" s="326"/>
      <c r="Z142" s="326"/>
      <c r="AA142" s="326"/>
      <c r="AB142" s="326"/>
      <c r="AE142" s="174"/>
      <c r="AI142" s="25" t="s">
        <v>738</v>
      </c>
      <c r="AJ142" s="19">
        <f>VLOOKUP(C142,EJE!C$1:D1474,2,FALSE)</f>
        <v>0</v>
      </c>
    </row>
    <row r="143" spans="1:36" ht="12.75" customHeight="1" thickBot="1">
      <c r="A143" s="166">
        <v>19</v>
      </c>
      <c r="B143" s="195" t="s">
        <v>263</v>
      </c>
      <c r="C143" s="329" t="s">
        <v>249</v>
      </c>
      <c r="D143" s="207" t="str">
        <f t="shared" si="40"/>
        <v>video</v>
      </c>
      <c r="E143" s="387"/>
      <c r="F143" s="387"/>
      <c r="G143" s="387"/>
      <c r="H143" s="387" t="s">
        <v>779</v>
      </c>
      <c r="I143" s="387"/>
      <c r="J143" s="387"/>
      <c r="K143" s="387">
        <v>4</v>
      </c>
      <c r="L143" s="387"/>
      <c r="M143" s="387"/>
      <c r="N143" s="387"/>
      <c r="O143" s="387"/>
      <c r="P143" s="388"/>
      <c r="Q143" s="326"/>
      <c r="R143" s="326"/>
      <c r="S143" s="326"/>
      <c r="T143" s="326"/>
      <c r="U143" s="326"/>
      <c r="V143" s="326"/>
      <c r="W143" s="326"/>
      <c r="X143" s="326"/>
      <c r="Y143" s="326"/>
      <c r="Z143" s="326"/>
      <c r="AA143" s="326"/>
      <c r="AB143" s="326"/>
      <c r="AE143" s="174"/>
      <c r="AI143" s="25" t="s">
        <v>738</v>
      </c>
      <c r="AJ143" s="19">
        <f>VLOOKUP(C143,EJE!C$1:D1475,2,FALSE)</f>
        <v>0</v>
      </c>
    </row>
    <row r="144" spans="1:36" ht="12" customHeight="1">
      <c r="A144" s="166">
        <v>20</v>
      </c>
      <c r="B144" s="197" t="s">
        <v>1</v>
      </c>
      <c r="C144" s="326" t="s">
        <v>745</v>
      </c>
      <c r="D144" s="206" t="str">
        <f t="shared" si="40"/>
        <v>video</v>
      </c>
      <c r="E144" s="380"/>
      <c r="F144" s="380"/>
      <c r="G144" s="380"/>
      <c r="H144" s="380" t="s">
        <v>779</v>
      </c>
      <c r="I144" s="380"/>
      <c r="J144" s="380"/>
      <c r="K144" s="380"/>
      <c r="L144" s="380"/>
      <c r="M144" s="380"/>
      <c r="N144" s="380"/>
      <c r="O144" s="380"/>
      <c r="P144" s="380"/>
      <c r="Q144" s="326"/>
      <c r="R144" s="326"/>
      <c r="S144" s="326"/>
      <c r="T144" s="326"/>
      <c r="U144" s="326"/>
      <c r="V144" s="326"/>
      <c r="W144" s="326"/>
      <c r="X144" s="326"/>
      <c r="Y144" s="326"/>
      <c r="Z144" s="326"/>
      <c r="AA144" s="326"/>
      <c r="AB144" s="326"/>
      <c r="AE144" s="174"/>
      <c r="AI144" s="25" t="s">
        <v>738</v>
      </c>
      <c r="AJ144" s="19" t="str">
        <f>VLOOKUP(C144,EJE!C$1:D1476,2,FALSE)</f>
        <v>https://drive.google.com/file/d/1d10kKB4X2rApjiYtDlKjBbuy7zvRY_rz/view?usp=sharing</v>
      </c>
    </row>
    <row r="145" spans="1:36" ht="16.5" customHeight="1">
      <c r="A145" s="166"/>
      <c r="B145" s="199"/>
      <c r="C145" s="333"/>
      <c r="D145" s="204"/>
      <c r="E145" s="380"/>
      <c r="F145" s="380"/>
      <c r="G145" s="380"/>
      <c r="H145" s="380"/>
      <c r="I145" s="380"/>
      <c r="J145" s="380"/>
      <c r="K145" s="380"/>
      <c r="L145" s="380"/>
      <c r="M145" s="380"/>
      <c r="N145" s="380"/>
      <c r="O145" s="380"/>
      <c r="P145" s="380"/>
      <c r="S145" s="174"/>
      <c r="U145" s="175"/>
      <c r="V145" s="175"/>
      <c r="W145" s="175"/>
      <c r="X145" s="175"/>
      <c r="Y145" s="175"/>
      <c r="AB145" s="174"/>
      <c r="AE145" s="174"/>
      <c r="AI145" s="25" t="s">
        <v>738</v>
      </c>
      <c r="AJ145" s="19" t="e">
        <f>VLOOKUP(C145,EJE!C$1:D1489,2,FALSE)</f>
        <v>#N/A</v>
      </c>
    </row>
    <row r="146" spans="1:36" ht="16.5" customHeight="1">
      <c r="A146" s="166"/>
      <c r="B146" s="199"/>
      <c r="C146" s="333"/>
      <c r="D146" s="204"/>
      <c r="E146" s="380"/>
      <c r="F146" s="380"/>
      <c r="G146" s="380"/>
      <c r="H146" s="380"/>
      <c r="I146" s="380"/>
      <c r="J146" s="380"/>
      <c r="K146" s="380"/>
      <c r="L146" s="380"/>
      <c r="M146" s="380"/>
      <c r="N146" s="380"/>
      <c r="O146" s="380"/>
      <c r="P146" s="380"/>
      <c r="S146" s="174"/>
      <c r="U146" s="175"/>
      <c r="V146" s="175"/>
      <c r="W146" s="175"/>
      <c r="X146" s="175"/>
      <c r="Y146" s="175"/>
      <c r="AB146" s="174"/>
      <c r="AE146" s="174"/>
      <c r="AI146" s="25" t="s">
        <v>738</v>
      </c>
      <c r="AJ146" s="19" t="e">
        <f>VLOOKUP(C146,EJE!C$1:D1490,2,FALSE)</f>
        <v>#N/A</v>
      </c>
    </row>
    <row r="147" spans="1:36" ht="16.5" customHeight="1">
      <c r="A147" s="166"/>
      <c r="B147" s="199"/>
      <c r="C147" s="333"/>
      <c r="D147" s="204"/>
      <c r="E147" s="380"/>
      <c r="F147" s="380"/>
      <c r="G147" s="380"/>
      <c r="H147" s="380"/>
      <c r="I147" s="380"/>
      <c r="J147" s="380"/>
      <c r="K147" s="380"/>
      <c r="L147" s="380"/>
      <c r="M147" s="380"/>
      <c r="N147" s="380"/>
      <c r="O147" s="380"/>
      <c r="P147" s="380"/>
      <c r="S147" s="174"/>
      <c r="U147" s="175"/>
      <c r="V147" s="175"/>
      <c r="W147" s="175"/>
      <c r="X147" s="175"/>
      <c r="Y147" s="175"/>
      <c r="AB147" s="174"/>
      <c r="AE147" s="174"/>
      <c r="AI147" s="25" t="s">
        <v>738</v>
      </c>
      <c r="AJ147" s="19" t="e">
        <f>VLOOKUP(C147,EJE!C$1:D1491,2,FALSE)</f>
        <v>#N/A</v>
      </c>
    </row>
    <row r="148" spans="1:36">
      <c r="A148" s="167"/>
      <c r="B148" s="199"/>
      <c r="C148" s="159"/>
      <c r="D148" s="204"/>
      <c r="E148" s="173"/>
      <c r="F148" s="173"/>
      <c r="G148" s="173"/>
      <c r="I148" s="333"/>
      <c r="J148" s="174"/>
      <c r="L148" s="333"/>
      <c r="M148" s="174"/>
      <c r="O148" s="333"/>
      <c r="P148" s="174"/>
      <c r="S148" s="174"/>
      <c r="U148" s="175"/>
      <c r="V148" s="175"/>
      <c r="W148" s="175"/>
      <c r="X148" s="175"/>
      <c r="Y148" s="175"/>
      <c r="AB148" s="174"/>
      <c r="AE148" s="174"/>
    </row>
    <row r="149" spans="1:36">
      <c r="A149" s="167"/>
      <c r="B149" s="199"/>
      <c r="C149" s="159"/>
      <c r="D149" s="204"/>
      <c r="E149" s="173"/>
      <c r="F149" s="173"/>
      <c r="G149" s="173"/>
      <c r="I149" s="333"/>
      <c r="J149" s="174"/>
      <c r="L149" s="333"/>
      <c r="M149" s="174"/>
      <c r="O149" s="333"/>
      <c r="P149" s="174"/>
      <c r="S149" s="174"/>
      <c r="U149" s="175"/>
      <c r="V149" s="175"/>
      <c r="W149" s="175"/>
      <c r="X149" s="175"/>
      <c r="Y149" s="175"/>
      <c r="AB149" s="174"/>
      <c r="AE149" s="174"/>
    </row>
    <row r="150" spans="1:36">
      <c r="A150" s="167"/>
      <c r="B150" s="199"/>
      <c r="C150" s="189"/>
      <c r="D150" s="204"/>
      <c r="F150" s="333"/>
      <c r="G150" s="174"/>
      <c r="I150" s="333"/>
      <c r="J150" s="174"/>
      <c r="L150" s="333"/>
      <c r="M150" s="174"/>
      <c r="O150" s="333"/>
      <c r="P150" s="174"/>
      <c r="S150" s="174"/>
      <c r="V150" s="174"/>
      <c r="Y150" s="174"/>
      <c r="AB150" s="174"/>
      <c r="AE150" s="174"/>
    </row>
    <row r="151" spans="1:36">
      <c r="A151" s="167"/>
      <c r="B151" s="199"/>
      <c r="C151" s="189"/>
      <c r="D151" s="204"/>
      <c r="F151" s="333"/>
      <c r="G151" s="174"/>
      <c r="I151" s="333"/>
      <c r="J151" s="174"/>
      <c r="L151" s="333"/>
      <c r="M151" s="174"/>
      <c r="O151" s="333"/>
      <c r="P151" s="174"/>
      <c r="S151" s="174"/>
      <c r="V151" s="174"/>
      <c r="Y151" s="174"/>
      <c r="AB151" s="174"/>
      <c r="AE151" s="174"/>
    </row>
    <row r="152" spans="1:36">
      <c r="B152" s="199"/>
      <c r="C152" s="157" t="s">
        <v>927</v>
      </c>
      <c r="D152" s="208"/>
      <c r="E152" s="327"/>
      <c r="F152" s="327"/>
      <c r="G152" s="327"/>
      <c r="H152" s="327"/>
      <c r="I152" s="327"/>
      <c r="J152" s="327"/>
      <c r="K152" s="327"/>
      <c r="L152" s="327"/>
      <c r="M152" s="327"/>
      <c r="N152" s="326"/>
      <c r="O152" s="326"/>
      <c r="P152" s="326"/>
      <c r="Q152" s="327"/>
      <c r="R152" s="327"/>
      <c r="S152" s="327"/>
      <c r="T152" s="327"/>
      <c r="U152" s="327"/>
      <c r="V152" s="327"/>
      <c r="W152" s="327"/>
      <c r="X152" s="327"/>
      <c r="Y152" s="327"/>
      <c r="Z152" s="327"/>
      <c r="AA152" s="327"/>
      <c r="AB152" s="327"/>
      <c r="AC152" s="327"/>
      <c r="AD152" s="327"/>
      <c r="AE152" s="327"/>
      <c r="AG152" s="327"/>
      <c r="AJ152" s="75"/>
    </row>
    <row r="153" spans="1:36" s="250" customFormat="1" ht="21" customHeight="1" thickBot="1">
      <c r="A153" s="334">
        <v>7</v>
      </c>
      <c r="B153" s="334"/>
      <c r="C153" s="334" t="s">
        <v>938</v>
      </c>
      <c r="D153" s="334"/>
      <c r="E153" s="402" t="s">
        <v>688</v>
      </c>
      <c r="F153" s="402"/>
      <c r="G153" s="402"/>
      <c r="H153" s="402" t="s">
        <v>38</v>
      </c>
      <c r="I153" s="402"/>
      <c r="J153" s="402"/>
      <c r="K153" s="402" t="s">
        <v>687</v>
      </c>
      <c r="L153" s="402"/>
      <c r="M153" s="402"/>
      <c r="N153" s="402" t="s">
        <v>686</v>
      </c>
      <c r="O153" s="402"/>
      <c r="P153" s="402"/>
      <c r="Q153" s="247"/>
      <c r="R153" s="247"/>
      <c r="S153" s="247"/>
      <c r="T153" s="247"/>
      <c r="U153" s="247"/>
      <c r="V153" s="247"/>
      <c r="W153" s="247"/>
      <c r="X153" s="247"/>
      <c r="Y153" s="247"/>
      <c r="Z153" s="247"/>
      <c r="AA153" s="247"/>
      <c r="AB153" s="247"/>
      <c r="AC153" s="247"/>
      <c r="AD153" s="247"/>
      <c r="AE153" s="247"/>
      <c r="AF153" s="247"/>
      <c r="AG153" s="248"/>
      <c r="AH153" s="249"/>
      <c r="AI153" s="249"/>
      <c r="AJ153" s="247"/>
    </row>
    <row r="154" spans="1:36" ht="16.5" customHeight="1">
      <c r="A154" s="165">
        <v>1</v>
      </c>
      <c r="B154" s="193" t="s">
        <v>942</v>
      </c>
      <c r="C154" s="331" t="s">
        <v>720</v>
      </c>
      <c r="D154" s="205" t="str">
        <f t="shared" ref="D154:D159" si="41">HYPERLINK(AJ154,AI154)</f>
        <v>video</v>
      </c>
      <c r="E154" s="390">
        <v>8</v>
      </c>
      <c r="F154" s="390"/>
      <c r="G154" s="390"/>
      <c r="H154" s="390"/>
      <c r="I154" s="390"/>
      <c r="J154" s="390"/>
      <c r="K154" s="390"/>
      <c r="L154" s="390"/>
      <c r="M154" s="390"/>
      <c r="N154" s="390"/>
      <c r="O154" s="390"/>
      <c r="P154" s="391"/>
      <c r="Q154" s="159"/>
      <c r="R154" s="159"/>
      <c r="S154" s="159"/>
      <c r="T154" s="159"/>
      <c r="U154" s="159"/>
      <c r="V154" s="159"/>
      <c r="W154" s="159"/>
      <c r="X154" s="159"/>
      <c r="Y154" s="159"/>
      <c r="Z154" s="159"/>
      <c r="AA154" s="159"/>
      <c r="AB154" s="159"/>
      <c r="AC154" s="159"/>
      <c r="AD154" s="159"/>
      <c r="AE154" s="159"/>
      <c r="AF154" s="159"/>
      <c r="AG154" s="326"/>
      <c r="AI154" s="25" t="s">
        <v>738</v>
      </c>
      <c r="AJ154" s="19" t="str">
        <f>VLOOKUP(C154,EJE!C$1:D1488,2,FALSE)</f>
        <v>https://youtu.be/3cqkbGUWro4?si=jJC6Mfg8OeypjUji</v>
      </c>
    </row>
    <row r="155" spans="1:36" ht="12" customHeight="1">
      <c r="A155" s="165">
        <v>2</v>
      </c>
      <c r="B155" s="194" t="s">
        <v>264</v>
      </c>
      <c r="C155" s="326" t="s">
        <v>692</v>
      </c>
      <c r="D155" s="206" t="str">
        <f t="shared" si="41"/>
        <v>video</v>
      </c>
      <c r="E155" s="380"/>
      <c r="F155" s="380"/>
      <c r="G155" s="380"/>
      <c r="H155" s="380" t="s">
        <v>776</v>
      </c>
      <c r="I155" s="380"/>
      <c r="J155" s="380"/>
      <c r="K155" s="380">
        <v>3</v>
      </c>
      <c r="L155" s="380"/>
      <c r="M155" s="380"/>
      <c r="N155" s="380"/>
      <c r="O155" s="380"/>
      <c r="P155" s="385"/>
      <c r="Q155" s="159"/>
      <c r="R155" s="159"/>
      <c r="S155" s="159"/>
      <c r="T155" s="159"/>
      <c r="U155" s="159"/>
      <c r="V155" s="159"/>
      <c r="W155" s="159"/>
      <c r="X155" s="159"/>
      <c r="Y155" s="159"/>
      <c r="Z155" s="159"/>
      <c r="AA155" s="159"/>
      <c r="AB155" s="159"/>
      <c r="AC155" s="159"/>
      <c r="AD155" s="159"/>
      <c r="AE155" s="159"/>
      <c r="AF155" s="159"/>
      <c r="AG155" s="326"/>
      <c r="AI155" s="25" t="s">
        <v>738</v>
      </c>
      <c r="AJ155" s="19" t="str">
        <f>VLOOKUP(C155,EJE!C$1:D1489,2,FALSE)</f>
        <v>https://youtu.be/c6a4n-uxNy0?si=wxXF20Dhm3IYMqto</v>
      </c>
    </row>
    <row r="156" spans="1:36" ht="17.25" customHeight="1" thickBot="1">
      <c r="A156" s="165">
        <v>3</v>
      </c>
      <c r="B156" s="195" t="s">
        <v>942</v>
      </c>
      <c r="C156" s="329" t="s">
        <v>176</v>
      </c>
      <c r="D156" s="207" t="str">
        <f t="shared" si="41"/>
        <v>video</v>
      </c>
      <c r="E156" s="387"/>
      <c r="F156" s="387"/>
      <c r="G156" s="387"/>
      <c r="H156" s="387" t="s">
        <v>776</v>
      </c>
      <c r="I156" s="387"/>
      <c r="J156" s="387"/>
      <c r="K156" s="387">
        <v>3</v>
      </c>
      <c r="L156" s="387"/>
      <c r="M156" s="387"/>
      <c r="N156" s="387"/>
      <c r="O156" s="387"/>
      <c r="P156" s="388"/>
      <c r="Q156" s="159"/>
      <c r="R156" s="159"/>
      <c r="S156" s="159"/>
      <c r="T156" s="159"/>
      <c r="U156" s="159"/>
      <c r="V156" s="159"/>
      <c r="W156" s="159"/>
      <c r="X156" s="159"/>
      <c r="Y156" s="159"/>
      <c r="Z156" s="159"/>
      <c r="AA156" s="159"/>
      <c r="AB156" s="159"/>
      <c r="AC156" s="159"/>
      <c r="AD156" s="159"/>
      <c r="AE156" s="159"/>
      <c r="AF156" s="159"/>
      <c r="AG156" s="326"/>
      <c r="AI156" s="25" t="s">
        <v>738</v>
      </c>
      <c r="AJ156" s="19" t="str">
        <f>VLOOKUP(C156,EJE!C$1:D1490,2,FALSE)</f>
        <v>https://drive.google.com/file/d/1Q1An8Nigul245WUqUDS52fCJOsCBmEqf/view?usp=drive_link</v>
      </c>
    </row>
    <row r="157" spans="1:36" ht="16.5" customHeight="1">
      <c r="A157" s="165">
        <v>4</v>
      </c>
      <c r="B157" s="193" t="s">
        <v>739</v>
      </c>
      <c r="C157" s="331" t="s">
        <v>66</v>
      </c>
      <c r="D157" s="205" t="str">
        <f t="shared" si="41"/>
        <v>video</v>
      </c>
      <c r="E157" s="390"/>
      <c r="F157" s="390"/>
      <c r="G157" s="390"/>
      <c r="H157" s="390" t="s">
        <v>776</v>
      </c>
      <c r="I157" s="390"/>
      <c r="J157" s="390"/>
      <c r="K157" s="390">
        <v>3</v>
      </c>
      <c r="L157" s="390"/>
      <c r="M157" s="390"/>
      <c r="N157" s="390"/>
      <c r="O157" s="390"/>
      <c r="P157" s="391"/>
      <c r="Q157" s="159"/>
      <c r="R157" s="159"/>
      <c r="S157" s="159"/>
      <c r="T157" s="159"/>
      <c r="U157" s="159"/>
      <c r="V157" s="159"/>
      <c r="W157" s="159"/>
      <c r="X157" s="159"/>
      <c r="Y157" s="159"/>
      <c r="Z157" s="159"/>
      <c r="AA157" s="159"/>
      <c r="AB157" s="159"/>
      <c r="AC157" s="159"/>
      <c r="AD157" s="159"/>
      <c r="AE157" s="159"/>
      <c r="AF157" s="159"/>
      <c r="AG157" s="326"/>
      <c r="AI157" s="25" t="s">
        <v>738</v>
      </c>
      <c r="AJ157" s="19" t="str">
        <f>VLOOKUP(C157,EJE!C$1:D1491,2,FALSE)</f>
        <v>https://youtu.be/YNAwRWgPwNk?si=tRGZb459mOPBCCZB</v>
      </c>
    </row>
    <row r="158" spans="1:36" ht="12" customHeight="1">
      <c r="A158" s="165">
        <v>5</v>
      </c>
      <c r="B158" s="194" t="s">
        <v>739</v>
      </c>
      <c r="C158" s="326" t="s">
        <v>622</v>
      </c>
      <c r="D158" s="206" t="e">
        <f t="shared" si="41"/>
        <v>#N/A</v>
      </c>
      <c r="E158" s="380"/>
      <c r="F158" s="380"/>
      <c r="G158" s="380"/>
      <c r="H158" s="380" t="s">
        <v>776</v>
      </c>
      <c r="I158" s="380"/>
      <c r="J158" s="380"/>
      <c r="K158" s="380">
        <v>3</v>
      </c>
      <c r="L158" s="380"/>
      <c r="M158" s="380"/>
      <c r="N158" s="380"/>
      <c r="O158" s="380"/>
      <c r="P158" s="385"/>
      <c r="Q158" s="159"/>
      <c r="R158" s="159"/>
      <c r="S158" s="159"/>
      <c r="T158" s="159"/>
      <c r="U158" s="159"/>
      <c r="V158" s="159"/>
      <c r="W158" s="159"/>
      <c r="X158" s="159"/>
      <c r="Y158" s="159"/>
      <c r="Z158" s="159"/>
      <c r="AA158" s="159"/>
      <c r="AB158" s="159"/>
      <c r="AC158" s="159"/>
      <c r="AD158" s="159"/>
      <c r="AE158" s="159"/>
      <c r="AF158" s="159"/>
      <c r="AG158" s="326"/>
      <c r="AI158" s="25" t="s">
        <v>738</v>
      </c>
      <c r="AJ158" s="19" t="e">
        <f>VLOOKUP(C158,EJE!C$1:D1492,2,FALSE)</f>
        <v>#N/A</v>
      </c>
    </row>
    <row r="159" spans="1:36" ht="12.75" customHeight="1" thickBot="1">
      <c r="A159" s="165">
        <v>6</v>
      </c>
      <c r="B159" s="194" t="s">
        <v>0</v>
      </c>
      <c r="C159" s="326" t="s">
        <v>627</v>
      </c>
      <c r="D159" s="206" t="str">
        <f t="shared" si="41"/>
        <v>video</v>
      </c>
      <c r="E159" s="380"/>
      <c r="F159" s="380"/>
      <c r="G159" s="380"/>
      <c r="H159" s="380" t="s">
        <v>776</v>
      </c>
      <c r="I159" s="380"/>
      <c r="J159" s="380"/>
      <c r="K159" s="380">
        <v>3</v>
      </c>
      <c r="L159" s="380"/>
      <c r="M159" s="380"/>
      <c r="N159" s="380"/>
      <c r="O159" s="380"/>
      <c r="P159" s="385"/>
      <c r="Q159" s="159"/>
      <c r="R159" s="159"/>
      <c r="S159" s="159"/>
      <c r="T159" s="159"/>
      <c r="U159" s="159"/>
      <c r="V159" s="159"/>
      <c r="W159" s="159"/>
      <c r="X159" s="159"/>
      <c r="Y159" s="159"/>
      <c r="Z159" s="159"/>
      <c r="AA159" s="159"/>
      <c r="AB159" s="159"/>
      <c r="AC159" s="159"/>
      <c r="AD159" s="159"/>
      <c r="AE159" s="159"/>
      <c r="AF159" s="159"/>
      <c r="AG159" s="326"/>
      <c r="AI159" s="25" t="s">
        <v>738</v>
      </c>
      <c r="AJ159" s="19" t="str">
        <f>VLOOKUP(C159,EJE!C$1:D1493,2,FALSE)</f>
        <v>https://youtu.be/21c_yxmd5lQ?si=PIVwUqgcfAsyu5jn</v>
      </c>
    </row>
    <row r="160" spans="1:36">
      <c r="A160" s="165">
        <v>7</v>
      </c>
      <c r="B160" s="196" t="s">
        <v>836</v>
      </c>
      <c r="C160" s="331" t="str">
        <f>+VLOOKUP($B160,PERIODIZACION!$A$3:$AN$528,2,FALSE)</f>
        <v>HIP TRUST</v>
      </c>
      <c r="D160" s="331">
        <f>IF(VLOOKUP($B160,PERIODIZACION!$A$3:$AN$528,3,FALSE)=0,"",VLOOKUP($B160,PERIODIZACION!$A$3:$AN$528,3,FALSE))</f>
        <v>40</v>
      </c>
      <c r="E160" s="331" t="str">
        <f t="shared" ref="E160" si="42">IF(D160 &lt;&gt; "","/","")</f>
        <v>/</v>
      </c>
      <c r="F160" s="331">
        <f>IF(VLOOKUP($B160,PERIODIZACION!$A$3:$AN$528,4,FALSE)=0,"",VLOOKUP($B160,PERIODIZACION!$A$3:$AN$528,4,FALSE))</f>
        <v>4</v>
      </c>
      <c r="G160" s="331">
        <f>IF(VLOOKUP($B160,PERIODIZACION!$A$3:$AN$528,5,FALSE)=0,"",VLOOKUP($B160,PERIODIZACION!$A$3:$AN$528,5,FALSE))</f>
        <v>60</v>
      </c>
      <c r="H160" s="331" t="str">
        <f t="shared" ref="H160" si="43">IF(G160 &lt;&gt; "","/","")</f>
        <v>/</v>
      </c>
      <c r="I160" s="331">
        <f>IF(VLOOKUP($B160,PERIODIZACION!$A$3:$AN$528,6,FALSE)=0,"",VLOOKUP($B160,PERIODIZACION!$A$3:$AN$528,6,FALSE))</f>
        <v>4</v>
      </c>
      <c r="J160" s="331">
        <f>IF(VLOOKUP($B160,PERIODIZACION!$A$3:$AN$528,7,FALSE)=0,"",VLOOKUP($B160,PERIODIZACION!$A$3:$AN$528,7,FALSE))</f>
        <v>70</v>
      </c>
      <c r="K160" s="331" t="str">
        <f t="shared" ref="K160" si="44">IF(J160 &lt;&gt; "","/","")</f>
        <v>/</v>
      </c>
      <c r="L160" s="331">
        <f>IF(VLOOKUP($B160,PERIODIZACION!$A$3:$AN$528,8,FALSE)=0,"",VLOOKUP($B160,PERIODIZACION!$A$3:$AN$528,8,FALSE))</f>
        <v>4</v>
      </c>
      <c r="M160" s="331">
        <f>IF(VLOOKUP($B160,PERIODIZACION!$A$3:$AN$528,9,FALSE)=0,"",VLOOKUP($B160,PERIODIZACION!$A$3:$AN$528,9,FALSE))</f>
        <v>80</v>
      </c>
      <c r="N160" s="331" t="str">
        <f t="shared" ref="N160" si="45">IF(M160 &lt;&gt; "","/","")</f>
        <v>/</v>
      </c>
      <c r="O160" s="331">
        <f>IF(VLOOKUP($B160,PERIODIZACION!$A$3:$AN$528,10,FALSE)=0,"",VLOOKUP($B160,PERIODIZACION!$A$3:$AN$528,10,FALSE))</f>
        <v>4</v>
      </c>
      <c r="P160" s="331">
        <f>IF(VLOOKUP($B160,PERIODIZACION!$A$3:$AN$528,11,FALSE)=0,"",VLOOKUP($B160,PERIODIZACION!$A$3:$AN$528,11,FALSE))</f>
        <v>80</v>
      </c>
      <c r="Q160" s="331" t="str">
        <f t="shared" ref="Q160" si="46">IF(P160 &lt;&gt; "","/","")</f>
        <v>/</v>
      </c>
      <c r="R160" s="331">
        <f>IF(VLOOKUP($B160,PERIODIZACION!$A$3:$AN$528,12,FALSE)=0,"",VLOOKUP($B160,PERIODIZACION!$A$3:$AN$528,12,FALSE))</f>
        <v>4</v>
      </c>
      <c r="S160" s="331">
        <f>IF(VLOOKUP($B160,PERIODIZACION!$A$3:$AN$528,13,FALSE)=0,"",VLOOKUP($B160,PERIODIZACION!$A$3:$AN$528,13,FALSE))</f>
        <v>80</v>
      </c>
      <c r="T160" s="331" t="str">
        <f t="shared" ref="T160" si="47">IF(S160 &lt;&gt; "","/","")</f>
        <v>/</v>
      </c>
      <c r="U160" s="331">
        <f>IF(VLOOKUP($B160,PERIODIZACION!$A$3:$AN$528,14,FALSE)=0,"",VLOOKUP($B160,PERIODIZACION!$A$3:$AN$528,14,FALSE))</f>
        <v>4</v>
      </c>
      <c r="V160" s="331">
        <f>IF(VLOOKUP($B160,PERIODIZACION!$A$3:$AN$528,15,FALSE)=0,"",VLOOKUP($B160,PERIODIZACION!$A$3:$AN$528,15,FALSE))</f>
        <v>80</v>
      </c>
      <c r="W160" s="331" t="str">
        <f t="shared" ref="W160" si="48">IF(V160 &lt;&gt; "","/","")</f>
        <v>/</v>
      </c>
      <c r="X160" s="331">
        <f>IF(VLOOKUP($B160,PERIODIZACION!$A$3:$AN$528,16,FALSE)=0,"",VLOOKUP($B160,PERIODIZACION!$A$3:$AN$528,16,FALSE))</f>
        <v>4</v>
      </c>
      <c r="Y160" s="331">
        <f>IF(VLOOKUP($B160,PERIODIZACION!$A$3:$AN$528,17,FALSE)=0,"",VLOOKUP($B160,PERIODIZACION!$A$3:$AN$528,17,FALSE))</f>
        <v>80</v>
      </c>
      <c r="Z160" s="331" t="str">
        <f t="shared" ref="Z160" si="49">IF(Y160 &lt;&gt; "","/","")</f>
        <v>/</v>
      </c>
      <c r="AA160" s="331">
        <f>IF(VLOOKUP($B160,PERIODIZACION!$A$3:$AN$528,18,FALSE)=0,"",VLOOKUP($B160,PERIODIZACION!$A$3:$AN$528,18,FALSE))</f>
        <v>4</v>
      </c>
      <c r="AB160" s="331">
        <f>IF(VLOOKUP($B160,PERIODIZACION!$A$3:$AN$528,19,FALSE)=0,"",VLOOKUP($B160,PERIODIZACION!$A$3:$AN$528,19,FALSE))</f>
        <v>80</v>
      </c>
      <c r="AC160" s="331" t="str">
        <f t="shared" ref="AC160" si="50">IF(AB160 &lt;&gt; "","/","")</f>
        <v>/</v>
      </c>
      <c r="AD160" s="331">
        <f>IF(VLOOKUP($B160,PERIODIZACION!$A$3:$AN$528,20,FALSE)=0,"",VLOOKUP($B160,PERIODIZACION!$A$3:$AN$528,20,FALSE))</f>
        <v>4</v>
      </c>
      <c r="AE160" s="331" t="str">
        <f>IF(VLOOKUP($B160,PERIODIZACION!$A$3:$AN$528,21,FALSE)=0,"",VLOOKUP($B160,PERIODIZACION!$A$3:$AN$528,21,FALSE))</f>
        <v/>
      </c>
      <c r="AF160" s="331" t="str">
        <f t="shared" ref="AF160" si="51">IF(AE160 &lt;&gt; "","/","")</f>
        <v/>
      </c>
      <c r="AG160" s="332" t="str">
        <f>IF(VLOOKUP($B160,PERIODIZACION!$A$3:$AN$528,22,FALSE)=0,"",VLOOKUP($B160,PERIODIZACION!$A$3:$AN$528,22,FALSE))</f>
        <v/>
      </c>
      <c r="AJ160" s="19" t="e">
        <f>VLOOKUP(C160,EJE!C$1:D1495,2,FALSE)</f>
        <v>#N/A</v>
      </c>
    </row>
    <row r="161" spans="1:36" ht="12" customHeight="1">
      <c r="A161" s="165">
        <v>8</v>
      </c>
      <c r="B161" s="194" t="s">
        <v>685</v>
      </c>
      <c r="C161" s="326" t="s">
        <v>3</v>
      </c>
      <c r="D161" s="206" t="str">
        <f>HYPERLINK(AJ161,AI161)</f>
        <v>video</v>
      </c>
      <c r="E161" s="380"/>
      <c r="F161" s="380"/>
      <c r="G161" s="380"/>
      <c r="H161" s="380" t="s">
        <v>776</v>
      </c>
      <c r="I161" s="380"/>
      <c r="J161" s="380"/>
      <c r="K161" s="380"/>
      <c r="L161" s="380"/>
      <c r="M161" s="380"/>
      <c r="N161" s="380"/>
      <c r="O161" s="380"/>
      <c r="P161" s="380"/>
      <c r="Q161" s="326"/>
      <c r="R161" s="326"/>
      <c r="S161" s="326"/>
      <c r="T161" s="326"/>
      <c r="U161" s="326"/>
      <c r="V161" s="326"/>
      <c r="W161" s="326"/>
      <c r="X161" s="326"/>
      <c r="Y161" s="326"/>
      <c r="Z161" s="326"/>
      <c r="AA161" s="326"/>
      <c r="AB161" s="326"/>
      <c r="AC161" s="326"/>
      <c r="AD161" s="326"/>
      <c r="AE161" s="326"/>
      <c r="AF161" s="326"/>
      <c r="AG161" s="328"/>
      <c r="AI161" s="25" t="s">
        <v>738</v>
      </c>
      <c r="AJ161" s="19" t="str">
        <f>VLOOKUP(C161,EJE!C$1:D1496,2,FALSE)</f>
        <v>https://youtu.be/JwwQxitUCsY?si=-0IR-GRHn2uOUwX0</v>
      </c>
    </row>
    <row r="162" spans="1:36" ht="12.75" customHeight="1" thickBot="1">
      <c r="A162" s="165">
        <v>9</v>
      </c>
      <c r="B162" s="195" t="s">
        <v>264</v>
      </c>
      <c r="C162" s="329" t="s">
        <v>219</v>
      </c>
      <c r="D162" s="207" t="str">
        <f>HYPERLINK(AJ162,AI162)</f>
        <v>video</v>
      </c>
      <c r="E162" s="387"/>
      <c r="F162" s="387"/>
      <c r="G162" s="387"/>
      <c r="H162" s="387" t="s">
        <v>776</v>
      </c>
      <c r="I162" s="387"/>
      <c r="J162" s="387"/>
      <c r="K162" s="387"/>
      <c r="L162" s="387"/>
      <c r="M162" s="387"/>
      <c r="N162" s="387"/>
      <c r="O162" s="387"/>
      <c r="P162" s="387"/>
      <c r="Q162" s="329"/>
      <c r="R162" s="329"/>
      <c r="S162" s="329"/>
      <c r="T162" s="329"/>
      <c r="U162" s="329"/>
      <c r="V162" s="329"/>
      <c r="W162" s="329"/>
      <c r="X162" s="329"/>
      <c r="Y162" s="329"/>
      <c r="Z162" s="329"/>
      <c r="AA162" s="329"/>
      <c r="AB162" s="329"/>
      <c r="AC162" s="329"/>
      <c r="AD162" s="329"/>
      <c r="AE162" s="329"/>
      <c r="AF162" s="329"/>
      <c r="AG162" s="330"/>
      <c r="AI162" s="25" t="s">
        <v>738</v>
      </c>
      <c r="AJ162" s="19">
        <f>VLOOKUP(C162,EJE!C$1:D1497,2,FALSE)</f>
        <v>0</v>
      </c>
    </row>
    <row r="163" spans="1:36">
      <c r="A163" s="165">
        <v>10</v>
      </c>
      <c r="B163" s="400"/>
      <c r="C163" s="400"/>
      <c r="D163" s="400"/>
      <c r="E163" s="400" t="s">
        <v>688</v>
      </c>
      <c r="F163" s="400"/>
      <c r="G163" s="400"/>
      <c r="H163" s="400" t="s">
        <v>38</v>
      </c>
      <c r="I163" s="400"/>
      <c r="J163" s="400"/>
      <c r="K163" s="400" t="s">
        <v>687</v>
      </c>
      <c r="L163" s="400"/>
      <c r="M163" s="400"/>
      <c r="N163" s="400" t="s">
        <v>686</v>
      </c>
      <c r="O163" s="400"/>
      <c r="P163" s="400"/>
      <c r="Q163" s="326"/>
      <c r="R163" s="326"/>
      <c r="S163" s="326"/>
      <c r="T163" s="326"/>
      <c r="U163" s="326"/>
      <c r="V163" s="326"/>
      <c r="W163" s="326"/>
      <c r="X163" s="326"/>
      <c r="Y163" s="326"/>
      <c r="Z163" s="326"/>
      <c r="AA163" s="326"/>
      <c r="AB163" s="326"/>
      <c r="AC163" s="326"/>
      <c r="AD163" s="326"/>
      <c r="AE163" s="326"/>
      <c r="AF163" s="326"/>
      <c r="AG163" s="326"/>
      <c r="AJ163" s="19"/>
    </row>
    <row r="164" spans="1:36" ht="16.5" customHeight="1">
      <c r="A164" s="165">
        <v>11</v>
      </c>
      <c r="B164" s="197" t="s">
        <v>685</v>
      </c>
      <c r="C164" s="326" t="s">
        <v>3</v>
      </c>
      <c r="D164" s="206" t="str">
        <f t="shared" ref="D164:D173" si="52">HYPERLINK(AJ164,AI164)</f>
        <v>video</v>
      </c>
      <c r="E164" s="380"/>
      <c r="F164" s="380"/>
      <c r="G164" s="380"/>
      <c r="H164" s="380" t="s">
        <v>776</v>
      </c>
      <c r="I164" s="380"/>
      <c r="J164" s="380"/>
      <c r="K164" s="380"/>
      <c r="L164" s="380"/>
      <c r="M164" s="380"/>
      <c r="N164" s="380"/>
      <c r="O164" s="380"/>
      <c r="P164" s="380"/>
      <c r="Q164" s="326"/>
      <c r="R164" s="326"/>
      <c r="S164" s="326"/>
      <c r="T164" s="326"/>
      <c r="U164" s="326"/>
      <c r="V164" s="326"/>
      <c r="W164" s="326"/>
      <c r="X164" s="326"/>
      <c r="Y164" s="326"/>
      <c r="Z164" s="326"/>
      <c r="AA164" s="326"/>
      <c r="AB164" s="326"/>
      <c r="AC164" s="326"/>
      <c r="AD164" s="326"/>
      <c r="AE164" s="326"/>
      <c r="AF164" s="326"/>
      <c r="AG164" s="326"/>
      <c r="AI164" s="25" t="s">
        <v>738</v>
      </c>
      <c r="AJ164" s="19" t="str">
        <f>VLOOKUP(C164,EJE!C$1:D1499,2,FALSE)</f>
        <v>https://youtu.be/JwwQxitUCsY?si=-0IR-GRHn2uOUwX0</v>
      </c>
    </row>
    <row r="165" spans="1:36" ht="12.75" customHeight="1">
      <c r="A165" s="165">
        <v>12</v>
      </c>
      <c r="B165" s="197" t="s">
        <v>942</v>
      </c>
      <c r="C165" s="326" t="s">
        <v>661</v>
      </c>
      <c r="D165" s="206" t="str">
        <f t="shared" si="52"/>
        <v>video</v>
      </c>
      <c r="E165" s="380"/>
      <c r="F165" s="380"/>
      <c r="G165" s="380"/>
      <c r="H165" s="380" t="s">
        <v>776</v>
      </c>
      <c r="I165" s="380"/>
      <c r="J165" s="380"/>
      <c r="K165" s="380"/>
      <c r="L165" s="380"/>
      <c r="M165" s="380"/>
      <c r="N165" s="380"/>
      <c r="O165" s="380"/>
      <c r="P165" s="380"/>
      <c r="Q165" s="326"/>
      <c r="R165" s="326"/>
      <c r="S165" s="326"/>
      <c r="T165" s="326"/>
      <c r="U165" s="326"/>
      <c r="V165" s="326"/>
      <c r="W165" s="326"/>
      <c r="X165" s="326"/>
      <c r="Y165" s="326"/>
      <c r="Z165" s="326"/>
      <c r="AA165" s="326"/>
      <c r="AB165" s="326"/>
      <c r="AC165" s="326"/>
      <c r="AD165" s="326"/>
      <c r="AE165" s="326"/>
      <c r="AF165" s="326"/>
      <c r="AG165" s="326"/>
      <c r="AI165" s="25" t="s">
        <v>738</v>
      </c>
      <c r="AJ165" s="19" t="str">
        <f>VLOOKUP(C165,EJE!C$1:D1500,2,FALSE)</f>
        <v>https://drive.google.com/file/d/1VSznd0Pd842fm_2ygqVwDGID2Qpk-swW/view?usp=sharing</v>
      </c>
    </row>
    <row r="166" spans="1:36" ht="12.75" customHeight="1">
      <c r="A166" s="165">
        <v>13</v>
      </c>
      <c r="B166" s="197" t="s">
        <v>942</v>
      </c>
      <c r="C166" s="326" t="s">
        <v>661</v>
      </c>
      <c r="D166" s="206" t="str">
        <f t="shared" si="52"/>
        <v>video</v>
      </c>
      <c r="E166" s="380"/>
      <c r="F166" s="380"/>
      <c r="G166" s="380"/>
      <c r="H166" s="380" t="s">
        <v>776</v>
      </c>
      <c r="I166" s="380"/>
      <c r="J166" s="380"/>
      <c r="K166" s="380"/>
      <c r="L166" s="380"/>
      <c r="M166" s="380"/>
      <c r="N166" s="380"/>
      <c r="O166" s="380"/>
      <c r="P166" s="380"/>
      <c r="Q166" s="326"/>
      <c r="R166" s="326"/>
      <c r="S166" s="326"/>
      <c r="T166" s="326"/>
      <c r="U166" s="326"/>
      <c r="V166" s="326"/>
      <c r="W166" s="326"/>
      <c r="X166" s="326"/>
      <c r="Y166" s="326"/>
      <c r="Z166" s="326"/>
      <c r="AA166" s="326"/>
      <c r="AB166" s="326"/>
      <c r="AC166" s="326"/>
      <c r="AD166" s="326"/>
      <c r="AE166" s="326"/>
      <c r="AF166" s="326"/>
      <c r="AG166" s="326"/>
      <c r="AI166" s="25" t="s">
        <v>738</v>
      </c>
      <c r="AJ166" s="19" t="str">
        <f>VLOOKUP(C166,EJE!C$1:D1501,2,FALSE)</f>
        <v>https://drive.google.com/file/d/1VSznd0Pd842fm_2ygqVwDGID2Qpk-swW/view?usp=sharing</v>
      </c>
    </row>
    <row r="167" spans="1:36" ht="12" customHeight="1">
      <c r="A167" s="165">
        <v>14</v>
      </c>
      <c r="B167" s="197" t="s">
        <v>42</v>
      </c>
      <c r="C167" s="326" t="s">
        <v>2</v>
      </c>
      <c r="D167" s="206" t="str">
        <f t="shared" si="52"/>
        <v>video</v>
      </c>
      <c r="E167" s="380">
        <v>10</v>
      </c>
      <c r="F167" s="380"/>
      <c r="G167" s="380"/>
      <c r="H167" s="380" t="s">
        <v>772</v>
      </c>
      <c r="I167" s="380"/>
      <c r="J167" s="380"/>
      <c r="K167" s="380">
        <v>3</v>
      </c>
      <c r="L167" s="380"/>
      <c r="M167" s="380"/>
      <c r="N167" s="380"/>
      <c r="O167" s="380"/>
      <c r="P167" s="380"/>
      <c r="Q167" s="326"/>
      <c r="R167" s="326"/>
      <c r="S167" s="326"/>
      <c r="T167" s="326"/>
      <c r="U167" s="326"/>
      <c r="V167" s="326"/>
      <c r="W167" s="326"/>
      <c r="X167" s="326"/>
      <c r="Y167" s="326"/>
      <c r="Z167" s="326"/>
      <c r="AA167" s="326"/>
      <c r="AB167" s="326"/>
      <c r="AC167" s="326"/>
      <c r="AD167" s="326"/>
      <c r="AE167" s="326"/>
      <c r="AF167" s="326"/>
      <c r="AG167" s="326"/>
      <c r="AI167" s="25" t="s">
        <v>738</v>
      </c>
      <c r="AJ167" s="19" t="str">
        <f>VLOOKUP(C167,EJE!C$1:D1502,2,FALSE)</f>
        <v>https://youtu.be/bgO3bI1ts_E?si=cgFOBOfo4lT9WI1k</v>
      </c>
    </row>
    <row r="168" spans="1:36" ht="12" customHeight="1">
      <c r="A168" s="165">
        <v>15</v>
      </c>
      <c r="B168" s="197" t="s">
        <v>39</v>
      </c>
      <c r="C168" s="326" t="s">
        <v>565</v>
      </c>
      <c r="D168" s="206" t="str">
        <f t="shared" si="52"/>
        <v>video</v>
      </c>
      <c r="E168" s="380">
        <v>10</v>
      </c>
      <c r="F168" s="380"/>
      <c r="G168" s="380"/>
      <c r="H168" s="380" t="s">
        <v>772</v>
      </c>
      <c r="I168" s="380"/>
      <c r="J168" s="380"/>
      <c r="K168" s="380">
        <v>3</v>
      </c>
      <c r="L168" s="380"/>
      <c r="M168" s="380"/>
      <c r="N168" s="380"/>
      <c r="O168" s="380"/>
      <c r="P168" s="380"/>
      <c r="Q168" s="326"/>
      <c r="R168" s="326"/>
      <c r="S168" s="326"/>
      <c r="T168" s="326"/>
      <c r="U168" s="326"/>
      <c r="V168" s="326"/>
      <c r="W168" s="326"/>
      <c r="X168" s="326"/>
      <c r="Y168" s="326"/>
      <c r="Z168" s="326"/>
      <c r="AA168" s="326"/>
      <c r="AB168" s="326"/>
      <c r="AC168" s="326"/>
      <c r="AD168" s="326"/>
      <c r="AE168" s="326"/>
      <c r="AF168" s="326"/>
      <c r="AG168" s="326"/>
      <c r="AI168" s="25" t="s">
        <v>738</v>
      </c>
      <c r="AJ168" s="19">
        <f>VLOOKUP(C168,EJE!C$1:D1503,2,FALSE)</f>
        <v>0</v>
      </c>
    </row>
    <row r="169" spans="1:36" ht="12.75" customHeight="1">
      <c r="A169" s="165">
        <v>16</v>
      </c>
      <c r="B169" s="197" t="s">
        <v>685</v>
      </c>
      <c r="C169" s="326" t="s">
        <v>4</v>
      </c>
      <c r="D169" s="206" t="str">
        <f t="shared" si="52"/>
        <v>video</v>
      </c>
      <c r="E169" s="380"/>
      <c r="F169" s="380"/>
      <c r="G169" s="380"/>
      <c r="H169" s="380" t="s">
        <v>779</v>
      </c>
      <c r="I169" s="380"/>
      <c r="J169" s="380"/>
      <c r="K169" s="380">
        <v>3</v>
      </c>
      <c r="L169" s="380"/>
      <c r="M169" s="380"/>
      <c r="N169" s="380"/>
      <c r="O169" s="380"/>
      <c r="P169" s="380"/>
      <c r="Q169" s="326"/>
      <c r="R169" s="326"/>
      <c r="S169" s="326"/>
      <c r="T169" s="326"/>
      <c r="U169" s="326"/>
      <c r="V169" s="326"/>
      <c r="W169" s="326"/>
      <c r="X169" s="326"/>
      <c r="Y169" s="326"/>
      <c r="Z169" s="326"/>
      <c r="AA169" s="326"/>
      <c r="AB169" s="326"/>
      <c r="AC169" s="326"/>
      <c r="AD169" s="326"/>
      <c r="AE169" s="326"/>
      <c r="AF169" s="326"/>
      <c r="AG169" s="326"/>
      <c r="AI169" s="25" t="s">
        <v>738</v>
      </c>
      <c r="AJ169" s="19" t="str">
        <f>VLOOKUP(C169,EJE!C$1:D1504,2,FALSE)</f>
        <v>https://youtu.be/SvFPSj9WcEk?si=iMWBcf8EZLcp5zy2</v>
      </c>
    </row>
    <row r="170" spans="1:36" ht="16.5">
      <c r="A170" s="166">
        <v>17</v>
      </c>
      <c r="B170" s="197" t="s">
        <v>1</v>
      </c>
      <c r="C170" s="326" t="s">
        <v>746</v>
      </c>
      <c r="D170" s="206" t="str">
        <f t="shared" si="52"/>
        <v>video</v>
      </c>
      <c r="E170" s="380"/>
      <c r="F170" s="380"/>
      <c r="G170" s="380"/>
      <c r="H170" s="380"/>
      <c r="I170" s="380"/>
      <c r="J170" s="380"/>
      <c r="K170" s="380"/>
      <c r="L170" s="380"/>
      <c r="M170" s="380"/>
      <c r="N170" s="380"/>
      <c r="O170" s="380"/>
      <c r="P170" s="380"/>
      <c r="Q170" s="326"/>
      <c r="R170" s="326"/>
      <c r="S170" s="326"/>
      <c r="T170" s="326"/>
      <c r="U170" s="326"/>
      <c r="V170" s="326"/>
      <c r="W170" s="326"/>
      <c r="X170" s="326"/>
      <c r="Y170" s="326"/>
      <c r="Z170" s="326"/>
      <c r="AA170" s="326"/>
      <c r="AB170" s="326"/>
      <c r="AC170" s="326"/>
      <c r="AD170" s="326"/>
      <c r="AE170" s="326"/>
      <c r="AF170" s="326"/>
      <c r="AG170" s="326"/>
      <c r="AI170" s="25" t="s">
        <v>738</v>
      </c>
      <c r="AJ170" s="19">
        <f>VLOOKUP(C170,EJE!C$1:D1505,2,FALSE)</f>
        <v>0</v>
      </c>
    </row>
    <row r="171" spans="1:36" ht="16.5">
      <c r="A171" s="166">
        <v>18</v>
      </c>
      <c r="B171" s="197" t="s">
        <v>1</v>
      </c>
      <c r="C171" s="326" t="s">
        <v>746</v>
      </c>
      <c r="D171" s="206" t="str">
        <f t="shared" si="52"/>
        <v>video</v>
      </c>
      <c r="E171" s="380"/>
      <c r="F171" s="380"/>
      <c r="G171" s="380"/>
      <c r="H171" s="380"/>
      <c r="I171" s="380"/>
      <c r="J171" s="380"/>
      <c r="K171" s="380"/>
      <c r="L171" s="380"/>
      <c r="M171" s="380"/>
      <c r="N171" s="380"/>
      <c r="O171" s="380"/>
      <c r="P171" s="380"/>
      <c r="Q171" s="326"/>
      <c r="R171" s="326"/>
      <c r="S171" s="326"/>
      <c r="T171" s="326"/>
      <c r="U171" s="326"/>
      <c r="V171" s="326"/>
      <c r="W171" s="326"/>
      <c r="X171" s="326"/>
      <c r="Y171" s="326"/>
      <c r="Z171" s="326"/>
      <c r="AA171" s="326"/>
      <c r="AB171" s="326"/>
      <c r="AC171" s="326"/>
      <c r="AD171" s="326"/>
      <c r="AE171" s="326"/>
      <c r="AF171" s="326"/>
      <c r="AG171" s="326"/>
      <c r="AI171" s="25" t="s">
        <v>738</v>
      </c>
      <c r="AJ171" s="19">
        <f>VLOOKUP(C171,EJE!C$1:D1506,2,FALSE)</f>
        <v>0</v>
      </c>
    </row>
    <row r="172" spans="1:36" ht="16.5">
      <c r="A172" s="166">
        <v>19</v>
      </c>
      <c r="B172" s="197" t="s">
        <v>1</v>
      </c>
      <c r="C172" s="326" t="s">
        <v>746</v>
      </c>
      <c r="D172" s="206" t="str">
        <f t="shared" si="52"/>
        <v>video</v>
      </c>
      <c r="E172" s="380"/>
      <c r="F172" s="380"/>
      <c r="G172" s="380"/>
      <c r="H172" s="380"/>
      <c r="I172" s="380"/>
      <c r="J172" s="380"/>
      <c r="K172" s="380"/>
      <c r="L172" s="380"/>
      <c r="M172" s="380"/>
      <c r="N172" s="380"/>
      <c r="O172" s="380"/>
      <c r="P172" s="380"/>
      <c r="Q172" s="326"/>
      <c r="R172" s="326"/>
      <c r="S172" s="326"/>
      <c r="T172" s="326"/>
      <c r="U172" s="326"/>
      <c r="V172" s="326"/>
      <c r="W172" s="326"/>
      <c r="X172" s="326"/>
      <c r="Y172" s="326"/>
      <c r="Z172" s="326"/>
      <c r="AA172" s="326"/>
      <c r="AB172" s="326"/>
      <c r="AC172" s="326"/>
      <c r="AD172" s="326"/>
      <c r="AE172" s="326"/>
      <c r="AF172" s="326"/>
      <c r="AG172" s="326"/>
      <c r="AI172" s="25" t="s">
        <v>738</v>
      </c>
      <c r="AJ172" s="19">
        <f>VLOOKUP(C172,EJE!C$1:D1507,2,FALSE)</f>
        <v>0</v>
      </c>
    </row>
    <row r="173" spans="1:36" ht="16.5">
      <c r="A173" s="166">
        <v>20</v>
      </c>
      <c r="B173" s="197" t="s">
        <v>1</v>
      </c>
      <c r="C173" s="326" t="s">
        <v>746</v>
      </c>
      <c r="D173" s="206" t="str">
        <f t="shared" si="52"/>
        <v>video</v>
      </c>
      <c r="E173" s="380"/>
      <c r="F173" s="380"/>
      <c r="G173" s="380"/>
      <c r="H173" s="380"/>
      <c r="I173" s="380"/>
      <c r="J173" s="380"/>
      <c r="K173" s="380"/>
      <c r="L173" s="380"/>
      <c r="M173" s="380"/>
      <c r="N173" s="380"/>
      <c r="O173" s="380"/>
      <c r="P173" s="380"/>
      <c r="Q173" s="326"/>
      <c r="R173" s="326"/>
      <c r="S173" s="326"/>
      <c r="T173" s="326"/>
      <c r="U173" s="326"/>
      <c r="V173" s="326"/>
      <c r="W173" s="326"/>
      <c r="X173" s="326"/>
      <c r="Y173" s="326"/>
      <c r="Z173" s="326"/>
      <c r="AA173" s="326"/>
      <c r="AB173" s="326"/>
      <c r="AC173" s="326"/>
      <c r="AD173" s="326"/>
      <c r="AE173" s="326"/>
      <c r="AF173" s="326"/>
      <c r="AG173" s="326"/>
      <c r="AI173" s="25" t="s">
        <v>738</v>
      </c>
      <c r="AJ173" s="19">
        <f>VLOOKUP(C173,EJE!C$1:D1508,2,FALSE)</f>
        <v>0</v>
      </c>
    </row>
    <row r="174" spans="1:36">
      <c r="A174" s="167"/>
      <c r="B174" s="199"/>
      <c r="C174" s="159"/>
      <c r="D174" s="204"/>
      <c r="E174" s="173"/>
      <c r="F174" s="173"/>
      <c r="G174" s="173"/>
      <c r="I174" s="333"/>
      <c r="J174" s="174"/>
      <c r="L174" s="333"/>
      <c r="M174" s="174"/>
      <c r="O174" s="333"/>
      <c r="P174" s="174"/>
      <c r="S174" s="174"/>
      <c r="U174" s="175"/>
      <c r="V174" s="175"/>
      <c r="W174" s="175"/>
      <c r="X174" s="175"/>
      <c r="Y174" s="175"/>
      <c r="AB174" s="174"/>
      <c r="AE174" s="174"/>
    </row>
    <row r="175" spans="1:36">
      <c r="A175" s="167"/>
      <c r="B175" s="199"/>
      <c r="C175" s="159"/>
      <c r="D175" s="204"/>
      <c r="E175" s="173"/>
      <c r="F175" s="173"/>
      <c r="G175" s="173"/>
      <c r="I175" s="333"/>
      <c r="J175" s="174"/>
      <c r="L175" s="333"/>
      <c r="M175" s="174"/>
      <c r="O175" s="333"/>
      <c r="P175" s="174"/>
      <c r="S175" s="174"/>
      <c r="U175" s="175"/>
      <c r="V175" s="175"/>
      <c r="W175" s="175"/>
      <c r="X175" s="175"/>
      <c r="Y175" s="175"/>
      <c r="AB175" s="174"/>
      <c r="AE175" s="174"/>
    </row>
    <row r="176" spans="1:36">
      <c r="A176" s="167"/>
      <c r="B176" s="199"/>
      <c r="C176" s="159"/>
      <c r="D176" s="204"/>
      <c r="E176" s="173"/>
      <c r="F176" s="173"/>
      <c r="G176" s="173"/>
      <c r="I176" s="333"/>
      <c r="J176" s="174"/>
      <c r="L176" s="333"/>
      <c r="M176" s="174"/>
      <c r="O176" s="333"/>
      <c r="P176" s="174"/>
      <c r="S176" s="174"/>
      <c r="U176" s="175"/>
      <c r="V176" s="175"/>
      <c r="W176" s="175"/>
      <c r="X176" s="175"/>
      <c r="Y176" s="175"/>
      <c r="AB176" s="174"/>
      <c r="AE176" s="174"/>
    </row>
    <row r="177" spans="1:36">
      <c r="A177" s="167"/>
      <c r="B177" s="199"/>
      <c r="C177" s="159"/>
      <c r="D177" s="204"/>
      <c r="E177" s="173"/>
      <c r="F177" s="173"/>
      <c r="G177" s="173"/>
      <c r="I177" s="333"/>
      <c r="J177" s="174"/>
      <c r="L177" s="333"/>
      <c r="M177" s="174"/>
      <c r="O177" s="333"/>
      <c r="P177" s="174"/>
      <c r="S177" s="174"/>
      <c r="U177" s="175"/>
      <c r="V177" s="175"/>
      <c r="W177" s="175"/>
      <c r="X177" s="175"/>
      <c r="Y177" s="175"/>
      <c r="AB177" s="174"/>
      <c r="AE177" s="174"/>
    </row>
    <row r="178" spans="1:36">
      <c r="C178" s="157" t="s">
        <v>927</v>
      </c>
      <c r="D178" s="204"/>
      <c r="E178" s="173"/>
      <c r="F178" s="173"/>
      <c r="G178" s="173"/>
      <c r="I178" s="333"/>
      <c r="J178" s="174"/>
      <c r="L178" s="333"/>
      <c r="M178" s="174"/>
      <c r="O178" s="333"/>
      <c r="P178" s="174"/>
      <c r="S178" s="174"/>
      <c r="U178" s="175"/>
      <c r="V178" s="175"/>
      <c r="W178" s="175"/>
      <c r="X178" s="175"/>
      <c r="Y178" s="175"/>
      <c r="AB178" s="174"/>
      <c r="AE178" s="174"/>
    </row>
    <row r="179" spans="1:36" s="250" customFormat="1" ht="20.25" customHeight="1" thickBot="1">
      <c r="A179" s="335">
        <v>8</v>
      </c>
      <c r="B179" s="335"/>
      <c r="C179" s="335" t="s">
        <v>929</v>
      </c>
      <c r="D179" s="335"/>
      <c r="E179" s="401" t="s">
        <v>688</v>
      </c>
      <c r="F179" s="401"/>
      <c r="G179" s="401"/>
      <c r="H179" s="401" t="s">
        <v>38</v>
      </c>
      <c r="I179" s="401"/>
      <c r="J179" s="401"/>
      <c r="K179" s="401" t="s">
        <v>687</v>
      </c>
      <c r="L179" s="401"/>
      <c r="M179" s="401"/>
      <c r="N179" s="401" t="s">
        <v>686</v>
      </c>
      <c r="O179" s="401"/>
      <c r="P179" s="401"/>
      <c r="AH179" s="249"/>
      <c r="AI179" s="249"/>
    </row>
    <row r="180" spans="1:36">
      <c r="A180" s="165">
        <v>1</v>
      </c>
      <c r="B180" s="193" t="s">
        <v>175</v>
      </c>
      <c r="C180" s="331" t="s">
        <v>210</v>
      </c>
      <c r="D180" s="209" t="str">
        <f t="shared" ref="D180:D199" si="53">HYPERLINK(AJ180,AI180)</f>
        <v>video</v>
      </c>
      <c r="E180" s="389">
        <v>8</v>
      </c>
      <c r="F180" s="389"/>
      <c r="G180" s="389"/>
      <c r="H180" s="389"/>
      <c r="I180" s="389"/>
      <c r="J180" s="389"/>
      <c r="K180" s="389"/>
      <c r="L180" s="389"/>
      <c r="M180" s="389"/>
      <c r="N180" s="390"/>
      <c r="O180" s="390"/>
      <c r="P180" s="391"/>
      <c r="Q180" s="327"/>
      <c r="R180" s="327"/>
      <c r="S180" s="327"/>
      <c r="T180" s="327"/>
      <c r="U180" s="327"/>
      <c r="V180" s="327"/>
      <c r="W180" s="327"/>
      <c r="X180" s="327"/>
      <c r="Y180" s="327"/>
      <c r="Z180" s="327"/>
      <c r="AA180" s="327"/>
      <c r="AB180" s="327"/>
      <c r="AC180" s="327"/>
      <c r="AD180" s="327"/>
      <c r="AE180" s="327"/>
      <c r="AF180" s="327"/>
      <c r="AG180" s="327"/>
      <c r="AI180" s="25" t="s">
        <v>738</v>
      </c>
      <c r="AJ180" s="19">
        <f>VLOOKUP(C180,EJE!C$1:D1508,2,FALSE)</f>
        <v>0</v>
      </c>
    </row>
    <row r="181" spans="1:36" ht="12" customHeight="1">
      <c r="A181" s="165">
        <v>2</v>
      </c>
      <c r="B181" s="194" t="s">
        <v>395</v>
      </c>
      <c r="C181" s="326" t="s">
        <v>389</v>
      </c>
      <c r="D181" s="208" t="str">
        <f t="shared" si="53"/>
        <v>video</v>
      </c>
      <c r="E181" s="384"/>
      <c r="F181" s="384"/>
      <c r="G181" s="384"/>
      <c r="H181" s="384" t="s">
        <v>776</v>
      </c>
      <c r="I181" s="384"/>
      <c r="J181" s="384"/>
      <c r="K181" s="384">
        <v>3</v>
      </c>
      <c r="L181" s="384"/>
      <c r="M181" s="384"/>
      <c r="N181" s="380"/>
      <c r="O181" s="380"/>
      <c r="P181" s="385"/>
      <c r="Q181" s="327"/>
      <c r="R181" s="327"/>
      <c r="S181" s="327"/>
      <c r="T181" s="327"/>
      <c r="U181" s="327"/>
      <c r="V181" s="327"/>
      <c r="W181" s="327"/>
      <c r="X181" s="327"/>
      <c r="Y181" s="327"/>
      <c r="Z181" s="327"/>
      <c r="AA181" s="327"/>
      <c r="AB181" s="327"/>
      <c r="AC181" s="327"/>
      <c r="AD181" s="327"/>
      <c r="AE181" s="327"/>
      <c r="AF181" s="327"/>
      <c r="AG181" s="327"/>
      <c r="AI181" s="25" t="s">
        <v>738</v>
      </c>
      <c r="AJ181" s="19" t="str">
        <f>VLOOKUP(C181,EJE!C$1:D1509,2,FALSE)</f>
        <v>https://youtu.be/B4AxYIlorgw?si=E6uIHQ3akwy8aj-m</v>
      </c>
    </row>
    <row r="182" spans="1:36" ht="17.25" customHeight="1" thickBot="1">
      <c r="A182" s="165">
        <v>3</v>
      </c>
      <c r="B182" s="195" t="s">
        <v>392</v>
      </c>
      <c r="C182" s="329" t="s">
        <v>176</v>
      </c>
      <c r="D182" s="210" t="str">
        <f t="shared" si="53"/>
        <v>video</v>
      </c>
      <c r="E182" s="386"/>
      <c r="F182" s="386"/>
      <c r="G182" s="386"/>
      <c r="H182" s="386" t="s">
        <v>776</v>
      </c>
      <c r="I182" s="386"/>
      <c r="J182" s="386"/>
      <c r="K182" s="386">
        <v>3</v>
      </c>
      <c r="L182" s="386"/>
      <c r="M182" s="386"/>
      <c r="N182" s="387"/>
      <c r="O182" s="387"/>
      <c r="P182" s="388"/>
      <c r="Q182" s="327"/>
      <c r="R182" s="327"/>
      <c r="S182" s="327"/>
      <c r="T182" s="327"/>
      <c r="U182" s="327"/>
      <c r="V182" s="327"/>
      <c r="W182" s="327"/>
      <c r="X182" s="327"/>
      <c r="Y182" s="327"/>
      <c r="Z182" s="327"/>
      <c r="AA182" s="327"/>
      <c r="AB182" s="327"/>
      <c r="AC182" s="327"/>
      <c r="AD182" s="327"/>
      <c r="AE182" s="327"/>
      <c r="AF182" s="327"/>
      <c r="AG182" s="327"/>
      <c r="AI182" s="25" t="s">
        <v>738</v>
      </c>
      <c r="AJ182" s="19" t="str">
        <f>VLOOKUP(C182,EJE!C$1:D1510,2,FALSE)</f>
        <v>https://drive.google.com/file/d/1Q1An8Nigul245WUqUDS52fCJOsCBmEqf/view?usp=drive_link</v>
      </c>
    </row>
    <row r="183" spans="1:36" ht="16.5" customHeight="1">
      <c r="A183" s="165">
        <v>4</v>
      </c>
      <c r="B183" s="193" t="s">
        <v>739</v>
      </c>
      <c r="C183" s="331" t="s">
        <v>66</v>
      </c>
      <c r="D183" s="209" t="str">
        <f t="shared" si="53"/>
        <v>video</v>
      </c>
      <c r="E183" s="389"/>
      <c r="F183" s="389"/>
      <c r="G183" s="389"/>
      <c r="H183" s="389" t="s">
        <v>776</v>
      </c>
      <c r="I183" s="389"/>
      <c r="J183" s="389"/>
      <c r="K183" s="389">
        <v>3</v>
      </c>
      <c r="L183" s="389"/>
      <c r="M183" s="389"/>
      <c r="N183" s="390"/>
      <c r="O183" s="390"/>
      <c r="P183" s="391"/>
      <c r="Q183" s="327"/>
      <c r="R183" s="327"/>
      <c r="S183" s="327"/>
      <c r="T183" s="327"/>
      <c r="U183" s="327"/>
      <c r="V183" s="327"/>
      <c r="W183" s="327"/>
      <c r="X183" s="327"/>
      <c r="Y183" s="327"/>
      <c r="Z183" s="327"/>
      <c r="AA183" s="327"/>
      <c r="AB183" s="327"/>
      <c r="AC183" s="327"/>
      <c r="AD183" s="327"/>
      <c r="AE183" s="327"/>
      <c r="AF183" s="327"/>
      <c r="AG183" s="327"/>
      <c r="AI183" s="25" t="s">
        <v>738</v>
      </c>
      <c r="AJ183" s="19" t="str">
        <f>VLOOKUP(C183,EJE!C$1:D1511,2,FALSE)</f>
        <v>https://youtu.be/YNAwRWgPwNk?si=tRGZb459mOPBCCZB</v>
      </c>
    </row>
    <row r="184" spans="1:36" ht="12" customHeight="1">
      <c r="A184" s="165">
        <v>5</v>
      </c>
      <c r="B184" s="194" t="s">
        <v>739</v>
      </c>
      <c r="C184" s="326" t="s">
        <v>622</v>
      </c>
      <c r="D184" s="208" t="e">
        <f t="shared" si="53"/>
        <v>#N/A</v>
      </c>
      <c r="E184" s="384"/>
      <c r="F184" s="384"/>
      <c r="G184" s="384"/>
      <c r="H184" s="384" t="s">
        <v>776</v>
      </c>
      <c r="I184" s="384"/>
      <c r="J184" s="384"/>
      <c r="K184" s="384">
        <v>3</v>
      </c>
      <c r="L184" s="384"/>
      <c r="M184" s="384"/>
      <c r="N184" s="380"/>
      <c r="O184" s="380"/>
      <c r="P184" s="385"/>
      <c r="Q184" s="327"/>
      <c r="R184" s="327"/>
      <c r="S184" s="327"/>
      <c r="T184" s="327"/>
      <c r="U184" s="327"/>
      <c r="V184" s="327"/>
      <c r="W184" s="327"/>
      <c r="X184" s="327"/>
      <c r="Y184" s="327"/>
      <c r="Z184" s="327"/>
      <c r="AA184" s="327"/>
      <c r="AB184" s="327"/>
      <c r="AC184" s="327"/>
      <c r="AD184" s="327"/>
      <c r="AE184" s="327"/>
      <c r="AF184" s="327"/>
      <c r="AG184" s="327"/>
      <c r="AI184" s="25" t="s">
        <v>738</v>
      </c>
      <c r="AJ184" s="19" t="e">
        <f>VLOOKUP(C184,EJE!C$1:D1512,2,FALSE)</f>
        <v>#N/A</v>
      </c>
    </row>
    <row r="185" spans="1:36" ht="12.75" customHeight="1" thickBot="1">
      <c r="A185" s="165">
        <v>6</v>
      </c>
      <c r="B185" s="195" t="s">
        <v>0</v>
      </c>
      <c r="C185" s="329" t="s">
        <v>627</v>
      </c>
      <c r="D185" s="210" t="str">
        <f t="shared" si="53"/>
        <v>video</v>
      </c>
      <c r="E185" s="386"/>
      <c r="F185" s="386"/>
      <c r="G185" s="386"/>
      <c r="H185" s="386" t="s">
        <v>776</v>
      </c>
      <c r="I185" s="386"/>
      <c r="J185" s="386"/>
      <c r="K185" s="386">
        <v>3</v>
      </c>
      <c r="L185" s="386"/>
      <c r="M185" s="386"/>
      <c r="N185" s="387"/>
      <c r="O185" s="387"/>
      <c r="P185" s="388"/>
      <c r="Q185" s="327"/>
      <c r="R185" s="327"/>
      <c r="S185" s="327"/>
      <c r="T185" s="327"/>
      <c r="U185" s="327"/>
      <c r="V185" s="327"/>
      <c r="W185" s="327"/>
      <c r="X185" s="327"/>
      <c r="Y185" s="327"/>
      <c r="Z185" s="327"/>
      <c r="AA185" s="327"/>
      <c r="AB185" s="327"/>
      <c r="AC185" s="327"/>
      <c r="AD185" s="327"/>
      <c r="AE185" s="327"/>
      <c r="AF185" s="327"/>
      <c r="AG185" s="327"/>
      <c r="AI185" s="25" t="s">
        <v>738</v>
      </c>
      <c r="AJ185" s="19" t="str">
        <f>VLOOKUP(C185,EJE!C$1:D1513,2,FALSE)</f>
        <v>https://youtu.be/21c_yxmd5lQ?si=PIVwUqgcfAsyu5jn</v>
      </c>
    </row>
    <row r="186" spans="1:36" ht="12" customHeight="1">
      <c r="A186" s="165">
        <v>7</v>
      </c>
      <c r="B186" s="197" t="s">
        <v>685</v>
      </c>
      <c r="C186" s="326" t="s">
        <v>114</v>
      </c>
      <c r="D186" s="208" t="str">
        <f t="shared" si="53"/>
        <v>video</v>
      </c>
      <c r="E186" s="384"/>
      <c r="F186" s="384"/>
      <c r="G186" s="384"/>
      <c r="H186" s="384" t="s">
        <v>776</v>
      </c>
      <c r="I186" s="384"/>
      <c r="J186" s="384"/>
      <c r="K186" s="384"/>
      <c r="L186" s="384"/>
      <c r="M186" s="384"/>
      <c r="N186" s="384"/>
      <c r="O186" s="384"/>
      <c r="P186" s="384"/>
      <c r="Q186" s="327"/>
      <c r="R186" s="327"/>
      <c r="S186" s="327"/>
      <c r="T186" s="327"/>
      <c r="U186" s="327"/>
      <c r="V186" s="327"/>
      <c r="W186" s="327"/>
      <c r="X186" s="327"/>
      <c r="Y186" s="327"/>
      <c r="Z186" s="327"/>
      <c r="AA186" s="327"/>
      <c r="AB186" s="327"/>
      <c r="AC186" s="327"/>
      <c r="AD186" s="327"/>
      <c r="AE186" s="327"/>
      <c r="AF186" s="327"/>
      <c r="AG186" s="327"/>
      <c r="AI186" s="25" t="s">
        <v>738</v>
      </c>
      <c r="AJ186" s="19" t="str">
        <f>VLOOKUP(C186,EJE!C$1:D1516,2,FALSE)</f>
        <v>https://youtu.be/p2i_0eL_ztg?si=rwMzBD9p-1bf_avu</v>
      </c>
    </row>
    <row r="187" spans="1:36" ht="12" customHeight="1">
      <c r="A187" s="165">
        <v>8</v>
      </c>
      <c r="B187" s="197" t="s">
        <v>264</v>
      </c>
      <c r="C187" s="326" t="s">
        <v>219</v>
      </c>
      <c r="D187" s="208" t="str">
        <f t="shared" si="53"/>
        <v>video</v>
      </c>
      <c r="E187" s="384"/>
      <c r="F187" s="384"/>
      <c r="G187" s="384"/>
      <c r="H187" s="384" t="s">
        <v>776</v>
      </c>
      <c r="I187" s="384"/>
      <c r="J187" s="384"/>
      <c r="K187" s="384"/>
      <c r="L187" s="384"/>
      <c r="M187" s="384"/>
      <c r="N187" s="384"/>
      <c r="O187" s="384"/>
      <c r="P187" s="384"/>
      <c r="Q187" s="327"/>
      <c r="R187" s="327"/>
      <c r="S187" s="327"/>
      <c r="T187" s="327"/>
      <c r="U187" s="327"/>
      <c r="V187" s="327"/>
      <c r="W187" s="327"/>
      <c r="X187" s="327"/>
      <c r="Y187" s="327"/>
      <c r="Z187" s="327"/>
      <c r="AA187" s="327"/>
      <c r="AB187" s="327"/>
      <c r="AC187" s="327"/>
      <c r="AD187" s="327"/>
      <c r="AE187" s="327"/>
      <c r="AF187" s="327"/>
      <c r="AG187" s="327"/>
      <c r="AI187" s="25" t="s">
        <v>738</v>
      </c>
      <c r="AJ187" s="19">
        <f>VLOOKUP(C187,EJE!C$1:D1517,2,FALSE)</f>
        <v>0</v>
      </c>
    </row>
    <row r="188" spans="1:36" ht="12.75" customHeight="1">
      <c r="A188" s="165">
        <v>9</v>
      </c>
      <c r="B188" s="197" t="s">
        <v>685</v>
      </c>
      <c r="C188" s="326" t="s">
        <v>3</v>
      </c>
      <c r="D188" s="208" t="str">
        <f t="shared" si="53"/>
        <v>video</v>
      </c>
      <c r="E188" s="384"/>
      <c r="F188" s="384"/>
      <c r="G188" s="384"/>
      <c r="H188" s="384" t="s">
        <v>776</v>
      </c>
      <c r="I188" s="384"/>
      <c r="J188" s="384"/>
      <c r="K188" s="384"/>
      <c r="L188" s="384"/>
      <c r="M188" s="384"/>
      <c r="N188" s="384"/>
      <c r="O188" s="384"/>
      <c r="P188" s="384"/>
      <c r="Q188" s="327"/>
      <c r="R188" s="327"/>
      <c r="S188" s="327"/>
      <c r="T188" s="327"/>
      <c r="U188" s="327"/>
      <c r="V188" s="327"/>
      <c r="W188" s="327"/>
      <c r="X188" s="327"/>
      <c r="Y188" s="327"/>
      <c r="Z188" s="327"/>
      <c r="AA188" s="327"/>
      <c r="AB188" s="327"/>
      <c r="AC188" s="327"/>
      <c r="AD188" s="327"/>
      <c r="AE188" s="327"/>
      <c r="AF188" s="327"/>
      <c r="AG188" s="327"/>
      <c r="AI188" s="25" t="s">
        <v>738</v>
      </c>
      <c r="AJ188" s="19" t="str">
        <f>VLOOKUP(C188,EJE!C$1:D1519,2,FALSE)</f>
        <v>https://youtu.be/JwwQxitUCsY?si=-0IR-GRHn2uOUwX0</v>
      </c>
    </row>
    <row r="189" spans="1:36" ht="16.5" customHeight="1">
      <c r="A189" s="165">
        <v>10</v>
      </c>
      <c r="B189" s="197" t="s">
        <v>942</v>
      </c>
      <c r="C189" s="326" t="s">
        <v>661</v>
      </c>
      <c r="D189" s="208" t="str">
        <f t="shared" si="53"/>
        <v>video</v>
      </c>
      <c r="E189" s="384"/>
      <c r="F189" s="384"/>
      <c r="G189" s="384"/>
      <c r="H189" s="384" t="s">
        <v>776</v>
      </c>
      <c r="I189" s="384"/>
      <c r="J189" s="384"/>
      <c r="K189" s="384"/>
      <c r="L189" s="384"/>
      <c r="M189" s="384"/>
      <c r="N189" s="384"/>
      <c r="O189" s="384"/>
      <c r="P189" s="384"/>
      <c r="Q189" s="327"/>
      <c r="R189" s="327"/>
      <c r="S189" s="327"/>
      <c r="T189" s="327"/>
      <c r="U189" s="327"/>
      <c r="V189" s="327"/>
      <c r="W189" s="327"/>
      <c r="X189" s="327"/>
      <c r="Y189" s="327"/>
      <c r="Z189" s="327"/>
      <c r="AA189" s="327"/>
      <c r="AB189" s="327"/>
      <c r="AC189" s="327"/>
      <c r="AD189" s="327"/>
      <c r="AE189" s="327"/>
      <c r="AF189" s="327"/>
      <c r="AG189" s="327"/>
      <c r="AI189" s="25" t="s">
        <v>738</v>
      </c>
      <c r="AJ189" s="19" t="str">
        <f>VLOOKUP(C189,EJE!C$1:D1520,2,FALSE)</f>
        <v>https://drive.google.com/file/d/1VSznd0Pd842fm_2ygqVwDGID2Qpk-swW/view?usp=sharing</v>
      </c>
    </row>
    <row r="190" spans="1:36" ht="16.5" customHeight="1">
      <c r="A190" s="165">
        <v>11</v>
      </c>
      <c r="B190" s="197" t="s">
        <v>42</v>
      </c>
      <c r="C190" s="326" t="s">
        <v>2</v>
      </c>
      <c r="D190" s="206" t="str">
        <f t="shared" si="53"/>
        <v>video</v>
      </c>
      <c r="E190" s="380">
        <v>10</v>
      </c>
      <c r="F190" s="380"/>
      <c r="G190" s="380"/>
      <c r="H190" s="380" t="s">
        <v>772</v>
      </c>
      <c r="I190" s="380"/>
      <c r="J190" s="380"/>
      <c r="K190" s="380">
        <v>3</v>
      </c>
      <c r="L190" s="380"/>
      <c r="M190" s="380"/>
      <c r="N190" s="380"/>
      <c r="O190" s="380"/>
      <c r="P190" s="380"/>
      <c r="Q190" s="326"/>
      <c r="R190" s="326"/>
      <c r="S190" s="326"/>
      <c r="T190" s="326"/>
      <c r="U190" s="326"/>
      <c r="V190" s="326"/>
      <c r="W190" s="326"/>
      <c r="X190" s="326"/>
      <c r="Y190" s="326"/>
      <c r="Z190" s="326"/>
      <c r="AA190" s="326"/>
      <c r="AB190" s="326"/>
      <c r="AG190" s="327"/>
      <c r="AI190" s="25" t="s">
        <v>738</v>
      </c>
      <c r="AJ190" s="19" t="str">
        <f>VLOOKUP(C190,EJE!C$1:D1522,2,FALSE)</f>
        <v>https://youtu.be/bgO3bI1ts_E?si=cgFOBOfo4lT9WI1k</v>
      </c>
    </row>
    <row r="191" spans="1:36" ht="12.75" customHeight="1">
      <c r="A191" s="165">
        <v>12</v>
      </c>
      <c r="B191" s="197" t="s">
        <v>39</v>
      </c>
      <c r="C191" s="326" t="s">
        <v>30</v>
      </c>
      <c r="D191" s="206" t="str">
        <f t="shared" si="53"/>
        <v>video</v>
      </c>
      <c r="E191" s="380">
        <v>10</v>
      </c>
      <c r="F191" s="380"/>
      <c r="G191" s="380"/>
      <c r="H191" s="380" t="s">
        <v>772</v>
      </c>
      <c r="I191" s="380"/>
      <c r="J191" s="380"/>
      <c r="K191" s="380">
        <v>3</v>
      </c>
      <c r="L191" s="380"/>
      <c r="M191" s="380"/>
      <c r="N191" s="380"/>
      <c r="O191" s="380"/>
      <c r="P191" s="380"/>
      <c r="Q191" s="326"/>
      <c r="R191" s="326"/>
      <c r="S191" s="326"/>
      <c r="T191" s="326"/>
      <c r="U191" s="326"/>
      <c r="V191" s="326"/>
      <c r="W191" s="326"/>
      <c r="X191" s="326"/>
      <c r="Y191" s="326"/>
      <c r="Z191" s="326"/>
      <c r="AA191" s="326"/>
      <c r="AB191" s="326"/>
      <c r="AG191" s="327"/>
      <c r="AI191" s="25" t="s">
        <v>738</v>
      </c>
      <c r="AJ191" s="19">
        <f>VLOOKUP(C191,EJE!C$1:D1523,2,FALSE)</f>
        <v>0</v>
      </c>
    </row>
    <row r="192" spans="1:36" ht="12.75" customHeight="1">
      <c r="A192" s="165">
        <v>13</v>
      </c>
      <c r="B192" s="197" t="s">
        <v>685</v>
      </c>
      <c r="C192" s="326" t="s">
        <v>4</v>
      </c>
      <c r="D192" s="206" t="str">
        <f t="shared" si="53"/>
        <v>video</v>
      </c>
      <c r="E192" s="380"/>
      <c r="F192" s="380"/>
      <c r="G192" s="380"/>
      <c r="H192" s="380" t="s">
        <v>779</v>
      </c>
      <c r="I192" s="380"/>
      <c r="J192" s="380"/>
      <c r="K192" s="380">
        <v>3</v>
      </c>
      <c r="L192" s="380"/>
      <c r="M192" s="380"/>
      <c r="N192" s="380"/>
      <c r="O192" s="380"/>
      <c r="P192" s="380"/>
      <c r="Q192" s="326"/>
      <c r="R192" s="326"/>
      <c r="S192" s="326"/>
      <c r="T192" s="326"/>
      <c r="U192" s="326"/>
      <c r="V192" s="326"/>
      <c r="W192" s="326"/>
      <c r="X192" s="326"/>
      <c r="Y192" s="326"/>
      <c r="Z192" s="326"/>
      <c r="AA192" s="326"/>
      <c r="AB192" s="326"/>
      <c r="AG192" s="327"/>
      <c r="AI192" s="25" t="s">
        <v>738</v>
      </c>
      <c r="AJ192" s="19" t="str">
        <f>VLOOKUP(C192,EJE!C$1:D1524,2,FALSE)</f>
        <v>https://youtu.be/SvFPSj9WcEk?si=iMWBcf8EZLcp5zy2</v>
      </c>
    </row>
    <row r="193" spans="1:36" ht="12" customHeight="1">
      <c r="A193" s="165">
        <v>14</v>
      </c>
      <c r="B193" s="197" t="s">
        <v>1</v>
      </c>
      <c r="C193" s="326" t="s">
        <v>745</v>
      </c>
      <c r="D193" s="206" t="str">
        <f t="shared" si="53"/>
        <v>video</v>
      </c>
      <c r="E193" s="380"/>
      <c r="F193" s="380"/>
      <c r="G193" s="380"/>
      <c r="H193" s="380" t="s">
        <v>779</v>
      </c>
      <c r="I193" s="380"/>
      <c r="J193" s="380"/>
      <c r="K193" s="380">
        <v>3</v>
      </c>
      <c r="L193" s="380"/>
      <c r="M193" s="380"/>
      <c r="N193" s="380"/>
      <c r="O193" s="380"/>
      <c r="P193" s="380"/>
      <c r="Q193" s="326"/>
      <c r="R193" s="326"/>
      <c r="S193" s="326"/>
      <c r="T193" s="326"/>
      <c r="U193" s="326"/>
      <c r="V193" s="326"/>
      <c r="W193" s="326"/>
      <c r="X193" s="326"/>
      <c r="Y193" s="326"/>
      <c r="Z193" s="326"/>
      <c r="AA193" s="326"/>
      <c r="AB193" s="326"/>
      <c r="AG193" s="327"/>
      <c r="AI193" s="25" t="s">
        <v>738</v>
      </c>
      <c r="AJ193" s="19" t="str">
        <f>VLOOKUP(C193,EJE!C$1:D1525,2,FALSE)</f>
        <v>https://drive.google.com/file/d/1d10kKB4X2rApjiYtDlKjBbuy7zvRY_rz/view?usp=sharing</v>
      </c>
    </row>
    <row r="194" spans="1:36" ht="12" customHeight="1">
      <c r="A194" s="165">
        <v>15</v>
      </c>
      <c r="B194" s="197" t="s">
        <v>1</v>
      </c>
      <c r="C194" s="326" t="s">
        <v>745</v>
      </c>
      <c r="D194" s="206" t="str">
        <f t="shared" si="53"/>
        <v>video</v>
      </c>
      <c r="E194" s="380"/>
      <c r="F194" s="380"/>
      <c r="G194" s="380"/>
      <c r="H194" s="380" t="s">
        <v>779</v>
      </c>
      <c r="I194" s="380"/>
      <c r="J194" s="380"/>
      <c r="K194" s="380">
        <v>3</v>
      </c>
      <c r="L194" s="380"/>
      <c r="M194" s="380"/>
      <c r="N194" s="380"/>
      <c r="O194" s="380"/>
      <c r="P194" s="380"/>
      <c r="Q194" s="326"/>
      <c r="R194" s="326"/>
      <c r="S194" s="326"/>
      <c r="T194" s="326"/>
      <c r="U194" s="326"/>
      <c r="V194" s="326"/>
      <c r="W194" s="326"/>
      <c r="X194" s="326"/>
      <c r="Y194" s="326"/>
      <c r="Z194" s="326"/>
      <c r="AA194" s="326"/>
      <c r="AB194" s="326"/>
      <c r="AE194" s="174"/>
      <c r="AI194" s="25" t="s">
        <v>738</v>
      </c>
      <c r="AJ194" s="19" t="str">
        <f>VLOOKUP(C194,EJE!C$1:D1526,2,FALSE)</f>
        <v>https://drive.google.com/file/d/1d10kKB4X2rApjiYtDlKjBbuy7zvRY_rz/view?usp=sharing</v>
      </c>
    </row>
    <row r="195" spans="1:36" ht="12.75" customHeight="1">
      <c r="A195" s="165">
        <v>16</v>
      </c>
      <c r="B195" s="197" t="s">
        <v>1</v>
      </c>
      <c r="C195" s="326" t="s">
        <v>745</v>
      </c>
      <c r="D195" s="206" t="str">
        <f t="shared" si="53"/>
        <v>video</v>
      </c>
      <c r="E195" s="380"/>
      <c r="F195" s="380"/>
      <c r="G195" s="380"/>
      <c r="H195" s="380" t="s">
        <v>779</v>
      </c>
      <c r="I195" s="380"/>
      <c r="J195" s="380"/>
      <c r="K195" s="380">
        <v>3</v>
      </c>
      <c r="L195" s="380"/>
      <c r="M195" s="380"/>
      <c r="N195" s="380"/>
      <c r="O195" s="380"/>
      <c r="P195" s="380"/>
      <c r="Q195" s="326"/>
      <c r="R195" s="326"/>
      <c r="S195" s="326"/>
      <c r="T195" s="326"/>
      <c r="U195" s="326"/>
      <c r="V195" s="326"/>
      <c r="W195" s="326"/>
      <c r="X195" s="326"/>
      <c r="Y195" s="326"/>
      <c r="Z195" s="326"/>
      <c r="AA195" s="326"/>
      <c r="AB195" s="326"/>
      <c r="AE195" s="174"/>
      <c r="AI195" s="25" t="s">
        <v>738</v>
      </c>
      <c r="AJ195" s="19" t="str">
        <f>VLOOKUP(C195,EJE!C$1:D1527,2,FALSE)</f>
        <v>https://drive.google.com/file/d/1d10kKB4X2rApjiYtDlKjBbuy7zvRY_rz/view?usp=sharing</v>
      </c>
    </row>
    <row r="196" spans="1:36" ht="12" customHeight="1">
      <c r="A196" s="166">
        <v>17</v>
      </c>
      <c r="B196" s="197" t="s">
        <v>1</v>
      </c>
      <c r="C196" s="326" t="s">
        <v>745</v>
      </c>
      <c r="D196" s="206" t="str">
        <f t="shared" si="53"/>
        <v>video</v>
      </c>
      <c r="E196" s="380"/>
      <c r="F196" s="380"/>
      <c r="G196" s="380"/>
      <c r="H196" s="380" t="s">
        <v>779</v>
      </c>
      <c r="I196" s="380"/>
      <c r="J196" s="380"/>
      <c r="K196" s="380">
        <v>3</v>
      </c>
      <c r="L196" s="380"/>
      <c r="M196" s="380"/>
      <c r="N196" s="380"/>
      <c r="O196" s="380"/>
      <c r="P196" s="380"/>
      <c r="Q196" s="326"/>
      <c r="R196" s="326"/>
      <c r="S196" s="326"/>
      <c r="T196" s="326"/>
      <c r="U196" s="326"/>
      <c r="V196" s="326"/>
      <c r="W196" s="326"/>
      <c r="X196" s="326"/>
      <c r="Y196" s="326"/>
      <c r="Z196" s="326"/>
      <c r="AA196" s="326"/>
      <c r="AB196" s="326"/>
      <c r="AE196" s="174"/>
      <c r="AI196" s="25" t="s">
        <v>738</v>
      </c>
      <c r="AJ196" s="19" t="str">
        <f>VLOOKUP(C196,EJE!C$1:D1528,2,FALSE)</f>
        <v>https://drive.google.com/file/d/1d10kKB4X2rApjiYtDlKjBbuy7zvRY_rz/view?usp=sharing</v>
      </c>
    </row>
    <row r="197" spans="1:36" ht="12" customHeight="1">
      <c r="A197" s="166">
        <v>18</v>
      </c>
      <c r="B197" s="197" t="s">
        <v>1</v>
      </c>
      <c r="C197" s="326" t="s">
        <v>745</v>
      </c>
      <c r="D197" s="206" t="str">
        <f t="shared" si="53"/>
        <v>video</v>
      </c>
      <c r="E197" s="380"/>
      <c r="F197" s="380"/>
      <c r="G197" s="380"/>
      <c r="H197" s="380" t="s">
        <v>779</v>
      </c>
      <c r="I197" s="380"/>
      <c r="J197" s="380"/>
      <c r="K197" s="380">
        <v>3</v>
      </c>
      <c r="L197" s="380"/>
      <c r="M197" s="380"/>
      <c r="N197" s="380"/>
      <c r="O197" s="380"/>
      <c r="P197" s="380"/>
      <c r="Q197" s="326"/>
      <c r="R197" s="326"/>
      <c r="S197" s="326"/>
      <c r="T197" s="326"/>
      <c r="U197" s="326"/>
      <c r="V197" s="326"/>
      <c r="W197" s="326"/>
      <c r="X197" s="326"/>
      <c r="Y197" s="326"/>
      <c r="Z197" s="326"/>
      <c r="AA197" s="326"/>
      <c r="AB197" s="326"/>
      <c r="AE197" s="174"/>
      <c r="AI197" s="25" t="s">
        <v>738</v>
      </c>
      <c r="AJ197" s="19" t="str">
        <f>VLOOKUP(C197,EJE!C$1:D1541,2,FALSE)</f>
        <v>https://drive.google.com/file/d/1d10kKB4X2rApjiYtDlKjBbuy7zvRY_rz/view?usp=sharing</v>
      </c>
    </row>
    <row r="198" spans="1:36" ht="12" customHeight="1">
      <c r="A198" s="166">
        <v>19</v>
      </c>
      <c r="B198" s="197" t="s">
        <v>1</v>
      </c>
      <c r="C198" s="326" t="s">
        <v>745</v>
      </c>
      <c r="D198" s="206" t="str">
        <f t="shared" si="53"/>
        <v>video</v>
      </c>
      <c r="E198" s="380"/>
      <c r="F198" s="380"/>
      <c r="G198" s="380"/>
      <c r="H198" s="380" t="s">
        <v>779</v>
      </c>
      <c r="I198" s="380"/>
      <c r="J198" s="380"/>
      <c r="K198" s="380">
        <v>3</v>
      </c>
      <c r="L198" s="380"/>
      <c r="M198" s="380"/>
      <c r="N198" s="380"/>
      <c r="O198" s="380"/>
      <c r="P198" s="380"/>
      <c r="Q198" s="326"/>
      <c r="R198" s="326"/>
      <c r="S198" s="326"/>
      <c r="T198" s="326"/>
      <c r="U198" s="326"/>
      <c r="V198" s="326"/>
      <c r="W198" s="326"/>
      <c r="X198" s="326"/>
      <c r="Y198" s="326"/>
      <c r="Z198" s="326"/>
      <c r="AA198" s="326"/>
      <c r="AB198" s="326"/>
      <c r="AE198" s="174"/>
      <c r="AI198" s="25" t="s">
        <v>738</v>
      </c>
      <c r="AJ198" s="19" t="str">
        <f>VLOOKUP(C198,EJE!C$1:D1542,2,FALSE)</f>
        <v>https://drive.google.com/file/d/1d10kKB4X2rApjiYtDlKjBbuy7zvRY_rz/view?usp=sharing</v>
      </c>
    </row>
    <row r="199" spans="1:36" ht="12" customHeight="1">
      <c r="A199" s="166">
        <v>20</v>
      </c>
      <c r="B199" s="197" t="s">
        <v>1</v>
      </c>
      <c r="C199" s="326" t="s">
        <v>745</v>
      </c>
      <c r="D199" s="206" t="str">
        <f t="shared" si="53"/>
        <v>video</v>
      </c>
      <c r="E199" s="380"/>
      <c r="F199" s="380"/>
      <c r="G199" s="380"/>
      <c r="H199" s="380" t="s">
        <v>779</v>
      </c>
      <c r="I199" s="380"/>
      <c r="J199" s="380"/>
      <c r="K199" s="380">
        <v>3</v>
      </c>
      <c r="L199" s="380"/>
      <c r="M199" s="380"/>
      <c r="N199" s="380"/>
      <c r="O199" s="380"/>
      <c r="P199" s="380"/>
      <c r="Q199" s="326"/>
      <c r="R199" s="326"/>
      <c r="S199" s="326"/>
      <c r="T199" s="326"/>
      <c r="U199" s="326"/>
      <c r="V199" s="326"/>
      <c r="W199" s="326"/>
      <c r="X199" s="326"/>
      <c r="Y199" s="326"/>
      <c r="Z199" s="326"/>
      <c r="AA199" s="326"/>
      <c r="AB199" s="326"/>
      <c r="AE199" s="174"/>
      <c r="AI199" s="25" t="s">
        <v>738</v>
      </c>
      <c r="AJ199" s="19" t="str">
        <f>VLOOKUP(C199,EJE!C$1:D1543,2,FALSE)</f>
        <v>https://drive.google.com/file/d/1d10kKB4X2rApjiYtDlKjBbuy7zvRY_rz/view?usp=sharing</v>
      </c>
    </row>
    <row r="200" spans="1:36">
      <c r="A200" s="87"/>
      <c r="B200" s="199"/>
      <c r="C200" s="159"/>
      <c r="D200" s="204"/>
      <c r="E200" s="173"/>
      <c r="F200" s="173"/>
      <c r="G200" s="173"/>
      <c r="I200" s="333"/>
      <c r="J200" s="174"/>
      <c r="L200" s="333"/>
      <c r="M200" s="174"/>
      <c r="O200" s="333"/>
      <c r="P200" s="174"/>
      <c r="S200" s="174"/>
      <c r="U200" s="175"/>
      <c r="V200" s="175"/>
      <c r="W200" s="175"/>
      <c r="X200" s="175"/>
      <c r="Y200" s="175"/>
      <c r="AB200" s="174"/>
      <c r="AE200" s="174"/>
    </row>
    <row r="201" spans="1:36">
      <c r="A201" s="87"/>
      <c r="B201" s="199"/>
      <c r="C201" s="159"/>
      <c r="D201" s="204"/>
      <c r="E201" s="173"/>
      <c r="F201" s="173"/>
      <c r="G201" s="173"/>
      <c r="I201" s="333"/>
      <c r="J201" s="174"/>
      <c r="L201" s="333"/>
      <c r="M201" s="174"/>
      <c r="O201" s="333"/>
      <c r="P201" s="174"/>
      <c r="S201" s="174"/>
      <c r="U201" s="175"/>
      <c r="V201" s="175"/>
      <c r="W201" s="175"/>
      <c r="X201" s="175"/>
      <c r="Y201" s="175"/>
      <c r="AB201" s="174"/>
      <c r="AE201" s="174"/>
    </row>
    <row r="202" spans="1:36">
      <c r="A202" s="87"/>
      <c r="B202" s="199"/>
      <c r="C202" s="189"/>
      <c r="D202" s="204"/>
      <c r="F202" s="333"/>
      <c r="G202" s="174"/>
      <c r="I202" s="333"/>
      <c r="J202" s="174"/>
      <c r="L202" s="333"/>
      <c r="M202" s="174"/>
      <c r="O202" s="333"/>
      <c r="P202" s="174"/>
      <c r="S202" s="174"/>
      <c r="V202" s="174"/>
      <c r="Y202" s="174"/>
      <c r="AB202" s="174"/>
      <c r="AE202" s="174"/>
    </row>
    <row r="203" spans="1:36">
      <c r="A203" s="87"/>
      <c r="B203" s="199"/>
      <c r="C203" s="189"/>
      <c r="D203" s="204"/>
      <c r="F203" s="333"/>
      <c r="G203" s="174"/>
      <c r="I203" s="333"/>
      <c r="J203" s="174"/>
      <c r="L203" s="333"/>
      <c r="M203" s="174"/>
      <c r="O203" s="333"/>
      <c r="P203" s="174"/>
      <c r="S203" s="174"/>
      <c r="V203" s="174"/>
      <c r="Y203" s="174"/>
      <c r="AB203" s="174"/>
      <c r="AE203" s="174"/>
    </row>
    <row r="204" spans="1:36">
      <c r="B204" s="198"/>
      <c r="C204" s="157" t="s">
        <v>932</v>
      </c>
      <c r="D204" s="213"/>
      <c r="E204" s="327"/>
      <c r="F204" s="327"/>
      <c r="G204" s="327"/>
      <c r="H204" s="327"/>
      <c r="I204" s="327"/>
      <c r="J204" s="327"/>
      <c r="K204" s="327"/>
      <c r="L204" s="327"/>
      <c r="M204" s="327"/>
      <c r="N204" s="326"/>
      <c r="O204" s="326"/>
      <c r="P204" s="326"/>
      <c r="Q204" s="327"/>
      <c r="R204" s="327"/>
      <c r="S204" s="327"/>
      <c r="T204" s="327"/>
      <c r="U204" s="327"/>
      <c r="V204" s="327"/>
      <c r="W204" s="327"/>
      <c r="X204" s="327"/>
      <c r="Y204" s="327"/>
      <c r="Z204" s="327"/>
      <c r="AA204" s="327"/>
      <c r="AB204" s="327"/>
      <c r="AC204" s="327"/>
      <c r="AD204" s="327"/>
      <c r="AE204" s="327"/>
      <c r="AG204" s="327"/>
      <c r="AJ204" s="75"/>
    </row>
    <row r="205" spans="1:36" s="250" customFormat="1" ht="21" customHeight="1" thickBot="1">
      <c r="A205" s="334">
        <v>9</v>
      </c>
      <c r="B205" s="334"/>
      <c r="C205" s="334" t="s">
        <v>930</v>
      </c>
      <c r="D205" s="334"/>
      <c r="E205" s="402" t="s">
        <v>688</v>
      </c>
      <c r="F205" s="402"/>
      <c r="G205" s="402"/>
      <c r="H205" s="402" t="s">
        <v>38</v>
      </c>
      <c r="I205" s="402"/>
      <c r="J205" s="402"/>
      <c r="K205" s="402" t="s">
        <v>687</v>
      </c>
      <c r="L205" s="402"/>
      <c r="M205" s="402"/>
      <c r="N205" s="402" t="s">
        <v>686</v>
      </c>
      <c r="O205" s="402"/>
      <c r="P205" s="402"/>
      <c r="Q205" s="247"/>
      <c r="R205" s="247"/>
      <c r="S205" s="247"/>
      <c r="T205" s="247"/>
      <c r="U205" s="247"/>
      <c r="V205" s="247"/>
      <c r="W205" s="247"/>
      <c r="X205" s="247"/>
      <c r="Y205" s="247"/>
      <c r="Z205" s="247"/>
      <c r="AA205" s="247"/>
      <c r="AB205" s="247"/>
      <c r="AC205" s="247"/>
      <c r="AD205" s="247"/>
      <c r="AE205" s="247"/>
      <c r="AF205" s="247"/>
      <c r="AG205" s="248"/>
      <c r="AH205" s="249"/>
      <c r="AI205" s="249"/>
      <c r="AJ205" s="247"/>
    </row>
    <row r="206" spans="1:36" ht="25.5">
      <c r="A206" s="165">
        <v>1</v>
      </c>
      <c r="B206" s="193" t="s">
        <v>942</v>
      </c>
      <c r="C206" s="331" t="s">
        <v>720</v>
      </c>
      <c r="D206" s="205" t="str">
        <f t="shared" ref="D206:D211" si="54">HYPERLINK(AJ206,AI206)</f>
        <v>video</v>
      </c>
      <c r="E206" s="390">
        <v>8</v>
      </c>
      <c r="F206" s="390"/>
      <c r="G206" s="390"/>
      <c r="H206" s="390"/>
      <c r="I206" s="390"/>
      <c r="J206" s="390"/>
      <c r="K206" s="390"/>
      <c r="L206" s="390"/>
      <c r="M206" s="390"/>
      <c r="N206" s="390"/>
      <c r="O206" s="390"/>
      <c r="P206" s="391"/>
      <c r="Q206" s="159"/>
      <c r="R206" s="159"/>
      <c r="S206" s="159"/>
      <c r="T206" s="159"/>
      <c r="U206" s="159"/>
      <c r="V206" s="159"/>
      <c r="W206" s="159"/>
      <c r="X206" s="159"/>
      <c r="Y206" s="159"/>
      <c r="Z206" s="159"/>
      <c r="AA206" s="159"/>
      <c r="AB206" s="159"/>
      <c r="AC206" s="159"/>
      <c r="AD206" s="159"/>
      <c r="AE206" s="159"/>
      <c r="AF206" s="159"/>
      <c r="AG206" s="326"/>
      <c r="AI206" s="25" t="s">
        <v>738</v>
      </c>
      <c r="AJ206" s="19" t="str">
        <f>VLOOKUP(C206,EJE!C$1:D1540,2,FALSE)</f>
        <v>https://youtu.be/3cqkbGUWro4?si=jJC6Mfg8OeypjUji</v>
      </c>
    </row>
    <row r="207" spans="1:36" ht="12" customHeight="1">
      <c r="A207" s="165">
        <v>2</v>
      </c>
      <c r="B207" s="194" t="s">
        <v>264</v>
      </c>
      <c r="C207" s="326" t="s">
        <v>692</v>
      </c>
      <c r="D207" s="206" t="str">
        <f t="shared" si="54"/>
        <v>video</v>
      </c>
      <c r="E207" s="380"/>
      <c r="F207" s="380"/>
      <c r="G207" s="380"/>
      <c r="H207" s="380" t="s">
        <v>776</v>
      </c>
      <c r="I207" s="380"/>
      <c r="J207" s="380"/>
      <c r="K207" s="380">
        <v>3</v>
      </c>
      <c r="L207" s="380"/>
      <c r="M207" s="380"/>
      <c r="N207" s="380"/>
      <c r="O207" s="380"/>
      <c r="P207" s="385"/>
      <c r="Q207" s="159"/>
      <c r="R207" s="159"/>
      <c r="S207" s="159"/>
      <c r="T207" s="159"/>
      <c r="U207" s="159"/>
      <c r="V207" s="159"/>
      <c r="W207" s="159"/>
      <c r="X207" s="159"/>
      <c r="Y207" s="159"/>
      <c r="Z207" s="159"/>
      <c r="AA207" s="159"/>
      <c r="AB207" s="159"/>
      <c r="AC207" s="159"/>
      <c r="AD207" s="159"/>
      <c r="AE207" s="159"/>
      <c r="AF207" s="159"/>
      <c r="AG207" s="326"/>
      <c r="AI207" s="25" t="s">
        <v>738</v>
      </c>
      <c r="AJ207" s="19" t="str">
        <f>VLOOKUP(C207,EJE!C$1:D1541,2,FALSE)</f>
        <v>https://youtu.be/c6a4n-uxNy0?si=wxXF20Dhm3IYMqto</v>
      </c>
    </row>
    <row r="208" spans="1:36" ht="17.25" customHeight="1" thickBot="1">
      <c r="A208" s="165">
        <v>3</v>
      </c>
      <c r="B208" s="195" t="s">
        <v>942</v>
      </c>
      <c r="C208" s="329" t="s">
        <v>176</v>
      </c>
      <c r="D208" s="207" t="str">
        <f t="shared" si="54"/>
        <v>video</v>
      </c>
      <c r="E208" s="387"/>
      <c r="F208" s="387"/>
      <c r="G208" s="387"/>
      <c r="H208" s="387" t="s">
        <v>776</v>
      </c>
      <c r="I208" s="387"/>
      <c r="J208" s="387"/>
      <c r="K208" s="387">
        <v>3</v>
      </c>
      <c r="L208" s="387"/>
      <c r="M208" s="387"/>
      <c r="N208" s="387"/>
      <c r="O208" s="387"/>
      <c r="P208" s="388"/>
      <c r="Q208" s="159"/>
      <c r="R208" s="159"/>
      <c r="S208" s="159"/>
      <c r="T208" s="159"/>
      <c r="U208" s="159"/>
      <c r="V208" s="159"/>
      <c r="W208" s="159"/>
      <c r="X208" s="159"/>
      <c r="Y208" s="159"/>
      <c r="Z208" s="159"/>
      <c r="AA208" s="159"/>
      <c r="AB208" s="159"/>
      <c r="AC208" s="159"/>
      <c r="AD208" s="159"/>
      <c r="AE208" s="159"/>
      <c r="AF208" s="159"/>
      <c r="AG208" s="326"/>
      <c r="AI208" s="25" t="s">
        <v>738</v>
      </c>
      <c r="AJ208" s="19" t="str">
        <f>VLOOKUP(C208,EJE!C$1:D1542,2,FALSE)</f>
        <v>https://drive.google.com/file/d/1Q1An8Nigul245WUqUDS52fCJOsCBmEqf/view?usp=drive_link</v>
      </c>
    </row>
    <row r="209" spans="1:36" ht="16.5" customHeight="1">
      <c r="A209" s="165">
        <v>4</v>
      </c>
      <c r="B209" s="193" t="s">
        <v>739</v>
      </c>
      <c r="C209" s="331" t="s">
        <v>66</v>
      </c>
      <c r="D209" s="205" t="str">
        <f t="shared" si="54"/>
        <v>video</v>
      </c>
      <c r="E209" s="390"/>
      <c r="F209" s="390"/>
      <c r="G209" s="390"/>
      <c r="H209" s="390" t="s">
        <v>776</v>
      </c>
      <c r="I209" s="390"/>
      <c r="J209" s="390"/>
      <c r="K209" s="390">
        <v>3</v>
      </c>
      <c r="L209" s="390"/>
      <c r="M209" s="390"/>
      <c r="N209" s="390"/>
      <c r="O209" s="390"/>
      <c r="P209" s="391"/>
      <c r="Q209" s="159"/>
      <c r="R209" s="159"/>
      <c r="S209" s="159"/>
      <c r="T209" s="159"/>
      <c r="U209" s="159"/>
      <c r="V209" s="159"/>
      <c r="W209" s="159"/>
      <c r="X209" s="159"/>
      <c r="Y209" s="159"/>
      <c r="Z209" s="159"/>
      <c r="AA209" s="159"/>
      <c r="AB209" s="159"/>
      <c r="AC209" s="159"/>
      <c r="AD209" s="159"/>
      <c r="AE209" s="159"/>
      <c r="AF209" s="159"/>
      <c r="AG209" s="326"/>
      <c r="AI209" s="25" t="s">
        <v>738</v>
      </c>
      <c r="AJ209" s="19" t="str">
        <f>VLOOKUP(C209,EJE!C$1:D1543,2,FALSE)</f>
        <v>https://youtu.be/YNAwRWgPwNk?si=tRGZb459mOPBCCZB</v>
      </c>
    </row>
    <row r="210" spans="1:36" ht="12" customHeight="1">
      <c r="A210" s="165">
        <v>5</v>
      </c>
      <c r="B210" s="194" t="s">
        <v>739</v>
      </c>
      <c r="C210" s="326" t="s">
        <v>622</v>
      </c>
      <c r="D210" s="206" t="e">
        <f t="shared" si="54"/>
        <v>#N/A</v>
      </c>
      <c r="E210" s="380"/>
      <c r="F210" s="380"/>
      <c r="G210" s="380"/>
      <c r="H210" s="380" t="s">
        <v>776</v>
      </c>
      <c r="I210" s="380"/>
      <c r="J210" s="380"/>
      <c r="K210" s="380">
        <v>3</v>
      </c>
      <c r="L210" s="380"/>
      <c r="M210" s="380"/>
      <c r="N210" s="380"/>
      <c r="O210" s="380"/>
      <c r="P210" s="385"/>
      <c r="Q210" s="159"/>
      <c r="R210" s="159"/>
      <c r="S210" s="159"/>
      <c r="T210" s="159"/>
      <c r="U210" s="159"/>
      <c r="V210" s="159"/>
      <c r="W210" s="159"/>
      <c r="X210" s="159"/>
      <c r="Y210" s="159"/>
      <c r="Z210" s="159"/>
      <c r="AA210" s="159"/>
      <c r="AB210" s="159"/>
      <c r="AC210" s="159"/>
      <c r="AD210" s="159"/>
      <c r="AE210" s="159"/>
      <c r="AF210" s="159"/>
      <c r="AG210" s="326"/>
      <c r="AI210" s="25" t="s">
        <v>738</v>
      </c>
      <c r="AJ210" s="19" t="e">
        <f>VLOOKUP(C210,EJE!C$1:D1544,2,FALSE)</f>
        <v>#N/A</v>
      </c>
    </row>
    <row r="211" spans="1:36" ht="12.75" customHeight="1" thickBot="1">
      <c r="A211" s="165">
        <v>6</v>
      </c>
      <c r="B211" s="194" t="s">
        <v>0</v>
      </c>
      <c r="C211" s="326" t="s">
        <v>627</v>
      </c>
      <c r="D211" s="206" t="str">
        <f t="shared" si="54"/>
        <v>video</v>
      </c>
      <c r="E211" s="380"/>
      <c r="F211" s="380"/>
      <c r="G211" s="380"/>
      <c r="H211" s="380" t="s">
        <v>776</v>
      </c>
      <c r="I211" s="380"/>
      <c r="J211" s="380"/>
      <c r="K211" s="380">
        <v>3</v>
      </c>
      <c r="L211" s="380"/>
      <c r="M211" s="380"/>
      <c r="N211" s="380"/>
      <c r="O211" s="380"/>
      <c r="P211" s="385"/>
      <c r="Q211" s="159"/>
      <c r="R211" s="159"/>
      <c r="S211" s="159"/>
      <c r="T211" s="159"/>
      <c r="U211" s="159"/>
      <c r="V211" s="159"/>
      <c r="W211" s="159"/>
      <c r="X211" s="159"/>
      <c r="Y211" s="159"/>
      <c r="Z211" s="159"/>
      <c r="AA211" s="159"/>
      <c r="AB211" s="159"/>
      <c r="AC211" s="159"/>
      <c r="AD211" s="159"/>
      <c r="AE211" s="159"/>
      <c r="AF211" s="159"/>
      <c r="AG211" s="326"/>
      <c r="AI211" s="25" t="s">
        <v>738</v>
      </c>
      <c r="AJ211" s="19" t="str">
        <f>VLOOKUP(C211,EJE!C$1:D1545,2,FALSE)</f>
        <v>https://youtu.be/21c_yxmd5lQ?si=PIVwUqgcfAsyu5jn</v>
      </c>
    </row>
    <row r="212" spans="1:36">
      <c r="A212" s="165">
        <v>7</v>
      </c>
      <c r="B212" s="196" t="s">
        <v>837</v>
      </c>
      <c r="C212" s="331" t="str">
        <f>+VLOOKUP($B212,PERIODIZACION!$A$3:$AN$528,2,FALSE)</f>
        <v>HIP TRUST</v>
      </c>
      <c r="D212" s="331">
        <f>IF(VLOOKUP($B212,PERIODIZACION!$A$3:$AN$528,3,FALSE)=0,"",VLOOKUP($B212,PERIODIZACION!$A$3:$AN$528,3,FALSE))</f>
        <v>40</v>
      </c>
      <c r="E212" s="331" t="str">
        <f t="shared" ref="E212" si="55">IF(D212 &lt;&gt; "","/","")</f>
        <v>/</v>
      </c>
      <c r="F212" s="331">
        <f>IF(VLOOKUP($B212,PERIODIZACION!$A$3:$AN$528,4,FALSE)=0,"",VLOOKUP($B212,PERIODIZACION!$A$3:$AN$528,4,FALSE))</f>
        <v>4</v>
      </c>
      <c r="G212" s="331">
        <f>IF(VLOOKUP($B212,PERIODIZACION!$A$3:$AN$528,5,FALSE)=0,"",VLOOKUP($B212,PERIODIZACION!$A$3:$AN$528,5,FALSE))</f>
        <v>60</v>
      </c>
      <c r="H212" s="331" t="str">
        <f t="shared" ref="H212" si="56">IF(G212 &lt;&gt; "","/","")</f>
        <v>/</v>
      </c>
      <c r="I212" s="331">
        <f>IF(VLOOKUP($B212,PERIODIZACION!$A$3:$AN$528,6,FALSE)=0,"",VLOOKUP($B212,PERIODIZACION!$A$3:$AN$528,6,FALSE))</f>
        <v>4</v>
      </c>
      <c r="J212" s="331">
        <f>IF(VLOOKUP($B212,PERIODIZACION!$A$3:$AN$528,7,FALSE)=0,"",VLOOKUP($B212,PERIODIZACION!$A$3:$AN$528,7,FALSE))</f>
        <v>70</v>
      </c>
      <c r="K212" s="331" t="str">
        <f t="shared" ref="K212" si="57">IF(J212 &lt;&gt; "","/","")</f>
        <v>/</v>
      </c>
      <c r="L212" s="331">
        <f>IF(VLOOKUP($B212,PERIODIZACION!$A$3:$AN$528,8,FALSE)=0,"",VLOOKUP($B212,PERIODIZACION!$A$3:$AN$528,8,FALSE))</f>
        <v>4</v>
      </c>
      <c r="M212" s="331">
        <f>IF(VLOOKUP($B212,PERIODIZACION!$A$3:$AN$528,9,FALSE)=0,"",VLOOKUP($B212,PERIODIZACION!$A$3:$AN$528,9,FALSE))</f>
        <v>80</v>
      </c>
      <c r="N212" s="331" t="str">
        <f t="shared" ref="N212" si="58">IF(M212 &lt;&gt; "","/","")</f>
        <v>/</v>
      </c>
      <c r="O212" s="331">
        <f>IF(VLOOKUP($B212,PERIODIZACION!$A$3:$AN$528,10,FALSE)=0,"",VLOOKUP($B212,PERIODIZACION!$A$3:$AN$528,10,FALSE))</f>
        <v>2</v>
      </c>
      <c r="P212" s="331">
        <f>IF(VLOOKUP($B212,PERIODIZACION!$A$3:$AN$528,11,FALSE)=0,"",VLOOKUP($B212,PERIODIZACION!$A$3:$AN$528,11,FALSE))</f>
        <v>80</v>
      </c>
      <c r="Q212" s="331" t="str">
        <f t="shared" ref="Q212" si="59">IF(P212 &lt;&gt; "","/","")</f>
        <v>/</v>
      </c>
      <c r="R212" s="331">
        <f>IF(VLOOKUP($B212,PERIODIZACION!$A$3:$AN$528,12,FALSE)=0,"",VLOOKUP($B212,PERIODIZACION!$A$3:$AN$528,12,FALSE))</f>
        <v>2</v>
      </c>
      <c r="S212" s="331">
        <f>IF(VLOOKUP($B212,PERIODIZACION!$A$3:$AN$528,13,FALSE)=0,"",VLOOKUP($B212,PERIODIZACION!$A$3:$AN$528,13,FALSE))</f>
        <v>80</v>
      </c>
      <c r="T212" s="331" t="str">
        <f t="shared" ref="T212" si="60">IF(S212 &lt;&gt; "","/","")</f>
        <v>/</v>
      </c>
      <c r="U212" s="331">
        <f>IF(VLOOKUP($B212,PERIODIZACION!$A$3:$AN$528,14,FALSE)=0,"",VLOOKUP($B212,PERIODIZACION!$A$3:$AN$528,14,FALSE))</f>
        <v>2</v>
      </c>
      <c r="V212" s="331">
        <f>IF(VLOOKUP($B212,PERIODIZACION!$A$3:$AN$528,15,FALSE)=0,"",VLOOKUP($B212,PERIODIZACION!$A$3:$AN$528,15,FALSE))</f>
        <v>80</v>
      </c>
      <c r="W212" s="331" t="str">
        <f t="shared" ref="W212" si="61">IF(V212 &lt;&gt; "","/","")</f>
        <v>/</v>
      </c>
      <c r="X212" s="331">
        <f>IF(VLOOKUP($B212,PERIODIZACION!$A$3:$AN$528,16,FALSE)=0,"",VLOOKUP($B212,PERIODIZACION!$A$3:$AN$528,16,FALSE))</f>
        <v>2</v>
      </c>
      <c r="Y212" s="331">
        <f>IF(VLOOKUP($B212,PERIODIZACION!$A$3:$AN$528,17,FALSE)=0,"",VLOOKUP($B212,PERIODIZACION!$A$3:$AN$528,17,FALSE))</f>
        <v>80</v>
      </c>
      <c r="Z212" s="331" t="str">
        <f t="shared" ref="Z212" si="62">IF(Y212 &lt;&gt; "","/","")</f>
        <v>/</v>
      </c>
      <c r="AA212" s="331">
        <f>IF(VLOOKUP($B212,PERIODIZACION!$A$3:$AN$528,18,FALSE)=0,"",VLOOKUP($B212,PERIODIZACION!$A$3:$AN$528,18,FALSE))</f>
        <v>2</v>
      </c>
      <c r="AB212" s="331">
        <f>IF(VLOOKUP($B212,PERIODIZACION!$A$3:$AN$528,19,FALSE)=0,"",VLOOKUP($B212,PERIODIZACION!$A$3:$AN$528,19,FALSE))</f>
        <v>80</v>
      </c>
      <c r="AC212" s="331" t="str">
        <f t="shared" ref="AC212" si="63">IF(AB212 &lt;&gt; "","/","")</f>
        <v>/</v>
      </c>
      <c r="AD212" s="331">
        <f>IF(VLOOKUP($B212,PERIODIZACION!$A$3:$AN$528,20,FALSE)=0,"",VLOOKUP($B212,PERIODIZACION!$A$3:$AN$528,20,FALSE))</f>
        <v>2</v>
      </c>
      <c r="AE212" s="331" t="str">
        <f>IF(VLOOKUP($B212,PERIODIZACION!$A$3:$AN$528,21,FALSE)=0,"",VLOOKUP($B212,PERIODIZACION!$A$3:$AN$528,21,FALSE))</f>
        <v/>
      </c>
      <c r="AF212" s="331" t="str">
        <f t="shared" ref="AF212" si="64">IF(AE212 &lt;&gt; "","/","")</f>
        <v/>
      </c>
      <c r="AG212" s="332" t="str">
        <f>IF(VLOOKUP($B212,PERIODIZACION!$A$3:$AN$528,22,FALSE)=0,"",VLOOKUP($B212,PERIODIZACION!$A$3:$AN$528,22,FALSE))</f>
        <v/>
      </c>
      <c r="AJ212" s="19" t="e">
        <f>VLOOKUP(C212,EJE!C$1:D1547,2,FALSE)</f>
        <v>#N/A</v>
      </c>
    </row>
    <row r="213" spans="1:36" ht="12" customHeight="1">
      <c r="A213" s="165">
        <v>8</v>
      </c>
      <c r="B213" s="194" t="s">
        <v>685</v>
      </c>
      <c r="C213" s="326" t="s">
        <v>3</v>
      </c>
      <c r="D213" s="206" t="str">
        <f>HYPERLINK(AJ213,AI213)</f>
        <v>video</v>
      </c>
      <c r="E213" s="380"/>
      <c r="F213" s="380"/>
      <c r="G213" s="380"/>
      <c r="H213" s="380" t="s">
        <v>776</v>
      </c>
      <c r="I213" s="380"/>
      <c r="J213" s="380"/>
      <c r="K213" s="380"/>
      <c r="L213" s="380"/>
      <c r="M213" s="380"/>
      <c r="N213" s="380"/>
      <c r="O213" s="380"/>
      <c r="P213" s="380"/>
      <c r="Q213" s="326"/>
      <c r="R213" s="326"/>
      <c r="S213" s="326"/>
      <c r="T213" s="326"/>
      <c r="U213" s="326"/>
      <c r="V213" s="326"/>
      <c r="W213" s="326"/>
      <c r="X213" s="326"/>
      <c r="Y213" s="326"/>
      <c r="Z213" s="326"/>
      <c r="AA213" s="326"/>
      <c r="AB213" s="326"/>
      <c r="AC213" s="326"/>
      <c r="AD213" s="326"/>
      <c r="AE213" s="326"/>
      <c r="AF213" s="326"/>
      <c r="AG213" s="328"/>
      <c r="AI213" s="25" t="s">
        <v>738</v>
      </c>
      <c r="AJ213" s="19" t="str">
        <f>VLOOKUP(C213,EJE!C$1:D1548,2,FALSE)</f>
        <v>https://youtu.be/JwwQxitUCsY?si=-0IR-GRHn2uOUwX0</v>
      </c>
    </row>
    <row r="214" spans="1:36" ht="12.75" customHeight="1" thickBot="1">
      <c r="A214" s="165">
        <v>9</v>
      </c>
      <c r="B214" s="195" t="s">
        <v>264</v>
      </c>
      <c r="C214" s="329" t="s">
        <v>219</v>
      </c>
      <c r="D214" s="207" t="str">
        <f>HYPERLINK(AJ214,AI214)</f>
        <v>video</v>
      </c>
      <c r="E214" s="387"/>
      <c r="F214" s="387"/>
      <c r="G214" s="387"/>
      <c r="H214" s="387" t="s">
        <v>776</v>
      </c>
      <c r="I214" s="387"/>
      <c r="J214" s="387"/>
      <c r="K214" s="387"/>
      <c r="L214" s="387"/>
      <c r="M214" s="387"/>
      <c r="N214" s="387"/>
      <c r="O214" s="387"/>
      <c r="P214" s="387"/>
      <c r="Q214" s="329"/>
      <c r="R214" s="329"/>
      <c r="S214" s="329"/>
      <c r="T214" s="329"/>
      <c r="U214" s="329"/>
      <c r="V214" s="329"/>
      <c r="W214" s="329"/>
      <c r="X214" s="329"/>
      <c r="Y214" s="329"/>
      <c r="Z214" s="329"/>
      <c r="AA214" s="329"/>
      <c r="AB214" s="329"/>
      <c r="AC214" s="329"/>
      <c r="AD214" s="329"/>
      <c r="AE214" s="329"/>
      <c r="AF214" s="329"/>
      <c r="AG214" s="330"/>
      <c r="AI214" s="25" t="s">
        <v>738</v>
      </c>
      <c r="AJ214" s="19">
        <f>VLOOKUP(C214,EJE!C$1:D1549,2,FALSE)</f>
        <v>0</v>
      </c>
    </row>
    <row r="215" spans="1:36" ht="12" customHeight="1">
      <c r="A215" s="165">
        <v>10</v>
      </c>
      <c r="B215" s="400"/>
      <c r="C215" s="400"/>
      <c r="D215" s="400"/>
      <c r="E215" s="400" t="s">
        <v>688</v>
      </c>
      <c r="F215" s="400"/>
      <c r="G215" s="400"/>
      <c r="H215" s="400" t="s">
        <v>38</v>
      </c>
      <c r="I215" s="400"/>
      <c r="J215" s="400"/>
      <c r="K215" s="400" t="s">
        <v>687</v>
      </c>
      <c r="L215" s="400"/>
      <c r="M215" s="400"/>
      <c r="N215" s="400" t="s">
        <v>686</v>
      </c>
      <c r="O215" s="400"/>
      <c r="P215" s="400"/>
      <c r="Q215" s="326"/>
      <c r="R215" s="326"/>
      <c r="S215" s="326"/>
      <c r="T215" s="326"/>
      <c r="U215" s="326"/>
      <c r="V215" s="326"/>
      <c r="W215" s="326"/>
      <c r="X215" s="326"/>
      <c r="Y215" s="326"/>
      <c r="Z215" s="326"/>
      <c r="AA215" s="326"/>
      <c r="AB215" s="326"/>
      <c r="AC215" s="326"/>
      <c r="AD215" s="326"/>
      <c r="AE215" s="326"/>
      <c r="AF215" s="326"/>
      <c r="AG215" s="326"/>
      <c r="AJ215" s="19"/>
    </row>
    <row r="216" spans="1:36" ht="16.5" customHeight="1">
      <c r="A216" s="165">
        <v>11</v>
      </c>
      <c r="B216" s="197" t="s">
        <v>685</v>
      </c>
      <c r="C216" s="326" t="s">
        <v>3</v>
      </c>
      <c r="D216" s="206" t="str">
        <f t="shared" ref="D216:D225" si="65">HYPERLINK(AJ216,AI216)</f>
        <v>video</v>
      </c>
      <c r="E216" s="380"/>
      <c r="F216" s="380"/>
      <c r="G216" s="380"/>
      <c r="H216" s="380" t="s">
        <v>776</v>
      </c>
      <c r="I216" s="380"/>
      <c r="J216" s="380"/>
      <c r="K216" s="380"/>
      <c r="L216" s="380"/>
      <c r="M216" s="380"/>
      <c r="N216" s="380"/>
      <c r="O216" s="380"/>
      <c r="P216" s="380"/>
      <c r="Q216" s="326"/>
      <c r="R216" s="326"/>
      <c r="S216" s="326"/>
      <c r="T216" s="326"/>
      <c r="U216" s="326"/>
      <c r="V216" s="326"/>
      <c r="W216" s="326"/>
      <c r="X216" s="326"/>
      <c r="Y216" s="326"/>
      <c r="Z216" s="326"/>
      <c r="AA216" s="326"/>
      <c r="AB216" s="326"/>
      <c r="AC216" s="326"/>
      <c r="AD216" s="326"/>
      <c r="AE216" s="326"/>
      <c r="AF216" s="326"/>
      <c r="AG216" s="326"/>
      <c r="AI216" s="25" t="s">
        <v>738</v>
      </c>
      <c r="AJ216" s="19" t="str">
        <f>VLOOKUP(C216,EJE!C$1:D1551,2,FALSE)</f>
        <v>https://youtu.be/JwwQxitUCsY?si=-0IR-GRHn2uOUwX0</v>
      </c>
    </row>
    <row r="217" spans="1:36" ht="12.75" customHeight="1">
      <c r="A217" s="165">
        <v>12</v>
      </c>
      <c r="B217" s="197" t="s">
        <v>942</v>
      </c>
      <c r="C217" s="326" t="s">
        <v>661</v>
      </c>
      <c r="D217" s="206" t="str">
        <f t="shared" si="65"/>
        <v>video</v>
      </c>
      <c r="E217" s="380"/>
      <c r="F217" s="380"/>
      <c r="G217" s="380"/>
      <c r="H217" s="380" t="s">
        <v>776</v>
      </c>
      <c r="I217" s="380"/>
      <c r="J217" s="380"/>
      <c r="K217" s="380"/>
      <c r="L217" s="380"/>
      <c r="M217" s="380"/>
      <c r="N217" s="380"/>
      <c r="O217" s="380"/>
      <c r="P217" s="380"/>
      <c r="Q217" s="326"/>
      <c r="R217" s="326"/>
      <c r="S217" s="326"/>
      <c r="T217" s="326"/>
      <c r="U217" s="326"/>
      <c r="V217" s="326"/>
      <c r="W217" s="326"/>
      <c r="X217" s="326"/>
      <c r="Y217" s="326"/>
      <c r="Z217" s="326"/>
      <c r="AA217" s="326"/>
      <c r="AB217" s="326"/>
      <c r="AC217" s="326"/>
      <c r="AD217" s="326"/>
      <c r="AE217" s="326"/>
      <c r="AF217" s="326"/>
      <c r="AG217" s="326"/>
      <c r="AI217" s="25" t="s">
        <v>738</v>
      </c>
      <c r="AJ217" s="19" t="str">
        <f>VLOOKUP(C217,EJE!C$1:D1552,2,FALSE)</f>
        <v>https://drive.google.com/file/d/1VSznd0Pd842fm_2ygqVwDGID2Qpk-swW/view?usp=sharing</v>
      </c>
    </row>
    <row r="218" spans="1:36" ht="12.75" customHeight="1">
      <c r="A218" s="165">
        <v>13</v>
      </c>
      <c r="B218" s="197" t="s">
        <v>942</v>
      </c>
      <c r="C218" s="326" t="s">
        <v>661</v>
      </c>
      <c r="D218" s="206" t="str">
        <f t="shared" si="65"/>
        <v>video</v>
      </c>
      <c r="E218" s="380"/>
      <c r="F218" s="380"/>
      <c r="G218" s="380"/>
      <c r="H218" s="380" t="s">
        <v>776</v>
      </c>
      <c r="I218" s="380"/>
      <c r="J218" s="380"/>
      <c r="K218" s="380"/>
      <c r="L218" s="380"/>
      <c r="M218" s="380"/>
      <c r="N218" s="380"/>
      <c r="O218" s="380"/>
      <c r="P218" s="380"/>
      <c r="Q218" s="326"/>
      <c r="R218" s="326"/>
      <c r="S218" s="326"/>
      <c r="T218" s="326"/>
      <c r="U218" s="326"/>
      <c r="V218" s="326"/>
      <c r="W218" s="326"/>
      <c r="X218" s="326"/>
      <c r="Y218" s="326"/>
      <c r="Z218" s="326"/>
      <c r="AA218" s="326"/>
      <c r="AB218" s="326"/>
      <c r="AC218" s="326"/>
      <c r="AD218" s="326"/>
      <c r="AE218" s="326"/>
      <c r="AF218" s="326"/>
      <c r="AG218" s="326"/>
      <c r="AI218" s="25" t="s">
        <v>738</v>
      </c>
      <c r="AJ218" s="19" t="str">
        <f>VLOOKUP(C218,EJE!C$1:D1553,2,FALSE)</f>
        <v>https://drive.google.com/file/d/1VSznd0Pd842fm_2ygqVwDGID2Qpk-swW/view?usp=sharing</v>
      </c>
    </row>
    <row r="219" spans="1:36" ht="12" customHeight="1">
      <c r="A219" s="165">
        <v>14</v>
      </c>
      <c r="B219" s="197" t="s">
        <v>42</v>
      </c>
      <c r="C219" s="326" t="s">
        <v>2</v>
      </c>
      <c r="D219" s="206" t="str">
        <f t="shared" si="65"/>
        <v>video</v>
      </c>
      <c r="E219" s="380">
        <v>10</v>
      </c>
      <c r="F219" s="380"/>
      <c r="G219" s="380"/>
      <c r="H219" s="380" t="s">
        <v>772</v>
      </c>
      <c r="I219" s="380"/>
      <c r="J219" s="380"/>
      <c r="K219" s="380">
        <v>3</v>
      </c>
      <c r="L219" s="380"/>
      <c r="M219" s="380"/>
      <c r="N219" s="380"/>
      <c r="O219" s="380"/>
      <c r="P219" s="380"/>
      <c r="Q219" s="326"/>
      <c r="R219" s="326"/>
      <c r="S219" s="326"/>
      <c r="T219" s="326"/>
      <c r="U219" s="326"/>
      <c r="V219" s="326"/>
      <c r="W219" s="326"/>
      <c r="X219" s="326"/>
      <c r="Y219" s="326"/>
      <c r="Z219" s="326"/>
      <c r="AA219" s="326"/>
      <c r="AB219" s="326"/>
      <c r="AC219" s="326"/>
      <c r="AD219" s="326"/>
      <c r="AE219" s="326"/>
      <c r="AF219" s="326"/>
      <c r="AG219" s="326"/>
      <c r="AI219" s="25" t="s">
        <v>738</v>
      </c>
      <c r="AJ219" s="19" t="str">
        <f>VLOOKUP(C219,EJE!C$1:D1554,2,FALSE)</f>
        <v>https://youtu.be/bgO3bI1ts_E?si=cgFOBOfo4lT9WI1k</v>
      </c>
    </row>
    <row r="220" spans="1:36" ht="12" customHeight="1">
      <c r="A220" s="165">
        <v>15</v>
      </c>
      <c r="B220" s="197" t="s">
        <v>39</v>
      </c>
      <c r="C220" s="326" t="s">
        <v>565</v>
      </c>
      <c r="D220" s="206" t="str">
        <f t="shared" si="65"/>
        <v>video</v>
      </c>
      <c r="E220" s="380">
        <v>10</v>
      </c>
      <c r="F220" s="380"/>
      <c r="G220" s="380"/>
      <c r="H220" s="380" t="s">
        <v>772</v>
      </c>
      <c r="I220" s="380"/>
      <c r="J220" s="380"/>
      <c r="K220" s="380">
        <v>3</v>
      </c>
      <c r="L220" s="380"/>
      <c r="M220" s="380"/>
      <c r="N220" s="380"/>
      <c r="O220" s="380"/>
      <c r="P220" s="380"/>
      <c r="Q220" s="326"/>
      <c r="R220" s="326"/>
      <c r="S220" s="326"/>
      <c r="T220" s="326"/>
      <c r="U220" s="326"/>
      <c r="V220" s="326"/>
      <c r="W220" s="326"/>
      <c r="X220" s="326"/>
      <c r="Y220" s="326"/>
      <c r="Z220" s="326"/>
      <c r="AA220" s="326"/>
      <c r="AB220" s="326"/>
      <c r="AC220" s="326"/>
      <c r="AD220" s="326"/>
      <c r="AE220" s="326"/>
      <c r="AF220" s="326"/>
      <c r="AG220" s="326"/>
      <c r="AI220" s="25" t="s">
        <v>738</v>
      </c>
      <c r="AJ220" s="19">
        <f>VLOOKUP(C220,EJE!C$1:D1555,2,FALSE)</f>
        <v>0</v>
      </c>
    </row>
    <row r="221" spans="1:36" ht="12.75" customHeight="1">
      <c r="A221" s="165">
        <v>16</v>
      </c>
      <c r="B221" s="197" t="s">
        <v>685</v>
      </c>
      <c r="C221" s="326" t="s">
        <v>4</v>
      </c>
      <c r="D221" s="206" t="str">
        <f t="shared" si="65"/>
        <v>video</v>
      </c>
      <c r="E221" s="380"/>
      <c r="F221" s="380"/>
      <c r="G221" s="380"/>
      <c r="H221" s="380" t="s">
        <v>779</v>
      </c>
      <c r="I221" s="380"/>
      <c r="J221" s="380"/>
      <c r="K221" s="380">
        <v>3</v>
      </c>
      <c r="L221" s="380"/>
      <c r="M221" s="380"/>
      <c r="N221" s="380"/>
      <c r="O221" s="380"/>
      <c r="P221" s="380"/>
      <c r="Q221" s="326"/>
      <c r="R221" s="326"/>
      <c r="S221" s="326"/>
      <c r="T221" s="326"/>
      <c r="U221" s="326"/>
      <c r="V221" s="326"/>
      <c r="W221" s="326"/>
      <c r="X221" s="326"/>
      <c r="Y221" s="326"/>
      <c r="Z221" s="326"/>
      <c r="AA221" s="326"/>
      <c r="AB221" s="326"/>
      <c r="AC221" s="326"/>
      <c r="AD221" s="326"/>
      <c r="AE221" s="326"/>
      <c r="AF221" s="326"/>
      <c r="AG221" s="326"/>
      <c r="AI221" s="25" t="s">
        <v>738</v>
      </c>
      <c r="AJ221" s="19" t="str">
        <f>VLOOKUP(C221,EJE!C$1:D1556,2,FALSE)</f>
        <v>https://youtu.be/SvFPSj9WcEk?si=iMWBcf8EZLcp5zy2</v>
      </c>
    </row>
    <row r="222" spans="1:36" ht="16.5">
      <c r="A222" s="166">
        <v>17</v>
      </c>
      <c r="B222" s="197" t="s">
        <v>1</v>
      </c>
      <c r="C222" s="326" t="s">
        <v>746</v>
      </c>
      <c r="D222" s="206" t="str">
        <f t="shared" si="65"/>
        <v>video</v>
      </c>
      <c r="E222" s="380"/>
      <c r="F222" s="380"/>
      <c r="G222" s="380"/>
      <c r="H222" s="380"/>
      <c r="I222" s="380"/>
      <c r="J222" s="380"/>
      <c r="K222" s="380"/>
      <c r="L222" s="380"/>
      <c r="M222" s="380"/>
      <c r="N222" s="380"/>
      <c r="O222" s="380"/>
      <c r="P222" s="380"/>
      <c r="Q222" s="326"/>
      <c r="R222" s="326"/>
      <c r="S222" s="326"/>
      <c r="T222" s="326"/>
      <c r="U222" s="326"/>
      <c r="V222" s="326"/>
      <c r="W222" s="326"/>
      <c r="X222" s="326"/>
      <c r="Y222" s="326"/>
      <c r="Z222" s="326"/>
      <c r="AA222" s="326"/>
      <c r="AB222" s="326"/>
      <c r="AC222" s="326"/>
      <c r="AD222" s="326"/>
      <c r="AE222" s="326"/>
      <c r="AF222" s="326"/>
      <c r="AG222" s="326"/>
      <c r="AI222" s="25" t="s">
        <v>738</v>
      </c>
      <c r="AJ222" s="19">
        <f>VLOOKUP(C222,EJE!C$1:D1557,2,FALSE)</f>
        <v>0</v>
      </c>
    </row>
    <row r="223" spans="1:36" ht="16.5">
      <c r="A223" s="166">
        <v>18</v>
      </c>
      <c r="B223" s="197" t="s">
        <v>1</v>
      </c>
      <c r="C223" s="326" t="s">
        <v>746</v>
      </c>
      <c r="D223" s="206" t="str">
        <f t="shared" si="65"/>
        <v>video</v>
      </c>
      <c r="E223" s="380"/>
      <c r="F223" s="380"/>
      <c r="G223" s="380"/>
      <c r="H223" s="380"/>
      <c r="I223" s="380"/>
      <c r="J223" s="380"/>
      <c r="K223" s="380"/>
      <c r="L223" s="380"/>
      <c r="M223" s="380"/>
      <c r="N223" s="380"/>
      <c r="O223" s="380"/>
      <c r="P223" s="380"/>
      <c r="Q223" s="326"/>
      <c r="R223" s="326"/>
      <c r="S223" s="326"/>
      <c r="T223" s="326"/>
      <c r="U223" s="326"/>
      <c r="V223" s="326"/>
      <c r="W223" s="326"/>
      <c r="X223" s="326"/>
      <c r="Y223" s="326"/>
      <c r="Z223" s="326"/>
      <c r="AA223" s="326"/>
      <c r="AB223" s="326"/>
      <c r="AC223" s="326"/>
      <c r="AD223" s="326"/>
      <c r="AE223" s="326"/>
      <c r="AF223" s="326"/>
      <c r="AG223" s="326"/>
      <c r="AI223" s="25" t="s">
        <v>738</v>
      </c>
      <c r="AJ223" s="19">
        <f>VLOOKUP(C223,EJE!C$1:D1558,2,FALSE)</f>
        <v>0</v>
      </c>
    </row>
    <row r="224" spans="1:36" ht="16.5">
      <c r="A224" s="166">
        <v>19</v>
      </c>
      <c r="B224" s="197" t="s">
        <v>1</v>
      </c>
      <c r="C224" s="326" t="s">
        <v>746</v>
      </c>
      <c r="D224" s="206" t="str">
        <f t="shared" si="65"/>
        <v>video</v>
      </c>
      <c r="E224" s="380"/>
      <c r="F224" s="380"/>
      <c r="G224" s="380"/>
      <c r="H224" s="380"/>
      <c r="I224" s="380"/>
      <c r="J224" s="380"/>
      <c r="K224" s="380"/>
      <c r="L224" s="380"/>
      <c r="M224" s="380"/>
      <c r="N224" s="380"/>
      <c r="O224" s="380"/>
      <c r="P224" s="380"/>
      <c r="Q224" s="326"/>
      <c r="R224" s="326"/>
      <c r="S224" s="326"/>
      <c r="T224" s="326"/>
      <c r="U224" s="326"/>
      <c r="V224" s="326"/>
      <c r="W224" s="326"/>
      <c r="X224" s="326"/>
      <c r="Y224" s="326"/>
      <c r="Z224" s="326"/>
      <c r="AA224" s="326"/>
      <c r="AB224" s="326"/>
      <c r="AC224" s="326"/>
      <c r="AD224" s="326"/>
      <c r="AE224" s="326"/>
      <c r="AF224" s="326"/>
      <c r="AG224" s="326"/>
      <c r="AI224" s="25" t="s">
        <v>738</v>
      </c>
      <c r="AJ224" s="19">
        <f>VLOOKUP(C224,EJE!C$1:D1559,2,FALSE)</f>
        <v>0</v>
      </c>
    </row>
    <row r="225" spans="1:36" ht="16.5">
      <c r="A225" s="166">
        <v>20</v>
      </c>
      <c r="B225" s="197" t="s">
        <v>1</v>
      </c>
      <c r="C225" s="326" t="s">
        <v>746</v>
      </c>
      <c r="D225" s="206" t="str">
        <f t="shared" si="65"/>
        <v>video</v>
      </c>
      <c r="E225" s="380"/>
      <c r="F225" s="380"/>
      <c r="G225" s="380"/>
      <c r="H225" s="380"/>
      <c r="I225" s="380"/>
      <c r="J225" s="380"/>
      <c r="K225" s="380"/>
      <c r="L225" s="380"/>
      <c r="M225" s="380"/>
      <c r="N225" s="380"/>
      <c r="O225" s="380"/>
      <c r="P225" s="380"/>
      <c r="Q225" s="326"/>
      <c r="R225" s="326"/>
      <c r="S225" s="326"/>
      <c r="T225" s="326"/>
      <c r="U225" s="326"/>
      <c r="V225" s="326"/>
      <c r="W225" s="326"/>
      <c r="X225" s="326"/>
      <c r="Y225" s="326"/>
      <c r="Z225" s="326"/>
      <c r="AA225" s="326"/>
      <c r="AB225" s="326"/>
      <c r="AC225" s="326"/>
      <c r="AD225" s="326"/>
      <c r="AE225" s="326"/>
      <c r="AF225" s="326"/>
      <c r="AG225" s="326"/>
      <c r="AI225" s="25" t="s">
        <v>738</v>
      </c>
      <c r="AJ225" s="19">
        <f>VLOOKUP(C225,EJE!C$1:D1560,2,FALSE)</f>
        <v>0</v>
      </c>
    </row>
    <row r="226" spans="1:36">
      <c r="A226" s="167"/>
      <c r="B226" s="199"/>
      <c r="C226" s="159"/>
      <c r="D226" s="204"/>
      <c r="E226" s="173"/>
      <c r="F226" s="173"/>
      <c r="G226" s="173"/>
      <c r="I226" s="333"/>
      <c r="J226" s="174"/>
      <c r="L226" s="333"/>
      <c r="M226" s="174"/>
      <c r="O226" s="333"/>
      <c r="P226" s="174"/>
      <c r="S226" s="174"/>
      <c r="U226" s="175"/>
      <c r="V226" s="175"/>
      <c r="W226" s="175"/>
      <c r="X226" s="175"/>
      <c r="Y226" s="175"/>
      <c r="AB226" s="174"/>
      <c r="AE226" s="174"/>
    </row>
    <row r="227" spans="1:36">
      <c r="A227" s="167"/>
      <c r="B227" s="199"/>
      <c r="C227" s="159"/>
      <c r="D227" s="204"/>
      <c r="E227" s="173"/>
      <c r="F227" s="173"/>
      <c r="G227" s="173"/>
      <c r="I227" s="333"/>
      <c r="J227" s="174"/>
      <c r="L227" s="333"/>
      <c r="M227" s="174"/>
      <c r="O227" s="333"/>
      <c r="P227" s="174"/>
      <c r="S227" s="174"/>
      <c r="U227" s="175"/>
      <c r="V227" s="175"/>
      <c r="W227" s="175"/>
      <c r="X227" s="175"/>
      <c r="Y227" s="175"/>
      <c r="AB227" s="174"/>
      <c r="AE227" s="174"/>
    </row>
    <row r="228" spans="1:36">
      <c r="A228" s="167"/>
      <c r="B228" s="199"/>
      <c r="C228" s="159"/>
      <c r="D228" s="204"/>
      <c r="E228" s="173"/>
      <c r="F228" s="173"/>
      <c r="G228" s="173"/>
      <c r="I228" s="333"/>
      <c r="J228" s="174"/>
      <c r="L228" s="333"/>
      <c r="M228" s="174"/>
      <c r="O228" s="333"/>
      <c r="P228" s="174"/>
      <c r="S228" s="174"/>
      <c r="U228" s="175"/>
      <c r="V228" s="175"/>
      <c r="W228" s="175"/>
      <c r="X228" s="175"/>
      <c r="Y228" s="175"/>
      <c r="AB228" s="174"/>
      <c r="AE228" s="174"/>
    </row>
    <row r="229" spans="1:36">
      <c r="A229" s="167"/>
      <c r="B229" s="199"/>
      <c r="C229" s="159"/>
      <c r="D229" s="204"/>
      <c r="E229" s="173"/>
      <c r="F229" s="173"/>
      <c r="G229" s="173"/>
      <c r="I229" s="333"/>
      <c r="J229" s="174"/>
      <c r="L229" s="333"/>
      <c r="M229" s="174"/>
      <c r="O229" s="333"/>
      <c r="P229" s="174"/>
      <c r="S229" s="174"/>
      <c r="U229" s="175"/>
      <c r="V229" s="175"/>
      <c r="W229" s="175"/>
      <c r="X229" s="175"/>
      <c r="Y229" s="175"/>
      <c r="AB229" s="174"/>
      <c r="AE229" s="174"/>
    </row>
    <row r="230" spans="1:36">
      <c r="C230" s="157" t="s">
        <v>932</v>
      </c>
      <c r="D230" s="204"/>
      <c r="E230" s="173"/>
      <c r="F230" s="173"/>
      <c r="G230" s="173"/>
      <c r="I230" s="333"/>
      <c r="J230" s="174"/>
      <c r="L230" s="333"/>
      <c r="M230" s="174"/>
      <c r="O230" s="333"/>
      <c r="P230" s="174"/>
      <c r="S230" s="174"/>
      <c r="U230" s="175"/>
      <c r="V230" s="175"/>
      <c r="W230" s="175"/>
      <c r="X230" s="175"/>
      <c r="Y230" s="175"/>
      <c r="AB230" s="174"/>
      <c r="AE230" s="174"/>
    </row>
    <row r="231" spans="1:36" s="250" customFormat="1" ht="20.25" customHeight="1" thickBot="1">
      <c r="A231" s="335">
        <v>10</v>
      </c>
      <c r="B231" s="335"/>
      <c r="C231" s="335" t="s">
        <v>931</v>
      </c>
      <c r="D231" s="335"/>
      <c r="E231" s="401" t="s">
        <v>688</v>
      </c>
      <c r="F231" s="401"/>
      <c r="G231" s="401"/>
      <c r="H231" s="401" t="s">
        <v>38</v>
      </c>
      <c r="I231" s="401"/>
      <c r="J231" s="401"/>
      <c r="K231" s="401" t="s">
        <v>687</v>
      </c>
      <c r="L231" s="401"/>
      <c r="M231" s="401"/>
      <c r="N231" s="401" t="s">
        <v>686</v>
      </c>
      <c r="O231" s="401"/>
      <c r="P231" s="401"/>
      <c r="AH231" s="249"/>
      <c r="AI231" s="249"/>
    </row>
    <row r="232" spans="1:36">
      <c r="A232" s="165">
        <v>1</v>
      </c>
      <c r="B232" s="193" t="s">
        <v>175</v>
      </c>
      <c r="C232" s="331" t="s">
        <v>210</v>
      </c>
      <c r="D232" s="209" t="str">
        <f t="shared" ref="D232:D251" si="66">HYPERLINK(AJ232,AI232)</f>
        <v>video</v>
      </c>
      <c r="E232" s="389">
        <v>8</v>
      </c>
      <c r="F232" s="389"/>
      <c r="G232" s="389"/>
      <c r="H232" s="389"/>
      <c r="I232" s="389"/>
      <c r="J232" s="389"/>
      <c r="K232" s="389"/>
      <c r="L232" s="389"/>
      <c r="M232" s="389"/>
      <c r="N232" s="390"/>
      <c r="O232" s="390"/>
      <c r="P232" s="391"/>
      <c r="Q232" s="327"/>
      <c r="R232" s="327"/>
      <c r="S232" s="327"/>
      <c r="T232" s="327"/>
      <c r="U232" s="327"/>
      <c r="V232" s="327"/>
      <c r="W232" s="327"/>
      <c r="X232" s="327"/>
      <c r="Y232" s="327"/>
      <c r="Z232" s="327"/>
      <c r="AA232" s="327"/>
      <c r="AB232" s="327"/>
      <c r="AC232" s="327"/>
      <c r="AD232" s="327"/>
      <c r="AE232" s="327"/>
      <c r="AF232" s="327"/>
      <c r="AG232" s="327"/>
      <c r="AI232" s="25" t="s">
        <v>738</v>
      </c>
      <c r="AJ232" s="19">
        <f>VLOOKUP(C232,EJE!C$1:D1560,2,FALSE)</f>
        <v>0</v>
      </c>
    </row>
    <row r="233" spans="1:36" ht="12" customHeight="1">
      <c r="A233" s="165">
        <v>2</v>
      </c>
      <c r="B233" s="194" t="s">
        <v>395</v>
      </c>
      <c r="C233" s="326" t="s">
        <v>389</v>
      </c>
      <c r="D233" s="208" t="str">
        <f t="shared" si="66"/>
        <v>video</v>
      </c>
      <c r="E233" s="384"/>
      <c r="F233" s="384"/>
      <c r="G233" s="384"/>
      <c r="H233" s="384" t="s">
        <v>776</v>
      </c>
      <c r="I233" s="384"/>
      <c r="J233" s="384"/>
      <c r="K233" s="384">
        <v>3</v>
      </c>
      <c r="L233" s="384"/>
      <c r="M233" s="384"/>
      <c r="N233" s="380"/>
      <c r="O233" s="380"/>
      <c r="P233" s="385"/>
      <c r="Q233" s="327"/>
      <c r="R233" s="327"/>
      <c r="S233" s="327"/>
      <c r="T233" s="327"/>
      <c r="U233" s="327"/>
      <c r="V233" s="327"/>
      <c r="W233" s="327"/>
      <c r="X233" s="327"/>
      <c r="Y233" s="327"/>
      <c r="Z233" s="327"/>
      <c r="AA233" s="327"/>
      <c r="AB233" s="327"/>
      <c r="AC233" s="327"/>
      <c r="AD233" s="327"/>
      <c r="AE233" s="327"/>
      <c r="AF233" s="327"/>
      <c r="AG233" s="327"/>
      <c r="AI233" s="25" t="s">
        <v>738</v>
      </c>
      <c r="AJ233" s="19" t="str">
        <f>VLOOKUP(C233,EJE!C$1:D1561,2,FALSE)</f>
        <v>https://youtu.be/B4AxYIlorgw?si=E6uIHQ3akwy8aj-m</v>
      </c>
    </row>
    <row r="234" spans="1:36" ht="17.25" customHeight="1" thickBot="1">
      <c r="A234" s="165">
        <v>3</v>
      </c>
      <c r="B234" s="195" t="s">
        <v>392</v>
      </c>
      <c r="C234" s="329" t="s">
        <v>176</v>
      </c>
      <c r="D234" s="210" t="str">
        <f t="shared" si="66"/>
        <v>video</v>
      </c>
      <c r="E234" s="386"/>
      <c r="F234" s="386"/>
      <c r="G234" s="386"/>
      <c r="H234" s="386" t="s">
        <v>776</v>
      </c>
      <c r="I234" s="386"/>
      <c r="J234" s="386"/>
      <c r="K234" s="386">
        <v>3</v>
      </c>
      <c r="L234" s="386"/>
      <c r="M234" s="386"/>
      <c r="N234" s="387"/>
      <c r="O234" s="387"/>
      <c r="P234" s="388"/>
      <c r="Q234" s="327"/>
      <c r="R234" s="327"/>
      <c r="S234" s="327"/>
      <c r="T234" s="327"/>
      <c r="U234" s="327"/>
      <c r="V234" s="327"/>
      <c r="W234" s="327"/>
      <c r="X234" s="327"/>
      <c r="Y234" s="327"/>
      <c r="Z234" s="327"/>
      <c r="AA234" s="327"/>
      <c r="AB234" s="327"/>
      <c r="AC234" s="327"/>
      <c r="AD234" s="327"/>
      <c r="AE234" s="327"/>
      <c r="AF234" s="327"/>
      <c r="AG234" s="327"/>
      <c r="AI234" s="25" t="s">
        <v>738</v>
      </c>
      <c r="AJ234" s="19" t="str">
        <f>VLOOKUP(C234,EJE!C$1:D1562,2,FALSE)</f>
        <v>https://drive.google.com/file/d/1Q1An8Nigul245WUqUDS52fCJOsCBmEqf/view?usp=drive_link</v>
      </c>
    </row>
    <row r="235" spans="1:36" ht="16.5" customHeight="1">
      <c r="A235" s="165">
        <v>4</v>
      </c>
      <c r="B235" s="193" t="s">
        <v>739</v>
      </c>
      <c r="C235" s="331" t="s">
        <v>66</v>
      </c>
      <c r="D235" s="209" t="str">
        <f t="shared" si="66"/>
        <v>video</v>
      </c>
      <c r="E235" s="389"/>
      <c r="F235" s="389"/>
      <c r="G235" s="389"/>
      <c r="H235" s="389" t="s">
        <v>776</v>
      </c>
      <c r="I235" s="389"/>
      <c r="J235" s="389"/>
      <c r="K235" s="389">
        <v>3</v>
      </c>
      <c r="L235" s="389"/>
      <c r="M235" s="389"/>
      <c r="N235" s="390"/>
      <c r="O235" s="390"/>
      <c r="P235" s="391"/>
      <c r="Q235" s="327"/>
      <c r="R235" s="327"/>
      <c r="S235" s="327"/>
      <c r="T235" s="327"/>
      <c r="U235" s="327"/>
      <c r="V235" s="327"/>
      <c r="W235" s="327"/>
      <c r="X235" s="327"/>
      <c r="Y235" s="327"/>
      <c r="Z235" s="327"/>
      <c r="AA235" s="327"/>
      <c r="AB235" s="327"/>
      <c r="AC235" s="327"/>
      <c r="AD235" s="327"/>
      <c r="AE235" s="327"/>
      <c r="AF235" s="327"/>
      <c r="AG235" s="327"/>
      <c r="AI235" s="25" t="s">
        <v>738</v>
      </c>
      <c r="AJ235" s="19" t="str">
        <f>VLOOKUP(C235,EJE!C$1:D1563,2,FALSE)</f>
        <v>https://youtu.be/YNAwRWgPwNk?si=tRGZb459mOPBCCZB</v>
      </c>
    </row>
    <row r="236" spans="1:36" ht="12" customHeight="1">
      <c r="A236" s="165">
        <v>5</v>
      </c>
      <c r="B236" s="194" t="s">
        <v>739</v>
      </c>
      <c r="C236" s="326" t="s">
        <v>622</v>
      </c>
      <c r="D236" s="208" t="e">
        <f t="shared" si="66"/>
        <v>#N/A</v>
      </c>
      <c r="E236" s="384"/>
      <c r="F236" s="384"/>
      <c r="G236" s="384"/>
      <c r="H236" s="384" t="s">
        <v>776</v>
      </c>
      <c r="I236" s="384"/>
      <c r="J236" s="384"/>
      <c r="K236" s="384">
        <v>3</v>
      </c>
      <c r="L236" s="384"/>
      <c r="M236" s="384"/>
      <c r="N236" s="380"/>
      <c r="O236" s="380"/>
      <c r="P236" s="385"/>
      <c r="Q236" s="327"/>
      <c r="R236" s="327"/>
      <c r="S236" s="327"/>
      <c r="T236" s="327"/>
      <c r="U236" s="327"/>
      <c r="V236" s="327"/>
      <c r="W236" s="327"/>
      <c r="X236" s="327"/>
      <c r="Y236" s="327"/>
      <c r="Z236" s="327"/>
      <c r="AA236" s="327"/>
      <c r="AB236" s="327"/>
      <c r="AC236" s="327"/>
      <c r="AD236" s="327"/>
      <c r="AE236" s="327"/>
      <c r="AF236" s="327"/>
      <c r="AG236" s="327"/>
      <c r="AI236" s="25" t="s">
        <v>738</v>
      </c>
      <c r="AJ236" s="19" t="e">
        <f>VLOOKUP(C236,EJE!C$1:D1564,2,FALSE)</f>
        <v>#N/A</v>
      </c>
    </row>
    <row r="237" spans="1:36" ht="12.75" customHeight="1" thickBot="1">
      <c r="A237" s="165">
        <v>6</v>
      </c>
      <c r="B237" s="195" t="s">
        <v>0</v>
      </c>
      <c r="C237" s="329" t="s">
        <v>627</v>
      </c>
      <c r="D237" s="210" t="str">
        <f t="shared" si="66"/>
        <v>video</v>
      </c>
      <c r="E237" s="386"/>
      <c r="F237" s="386"/>
      <c r="G237" s="386"/>
      <c r="H237" s="386" t="s">
        <v>776</v>
      </c>
      <c r="I237" s="386"/>
      <c r="J237" s="386"/>
      <c r="K237" s="386">
        <v>3</v>
      </c>
      <c r="L237" s="386"/>
      <c r="M237" s="386"/>
      <c r="N237" s="387"/>
      <c r="O237" s="387"/>
      <c r="P237" s="388"/>
      <c r="Q237" s="327"/>
      <c r="R237" s="327"/>
      <c r="S237" s="327"/>
      <c r="T237" s="327"/>
      <c r="U237" s="327"/>
      <c r="V237" s="327"/>
      <c r="W237" s="327"/>
      <c r="X237" s="327"/>
      <c r="Y237" s="327"/>
      <c r="Z237" s="327"/>
      <c r="AA237" s="327"/>
      <c r="AB237" s="327"/>
      <c r="AC237" s="327"/>
      <c r="AD237" s="327"/>
      <c r="AE237" s="327"/>
      <c r="AF237" s="327"/>
      <c r="AG237" s="327"/>
      <c r="AI237" s="25" t="s">
        <v>738</v>
      </c>
      <c r="AJ237" s="19" t="str">
        <f>VLOOKUP(C237,EJE!C$1:D1565,2,FALSE)</f>
        <v>https://youtu.be/21c_yxmd5lQ?si=PIVwUqgcfAsyu5jn</v>
      </c>
    </row>
    <row r="238" spans="1:36" ht="12" customHeight="1">
      <c r="A238" s="165">
        <v>7</v>
      </c>
      <c r="B238" s="197" t="s">
        <v>685</v>
      </c>
      <c r="C238" s="326" t="s">
        <v>114</v>
      </c>
      <c r="D238" s="208" t="str">
        <f t="shared" si="66"/>
        <v>video</v>
      </c>
      <c r="E238" s="384"/>
      <c r="F238" s="384"/>
      <c r="G238" s="384"/>
      <c r="H238" s="384" t="s">
        <v>776</v>
      </c>
      <c r="I238" s="384"/>
      <c r="J238" s="384"/>
      <c r="K238" s="384"/>
      <c r="L238" s="384"/>
      <c r="M238" s="384"/>
      <c r="N238" s="384"/>
      <c r="O238" s="384"/>
      <c r="P238" s="384"/>
      <c r="Q238" s="327"/>
      <c r="R238" s="327"/>
      <c r="S238" s="327"/>
      <c r="T238" s="327"/>
      <c r="U238" s="327"/>
      <c r="V238" s="327"/>
      <c r="W238" s="327"/>
      <c r="X238" s="327"/>
      <c r="Y238" s="327"/>
      <c r="Z238" s="327"/>
      <c r="AA238" s="327"/>
      <c r="AB238" s="327"/>
      <c r="AC238" s="327"/>
      <c r="AD238" s="327"/>
      <c r="AE238" s="327"/>
      <c r="AF238" s="327"/>
      <c r="AG238" s="327"/>
      <c r="AI238" s="25" t="s">
        <v>738</v>
      </c>
      <c r="AJ238" s="19" t="str">
        <f>VLOOKUP(C238,EJE!C$1:D1568,2,FALSE)</f>
        <v>https://youtu.be/p2i_0eL_ztg?si=rwMzBD9p-1bf_avu</v>
      </c>
    </row>
    <row r="239" spans="1:36" ht="12" customHeight="1">
      <c r="A239" s="165">
        <v>8</v>
      </c>
      <c r="B239" s="197" t="s">
        <v>264</v>
      </c>
      <c r="C239" s="326" t="s">
        <v>219</v>
      </c>
      <c r="D239" s="208" t="str">
        <f t="shared" si="66"/>
        <v>video</v>
      </c>
      <c r="E239" s="384"/>
      <c r="F239" s="384"/>
      <c r="G239" s="384"/>
      <c r="H239" s="384" t="s">
        <v>776</v>
      </c>
      <c r="I239" s="384"/>
      <c r="J239" s="384"/>
      <c r="K239" s="384"/>
      <c r="L239" s="384"/>
      <c r="M239" s="384"/>
      <c r="N239" s="384"/>
      <c r="O239" s="384"/>
      <c r="P239" s="384"/>
      <c r="Q239" s="327"/>
      <c r="R239" s="327"/>
      <c r="S239" s="327"/>
      <c r="T239" s="327"/>
      <c r="U239" s="327"/>
      <c r="V239" s="327"/>
      <c r="W239" s="327"/>
      <c r="X239" s="327"/>
      <c r="Y239" s="327"/>
      <c r="Z239" s="327"/>
      <c r="AA239" s="327"/>
      <c r="AB239" s="327"/>
      <c r="AC239" s="327"/>
      <c r="AD239" s="327"/>
      <c r="AE239" s="327"/>
      <c r="AF239" s="327"/>
      <c r="AG239" s="327"/>
      <c r="AI239" s="25" t="s">
        <v>738</v>
      </c>
      <c r="AJ239" s="19">
        <f>VLOOKUP(C239,EJE!C$1:D1569,2,FALSE)</f>
        <v>0</v>
      </c>
    </row>
    <row r="240" spans="1:36" ht="12.75" customHeight="1">
      <c r="A240" s="165">
        <v>9</v>
      </c>
      <c r="B240" s="197" t="s">
        <v>685</v>
      </c>
      <c r="C240" s="326" t="s">
        <v>3</v>
      </c>
      <c r="D240" s="208" t="str">
        <f t="shared" si="66"/>
        <v>video</v>
      </c>
      <c r="E240" s="384"/>
      <c r="F240" s="384"/>
      <c r="G240" s="384"/>
      <c r="H240" s="384" t="s">
        <v>776</v>
      </c>
      <c r="I240" s="384"/>
      <c r="J240" s="384"/>
      <c r="K240" s="384"/>
      <c r="L240" s="384"/>
      <c r="M240" s="384"/>
      <c r="N240" s="384"/>
      <c r="O240" s="384"/>
      <c r="P240" s="384"/>
      <c r="Q240" s="327"/>
      <c r="R240" s="327"/>
      <c r="S240" s="327"/>
      <c r="T240" s="327"/>
      <c r="U240" s="327"/>
      <c r="V240" s="327"/>
      <c r="W240" s="327"/>
      <c r="X240" s="327"/>
      <c r="Y240" s="327"/>
      <c r="Z240" s="327"/>
      <c r="AA240" s="327"/>
      <c r="AB240" s="327"/>
      <c r="AC240" s="327"/>
      <c r="AD240" s="327"/>
      <c r="AE240" s="327"/>
      <c r="AF240" s="327"/>
      <c r="AG240" s="327"/>
      <c r="AI240" s="25" t="s">
        <v>738</v>
      </c>
      <c r="AJ240" s="19" t="str">
        <f>VLOOKUP(C240,EJE!C$1:D1571,2,FALSE)</f>
        <v>https://youtu.be/JwwQxitUCsY?si=-0IR-GRHn2uOUwX0</v>
      </c>
    </row>
    <row r="241" spans="1:42" ht="16.5" customHeight="1">
      <c r="A241" s="165">
        <v>10</v>
      </c>
      <c r="B241" s="197" t="s">
        <v>942</v>
      </c>
      <c r="C241" s="326" t="s">
        <v>661</v>
      </c>
      <c r="D241" s="208" t="str">
        <f t="shared" si="66"/>
        <v>video</v>
      </c>
      <c r="E241" s="384"/>
      <c r="F241" s="384"/>
      <c r="G241" s="384"/>
      <c r="H241" s="384" t="s">
        <v>776</v>
      </c>
      <c r="I241" s="384"/>
      <c r="J241" s="384"/>
      <c r="K241" s="384"/>
      <c r="L241" s="384"/>
      <c r="M241" s="384"/>
      <c r="N241" s="384"/>
      <c r="O241" s="384"/>
      <c r="P241" s="384"/>
      <c r="Q241" s="327"/>
      <c r="R241" s="327"/>
      <c r="S241" s="327"/>
      <c r="T241" s="327"/>
      <c r="U241" s="327"/>
      <c r="V241" s="327"/>
      <c r="W241" s="327"/>
      <c r="X241" s="327"/>
      <c r="Y241" s="327"/>
      <c r="Z241" s="327"/>
      <c r="AA241" s="327"/>
      <c r="AB241" s="327"/>
      <c r="AC241" s="327"/>
      <c r="AD241" s="327"/>
      <c r="AE241" s="327"/>
      <c r="AF241" s="327"/>
      <c r="AG241" s="327"/>
      <c r="AI241" s="25" t="s">
        <v>738</v>
      </c>
      <c r="AJ241" s="19" t="str">
        <f>VLOOKUP(C241,EJE!C$1:D1572,2,FALSE)</f>
        <v>https://drive.google.com/file/d/1VSznd0Pd842fm_2ygqVwDGID2Qpk-swW/view?usp=sharing</v>
      </c>
    </row>
    <row r="242" spans="1:42" ht="16.5" customHeight="1">
      <c r="A242" s="165">
        <v>11</v>
      </c>
      <c r="B242" s="197" t="s">
        <v>42</v>
      </c>
      <c r="C242" s="326" t="s">
        <v>2</v>
      </c>
      <c r="D242" s="206" t="str">
        <f t="shared" si="66"/>
        <v>video</v>
      </c>
      <c r="E242" s="380">
        <v>10</v>
      </c>
      <c r="F242" s="380"/>
      <c r="G242" s="380"/>
      <c r="H242" s="380" t="s">
        <v>772</v>
      </c>
      <c r="I242" s="380"/>
      <c r="J242" s="380"/>
      <c r="K242" s="380">
        <v>3</v>
      </c>
      <c r="L242" s="380"/>
      <c r="M242" s="380"/>
      <c r="N242" s="380"/>
      <c r="O242" s="380"/>
      <c r="P242" s="380"/>
      <c r="Q242" s="326"/>
      <c r="R242" s="326"/>
      <c r="S242" s="326"/>
      <c r="T242" s="326"/>
      <c r="U242" s="326"/>
      <c r="V242" s="326"/>
      <c r="W242" s="326"/>
      <c r="X242" s="326"/>
      <c r="Y242" s="326"/>
      <c r="Z242" s="326"/>
      <c r="AA242" s="326"/>
      <c r="AB242" s="326"/>
      <c r="AG242" s="327"/>
      <c r="AI242" s="25" t="s">
        <v>738</v>
      </c>
      <c r="AJ242" s="19" t="str">
        <f>VLOOKUP(C242,EJE!C$1:D1574,2,FALSE)</f>
        <v>https://youtu.be/bgO3bI1ts_E?si=cgFOBOfo4lT9WI1k</v>
      </c>
    </row>
    <row r="243" spans="1:42" ht="12.75" customHeight="1">
      <c r="A243" s="165">
        <v>12</v>
      </c>
      <c r="B243" s="197" t="s">
        <v>39</v>
      </c>
      <c r="C243" s="326" t="s">
        <v>30</v>
      </c>
      <c r="D243" s="206" t="str">
        <f t="shared" si="66"/>
        <v>video</v>
      </c>
      <c r="E243" s="380">
        <v>10</v>
      </c>
      <c r="F243" s="380"/>
      <c r="G243" s="380"/>
      <c r="H243" s="380" t="s">
        <v>772</v>
      </c>
      <c r="I243" s="380"/>
      <c r="J243" s="380"/>
      <c r="K243" s="380">
        <v>3</v>
      </c>
      <c r="L243" s="380"/>
      <c r="M243" s="380"/>
      <c r="N243" s="380"/>
      <c r="O243" s="380"/>
      <c r="P243" s="380"/>
      <c r="Q243" s="326"/>
      <c r="R243" s="326"/>
      <c r="S243" s="326"/>
      <c r="T243" s="326"/>
      <c r="U243" s="326"/>
      <c r="V243" s="326"/>
      <c r="W243" s="326"/>
      <c r="X243" s="326"/>
      <c r="Y243" s="326"/>
      <c r="Z243" s="326"/>
      <c r="AA243" s="326"/>
      <c r="AB243" s="326"/>
      <c r="AG243" s="327"/>
      <c r="AI243" s="25" t="s">
        <v>738</v>
      </c>
      <c r="AJ243" s="19">
        <f>VLOOKUP(C243,EJE!C$1:D1575,2,FALSE)</f>
        <v>0</v>
      </c>
    </row>
    <row r="244" spans="1:42" ht="12.75" customHeight="1">
      <c r="A244" s="165">
        <v>13</v>
      </c>
      <c r="B244" s="197" t="s">
        <v>685</v>
      </c>
      <c r="C244" s="326" t="s">
        <v>4</v>
      </c>
      <c r="D244" s="206" t="str">
        <f t="shared" si="66"/>
        <v>video</v>
      </c>
      <c r="E244" s="380"/>
      <c r="F244" s="380"/>
      <c r="G244" s="380"/>
      <c r="H244" s="380" t="s">
        <v>779</v>
      </c>
      <c r="I244" s="380"/>
      <c r="J244" s="380"/>
      <c r="K244" s="380">
        <v>3</v>
      </c>
      <c r="L244" s="380"/>
      <c r="M244" s="380"/>
      <c r="N244" s="380"/>
      <c r="O244" s="380"/>
      <c r="P244" s="380"/>
      <c r="Q244" s="326"/>
      <c r="R244" s="326"/>
      <c r="S244" s="326"/>
      <c r="T244" s="326"/>
      <c r="U244" s="326"/>
      <c r="V244" s="326"/>
      <c r="W244" s="326"/>
      <c r="X244" s="326"/>
      <c r="Y244" s="326"/>
      <c r="Z244" s="326"/>
      <c r="AA244" s="326"/>
      <c r="AB244" s="326"/>
      <c r="AG244" s="327"/>
      <c r="AI244" s="25" t="s">
        <v>738</v>
      </c>
      <c r="AJ244" s="19" t="str">
        <f>VLOOKUP(C244,EJE!C$1:D1576,2,FALSE)</f>
        <v>https://youtu.be/SvFPSj9WcEk?si=iMWBcf8EZLcp5zy2</v>
      </c>
    </row>
    <row r="245" spans="1:42" ht="12" customHeight="1">
      <c r="A245" s="165">
        <v>14</v>
      </c>
      <c r="B245" s="197" t="s">
        <v>1</v>
      </c>
      <c r="C245" s="326" t="s">
        <v>745</v>
      </c>
      <c r="D245" s="206" t="str">
        <f t="shared" si="66"/>
        <v>video</v>
      </c>
      <c r="E245" s="380"/>
      <c r="F245" s="380"/>
      <c r="G245" s="380"/>
      <c r="H245" s="380" t="s">
        <v>779</v>
      </c>
      <c r="I245" s="380"/>
      <c r="J245" s="380"/>
      <c r="K245" s="380">
        <v>3</v>
      </c>
      <c r="L245" s="380"/>
      <c r="M245" s="380"/>
      <c r="N245" s="380"/>
      <c r="O245" s="380"/>
      <c r="P245" s="380"/>
      <c r="Q245" s="326"/>
      <c r="R245" s="326"/>
      <c r="S245" s="326"/>
      <c r="T245" s="326"/>
      <c r="U245" s="326"/>
      <c r="V245" s="326"/>
      <c r="W245" s="326"/>
      <c r="X245" s="326"/>
      <c r="Y245" s="326"/>
      <c r="Z245" s="326"/>
      <c r="AA245" s="326"/>
      <c r="AB245" s="326"/>
      <c r="AG245" s="327"/>
      <c r="AI245" s="25" t="s">
        <v>738</v>
      </c>
      <c r="AJ245" s="19" t="str">
        <f>VLOOKUP(C245,EJE!C$1:D1577,2,FALSE)</f>
        <v>https://drive.google.com/file/d/1d10kKB4X2rApjiYtDlKjBbuy7zvRY_rz/view?usp=sharing</v>
      </c>
    </row>
    <row r="246" spans="1:42" ht="12" customHeight="1">
      <c r="A246" s="165">
        <v>15</v>
      </c>
      <c r="B246" s="197" t="s">
        <v>1</v>
      </c>
      <c r="C246" s="326" t="s">
        <v>745</v>
      </c>
      <c r="D246" s="206" t="str">
        <f t="shared" si="66"/>
        <v>video</v>
      </c>
      <c r="E246" s="380"/>
      <c r="F246" s="380"/>
      <c r="G246" s="380"/>
      <c r="H246" s="380" t="s">
        <v>779</v>
      </c>
      <c r="I246" s="380"/>
      <c r="J246" s="380"/>
      <c r="K246" s="380">
        <v>3</v>
      </c>
      <c r="L246" s="380"/>
      <c r="M246" s="380"/>
      <c r="N246" s="380"/>
      <c r="O246" s="380"/>
      <c r="P246" s="380"/>
      <c r="Q246" s="326"/>
      <c r="R246" s="326"/>
      <c r="S246" s="326"/>
      <c r="T246" s="326"/>
      <c r="U246" s="326"/>
      <c r="V246" s="326"/>
      <c r="W246" s="326"/>
      <c r="X246" s="326"/>
      <c r="Y246" s="326"/>
      <c r="Z246" s="326"/>
      <c r="AA246" s="326"/>
      <c r="AB246" s="326"/>
      <c r="AE246" s="174"/>
      <c r="AI246" s="25" t="s">
        <v>738</v>
      </c>
      <c r="AJ246" s="19" t="str">
        <f>VLOOKUP(C246,EJE!C$1:D1578,2,FALSE)</f>
        <v>https://drive.google.com/file/d/1d10kKB4X2rApjiYtDlKjBbuy7zvRY_rz/view?usp=sharing</v>
      </c>
    </row>
    <row r="247" spans="1:42" ht="12.75" customHeight="1">
      <c r="A247" s="165">
        <v>16</v>
      </c>
      <c r="B247" s="197" t="s">
        <v>1</v>
      </c>
      <c r="C247" s="326" t="s">
        <v>745</v>
      </c>
      <c r="D247" s="206" t="str">
        <f t="shared" si="66"/>
        <v>video</v>
      </c>
      <c r="E247" s="380"/>
      <c r="F247" s="380"/>
      <c r="G247" s="380"/>
      <c r="H247" s="380" t="s">
        <v>779</v>
      </c>
      <c r="I247" s="380"/>
      <c r="J247" s="380"/>
      <c r="K247" s="380">
        <v>3</v>
      </c>
      <c r="L247" s="380"/>
      <c r="M247" s="380"/>
      <c r="N247" s="380"/>
      <c r="O247" s="380"/>
      <c r="P247" s="380"/>
      <c r="Q247" s="326"/>
      <c r="R247" s="326"/>
      <c r="S247" s="326"/>
      <c r="T247" s="326"/>
      <c r="U247" s="326"/>
      <c r="V247" s="326"/>
      <c r="W247" s="326"/>
      <c r="X247" s="326"/>
      <c r="Y247" s="326"/>
      <c r="Z247" s="326"/>
      <c r="AA247" s="326"/>
      <c r="AB247" s="326"/>
      <c r="AE247" s="174"/>
      <c r="AI247" s="25" t="s">
        <v>738</v>
      </c>
      <c r="AJ247" s="19" t="str">
        <f>VLOOKUP(C247,EJE!C$1:D1579,2,FALSE)</f>
        <v>https://drive.google.com/file/d/1d10kKB4X2rApjiYtDlKjBbuy7zvRY_rz/view?usp=sharing</v>
      </c>
    </row>
    <row r="248" spans="1:42" ht="12" customHeight="1">
      <c r="A248" s="166">
        <v>17</v>
      </c>
      <c r="B248" s="197" t="s">
        <v>1</v>
      </c>
      <c r="C248" s="326" t="s">
        <v>745</v>
      </c>
      <c r="D248" s="206" t="str">
        <f t="shared" si="66"/>
        <v>video</v>
      </c>
      <c r="E248" s="380"/>
      <c r="F248" s="380"/>
      <c r="G248" s="380"/>
      <c r="H248" s="380" t="s">
        <v>779</v>
      </c>
      <c r="I248" s="380"/>
      <c r="J248" s="380"/>
      <c r="K248" s="380">
        <v>3</v>
      </c>
      <c r="L248" s="380"/>
      <c r="M248" s="380"/>
      <c r="N248" s="380"/>
      <c r="O248" s="380"/>
      <c r="P248" s="380"/>
      <c r="Q248" s="326"/>
      <c r="R248" s="326"/>
      <c r="S248" s="326"/>
      <c r="T248" s="326"/>
      <c r="U248" s="326"/>
      <c r="V248" s="326"/>
      <c r="W248" s="326"/>
      <c r="X248" s="326"/>
      <c r="Y248" s="326"/>
      <c r="Z248" s="326"/>
      <c r="AA248" s="326"/>
      <c r="AB248" s="326"/>
      <c r="AE248" s="174"/>
      <c r="AI248" s="25" t="s">
        <v>738</v>
      </c>
      <c r="AJ248" s="19" t="str">
        <f>VLOOKUP(C248,EJE!C$1:D1580,2,FALSE)</f>
        <v>https://drive.google.com/file/d/1d10kKB4X2rApjiYtDlKjBbuy7zvRY_rz/view?usp=sharing</v>
      </c>
    </row>
    <row r="249" spans="1:42" ht="12" customHeight="1">
      <c r="A249" s="166">
        <v>18</v>
      </c>
      <c r="B249" s="197" t="s">
        <v>1</v>
      </c>
      <c r="C249" s="326" t="s">
        <v>745</v>
      </c>
      <c r="D249" s="206" t="str">
        <f t="shared" si="66"/>
        <v>video</v>
      </c>
      <c r="E249" s="380"/>
      <c r="F249" s="380"/>
      <c r="G249" s="380"/>
      <c r="H249" s="380" t="s">
        <v>779</v>
      </c>
      <c r="I249" s="380"/>
      <c r="J249" s="380"/>
      <c r="K249" s="380">
        <v>3</v>
      </c>
      <c r="L249" s="380"/>
      <c r="M249" s="380"/>
      <c r="N249" s="380"/>
      <c r="O249" s="380"/>
      <c r="P249" s="380"/>
      <c r="Q249" s="326"/>
      <c r="R249" s="326"/>
      <c r="S249" s="326"/>
      <c r="T249" s="326"/>
      <c r="U249" s="326"/>
      <c r="V249" s="326"/>
      <c r="W249" s="326"/>
      <c r="X249" s="326"/>
      <c r="Y249" s="326"/>
      <c r="Z249" s="326"/>
      <c r="AA249" s="326"/>
      <c r="AB249" s="326"/>
      <c r="AE249" s="174"/>
      <c r="AI249" s="25" t="s">
        <v>738</v>
      </c>
      <c r="AJ249" s="19" t="str">
        <f>VLOOKUP(C249,EJE!C$1:D1593,2,FALSE)</f>
        <v>https://drive.google.com/file/d/1d10kKB4X2rApjiYtDlKjBbuy7zvRY_rz/view?usp=sharing</v>
      </c>
    </row>
    <row r="250" spans="1:42" ht="12" customHeight="1">
      <c r="A250" s="166">
        <v>19</v>
      </c>
      <c r="B250" s="197" t="s">
        <v>1</v>
      </c>
      <c r="C250" s="326" t="s">
        <v>745</v>
      </c>
      <c r="D250" s="206" t="str">
        <f t="shared" si="66"/>
        <v>video</v>
      </c>
      <c r="E250" s="380"/>
      <c r="F250" s="380"/>
      <c r="G250" s="380"/>
      <c r="H250" s="380" t="s">
        <v>779</v>
      </c>
      <c r="I250" s="380"/>
      <c r="J250" s="380"/>
      <c r="K250" s="380">
        <v>3</v>
      </c>
      <c r="L250" s="380"/>
      <c r="M250" s="380"/>
      <c r="N250" s="380"/>
      <c r="O250" s="380"/>
      <c r="P250" s="380"/>
      <c r="Q250" s="326"/>
      <c r="R250" s="326"/>
      <c r="S250" s="326"/>
      <c r="T250" s="326"/>
      <c r="U250" s="326"/>
      <c r="V250" s="326"/>
      <c r="W250" s="326"/>
      <c r="X250" s="326"/>
      <c r="Y250" s="326"/>
      <c r="Z250" s="326"/>
      <c r="AA250" s="326"/>
      <c r="AB250" s="326"/>
      <c r="AE250" s="174"/>
      <c r="AI250" s="25" t="s">
        <v>738</v>
      </c>
      <c r="AJ250" s="19" t="str">
        <f>VLOOKUP(C250,EJE!C$1:D1594,2,FALSE)</f>
        <v>https://drive.google.com/file/d/1d10kKB4X2rApjiYtDlKjBbuy7zvRY_rz/view?usp=sharing</v>
      </c>
    </row>
    <row r="251" spans="1:42" ht="12" customHeight="1">
      <c r="A251" s="166">
        <v>20</v>
      </c>
      <c r="B251" s="197" t="s">
        <v>1</v>
      </c>
      <c r="C251" s="326" t="s">
        <v>745</v>
      </c>
      <c r="D251" s="206" t="str">
        <f t="shared" si="66"/>
        <v>video</v>
      </c>
      <c r="E251" s="380"/>
      <c r="F251" s="380"/>
      <c r="G251" s="380"/>
      <c r="H251" s="380" t="s">
        <v>779</v>
      </c>
      <c r="I251" s="380"/>
      <c r="J251" s="380"/>
      <c r="K251" s="380">
        <v>3</v>
      </c>
      <c r="L251" s="380"/>
      <c r="M251" s="380"/>
      <c r="N251" s="380"/>
      <c r="O251" s="380"/>
      <c r="P251" s="380"/>
      <c r="Q251" s="326"/>
      <c r="R251" s="326"/>
      <c r="S251" s="326"/>
      <c r="T251" s="326"/>
      <c r="U251" s="326"/>
      <c r="V251" s="326"/>
      <c r="W251" s="326"/>
      <c r="X251" s="326"/>
      <c r="Y251" s="326"/>
      <c r="Z251" s="326"/>
      <c r="AA251" s="326"/>
      <c r="AB251" s="326"/>
      <c r="AE251" s="174"/>
      <c r="AI251" s="25" t="s">
        <v>738</v>
      </c>
      <c r="AJ251" s="19" t="str">
        <f>VLOOKUP(C251,EJE!C$1:D1595,2,FALSE)</f>
        <v>https://drive.google.com/file/d/1d10kKB4X2rApjiYtDlKjBbuy7zvRY_rz/view?usp=sharing</v>
      </c>
    </row>
    <row r="252" spans="1:42">
      <c r="A252" s="166"/>
      <c r="B252" s="199"/>
      <c r="C252" s="159"/>
      <c r="D252" s="204"/>
      <c r="E252" s="173"/>
      <c r="F252" s="173"/>
      <c r="G252" s="173"/>
      <c r="I252" s="333"/>
      <c r="J252" s="174"/>
      <c r="L252" s="333"/>
      <c r="M252" s="174"/>
      <c r="O252" s="333"/>
      <c r="P252" s="174"/>
      <c r="S252" s="174"/>
      <c r="U252" s="175"/>
      <c r="V252" s="175"/>
      <c r="W252" s="175"/>
      <c r="X252" s="175"/>
      <c r="Y252" s="175"/>
      <c r="AB252" s="174"/>
      <c r="AE252" s="174"/>
    </row>
    <row r="253" spans="1:42">
      <c r="A253" s="166"/>
      <c r="B253" s="199"/>
      <c r="C253" s="159"/>
      <c r="D253" s="204"/>
      <c r="E253" s="173"/>
      <c r="F253" s="173"/>
      <c r="G253" s="173"/>
      <c r="I253" s="333"/>
      <c r="J253" s="174"/>
      <c r="L253" s="333"/>
      <c r="M253" s="174"/>
      <c r="O253" s="333"/>
      <c r="P253" s="174"/>
      <c r="S253" s="174"/>
      <c r="U253" s="175"/>
      <c r="V253" s="175"/>
      <c r="W253" s="175"/>
      <c r="X253" s="175"/>
      <c r="Y253" s="175"/>
      <c r="AB253" s="174"/>
      <c r="AE253" s="174"/>
    </row>
    <row r="254" spans="1:42">
      <c r="A254" s="166"/>
      <c r="B254" s="199"/>
      <c r="C254" s="189"/>
      <c r="D254" s="204"/>
      <c r="F254" s="333"/>
      <c r="G254" s="174"/>
      <c r="I254" s="333"/>
      <c r="J254" s="174"/>
      <c r="L254" s="333"/>
      <c r="M254" s="174"/>
      <c r="O254" s="333"/>
      <c r="P254" s="174"/>
      <c r="S254" s="174"/>
      <c r="V254" s="174"/>
      <c r="Y254" s="174"/>
      <c r="AB254" s="174"/>
      <c r="AE254" s="174"/>
    </row>
    <row r="255" spans="1:42">
      <c r="A255" s="166"/>
      <c r="B255" s="199"/>
      <c r="C255" s="189"/>
      <c r="D255" s="204"/>
      <c r="F255" s="333"/>
      <c r="G255" s="174"/>
      <c r="I255" s="333"/>
      <c r="J255" s="174"/>
      <c r="L255" s="333"/>
      <c r="M255" s="174"/>
      <c r="O255" s="333"/>
      <c r="P255" s="174"/>
      <c r="S255" s="174"/>
      <c r="V255" s="174"/>
      <c r="Y255" s="174"/>
      <c r="AB255" s="174"/>
      <c r="AE255" s="174"/>
      <c r="AP255" s="188"/>
    </row>
    <row r="256" spans="1:42">
      <c r="C256" s="157" t="s">
        <v>932</v>
      </c>
      <c r="D256" s="208"/>
      <c r="E256" s="327"/>
      <c r="F256" s="327"/>
      <c r="G256" s="327"/>
      <c r="H256" s="327"/>
      <c r="I256" s="327"/>
      <c r="J256" s="327"/>
      <c r="K256" s="327"/>
      <c r="L256" s="327"/>
      <c r="M256" s="327"/>
      <c r="N256" s="327"/>
      <c r="O256" s="327"/>
      <c r="P256" s="327"/>
      <c r="AG256" s="327"/>
      <c r="AJ256" s="75"/>
    </row>
    <row r="257" spans="1:36" s="250" customFormat="1" ht="21" customHeight="1" thickBot="1">
      <c r="A257" s="334">
        <v>11</v>
      </c>
      <c r="B257" s="334"/>
      <c r="C257" s="334" t="s">
        <v>933</v>
      </c>
      <c r="D257" s="334"/>
      <c r="E257" s="402" t="s">
        <v>688</v>
      </c>
      <c r="F257" s="402"/>
      <c r="G257" s="402"/>
      <c r="H257" s="402" t="s">
        <v>38</v>
      </c>
      <c r="I257" s="402"/>
      <c r="J257" s="402"/>
      <c r="K257" s="402" t="s">
        <v>687</v>
      </c>
      <c r="L257" s="402"/>
      <c r="M257" s="402"/>
      <c r="N257" s="402" t="s">
        <v>686</v>
      </c>
      <c r="O257" s="402"/>
      <c r="P257" s="402"/>
      <c r="Q257" s="247"/>
      <c r="R257" s="247"/>
      <c r="S257" s="247"/>
      <c r="T257" s="247"/>
      <c r="U257" s="247"/>
      <c r="V257" s="247"/>
      <c r="W257" s="247"/>
      <c r="X257" s="247"/>
      <c r="Y257" s="247"/>
      <c r="Z257" s="247"/>
      <c r="AA257" s="247"/>
      <c r="AB257" s="247"/>
      <c r="AC257" s="247"/>
      <c r="AD257" s="247"/>
      <c r="AE257" s="247"/>
      <c r="AF257" s="247"/>
      <c r="AG257" s="248"/>
      <c r="AH257" s="249"/>
      <c r="AI257" s="249"/>
      <c r="AJ257" s="247"/>
    </row>
    <row r="258" spans="1:36" ht="25.5">
      <c r="A258" s="165">
        <v>1</v>
      </c>
      <c r="B258" s="193" t="s">
        <v>942</v>
      </c>
      <c r="C258" s="331" t="s">
        <v>720</v>
      </c>
      <c r="D258" s="205" t="str">
        <f t="shared" ref="D258:D263" si="67">HYPERLINK(AJ258,AI258)</f>
        <v>video</v>
      </c>
      <c r="E258" s="390">
        <v>8</v>
      </c>
      <c r="F258" s="390"/>
      <c r="G258" s="390"/>
      <c r="H258" s="390"/>
      <c r="I258" s="390"/>
      <c r="J258" s="390"/>
      <c r="K258" s="390"/>
      <c r="L258" s="390"/>
      <c r="M258" s="390"/>
      <c r="N258" s="390"/>
      <c r="O258" s="390"/>
      <c r="P258" s="391"/>
      <c r="Q258" s="159"/>
      <c r="R258" s="159"/>
      <c r="S258" s="159"/>
      <c r="T258" s="159"/>
      <c r="U258" s="159"/>
      <c r="V258" s="159"/>
      <c r="W258" s="159"/>
      <c r="X258" s="159"/>
      <c r="Y258" s="159"/>
      <c r="Z258" s="159"/>
      <c r="AA258" s="159"/>
      <c r="AB258" s="159"/>
      <c r="AC258" s="159"/>
      <c r="AD258" s="159"/>
      <c r="AE258" s="159"/>
      <c r="AF258" s="159"/>
      <c r="AG258" s="326"/>
      <c r="AI258" s="25" t="s">
        <v>738</v>
      </c>
      <c r="AJ258" s="19" t="str">
        <f>VLOOKUP(C258,EJE!C$1:D1592,2,FALSE)</f>
        <v>https://youtu.be/3cqkbGUWro4?si=jJC6Mfg8OeypjUji</v>
      </c>
    </row>
    <row r="259" spans="1:36" ht="12" customHeight="1">
      <c r="A259" s="165">
        <v>2</v>
      </c>
      <c r="B259" s="194" t="s">
        <v>264</v>
      </c>
      <c r="C259" s="326" t="s">
        <v>692</v>
      </c>
      <c r="D259" s="206" t="str">
        <f t="shared" si="67"/>
        <v>video</v>
      </c>
      <c r="E259" s="380"/>
      <c r="F259" s="380"/>
      <c r="G259" s="380"/>
      <c r="H259" s="380" t="s">
        <v>776</v>
      </c>
      <c r="I259" s="380"/>
      <c r="J259" s="380"/>
      <c r="K259" s="380">
        <v>3</v>
      </c>
      <c r="L259" s="380"/>
      <c r="M259" s="380"/>
      <c r="N259" s="380"/>
      <c r="O259" s="380"/>
      <c r="P259" s="385"/>
      <c r="Q259" s="159"/>
      <c r="R259" s="159"/>
      <c r="S259" s="159"/>
      <c r="T259" s="159"/>
      <c r="U259" s="159"/>
      <c r="V259" s="159"/>
      <c r="W259" s="159"/>
      <c r="X259" s="159"/>
      <c r="Y259" s="159"/>
      <c r="Z259" s="159"/>
      <c r="AA259" s="159"/>
      <c r="AB259" s="159"/>
      <c r="AC259" s="159"/>
      <c r="AD259" s="159"/>
      <c r="AE259" s="159"/>
      <c r="AF259" s="159"/>
      <c r="AG259" s="326"/>
      <c r="AI259" s="25" t="s">
        <v>738</v>
      </c>
      <c r="AJ259" s="19" t="str">
        <f>VLOOKUP(C259,EJE!C$1:D1593,2,FALSE)</f>
        <v>https://youtu.be/c6a4n-uxNy0?si=wxXF20Dhm3IYMqto</v>
      </c>
    </row>
    <row r="260" spans="1:36" ht="17.25" customHeight="1" thickBot="1">
      <c r="A260" s="165">
        <v>3</v>
      </c>
      <c r="B260" s="195" t="s">
        <v>942</v>
      </c>
      <c r="C260" s="329" t="s">
        <v>176</v>
      </c>
      <c r="D260" s="207" t="str">
        <f t="shared" si="67"/>
        <v>video</v>
      </c>
      <c r="E260" s="387"/>
      <c r="F260" s="387"/>
      <c r="G260" s="387"/>
      <c r="H260" s="387" t="s">
        <v>776</v>
      </c>
      <c r="I260" s="387"/>
      <c r="J260" s="387"/>
      <c r="K260" s="387">
        <v>3</v>
      </c>
      <c r="L260" s="387"/>
      <c r="M260" s="387"/>
      <c r="N260" s="387"/>
      <c r="O260" s="387"/>
      <c r="P260" s="388"/>
      <c r="Q260" s="159"/>
      <c r="R260" s="159"/>
      <c r="S260" s="159"/>
      <c r="T260" s="159"/>
      <c r="U260" s="159"/>
      <c r="V260" s="159"/>
      <c r="W260" s="159"/>
      <c r="X260" s="159"/>
      <c r="Y260" s="159"/>
      <c r="Z260" s="159"/>
      <c r="AA260" s="159"/>
      <c r="AB260" s="159"/>
      <c r="AC260" s="159"/>
      <c r="AD260" s="159"/>
      <c r="AE260" s="159"/>
      <c r="AF260" s="159"/>
      <c r="AG260" s="326"/>
      <c r="AI260" s="25" t="s">
        <v>738</v>
      </c>
      <c r="AJ260" s="19" t="str">
        <f>VLOOKUP(C260,EJE!C$1:D1594,2,FALSE)</f>
        <v>https://drive.google.com/file/d/1Q1An8Nigul245WUqUDS52fCJOsCBmEqf/view?usp=drive_link</v>
      </c>
    </row>
    <row r="261" spans="1:36" ht="16.5" customHeight="1">
      <c r="A261" s="165">
        <v>4</v>
      </c>
      <c r="B261" s="193" t="s">
        <v>739</v>
      </c>
      <c r="C261" s="331" t="s">
        <v>66</v>
      </c>
      <c r="D261" s="205" t="str">
        <f t="shared" si="67"/>
        <v>video</v>
      </c>
      <c r="E261" s="390"/>
      <c r="F261" s="390"/>
      <c r="G261" s="390"/>
      <c r="H261" s="390" t="s">
        <v>776</v>
      </c>
      <c r="I261" s="390"/>
      <c r="J261" s="390"/>
      <c r="K261" s="390">
        <v>3</v>
      </c>
      <c r="L261" s="390"/>
      <c r="M261" s="390"/>
      <c r="N261" s="390"/>
      <c r="O261" s="390"/>
      <c r="P261" s="391"/>
      <c r="Q261" s="159"/>
      <c r="R261" s="159"/>
      <c r="S261" s="159"/>
      <c r="T261" s="159"/>
      <c r="U261" s="159"/>
      <c r="V261" s="159"/>
      <c r="W261" s="159"/>
      <c r="X261" s="159"/>
      <c r="Y261" s="159"/>
      <c r="Z261" s="159"/>
      <c r="AA261" s="159"/>
      <c r="AB261" s="159"/>
      <c r="AC261" s="159"/>
      <c r="AD261" s="159"/>
      <c r="AE261" s="159"/>
      <c r="AF261" s="159"/>
      <c r="AG261" s="326"/>
      <c r="AI261" s="25" t="s">
        <v>738</v>
      </c>
      <c r="AJ261" s="19" t="str">
        <f>VLOOKUP(C261,EJE!C$1:D1595,2,FALSE)</f>
        <v>https://youtu.be/YNAwRWgPwNk?si=tRGZb459mOPBCCZB</v>
      </c>
    </row>
    <row r="262" spans="1:36" ht="12" customHeight="1">
      <c r="A262" s="165">
        <v>5</v>
      </c>
      <c r="B262" s="194" t="s">
        <v>739</v>
      </c>
      <c r="C262" s="326" t="s">
        <v>622</v>
      </c>
      <c r="D262" s="206" t="e">
        <f t="shared" si="67"/>
        <v>#N/A</v>
      </c>
      <c r="E262" s="380"/>
      <c r="F262" s="380"/>
      <c r="G262" s="380"/>
      <c r="H262" s="380" t="s">
        <v>776</v>
      </c>
      <c r="I262" s="380"/>
      <c r="J262" s="380"/>
      <c r="K262" s="380">
        <v>3</v>
      </c>
      <c r="L262" s="380"/>
      <c r="M262" s="380"/>
      <c r="N262" s="380"/>
      <c r="O262" s="380"/>
      <c r="P262" s="385"/>
      <c r="Q262" s="159"/>
      <c r="R262" s="159"/>
      <c r="S262" s="159"/>
      <c r="T262" s="159"/>
      <c r="U262" s="159"/>
      <c r="V262" s="159"/>
      <c r="W262" s="159"/>
      <c r="X262" s="159"/>
      <c r="Y262" s="159"/>
      <c r="Z262" s="159"/>
      <c r="AA262" s="159"/>
      <c r="AB262" s="159"/>
      <c r="AC262" s="159"/>
      <c r="AD262" s="159"/>
      <c r="AE262" s="159"/>
      <c r="AF262" s="159"/>
      <c r="AG262" s="326"/>
      <c r="AI262" s="25" t="s">
        <v>738</v>
      </c>
      <c r="AJ262" s="19" t="e">
        <f>VLOOKUP(C262,EJE!C$1:D1596,2,FALSE)</f>
        <v>#N/A</v>
      </c>
    </row>
    <row r="263" spans="1:36" ht="12.75" customHeight="1" thickBot="1">
      <c r="A263" s="165">
        <v>6</v>
      </c>
      <c r="B263" s="194" t="s">
        <v>0</v>
      </c>
      <c r="C263" s="326" t="s">
        <v>627</v>
      </c>
      <c r="D263" s="206" t="str">
        <f t="shared" si="67"/>
        <v>video</v>
      </c>
      <c r="E263" s="380"/>
      <c r="F263" s="380"/>
      <c r="G263" s="380"/>
      <c r="H263" s="380" t="s">
        <v>776</v>
      </c>
      <c r="I263" s="380"/>
      <c r="J263" s="380"/>
      <c r="K263" s="380">
        <v>3</v>
      </c>
      <c r="L263" s="380"/>
      <c r="M263" s="380"/>
      <c r="N263" s="380"/>
      <c r="O263" s="380"/>
      <c r="P263" s="385"/>
      <c r="Q263" s="159"/>
      <c r="R263" s="159"/>
      <c r="S263" s="159"/>
      <c r="T263" s="159"/>
      <c r="U263" s="159"/>
      <c r="V263" s="159"/>
      <c r="W263" s="159"/>
      <c r="X263" s="159"/>
      <c r="Y263" s="159"/>
      <c r="Z263" s="159"/>
      <c r="AA263" s="159"/>
      <c r="AB263" s="159"/>
      <c r="AC263" s="159"/>
      <c r="AD263" s="159"/>
      <c r="AE263" s="159"/>
      <c r="AF263" s="159"/>
      <c r="AG263" s="326"/>
      <c r="AI263" s="25" t="s">
        <v>738</v>
      </c>
      <c r="AJ263" s="19" t="str">
        <f>VLOOKUP(C263,EJE!C$1:D1597,2,FALSE)</f>
        <v>https://youtu.be/21c_yxmd5lQ?si=PIVwUqgcfAsyu5jn</v>
      </c>
    </row>
    <row r="264" spans="1:36">
      <c r="A264" s="165">
        <v>7</v>
      </c>
      <c r="B264" s="196" t="s">
        <v>838</v>
      </c>
      <c r="C264" s="331" t="str">
        <f>+VLOOKUP($B264,PERIODIZACION!$A$3:$AN$528,2,FALSE)</f>
        <v>HIP TRUST</v>
      </c>
      <c r="D264" s="331">
        <f>IF(VLOOKUP($B264,PERIODIZACION!$A$3:$AN$528,3,FALSE)=0,"",VLOOKUP($B264,PERIODIZACION!$A$3:$AN$528,3,FALSE))</f>
        <v>40</v>
      </c>
      <c r="E264" s="331" t="str">
        <f t="shared" ref="E264" si="68">IF(D264 &lt;&gt; "","/","")</f>
        <v>/</v>
      </c>
      <c r="F264" s="331">
        <f>IF(VLOOKUP($B264,PERIODIZACION!$A$3:$AN$528,4,FALSE)=0,"",VLOOKUP($B264,PERIODIZACION!$A$3:$AN$528,4,FALSE))</f>
        <v>4</v>
      </c>
      <c r="G264" s="331">
        <f>IF(VLOOKUP($B264,PERIODIZACION!$A$3:$AN$528,5,FALSE)=0,"",VLOOKUP($B264,PERIODIZACION!$A$3:$AN$528,5,FALSE))</f>
        <v>60</v>
      </c>
      <c r="H264" s="331" t="str">
        <f t="shared" ref="H264" si="69">IF(G264 &lt;&gt; "","/","")</f>
        <v>/</v>
      </c>
      <c r="I264" s="331">
        <f>IF(VLOOKUP($B264,PERIODIZACION!$A$3:$AN$528,6,FALSE)=0,"",VLOOKUP($B264,PERIODIZACION!$A$3:$AN$528,6,FALSE))</f>
        <v>4</v>
      </c>
      <c r="J264" s="331">
        <f>IF(VLOOKUP($B264,PERIODIZACION!$A$3:$AN$528,7,FALSE)=0,"",VLOOKUP($B264,PERIODIZACION!$A$3:$AN$528,7,FALSE))</f>
        <v>70</v>
      </c>
      <c r="K264" s="331" t="str">
        <f t="shared" ref="K264" si="70">IF(J264 &lt;&gt; "","/","")</f>
        <v>/</v>
      </c>
      <c r="L264" s="331">
        <f>IF(VLOOKUP($B264,PERIODIZACION!$A$3:$AN$528,8,FALSE)=0,"",VLOOKUP($B264,PERIODIZACION!$A$3:$AN$528,8,FALSE))</f>
        <v>4</v>
      </c>
      <c r="M264" s="331">
        <f>IF(VLOOKUP($B264,PERIODIZACION!$A$3:$AN$528,9,FALSE)=0,"",VLOOKUP($B264,PERIODIZACION!$A$3:$AN$528,9,FALSE))</f>
        <v>80</v>
      </c>
      <c r="N264" s="331" t="str">
        <f t="shared" ref="N264" si="71">IF(M264 &lt;&gt; "","/","")</f>
        <v>/</v>
      </c>
      <c r="O264" s="331">
        <f>IF(VLOOKUP($B264,PERIODIZACION!$A$3:$AN$528,10,FALSE)=0,"",VLOOKUP($B264,PERIODIZACION!$A$3:$AN$528,10,FALSE))</f>
        <v>5</v>
      </c>
      <c r="P264" s="331">
        <f>IF(VLOOKUP($B264,PERIODIZACION!$A$3:$AN$528,11,FALSE)=0,"",VLOOKUP($B264,PERIODIZACION!$A$3:$AN$528,11,FALSE))</f>
        <v>80</v>
      </c>
      <c r="Q264" s="331" t="str">
        <f t="shared" ref="Q264" si="72">IF(P264 &lt;&gt; "","/","")</f>
        <v>/</v>
      </c>
      <c r="R264" s="331">
        <f>IF(VLOOKUP($B264,PERIODIZACION!$A$3:$AN$528,12,FALSE)=0,"",VLOOKUP($B264,PERIODIZACION!$A$3:$AN$528,12,FALSE))</f>
        <v>5</v>
      </c>
      <c r="S264" s="331">
        <f>IF(VLOOKUP($B264,PERIODIZACION!$A$3:$AN$528,13,FALSE)=0,"",VLOOKUP($B264,PERIODIZACION!$A$3:$AN$528,13,FALSE))</f>
        <v>80</v>
      </c>
      <c r="T264" s="331" t="str">
        <f t="shared" ref="T264" si="73">IF(S264 &lt;&gt; "","/","")</f>
        <v>/</v>
      </c>
      <c r="U264" s="331">
        <f>IF(VLOOKUP($B264,PERIODIZACION!$A$3:$AN$528,14,FALSE)=0,"",VLOOKUP($B264,PERIODIZACION!$A$3:$AN$528,14,FALSE))</f>
        <v>5</v>
      </c>
      <c r="V264" s="331">
        <f>IF(VLOOKUP($B264,PERIODIZACION!$A$3:$AN$528,15,FALSE)=0,"",VLOOKUP($B264,PERIODIZACION!$A$3:$AN$528,15,FALSE))</f>
        <v>80</v>
      </c>
      <c r="W264" s="331" t="str">
        <f t="shared" ref="W264" si="74">IF(V264 &lt;&gt; "","/","")</f>
        <v>/</v>
      </c>
      <c r="X264" s="331">
        <f>IF(VLOOKUP($B264,PERIODIZACION!$A$3:$AN$528,16,FALSE)=0,"",VLOOKUP($B264,PERIODIZACION!$A$3:$AN$528,16,FALSE))</f>
        <v>5</v>
      </c>
      <c r="Y264" s="331">
        <f>IF(VLOOKUP($B264,PERIODIZACION!$A$3:$AN$528,17,FALSE)=0,"",VLOOKUP($B264,PERIODIZACION!$A$3:$AN$528,17,FALSE))</f>
        <v>80</v>
      </c>
      <c r="Z264" s="331" t="str">
        <f t="shared" ref="Z264" si="75">IF(Y264 &lt;&gt; "","/","")</f>
        <v>/</v>
      </c>
      <c r="AA264" s="331">
        <f>IF(VLOOKUP($B264,PERIODIZACION!$A$3:$AN$528,18,FALSE)=0,"",VLOOKUP($B264,PERIODIZACION!$A$3:$AN$528,18,FALSE))</f>
        <v>5</v>
      </c>
      <c r="AB264" s="331">
        <f>IF(VLOOKUP($B264,PERIODIZACION!$A$3:$AN$528,19,FALSE)=0,"",VLOOKUP($B264,PERIODIZACION!$A$3:$AN$528,19,FALSE))</f>
        <v>80</v>
      </c>
      <c r="AC264" s="331" t="str">
        <f t="shared" ref="AC264" si="76">IF(AB264 &lt;&gt; "","/","")</f>
        <v>/</v>
      </c>
      <c r="AD264" s="331">
        <f>IF(VLOOKUP($B264,PERIODIZACION!$A$3:$AN$528,20,FALSE)=0,"",VLOOKUP($B264,PERIODIZACION!$A$3:$AN$528,20,FALSE))</f>
        <v>5</v>
      </c>
      <c r="AE264" s="331" t="str">
        <f>IF(VLOOKUP($B264,PERIODIZACION!$A$3:$AN$528,21,FALSE)=0,"",VLOOKUP($B264,PERIODIZACION!$A$3:$AN$528,21,FALSE))</f>
        <v/>
      </c>
      <c r="AF264" s="331" t="str">
        <f t="shared" ref="AF264" si="77">IF(AE264 &lt;&gt; "","/","")</f>
        <v/>
      </c>
      <c r="AG264" s="332" t="str">
        <f>IF(VLOOKUP($B264,PERIODIZACION!$A$3:$AN$528,22,FALSE)=0,"",VLOOKUP($B264,PERIODIZACION!$A$3:$AN$528,22,FALSE))</f>
        <v/>
      </c>
      <c r="AJ264" s="19" t="e">
        <f>VLOOKUP(C264,EJE!C$1:D1599,2,FALSE)</f>
        <v>#N/A</v>
      </c>
    </row>
    <row r="265" spans="1:36" ht="12" customHeight="1">
      <c r="A265" s="165">
        <v>8</v>
      </c>
      <c r="B265" s="194" t="s">
        <v>685</v>
      </c>
      <c r="C265" s="326" t="s">
        <v>3</v>
      </c>
      <c r="D265" s="206" t="str">
        <f>HYPERLINK(AJ265,AI265)</f>
        <v>video</v>
      </c>
      <c r="E265" s="380"/>
      <c r="F265" s="380"/>
      <c r="G265" s="380"/>
      <c r="H265" s="380" t="s">
        <v>776</v>
      </c>
      <c r="I265" s="380"/>
      <c r="J265" s="380"/>
      <c r="K265" s="380"/>
      <c r="L265" s="380"/>
      <c r="M265" s="380"/>
      <c r="N265" s="380"/>
      <c r="O265" s="380"/>
      <c r="P265" s="380"/>
      <c r="Q265" s="326"/>
      <c r="R265" s="326"/>
      <c r="S265" s="326"/>
      <c r="T265" s="326"/>
      <c r="U265" s="326"/>
      <c r="V265" s="326"/>
      <c r="W265" s="326"/>
      <c r="X265" s="326"/>
      <c r="Y265" s="326"/>
      <c r="Z265" s="326"/>
      <c r="AA265" s="326"/>
      <c r="AB265" s="326"/>
      <c r="AC265" s="326"/>
      <c r="AD265" s="326"/>
      <c r="AE265" s="326"/>
      <c r="AF265" s="326"/>
      <c r="AG265" s="328"/>
      <c r="AI265" s="25" t="s">
        <v>738</v>
      </c>
      <c r="AJ265" s="19" t="str">
        <f>VLOOKUP(C265,EJE!C$1:D1600,2,FALSE)</f>
        <v>https://youtu.be/JwwQxitUCsY?si=-0IR-GRHn2uOUwX0</v>
      </c>
    </row>
    <row r="266" spans="1:36" ht="12.75" customHeight="1" thickBot="1">
      <c r="A266" s="165">
        <v>9</v>
      </c>
      <c r="B266" s="195" t="s">
        <v>264</v>
      </c>
      <c r="C266" s="329" t="s">
        <v>219</v>
      </c>
      <c r="D266" s="207" t="str">
        <f>HYPERLINK(AJ266,AI266)</f>
        <v>video</v>
      </c>
      <c r="E266" s="387"/>
      <c r="F266" s="387"/>
      <c r="G266" s="387"/>
      <c r="H266" s="387" t="s">
        <v>776</v>
      </c>
      <c r="I266" s="387"/>
      <c r="J266" s="387"/>
      <c r="K266" s="387"/>
      <c r="L266" s="387"/>
      <c r="M266" s="387"/>
      <c r="N266" s="387"/>
      <c r="O266" s="387"/>
      <c r="P266" s="387"/>
      <c r="Q266" s="329"/>
      <c r="R266" s="329"/>
      <c r="S266" s="329"/>
      <c r="T266" s="329"/>
      <c r="U266" s="329"/>
      <c r="V266" s="329"/>
      <c r="W266" s="329"/>
      <c r="X266" s="329"/>
      <c r="Y266" s="329"/>
      <c r="Z266" s="329"/>
      <c r="AA266" s="329"/>
      <c r="AB266" s="329"/>
      <c r="AC266" s="329"/>
      <c r="AD266" s="329"/>
      <c r="AE266" s="329"/>
      <c r="AF266" s="329"/>
      <c r="AG266" s="330"/>
      <c r="AI266" s="25" t="s">
        <v>738</v>
      </c>
      <c r="AJ266" s="19">
        <f>VLOOKUP(C266,EJE!C$1:D1601,2,FALSE)</f>
        <v>0</v>
      </c>
    </row>
    <row r="267" spans="1:36">
      <c r="A267" s="165">
        <v>10</v>
      </c>
      <c r="B267" s="400"/>
      <c r="C267" s="400"/>
      <c r="D267" s="400"/>
      <c r="E267" s="400" t="s">
        <v>688</v>
      </c>
      <c r="F267" s="400"/>
      <c r="G267" s="400"/>
      <c r="H267" s="400" t="s">
        <v>38</v>
      </c>
      <c r="I267" s="400"/>
      <c r="J267" s="400"/>
      <c r="K267" s="400" t="s">
        <v>687</v>
      </c>
      <c r="L267" s="400"/>
      <c r="M267" s="400"/>
      <c r="N267" s="400" t="s">
        <v>686</v>
      </c>
      <c r="O267" s="400"/>
      <c r="P267" s="400"/>
      <c r="Q267" s="326"/>
      <c r="R267" s="326"/>
      <c r="S267" s="326"/>
      <c r="T267" s="326"/>
      <c r="U267" s="326"/>
      <c r="V267" s="326"/>
      <c r="W267" s="326"/>
      <c r="X267" s="326"/>
      <c r="Y267" s="326"/>
      <c r="Z267" s="326"/>
      <c r="AA267" s="326"/>
      <c r="AB267" s="326"/>
      <c r="AC267" s="326"/>
      <c r="AD267" s="326"/>
      <c r="AE267" s="326"/>
      <c r="AF267" s="326"/>
      <c r="AG267" s="326"/>
      <c r="AJ267" s="19"/>
    </row>
    <row r="268" spans="1:36" ht="16.5" customHeight="1">
      <c r="A268" s="165">
        <v>11</v>
      </c>
      <c r="B268" s="197" t="s">
        <v>685</v>
      </c>
      <c r="C268" s="326" t="s">
        <v>3</v>
      </c>
      <c r="D268" s="206" t="str">
        <f t="shared" ref="D268:D277" si="78">HYPERLINK(AJ268,AI268)</f>
        <v>video</v>
      </c>
      <c r="E268" s="380"/>
      <c r="F268" s="380"/>
      <c r="G268" s="380"/>
      <c r="H268" s="380" t="s">
        <v>776</v>
      </c>
      <c r="I268" s="380"/>
      <c r="J268" s="380"/>
      <c r="K268" s="380"/>
      <c r="L268" s="380"/>
      <c r="M268" s="380"/>
      <c r="N268" s="380"/>
      <c r="O268" s="380"/>
      <c r="P268" s="380"/>
      <c r="Q268" s="326"/>
      <c r="R268" s="326"/>
      <c r="S268" s="326"/>
      <c r="T268" s="326"/>
      <c r="U268" s="326"/>
      <c r="V268" s="326"/>
      <c r="W268" s="326"/>
      <c r="X268" s="326"/>
      <c r="Y268" s="326"/>
      <c r="Z268" s="326"/>
      <c r="AA268" s="326"/>
      <c r="AB268" s="326"/>
      <c r="AC268" s="326"/>
      <c r="AD268" s="326"/>
      <c r="AE268" s="326"/>
      <c r="AF268" s="326"/>
      <c r="AG268" s="326"/>
      <c r="AI268" s="25" t="s">
        <v>738</v>
      </c>
      <c r="AJ268" s="19" t="str">
        <f>VLOOKUP(C268,EJE!C$1:D1603,2,FALSE)</f>
        <v>https://youtu.be/JwwQxitUCsY?si=-0IR-GRHn2uOUwX0</v>
      </c>
    </row>
    <row r="269" spans="1:36" ht="12.75" customHeight="1">
      <c r="A269" s="165">
        <v>12</v>
      </c>
      <c r="B269" s="197" t="s">
        <v>942</v>
      </c>
      <c r="C269" s="326" t="s">
        <v>661</v>
      </c>
      <c r="D269" s="206" t="str">
        <f t="shared" si="78"/>
        <v>video</v>
      </c>
      <c r="E269" s="380"/>
      <c r="F269" s="380"/>
      <c r="G269" s="380"/>
      <c r="H269" s="380" t="s">
        <v>776</v>
      </c>
      <c r="I269" s="380"/>
      <c r="J269" s="380"/>
      <c r="K269" s="380"/>
      <c r="L269" s="380"/>
      <c r="M269" s="380"/>
      <c r="N269" s="380"/>
      <c r="O269" s="380"/>
      <c r="P269" s="380"/>
      <c r="Q269" s="326"/>
      <c r="R269" s="326"/>
      <c r="S269" s="326"/>
      <c r="T269" s="326"/>
      <c r="U269" s="326"/>
      <c r="V269" s="326"/>
      <c r="W269" s="326"/>
      <c r="X269" s="326"/>
      <c r="Y269" s="326"/>
      <c r="Z269" s="326"/>
      <c r="AA269" s="326"/>
      <c r="AB269" s="326"/>
      <c r="AC269" s="326"/>
      <c r="AD269" s="326"/>
      <c r="AE269" s="326"/>
      <c r="AF269" s="326"/>
      <c r="AG269" s="326"/>
      <c r="AI269" s="25" t="s">
        <v>738</v>
      </c>
      <c r="AJ269" s="19" t="str">
        <f>VLOOKUP(C269,EJE!C$1:D1604,2,FALSE)</f>
        <v>https://drive.google.com/file/d/1VSznd0Pd842fm_2ygqVwDGID2Qpk-swW/view?usp=sharing</v>
      </c>
    </row>
    <row r="270" spans="1:36" ht="12" customHeight="1">
      <c r="A270" s="165">
        <v>13</v>
      </c>
      <c r="B270" s="197" t="s">
        <v>942</v>
      </c>
      <c r="C270" s="326" t="s">
        <v>661</v>
      </c>
      <c r="D270" s="206" t="str">
        <f t="shared" si="78"/>
        <v>video</v>
      </c>
      <c r="E270" s="380"/>
      <c r="F270" s="380"/>
      <c r="G270" s="380"/>
      <c r="H270" s="380" t="s">
        <v>776</v>
      </c>
      <c r="I270" s="380"/>
      <c r="J270" s="380"/>
      <c r="K270" s="380"/>
      <c r="L270" s="380"/>
      <c r="M270" s="380"/>
      <c r="N270" s="380"/>
      <c r="O270" s="380"/>
      <c r="P270" s="380"/>
      <c r="Q270" s="326"/>
      <c r="R270" s="326"/>
      <c r="S270" s="326"/>
      <c r="T270" s="326"/>
      <c r="U270" s="326"/>
      <c r="V270" s="326"/>
      <c r="W270" s="326"/>
      <c r="X270" s="326"/>
      <c r="Y270" s="326"/>
      <c r="Z270" s="326"/>
      <c r="AA270" s="326"/>
      <c r="AB270" s="326"/>
      <c r="AC270" s="326"/>
      <c r="AD270" s="326"/>
      <c r="AE270" s="326"/>
      <c r="AF270" s="326"/>
      <c r="AG270" s="326"/>
      <c r="AI270" s="25" t="s">
        <v>738</v>
      </c>
      <c r="AJ270" s="19" t="str">
        <f>VLOOKUP(C270,EJE!C$1:D1605,2,FALSE)</f>
        <v>https://drive.google.com/file/d/1VSznd0Pd842fm_2ygqVwDGID2Qpk-swW/view?usp=sharing</v>
      </c>
    </row>
    <row r="271" spans="1:36" ht="12" customHeight="1">
      <c r="A271" s="165">
        <v>14</v>
      </c>
      <c r="B271" s="197" t="s">
        <v>42</v>
      </c>
      <c r="C271" s="326" t="s">
        <v>2</v>
      </c>
      <c r="D271" s="206" t="str">
        <f t="shared" si="78"/>
        <v>video</v>
      </c>
      <c r="E271" s="380">
        <v>10</v>
      </c>
      <c r="F271" s="380"/>
      <c r="G271" s="380"/>
      <c r="H271" s="380" t="s">
        <v>772</v>
      </c>
      <c r="I271" s="380"/>
      <c r="J271" s="380"/>
      <c r="K271" s="380">
        <v>3</v>
      </c>
      <c r="L271" s="380"/>
      <c r="M271" s="380"/>
      <c r="N271" s="380"/>
      <c r="O271" s="380"/>
      <c r="P271" s="380"/>
      <c r="Q271" s="326"/>
      <c r="R271" s="326"/>
      <c r="S271" s="326"/>
      <c r="T271" s="326"/>
      <c r="U271" s="326"/>
      <c r="V271" s="326"/>
      <c r="W271" s="326"/>
      <c r="X271" s="326"/>
      <c r="Y271" s="326"/>
      <c r="Z271" s="326"/>
      <c r="AA271" s="326"/>
      <c r="AB271" s="326"/>
      <c r="AC271" s="326"/>
      <c r="AD271" s="326"/>
      <c r="AE271" s="326"/>
      <c r="AF271" s="326"/>
      <c r="AG271" s="326"/>
      <c r="AI271" s="25" t="s">
        <v>738</v>
      </c>
      <c r="AJ271" s="19" t="str">
        <f>VLOOKUP(C271,EJE!C$1:D1606,2,FALSE)</f>
        <v>https://youtu.be/bgO3bI1ts_E?si=cgFOBOfo4lT9WI1k</v>
      </c>
    </row>
    <row r="272" spans="1:36" ht="12" customHeight="1">
      <c r="A272" s="165">
        <v>15</v>
      </c>
      <c r="B272" s="197" t="s">
        <v>39</v>
      </c>
      <c r="C272" s="326" t="s">
        <v>565</v>
      </c>
      <c r="D272" s="206" t="str">
        <f t="shared" si="78"/>
        <v>video</v>
      </c>
      <c r="E272" s="380">
        <v>10</v>
      </c>
      <c r="F272" s="380"/>
      <c r="G272" s="380"/>
      <c r="H272" s="380" t="s">
        <v>772</v>
      </c>
      <c r="I272" s="380"/>
      <c r="J272" s="380"/>
      <c r="K272" s="380">
        <v>3</v>
      </c>
      <c r="L272" s="380"/>
      <c r="M272" s="380"/>
      <c r="N272" s="380"/>
      <c r="O272" s="380"/>
      <c r="P272" s="380"/>
      <c r="Q272" s="326"/>
      <c r="R272" s="326"/>
      <c r="S272" s="326"/>
      <c r="T272" s="326"/>
      <c r="U272" s="326"/>
      <c r="V272" s="326"/>
      <c r="W272" s="326"/>
      <c r="X272" s="326"/>
      <c r="Y272" s="326"/>
      <c r="Z272" s="326"/>
      <c r="AA272" s="326"/>
      <c r="AB272" s="326"/>
      <c r="AC272" s="326"/>
      <c r="AD272" s="326"/>
      <c r="AE272" s="326"/>
      <c r="AF272" s="326"/>
      <c r="AG272" s="326"/>
      <c r="AI272" s="25" t="s">
        <v>738</v>
      </c>
      <c r="AJ272" s="19">
        <f>VLOOKUP(C272,EJE!C$1:D1607,2,FALSE)</f>
        <v>0</v>
      </c>
    </row>
    <row r="273" spans="1:36" ht="12.75" customHeight="1">
      <c r="A273" s="165">
        <v>16</v>
      </c>
      <c r="B273" s="197" t="s">
        <v>685</v>
      </c>
      <c r="C273" s="326" t="s">
        <v>4</v>
      </c>
      <c r="D273" s="206" t="str">
        <f t="shared" si="78"/>
        <v>video</v>
      </c>
      <c r="E273" s="380"/>
      <c r="F273" s="380"/>
      <c r="G273" s="380"/>
      <c r="H273" s="380" t="s">
        <v>779</v>
      </c>
      <c r="I273" s="380"/>
      <c r="J273" s="380"/>
      <c r="K273" s="380">
        <v>3</v>
      </c>
      <c r="L273" s="380"/>
      <c r="M273" s="380"/>
      <c r="N273" s="380"/>
      <c r="O273" s="380"/>
      <c r="P273" s="380"/>
      <c r="Q273" s="326"/>
      <c r="R273" s="326"/>
      <c r="S273" s="326"/>
      <c r="T273" s="326"/>
      <c r="U273" s="326"/>
      <c r="V273" s="326"/>
      <c r="W273" s="326"/>
      <c r="X273" s="326"/>
      <c r="Y273" s="326"/>
      <c r="Z273" s="326"/>
      <c r="AA273" s="326"/>
      <c r="AB273" s="326"/>
      <c r="AC273" s="326"/>
      <c r="AD273" s="326"/>
      <c r="AE273" s="326"/>
      <c r="AF273" s="326"/>
      <c r="AG273" s="326"/>
      <c r="AI273" s="25" t="s">
        <v>738</v>
      </c>
      <c r="AJ273" s="19" t="str">
        <f>VLOOKUP(C273,EJE!C$1:D1608,2,FALSE)</f>
        <v>https://youtu.be/SvFPSj9WcEk?si=iMWBcf8EZLcp5zy2</v>
      </c>
    </row>
    <row r="274" spans="1:36" ht="16.5">
      <c r="A274" s="166">
        <v>17</v>
      </c>
      <c r="B274" s="197" t="s">
        <v>1</v>
      </c>
      <c r="C274" s="326" t="s">
        <v>746</v>
      </c>
      <c r="D274" s="206" t="str">
        <f t="shared" si="78"/>
        <v>video</v>
      </c>
      <c r="E274" s="380"/>
      <c r="F274" s="380"/>
      <c r="G274" s="380"/>
      <c r="H274" s="380"/>
      <c r="I274" s="380"/>
      <c r="J274" s="380"/>
      <c r="K274" s="380"/>
      <c r="L274" s="380"/>
      <c r="M274" s="380"/>
      <c r="N274" s="380"/>
      <c r="O274" s="380"/>
      <c r="P274" s="380"/>
      <c r="Q274" s="326"/>
      <c r="R274" s="326"/>
      <c r="S274" s="326"/>
      <c r="T274" s="326"/>
      <c r="U274" s="326"/>
      <c r="V274" s="326"/>
      <c r="W274" s="326"/>
      <c r="X274" s="326"/>
      <c r="Y274" s="326"/>
      <c r="Z274" s="326"/>
      <c r="AA274" s="326"/>
      <c r="AB274" s="326"/>
      <c r="AC274" s="326"/>
      <c r="AD274" s="326"/>
      <c r="AE274" s="326"/>
      <c r="AF274" s="326"/>
      <c r="AG274" s="326"/>
      <c r="AI274" s="25" t="s">
        <v>738</v>
      </c>
      <c r="AJ274" s="19">
        <f>VLOOKUP(C274,EJE!C$1:D1609,2,FALSE)</f>
        <v>0</v>
      </c>
    </row>
    <row r="275" spans="1:36" ht="16.5">
      <c r="A275" s="166">
        <v>18</v>
      </c>
      <c r="B275" s="197" t="s">
        <v>1</v>
      </c>
      <c r="C275" s="326" t="s">
        <v>746</v>
      </c>
      <c r="D275" s="206" t="str">
        <f t="shared" si="78"/>
        <v>video</v>
      </c>
      <c r="E275" s="380"/>
      <c r="F275" s="380"/>
      <c r="G275" s="380"/>
      <c r="H275" s="380"/>
      <c r="I275" s="380"/>
      <c r="J275" s="380"/>
      <c r="K275" s="380"/>
      <c r="L275" s="380"/>
      <c r="M275" s="380"/>
      <c r="N275" s="380"/>
      <c r="O275" s="380"/>
      <c r="P275" s="380"/>
      <c r="Q275" s="326"/>
      <c r="R275" s="326"/>
      <c r="S275" s="326"/>
      <c r="T275" s="326"/>
      <c r="U275" s="326"/>
      <c r="V275" s="326"/>
      <c r="W275" s="326"/>
      <c r="X275" s="326"/>
      <c r="Y275" s="326"/>
      <c r="Z275" s="326"/>
      <c r="AA275" s="326"/>
      <c r="AB275" s="326"/>
      <c r="AC275" s="326"/>
      <c r="AD275" s="326"/>
      <c r="AE275" s="326"/>
      <c r="AF275" s="326"/>
      <c r="AG275" s="326"/>
      <c r="AI275" s="25" t="s">
        <v>738</v>
      </c>
      <c r="AJ275" s="19">
        <f>VLOOKUP(C275,EJE!C$1:D1610,2,FALSE)</f>
        <v>0</v>
      </c>
    </row>
    <row r="276" spans="1:36" ht="16.5">
      <c r="A276" s="166">
        <v>19</v>
      </c>
      <c r="B276" s="197" t="s">
        <v>1</v>
      </c>
      <c r="C276" s="326" t="s">
        <v>746</v>
      </c>
      <c r="D276" s="206" t="str">
        <f t="shared" si="78"/>
        <v>video</v>
      </c>
      <c r="E276" s="380"/>
      <c r="F276" s="380"/>
      <c r="G276" s="380"/>
      <c r="H276" s="380"/>
      <c r="I276" s="380"/>
      <c r="J276" s="380"/>
      <c r="K276" s="380"/>
      <c r="L276" s="380"/>
      <c r="M276" s="380"/>
      <c r="N276" s="380"/>
      <c r="O276" s="380"/>
      <c r="P276" s="380"/>
      <c r="Q276" s="326"/>
      <c r="R276" s="326"/>
      <c r="S276" s="326"/>
      <c r="T276" s="326"/>
      <c r="U276" s="326"/>
      <c r="V276" s="326"/>
      <c r="W276" s="326"/>
      <c r="X276" s="326"/>
      <c r="Y276" s="326"/>
      <c r="Z276" s="326"/>
      <c r="AA276" s="326"/>
      <c r="AB276" s="326"/>
      <c r="AC276" s="326"/>
      <c r="AD276" s="326"/>
      <c r="AE276" s="326"/>
      <c r="AF276" s="326"/>
      <c r="AG276" s="326"/>
      <c r="AI276" s="25" t="s">
        <v>738</v>
      </c>
      <c r="AJ276" s="19">
        <f>VLOOKUP(C276,EJE!C$1:D1611,2,FALSE)</f>
        <v>0</v>
      </c>
    </row>
    <row r="277" spans="1:36" ht="16.5">
      <c r="A277" s="166">
        <v>20</v>
      </c>
      <c r="B277" s="197" t="s">
        <v>1</v>
      </c>
      <c r="C277" s="326" t="s">
        <v>746</v>
      </c>
      <c r="D277" s="206" t="str">
        <f t="shared" si="78"/>
        <v>video</v>
      </c>
      <c r="E277" s="380"/>
      <c r="F277" s="380"/>
      <c r="G277" s="380"/>
      <c r="H277" s="380"/>
      <c r="I277" s="380"/>
      <c r="J277" s="380"/>
      <c r="K277" s="380"/>
      <c r="L277" s="380"/>
      <c r="M277" s="380"/>
      <c r="N277" s="380"/>
      <c r="O277" s="380"/>
      <c r="P277" s="380"/>
      <c r="Q277" s="326"/>
      <c r="R277" s="326"/>
      <c r="S277" s="326"/>
      <c r="T277" s="326"/>
      <c r="U277" s="326"/>
      <c r="V277" s="326"/>
      <c r="W277" s="326"/>
      <c r="X277" s="326"/>
      <c r="Y277" s="326"/>
      <c r="Z277" s="326"/>
      <c r="AA277" s="326"/>
      <c r="AB277" s="326"/>
      <c r="AC277" s="326"/>
      <c r="AD277" s="326"/>
      <c r="AE277" s="326"/>
      <c r="AF277" s="326"/>
      <c r="AG277" s="326"/>
      <c r="AI277" s="25" t="s">
        <v>738</v>
      </c>
      <c r="AJ277" s="19">
        <f>VLOOKUP(C277,EJE!C$1:D1612,2,FALSE)</f>
        <v>0</v>
      </c>
    </row>
    <row r="278" spans="1:36">
      <c r="A278" s="166"/>
      <c r="B278" s="199"/>
    </row>
    <row r="279" spans="1:36">
      <c r="A279" s="166"/>
      <c r="B279" s="199"/>
    </row>
    <row r="280" spans="1:36">
      <c r="A280" s="166"/>
      <c r="B280" s="199"/>
    </row>
    <row r="281" spans="1:36">
      <c r="A281" s="166"/>
      <c r="B281" s="199"/>
    </row>
    <row r="282" spans="1:36">
      <c r="C282" s="157" t="s">
        <v>932</v>
      </c>
      <c r="D282" s="208"/>
      <c r="E282" s="327"/>
      <c r="F282" s="327"/>
      <c r="G282" s="327"/>
      <c r="H282" s="327"/>
      <c r="I282" s="327"/>
      <c r="J282" s="327"/>
      <c r="K282" s="327"/>
      <c r="L282" s="327"/>
      <c r="M282" s="327"/>
      <c r="N282" s="327"/>
      <c r="O282" s="327"/>
      <c r="P282" s="327"/>
      <c r="AG282" s="327"/>
      <c r="AJ282" s="75"/>
    </row>
    <row r="283" spans="1:36" s="250" customFormat="1" ht="21" customHeight="1" thickBot="1">
      <c r="A283" s="335">
        <v>12</v>
      </c>
      <c r="B283" s="335"/>
      <c r="C283" s="335" t="s">
        <v>934</v>
      </c>
      <c r="D283" s="335"/>
      <c r="E283" s="401" t="s">
        <v>688</v>
      </c>
      <c r="F283" s="401"/>
      <c r="G283" s="401"/>
      <c r="H283" s="401" t="s">
        <v>38</v>
      </c>
      <c r="I283" s="401"/>
      <c r="J283" s="401"/>
      <c r="K283" s="401" t="s">
        <v>687</v>
      </c>
      <c r="L283" s="401"/>
      <c r="M283" s="401"/>
      <c r="N283" s="401" t="s">
        <v>686</v>
      </c>
      <c r="O283" s="401"/>
      <c r="P283" s="401"/>
      <c r="AH283" s="249"/>
      <c r="AI283" s="249"/>
    </row>
    <row r="284" spans="1:36">
      <c r="A284" s="165">
        <v>1</v>
      </c>
      <c r="B284" s="193" t="s">
        <v>175</v>
      </c>
      <c r="C284" s="331" t="s">
        <v>210</v>
      </c>
      <c r="D284" s="209" t="str">
        <f t="shared" ref="D284:D303" si="79">HYPERLINK(AJ284,AI284)</f>
        <v>video</v>
      </c>
      <c r="E284" s="389">
        <v>8</v>
      </c>
      <c r="F284" s="389"/>
      <c r="G284" s="389"/>
      <c r="H284" s="389"/>
      <c r="I284" s="389"/>
      <c r="J284" s="389"/>
      <c r="K284" s="389"/>
      <c r="L284" s="389"/>
      <c r="M284" s="389"/>
      <c r="N284" s="390"/>
      <c r="O284" s="390"/>
      <c r="P284" s="391"/>
      <c r="Q284" s="327"/>
      <c r="R284" s="327"/>
      <c r="S284" s="327"/>
      <c r="T284" s="327"/>
      <c r="U284" s="327"/>
      <c r="V284" s="327"/>
      <c r="W284" s="327"/>
      <c r="X284" s="327"/>
      <c r="Y284" s="327"/>
      <c r="Z284" s="327"/>
      <c r="AA284" s="327"/>
      <c r="AB284" s="327"/>
      <c r="AC284" s="327"/>
      <c r="AD284" s="327"/>
      <c r="AE284" s="327"/>
      <c r="AF284" s="327"/>
      <c r="AG284" s="327"/>
      <c r="AI284" s="25" t="s">
        <v>738</v>
      </c>
      <c r="AJ284" s="19">
        <f>VLOOKUP(C284,EJE!C$1:D1612,2,FALSE)</f>
        <v>0</v>
      </c>
    </row>
    <row r="285" spans="1:36" ht="12" customHeight="1">
      <c r="A285" s="165">
        <v>2</v>
      </c>
      <c r="B285" s="194" t="s">
        <v>395</v>
      </c>
      <c r="C285" s="326" t="s">
        <v>389</v>
      </c>
      <c r="D285" s="208" t="str">
        <f t="shared" si="79"/>
        <v>video</v>
      </c>
      <c r="E285" s="384"/>
      <c r="F285" s="384"/>
      <c r="G285" s="384"/>
      <c r="H285" s="384" t="s">
        <v>776</v>
      </c>
      <c r="I285" s="384"/>
      <c r="J285" s="384"/>
      <c r="K285" s="384">
        <v>3</v>
      </c>
      <c r="L285" s="384"/>
      <c r="M285" s="384"/>
      <c r="N285" s="380"/>
      <c r="O285" s="380"/>
      <c r="P285" s="385"/>
      <c r="Q285" s="327"/>
      <c r="R285" s="327"/>
      <c r="S285" s="327"/>
      <c r="T285" s="327"/>
      <c r="U285" s="327"/>
      <c r="V285" s="327"/>
      <c r="W285" s="327"/>
      <c r="X285" s="327"/>
      <c r="Y285" s="327"/>
      <c r="Z285" s="327"/>
      <c r="AA285" s="327"/>
      <c r="AB285" s="327"/>
      <c r="AC285" s="327"/>
      <c r="AD285" s="327"/>
      <c r="AE285" s="327"/>
      <c r="AF285" s="327"/>
      <c r="AG285" s="327"/>
      <c r="AI285" s="25" t="s">
        <v>738</v>
      </c>
      <c r="AJ285" s="19" t="str">
        <f>VLOOKUP(C285,EJE!C$1:D1613,2,FALSE)</f>
        <v>https://youtu.be/B4AxYIlorgw?si=E6uIHQ3akwy8aj-m</v>
      </c>
    </row>
    <row r="286" spans="1:36" ht="17.25" customHeight="1" thickBot="1">
      <c r="A286" s="165">
        <v>3</v>
      </c>
      <c r="B286" s="195" t="s">
        <v>392</v>
      </c>
      <c r="C286" s="329" t="s">
        <v>176</v>
      </c>
      <c r="D286" s="210" t="str">
        <f t="shared" si="79"/>
        <v>video</v>
      </c>
      <c r="E286" s="386"/>
      <c r="F286" s="386"/>
      <c r="G286" s="386"/>
      <c r="H286" s="386" t="s">
        <v>776</v>
      </c>
      <c r="I286" s="386"/>
      <c r="J286" s="386"/>
      <c r="K286" s="386">
        <v>3</v>
      </c>
      <c r="L286" s="386"/>
      <c r="M286" s="386"/>
      <c r="N286" s="387"/>
      <c r="O286" s="387"/>
      <c r="P286" s="388"/>
      <c r="Q286" s="327"/>
      <c r="R286" s="327"/>
      <c r="S286" s="327"/>
      <c r="T286" s="327"/>
      <c r="U286" s="327"/>
      <c r="V286" s="327"/>
      <c r="W286" s="327"/>
      <c r="X286" s="327"/>
      <c r="Y286" s="327"/>
      <c r="Z286" s="327"/>
      <c r="AA286" s="327"/>
      <c r="AB286" s="327"/>
      <c r="AC286" s="327"/>
      <c r="AD286" s="327"/>
      <c r="AE286" s="327"/>
      <c r="AF286" s="327"/>
      <c r="AG286" s="327"/>
      <c r="AI286" s="25" t="s">
        <v>738</v>
      </c>
      <c r="AJ286" s="19" t="str">
        <f>VLOOKUP(C286,EJE!C$1:D1614,2,FALSE)</f>
        <v>https://drive.google.com/file/d/1Q1An8Nigul245WUqUDS52fCJOsCBmEqf/view?usp=drive_link</v>
      </c>
    </row>
    <row r="287" spans="1:36" ht="16.5" customHeight="1">
      <c r="A287" s="165">
        <v>4</v>
      </c>
      <c r="B287" s="193" t="s">
        <v>739</v>
      </c>
      <c r="C287" s="331" t="s">
        <v>66</v>
      </c>
      <c r="D287" s="209" t="str">
        <f t="shared" si="79"/>
        <v>video</v>
      </c>
      <c r="E287" s="389"/>
      <c r="F287" s="389"/>
      <c r="G287" s="389"/>
      <c r="H287" s="389" t="s">
        <v>776</v>
      </c>
      <c r="I287" s="389"/>
      <c r="J287" s="389"/>
      <c r="K287" s="389">
        <v>3</v>
      </c>
      <c r="L287" s="389"/>
      <c r="M287" s="389"/>
      <c r="N287" s="390"/>
      <c r="O287" s="390"/>
      <c r="P287" s="391"/>
      <c r="Q287" s="327"/>
      <c r="R287" s="327"/>
      <c r="S287" s="327"/>
      <c r="T287" s="327"/>
      <c r="U287" s="327"/>
      <c r="V287" s="327"/>
      <c r="W287" s="327"/>
      <c r="X287" s="327"/>
      <c r="Y287" s="327"/>
      <c r="Z287" s="327"/>
      <c r="AA287" s="327"/>
      <c r="AB287" s="327"/>
      <c r="AC287" s="327"/>
      <c r="AD287" s="327"/>
      <c r="AE287" s="327"/>
      <c r="AF287" s="327"/>
      <c r="AG287" s="327"/>
      <c r="AI287" s="25" t="s">
        <v>738</v>
      </c>
      <c r="AJ287" s="19" t="str">
        <f>VLOOKUP(C287,EJE!C$1:D1615,2,FALSE)</f>
        <v>https://youtu.be/YNAwRWgPwNk?si=tRGZb459mOPBCCZB</v>
      </c>
    </row>
    <row r="288" spans="1:36" ht="12" customHeight="1">
      <c r="A288" s="165">
        <v>5</v>
      </c>
      <c r="B288" s="194" t="s">
        <v>739</v>
      </c>
      <c r="C288" s="326" t="s">
        <v>622</v>
      </c>
      <c r="D288" s="208" t="e">
        <f t="shared" si="79"/>
        <v>#N/A</v>
      </c>
      <c r="E288" s="384"/>
      <c r="F288" s="384"/>
      <c r="G288" s="384"/>
      <c r="H288" s="384" t="s">
        <v>776</v>
      </c>
      <c r="I288" s="384"/>
      <c r="J288" s="384"/>
      <c r="K288" s="384">
        <v>3</v>
      </c>
      <c r="L288" s="384"/>
      <c r="M288" s="384"/>
      <c r="N288" s="380"/>
      <c r="O288" s="380"/>
      <c r="P288" s="385"/>
      <c r="Q288" s="327"/>
      <c r="R288" s="327"/>
      <c r="S288" s="327"/>
      <c r="T288" s="327"/>
      <c r="U288" s="327"/>
      <c r="V288" s="327"/>
      <c r="W288" s="327"/>
      <c r="X288" s="327"/>
      <c r="Y288" s="327"/>
      <c r="Z288" s="327"/>
      <c r="AA288" s="327"/>
      <c r="AB288" s="327"/>
      <c r="AC288" s="327"/>
      <c r="AD288" s="327"/>
      <c r="AE288" s="327"/>
      <c r="AF288" s="327"/>
      <c r="AG288" s="327"/>
      <c r="AI288" s="25" t="s">
        <v>738</v>
      </c>
      <c r="AJ288" s="19" t="e">
        <f>VLOOKUP(C288,EJE!C$1:D1616,2,FALSE)</f>
        <v>#N/A</v>
      </c>
    </row>
    <row r="289" spans="1:36" ht="12.75" customHeight="1" thickBot="1">
      <c r="A289" s="165">
        <v>6</v>
      </c>
      <c r="B289" s="195" t="s">
        <v>0</v>
      </c>
      <c r="C289" s="329" t="s">
        <v>627</v>
      </c>
      <c r="D289" s="210" t="str">
        <f t="shared" si="79"/>
        <v>video</v>
      </c>
      <c r="E289" s="386"/>
      <c r="F289" s="386"/>
      <c r="G289" s="386"/>
      <c r="H289" s="386" t="s">
        <v>776</v>
      </c>
      <c r="I289" s="386"/>
      <c r="J289" s="386"/>
      <c r="K289" s="386">
        <v>3</v>
      </c>
      <c r="L289" s="386"/>
      <c r="M289" s="386"/>
      <c r="N289" s="387"/>
      <c r="O289" s="387"/>
      <c r="P289" s="388"/>
      <c r="Q289" s="327"/>
      <c r="R289" s="327"/>
      <c r="S289" s="327"/>
      <c r="T289" s="327"/>
      <c r="U289" s="327"/>
      <c r="V289" s="327"/>
      <c r="W289" s="327"/>
      <c r="X289" s="327"/>
      <c r="Y289" s="327"/>
      <c r="Z289" s="327"/>
      <c r="AA289" s="327"/>
      <c r="AB289" s="327"/>
      <c r="AC289" s="327"/>
      <c r="AD289" s="327"/>
      <c r="AE289" s="327"/>
      <c r="AF289" s="327"/>
      <c r="AG289" s="327"/>
      <c r="AI289" s="25" t="s">
        <v>738</v>
      </c>
      <c r="AJ289" s="19" t="str">
        <f>VLOOKUP(C289,EJE!C$1:D1617,2,FALSE)</f>
        <v>https://youtu.be/21c_yxmd5lQ?si=PIVwUqgcfAsyu5jn</v>
      </c>
    </row>
    <row r="290" spans="1:36">
      <c r="A290" s="165">
        <v>7</v>
      </c>
      <c r="B290" s="197" t="s">
        <v>685</v>
      </c>
      <c r="C290" s="326" t="s">
        <v>114</v>
      </c>
      <c r="D290" s="208" t="str">
        <f t="shared" si="79"/>
        <v>video</v>
      </c>
      <c r="E290" s="384"/>
      <c r="F290" s="384"/>
      <c r="G290" s="384"/>
      <c r="H290" s="384" t="s">
        <v>776</v>
      </c>
      <c r="I290" s="384"/>
      <c r="J290" s="384"/>
      <c r="K290" s="384"/>
      <c r="L290" s="384"/>
      <c r="M290" s="384"/>
      <c r="N290" s="384"/>
      <c r="O290" s="384"/>
      <c r="P290" s="384"/>
      <c r="Q290" s="327"/>
      <c r="R290" s="327"/>
      <c r="S290" s="327"/>
      <c r="T290" s="327"/>
      <c r="U290" s="327"/>
      <c r="V290" s="327"/>
      <c r="W290" s="327"/>
      <c r="X290" s="327"/>
      <c r="Y290" s="327"/>
      <c r="Z290" s="327"/>
      <c r="AA290" s="327"/>
      <c r="AB290" s="327"/>
      <c r="AC290" s="327"/>
      <c r="AD290" s="327"/>
      <c r="AE290" s="327"/>
      <c r="AF290" s="327"/>
      <c r="AG290" s="327"/>
      <c r="AI290" s="25" t="s">
        <v>738</v>
      </c>
      <c r="AJ290" s="19" t="str">
        <f>VLOOKUP(C290,EJE!C$1:D1620,2,FALSE)</f>
        <v>https://youtu.be/p2i_0eL_ztg?si=rwMzBD9p-1bf_avu</v>
      </c>
    </row>
    <row r="291" spans="1:36" ht="12" customHeight="1">
      <c r="A291" s="165">
        <v>8</v>
      </c>
      <c r="B291" s="197" t="s">
        <v>264</v>
      </c>
      <c r="C291" s="326" t="s">
        <v>219</v>
      </c>
      <c r="D291" s="208" t="str">
        <f t="shared" si="79"/>
        <v>video</v>
      </c>
      <c r="E291" s="384"/>
      <c r="F291" s="384"/>
      <c r="G291" s="384"/>
      <c r="H291" s="384" t="s">
        <v>776</v>
      </c>
      <c r="I291" s="384"/>
      <c r="J291" s="384"/>
      <c r="K291" s="384"/>
      <c r="L291" s="384"/>
      <c r="M291" s="384"/>
      <c r="N291" s="384"/>
      <c r="O291" s="384"/>
      <c r="P291" s="384"/>
      <c r="Q291" s="327"/>
      <c r="R291" s="327"/>
      <c r="S291" s="327"/>
      <c r="T291" s="327"/>
      <c r="U291" s="327"/>
      <c r="V291" s="327"/>
      <c r="W291" s="327"/>
      <c r="X291" s="327"/>
      <c r="Y291" s="327"/>
      <c r="Z291" s="327"/>
      <c r="AA291" s="327"/>
      <c r="AB291" s="327"/>
      <c r="AC291" s="327"/>
      <c r="AD291" s="327"/>
      <c r="AE291" s="327"/>
      <c r="AF291" s="327"/>
      <c r="AG291" s="327"/>
      <c r="AI291" s="25" t="s">
        <v>738</v>
      </c>
      <c r="AJ291" s="19">
        <f>VLOOKUP(C291,EJE!C$1:D1621,2,FALSE)</f>
        <v>0</v>
      </c>
    </row>
    <row r="292" spans="1:36" ht="12.75" customHeight="1">
      <c r="A292" s="165">
        <v>9</v>
      </c>
      <c r="B292" s="197" t="s">
        <v>685</v>
      </c>
      <c r="C292" s="326" t="s">
        <v>3</v>
      </c>
      <c r="D292" s="208" t="str">
        <f t="shared" si="79"/>
        <v>video</v>
      </c>
      <c r="E292" s="384"/>
      <c r="F292" s="384"/>
      <c r="G292" s="384"/>
      <c r="H292" s="384" t="s">
        <v>776</v>
      </c>
      <c r="I292" s="384"/>
      <c r="J292" s="384"/>
      <c r="K292" s="384"/>
      <c r="L292" s="384"/>
      <c r="M292" s="384"/>
      <c r="N292" s="384"/>
      <c r="O292" s="384"/>
      <c r="P292" s="384"/>
      <c r="Q292" s="327"/>
      <c r="R292" s="327"/>
      <c r="S292" s="327"/>
      <c r="T292" s="327"/>
      <c r="U292" s="327"/>
      <c r="V292" s="327"/>
      <c r="W292" s="327"/>
      <c r="X292" s="327"/>
      <c r="Y292" s="327"/>
      <c r="Z292" s="327"/>
      <c r="AA292" s="327"/>
      <c r="AB292" s="327"/>
      <c r="AC292" s="327"/>
      <c r="AD292" s="327"/>
      <c r="AE292" s="327"/>
      <c r="AF292" s="327"/>
      <c r="AG292" s="327"/>
      <c r="AI292" s="25" t="s">
        <v>738</v>
      </c>
      <c r="AJ292" s="19" t="str">
        <f>VLOOKUP(C292,EJE!C$1:D1623,2,FALSE)</f>
        <v>https://youtu.be/JwwQxitUCsY?si=-0IR-GRHn2uOUwX0</v>
      </c>
    </row>
    <row r="293" spans="1:36" ht="16.5">
      <c r="A293" s="165">
        <v>10</v>
      </c>
      <c r="B293" s="197" t="s">
        <v>942</v>
      </c>
      <c r="C293" s="326" t="s">
        <v>661</v>
      </c>
      <c r="D293" s="208" t="str">
        <f t="shared" si="79"/>
        <v>video</v>
      </c>
      <c r="E293" s="384"/>
      <c r="F293" s="384"/>
      <c r="G293" s="384"/>
      <c r="H293" s="384" t="s">
        <v>776</v>
      </c>
      <c r="I293" s="384"/>
      <c r="J293" s="384"/>
      <c r="K293" s="384"/>
      <c r="L293" s="384"/>
      <c r="M293" s="384"/>
      <c r="N293" s="384"/>
      <c r="O293" s="384"/>
      <c r="P293" s="384"/>
      <c r="Q293" s="327"/>
      <c r="R293" s="327"/>
      <c r="S293" s="327"/>
      <c r="T293" s="327"/>
      <c r="U293" s="327"/>
      <c r="V293" s="327"/>
      <c r="W293" s="327"/>
      <c r="X293" s="327"/>
      <c r="Y293" s="327"/>
      <c r="Z293" s="327"/>
      <c r="AA293" s="327"/>
      <c r="AB293" s="327"/>
      <c r="AC293" s="327"/>
      <c r="AD293" s="327"/>
      <c r="AE293" s="327"/>
      <c r="AF293" s="327"/>
      <c r="AG293" s="327"/>
      <c r="AI293" s="25" t="s">
        <v>738</v>
      </c>
      <c r="AJ293" s="19" t="str">
        <f>VLOOKUP(C293,EJE!C$1:D1624,2,FALSE)</f>
        <v>https://drive.google.com/file/d/1VSznd0Pd842fm_2ygqVwDGID2Qpk-swW/view?usp=sharing</v>
      </c>
    </row>
    <row r="294" spans="1:36" ht="16.5" customHeight="1">
      <c r="A294" s="165">
        <v>11</v>
      </c>
      <c r="B294" s="197" t="s">
        <v>42</v>
      </c>
      <c r="C294" s="326" t="s">
        <v>2</v>
      </c>
      <c r="D294" s="206" t="str">
        <f t="shared" si="79"/>
        <v>video</v>
      </c>
      <c r="E294" s="380">
        <v>10</v>
      </c>
      <c r="F294" s="380"/>
      <c r="G294" s="380"/>
      <c r="H294" s="380" t="s">
        <v>772</v>
      </c>
      <c r="I294" s="380"/>
      <c r="J294" s="380"/>
      <c r="K294" s="380">
        <v>3</v>
      </c>
      <c r="L294" s="380"/>
      <c r="M294" s="380"/>
      <c r="N294" s="380"/>
      <c r="O294" s="380"/>
      <c r="P294" s="380"/>
      <c r="Q294" s="326"/>
      <c r="R294" s="326"/>
      <c r="S294" s="326"/>
      <c r="T294" s="326"/>
      <c r="U294" s="326"/>
      <c r="V294" s="326"/>
      <c r="W294" s="326"/>
      <c r="X294" s="326"/>
      <c r="Y294" s="326"/>
      <c r="Z294" s="326"/>
      <c r="AA294" s="326"/>
      <c r="AB294" s="326"/>
      <c r="AG294" s="327"/>
      <c r="AI294" s="25" t="s">
        <v>738</v>
      </c>
      <c r="AJ294" s="19" t="str">
        <f>VLOOKUP(C294,EJE!C$1:D1626,2,FALSE)</f>
        <v>https://youtu.be/bgO3bI1ts_E?si=cgFOBOfo4lT9WI1k</v>
      </c>
    </row>
    <row r="295" spans="1:36" ht="12.75" customHeight="1">
      <c r="A295" s="165">
        <v>12</v>
      </c>
      <c r="B295" s="197" t="s">
        <v>39</v>
      </c>
      <c r="C295" s="326" t="s">
        <v>30</v>
      </c>
      <c r="D295" s="206" t="str">
        <f t="shared" si="79"/>
        <v>video</v>
      </c>
      <c r="E295" s="380">
        <v>10</v>
      </c>
      <c r="F295" s="380"/>
      <c r="G295" s="380"/>
      <c r="H295" s="380" t="s">
        <v>772</v>
      </c>
      <c r="I295" s="380"/>
      <c r="J295" s="380"/>
      <c r="K295" s="380">
        <v>3</v>
      </c>
      <c r="L295" s="380"/>
      <c r="M295" s="380"/>
      <c r="N295" s="380"/>
      <c r="O295" s="380"/>
      <c r="P295" s="380"/>
      <c r="Q295" s="326"/>
      <c r="R295" s="326"/>
      <c r="S295" s="326"/>
      <c r="T295" s="326"/>
      <c r="U295" s="326"/>
      <c r="V295" s="326"/>
      <c r="W295" s="326"/>
      <c r="X295" s="326"/>
      <c r="Y295" s="326"/>
      <c r="Z295" s="326"/>
      <c r="AA295" s="326"/>
      <c r="AB295" s="326"/>
      <c r="AG295" s="327"/>
      <c r="AI295" s="25" t="s">
        <v>738</v>
      </c>
      <c r="AJ295" s="19">
        <f>VLOOKUP(C295,EJE!C$1:D1627,2,FALSE)</f>
        <v>0</v>
      </c>
    </row>
    <row r="296" spans="1:36" ht="12" customHeight="1">
      <c r="A296" s="165">
        <v>13</v>
      </c>
      <c r="B296" s="197" t="s">
        <v>685</v>
      </c>
      <c r="C296" s="326" t="s">
        <v>4</v>
      </c>
      <c r="D296" s="206" t="str">
        <f t="shared" si="79"/>
        <v>video</v>
      </c>
      <c r="E296" s="380"/>
      <c r="F296" s="380"/>
      <c r="G296" s="380"/>
      <c r="H296" s="380" t="s">
        <v>779</v>
      </c>
      <c r="I296" s="380"/>
      <c r="J296" s="380"/>
      <c r="K296" s="380">
        <v>3</v>
      </c>
      <c r="L296" s="380"/>
      <c r="M296" s="380"/>
      <c r="N296" s="380"/>
      <c r="O296" s="380"/>
      <c r="P296" s="380"/>
      <c r="Q296" s="326"/>
      <c r="R296" s="326"/>
      <c r="S296" s="326"/>
      <c r="T296" s="326"/>
      <c r="U296" s="326"/>
      <c r="V296" s="326"/>
      <c r="W296" s="326"/>
      <c r="X296" s="326"/>
      <c r="Y296" s="326"/>
      <c r="Z296" s="326"/>
      <c r="AA296" s="326"/>
      <c r="AB296" s="326"/>
      <c r="AG296" s="327"/>
      <c r="AI296" s="25" t="s">
        <v>738</v>
      </c>
      <c r="AJ296" s="19" t="str">
        <f>VLOOKUP(C296,EJE!C$1:D1628,2,FALSE)</f>
        <v>https://youtu.be/SvFPSj9WcEk?si=iMWBcf8EZLcp5zy2</v>
      </c>
    </row>
    <row r="297" spans="1:36" ht="12" customHeight="1">
      <c r="A297" s="165">
        <v>14</v>
      </c>
      <c r="B297" s="197" t="s">
        <v>1</v>
      </c>
      <c r="C297" s="326" t="s">
        <v>745</v>
      </c>
      <c r="D297" s="206" t="str">
        <f t="shared" si="79"/>
        <v>video</v>
      </c>
      <c r="E297" s="380"/>
      <c r="F297" s="380"/>
      <c r="G297" s="380"/>
      <c r="H297" s="380" t="s">
        <v>779</v>
      </c>
      <c r="I297" s="380"/>
      <c r="J297" s="380"/>
      <c r="K297" s="380">
        <v>3</v>
      </c>
      <c r="L297" s="380"/>
      <c r="M297" s="380"/>
      <c r="N297" s="380"/>
      <c r="O297" s="380"/>
      <c r="P297" s="380"/>
      <c r="Q297" s="326"/>
      <c r="R297" s="326"/>
      <c r="S297" s="326"/>
      <c r="T297" s="326"/>
      <c r="U297" s="326"/>
      <c r="V297" s="326"/>
      <c r="W297" s="326"/>
      <c r="X297" s="326"/>
      <c r="Y297" s="326"/>
      <c r="Z297" s="326"/>
      <c r="AA297" s="326"/>
      <c r="AB297" s="326"/>
      <c r="AG297" s="327"/>
      <c r="AI297" s="25" t="s">
        <v>738</v>
      </c>
      <c r="AJ297" s="19" t="str">
        <f>VLOOKUP(C297,EJE!C$1:D1629,2,FALSE)</f>
        <v>https://drive.google.com/file/d/1d10kKB4X2rApjiYtDlKjBbuy7zvRY_rz/view?usp=sharing</v>
      </c>
    </row>
    <row r="298" spans="1:36" ht="12" customHeight="1">
      <c r="A298" s="165">
        <v>15</v>
      </c>
      <c r="B298" s="197" t="s">
        <v>1</v>
      </c>
      <c r="C298" s="326" t="s">
        <v>745</v>
      </c>
      <c r="D298" s="206" t="str">
        <f t="shared" si="79"/>
        <v>video</v>
      </c>
      <c r="E298" s="380"/>
      <c r="F298" s="380"/>
      <c r="G298" s="380"/>
      <c r="H298" s="380" t="s">
        <v>779</v>
      </c>
      <c r="I298" s="380"/>
      <c r="J298" s="380"/>
      <c r="K298" s="380">
        <v>3</v>
      </c>
      <c r="L298" s="380"/>
      <c r="M298" s="380"/>
      <c r="N298" s="380"/>
      <c r="O298" s="380"/>
      <c r="P298" s="380"/>
      <c r="Q298" s="326"/>
      <c r="R298" s="326"/>
      <c r="S298" s="326"/>
      <c r="T298" s="326"/>
      <c r="U298" s="326"/>
      <c r="V298" s="326"/>
      <c r="W298" s="326"/>
      <c r="X298" s="326"/>
      <c r="Y298" s="326"/>
      <c r="Z298" s="326"/>
      <c r="AA298" s="326"/>
      <c r="AB298" s="326"/>
      <c r="AE298" s="174"/>
      <c r="AI298" s="25" t="s">
        <v>738</v>
      </c>
      <c r="AJ298" s="19" t="str">
        <f>VLOOKUP(C298,EJE!C$1:D1630,2,FALSE)</f>
        <v>https://drive.google.com/file/d/1d10kKB4X2rApjiYtDlKjBbuy7zvRY_rz/view?usp=sharing</v>
      </c>
    </row>
    <row r="299" spans="1:36" ht="12.75" customHeight="1">
      <c r="A299" s="165">
        <v>16</v>
      </c>
      <c r="B299" s="197" t="s">
        <v>1</v>
      </c>
      <c r="C299" s="326" t="s">
        <v>745</v>
      </c>
      <c r="D299" s="206" t="str">
        <f t="shared" si="79"/>
        <v>video</v>
      </c>
      <c r="E299" s="380"/>
      <c r="F299" s="380"/>
      <c r="G299" s="380"/>
      <c r="H299" s="380" t="s">
        <v>779</v>
      </c>
      <c r="I299" s="380"/>
      <c r="J299" s="380"/>
      <c r="K299" s="380">
        <v>3</v>
      </c>
      <c r="L299" s="380"/>
      <c r="M299" s="380"/>
      <c r="N299" s="380"/>
      <c r="O299" s="380"/>
      <c r="P299" s="380"/>
      <c r="Q299" s="326"/>
      <c r="R299" s="326"/>
      <c r="S299" s="326"/>
      <c r="T299" s="326"/>
      <c r="U299" s="326"/>
      <c r="V299" s="326"/>
      <c r="W299" s="326"/>
      <c r="X299" s="326"/>
      <c r="Y299" s="326"/>
      <c r="Z299" s="326"/>
      <c r="AA299" s="326"/>
      <c r="AB299" s="326"/>
      <c r="AE299" s="174"/>
      <c r="AI299" s="25" t="s">
        <v>738</v>
      </c>
      <c r="AJ299" s="19" t="str">
        <f>VLOOKUP(C299,EJE!C$1:D1631,2,FALSE)</f>
        <v>https://drive.google.com/file/d/1d10kKB4X2rApjiYtDlKjBbuy7zvRY_rz/view?usp=sharing</v>
      </c>
    </row>
    <row r="300" spans="1:36" ht="12" customHeight="1">
      <c r="A300" s="166">
        <v>17</v>
      </c>
      <c r="B300" s="197" t="s">
        <v>1</v>
      </c>
      <c r="C300" s="326" t="s">
        <v>745</v>
      </c>
      <c r="D300" s="206" t="str">
        <f t="shared" si="79"/>
        <v>video</v>
      </c>
      <c r="E300" s="380"/>
      <c r="F300" s="380"/>
      <c r="G300" s="380"/>
      <c r="H300" s="380" t="s">
        <v>779</v>
      </c>
      <c r="I300" s="380"/>
      <c r="J300" s="380"/>
      <c r="K300" s="380">
        <v>3</v>
      </c>
      <c r="L300" s="380"/>
      <c r="M300" s="380"/>
      <c r="N300" s="380"/>
      <c r="O300" s="380"/>
      <c r="P300" s="380"/>
      <c r="Q300" s="326"/>
      <c r="R300" s="326"/>
      <c r="S300" s="326"/>
      <c r="T300" s="326"/>
      <c r="U300" s="326"/>
      <c r="V300" s="326"/>
      <c r="W300" s="326"/>
      <c r="X300" s="326"/>
      <c r="Y300" s="326"/>
      <c r="Z300" s="326"/>
      <c r="AA300" s="326"/>
      <c r="AB300" s="326"/>
      <c r="AE300" s="174"/>
      <c r="AI300" s="25" t="s">
        <v>738</v>
      </c>
      <c r="AJ300" s="19" t="str">
        <f>VLOOKUP(C300,EJE!C$1:D1632,2,FALSE)</f>
        <v>https://drive.google.com/file/d/1d10kKB4X2rApjiYtDlKjBbuy7zvRY_rz/view?usp=sharing</v>
      </c>
    </row>
    <row r="301" spans="1:36" ht="12" customHeight="1">
      <c r="A301" s="166">
        <v>18</v>
      </c>
      <c r="B301" s="197" t="s">
        <v>1</v>
      </c>
      <c r="C301" s="326" t="s">
        <v>745</v>
      </c>
      <c r="D301" s="206" t="str">
        <f t="shared" si="79"/>
        <v>video</v>
      </c>
      <c r="E301" s="380"/>
      <c r="F301" s="380"/>
      <c r="G301" s="380"/>
      <c r="H301" s="380" t="s">
        <v>779</v>
      </c>
      <c r="I301" s="380"/>
      <c r="J301" s="380"/>
      <c r="K301" s="380">
        <v>3</v>
      </c>
      <c r="L301" s="380"/>
      <c r="M301" s="380"/>
      <c r="N301" s="380"/>
      <c r="O301" s="380"/>
      <c r="P301" s="380"/>
      <c r="Q301" s="326"/>
      <c r="R301" s="326"/>
      <c r="S301" s="326"/>
      <c r="T301" s="326"/>
      <c r="U301" s="326"/>
      <c r="V301" s="326"/>
      <c r="W301" s="326"/>
      <c r="X301" s="326"/>
      <c r="Y301" s="326"/>
      <c r="Z301" s="326"/>
      <c r="AA301" s="326"/>
      <c r="AB301" s="326"/>
      <c r="AE301" s="174"/>
      <c r="AI301" s="25" t="s">
        <v>738</v>
      </c>
      <c r="AJ301" s="19" t="str">
        <f>VLOOKUP(C301,EJE!C$1:D1645,2,FALSE)</f>
        <v>https://drive.google.com/file/d/1d10kKB4X2rApjiYtDlKjBbuy7zvRY_rz/view?usp=sharing</v>
      </c>
    </row>
    <row r="302" spans="1:36" ht="12" customHeight="1">
      <c r="A302" s="166">
        <v>19</v>
      </c>
      <c r="B302" s="197" t="s">
        <v>1</v>
      </c>
      <c r="C302" s="326" t="s">
        <v>745</v>
      </c>
      <c r="D302" s="206" t="str">
        <f t="shared" si="79"/>
        <v>video</v>
      </c>
      <c r="E302" s="380"/>
      <c r="F302" s="380"/>
      <c r="G302" s="380"/>
      <c r="H302" s="380" t="s">
        <v>779</v>
      </c>
      <c r="I302" s="380"/>
      <c r="J302" s="380"/>
      <c r="K302" s="380">
        <v>3</v>
      </c>
      <c r="L302" s="380"/>
      <c r="M302" s="380"/>
      <c r="N302" s="380"/>
      <c r="O302" s="380"/>
      <c r="P302" s="380"/>
      <c r="Q302" s="326"/>
      <c r="R302" s="326"/>
      <c r="S302" s="326"/>
      <c r="T302" s="326"/>
      <c r="U302" s="326"/>
      <c r="V302" s="326"/>
      <c r="W302" s="326"/>
      <c r="X302" s="326"/>
      <c r="Y302" s="326"/>
      <c r="Z302" s="326"/>
      <c r="AA302" s="326"/>
      <c r="AB302" s="326"/>
      <c r="AE302" s="174"/>
      <c r="AI302" s="25" t="s">
        <v>738</v>
      </c>
      <c r="AJ302" s="19" t="str">
        <f>VLOOKUP(C302,EJE!C$1:D1646,2,FALSE)</f>
        <v>https://drive.google.com/file/d/1d10kKB4X2rApjiYtDlKjBbuy7zvRY_rz/view?usp=sharing</v>
      </c>
    </row>
    <row r="303" spans="1:36" ht="12" customHeight="1">
      <c r="A303" s="166">
        <v>20</v>
      </c>
      <c r="B303" s="197" t="s">
        <v>1</v>
      </c>
      <c r="C303" s="326" t="s">
        <v>745</v>
      </c>
      <c r="D303" s="206" t="str">
        <f t="shared" si="79"/>
        <v>video</v>
      </c>
      <c r="E303" s="380"/>
      <c r="F303" s="380"/>
      <c r="G303" s="380"/>
      <c r="H303" s="380" t="s">
        <v>779</v>
      </c>
      <c r="I303" s="380"/>
      <c r="J303" s="380"/>
      <c r="K303" s="380">
        <v>3</v>
      </c>
      <c r="L303" s="380"/>
      <c r="M303" s="380"/>
      <c r="N303" s="380"/>
      <c r="O303" s="380"/>
      <c r="P303" s="380"/>
      <c r="Q303" s="326"/>
      <c r="R303" s="326"/>
      <c r="S303" s="326"/>
      <c r="T303" s="326"/>
      <c r="U303" s="326"/>
      <c r="V303" s="326"/>
      <c r="W303" s="326"/>
      <c r="X303" s="326"/>
      <c r="Y303" s="326"/>
      <c r="Z303" s="326"/>
      <c r="AA303" s="326"/>
      <c r="AB303" s="326"/>
      <c r="AE303" s="174"/>
      <c r="AI303" s="25" t="s">
        <v>738</v>
      </c>
      <c r="AJ303" s="19" t="str">
        <f>VLOOKUP(C303,EJE!C$1:D1647,2,FALSE)</f>
        <v>https://drive.google.com/file/d/1d10kKB4X2rApjiYtDlKjBbuy7zvRY_rz/view?usp=sharing</v>
      </c>
    </row>
    <row r="304" spans="1:36">
      <c r="A304" s="166"/>
      <c r="B304" s="199"/>
      <c r="C304" s="159"/>
      <c r="D304" s="204"/>
      <c r="E304" s="173"/>
      <c r="F304" s="173"/>
      <c r="G304" s="173"/>
      <c r="I304" s="333"/>
      <c r="J304" s="174"/>
      <c r="L304" s="333"/>
      <c r="M304" s="174"/>
      <c r="O304" s="333"/>
      <c r="P304" s="174"/>
      <c r="S304" s="174"/>
      <c r="U304" s="175"/>
      <c r="V304" s="175"/>
      <c r="W304" s="175"/>
      <c r="X304" s="175"/>
      <c r="Y304" s="175"/>
      <c r="AB304" s="174"/>
      <c r="AE304" s="174"/>
    </row>
    <row r="305" spans="1:36">
      <c r="A305" s="166"/>
      <c r="B305" s="199"/>
      <c r="C305" s="159"/>
      <c r="D305" s="204"/>
      <c r="E305" s="173"/>
      <c r="F305" s="173"/>
      <c r="G305" s="173"/>
      <c r="I305" s="333"/>
      <c r="J305" s="174"/>
      <c r="L305" s="333"/>
      <c r="M305" s="174"/>
      <c r="O305" s="333"/>
      <c r="P305" s="174"/>
      <c r="S305" s="174"/>
      <c r="U305" s="175"/>
      <c r="V305" s="175"/>
      <c r="W305" s="175"/>
      <c r="X305" s="175"/>
      <c r="Y305" s="175"/>
      <c r="AB305" s="174"/>
      <c r="AE305" s="174"/>
    </row>
    <row r="306" spans="1:36">
      <c r="A306" s="166"/>
      <c r="B306" s="199"/>
      <c r="C306" s="189"/>
      <c r="D306" s="204"/>
      <c r="F306" s="333"/>
      <c r="G306" s="174"/>
      <c r="I306" s="333"/>
      <c r="J306" s="174"/>
      <c r="L306" s="333"/>
      <c r="M306" s="174"/>
      <c r="O306" s="333"/>
      <c r="P306" s="174"/>
      <c r="S306" s="174"/>
      <c r="V306" s="174"/>
      <c r="Y306" s="174"/>
      <c r="AB306" s="174"/>
      <c r="AE306" s="174"/>
    </row>
    <row r="307" spans="1:36">
      <c r="A307" s="166"/>
      <c r="B307" s="199"/>
      <c r="C307" s="189"/>
      <c r="D307" s="204"/>
      <c r="F307" s="333"/>
      <c r="G307" s="174"/>
      <c r="I307" s="333"/>
      <c r="J307" s="174"/>
      <c r="L307" s="333"/>
      <c r="M307" s="174"/>
      <c r="O307" s="333"/>
      <c r="P307" s="174"/>
      <c r="S307" s="174"/>
      <c r="V307" s="174"/>
      <c r="Y307" s="174"/>
      <c r="AB307" s="174"/>
      <c r="AE307" s="174"/>
    </row>
    <row r="308" spans="1:36">
      <c r="C308" s="157" t="s">
        <v>939</v>
      </c>
      <c r="D308" s="208"/>
      <c r="E308" s="327"/>
      <c r="F308" s="327"/>
      <c r="G308" s="327"/>
      <c r="H308" s="327"/>
      <c r="I308" s="327"/>
      <c r="J308" s="327"/>
      <c r="K308" s="327"/>
      <c r="L308" s="327"/>
      <c r="M308" s="327"/>
      <c r="N308" s="327"/>
      <c r="O308" s="327"/>
      <c r="P308" s="327"/>
      <c r="AG308" s="327"/>
      <c r="AJ308" s="75"/>
    </row>
    <row r="309" spans="1:36" s="250" customFormat="1" ht="21" customHeight="1" thickBot="1">
      <c r="A309" s="334">
        <v>13</v>
      </c>
      <c r="B309" s="334"/>
      <c r="C309" s="334" t="s">
        <v>935</v>
      </c>
      <c r="D309" s="334"/>
      <c r="E309" s="402" t="s">
        <v>688</v>
      </c>
      <c r="F309" s="402"/>
      <c r="G309" s="402"/>
      <c r="H309" s="402" t="s">
        <v>38</v>
      </c>
      <c r="I309" s="402"/>
      <c r="J309" s="402"/>
      <c r="K309" s="402" t="s">
        <v>687</v>
      </c>
      <c r="L309" s="402"/>
      <c r="M309" s="402"/>
      <c r="N309" s="402" t="s">
        <v>686</v>
      </c>
      <c r="O309" s="402"/>
      <c r="P309" s="402"/>
      <c r="Q309" s="247"/>
      <c r="R309" s="247"/>
      <c r="S309" s="247"/>
      <c r="T309" s="247"/>
      <c r="U309" s="247"/>
      <c r="V309" s="247"/>
      <c r="W309" s="247"/>
      <c r="X309" s="247"/>
      <c r="Y309" s="247"/>
      <c r="Z309" s="247"/>
      <c r="AA309" s="247"/>
      <c r="AB309" s="247"/>
      <c r="AC309" s="247"/>
      <c r="AD309" s="247"/>
      <c r="AE309" s="247"/>
      <c r="AF309" s="247"/>
      <c r="AG309" s="248"/>
      <c r="AH309" s="249"/>
      <c r="AI309" s="249"/>
      <c r="AJ309" s="247"/>
    </row>
    <row r="310" spans="1:36" ht="21" customHeight="1">
      <c r="A310" s="165">
        <v>1</v>
      </c>
      <c r="B310" s="193" t="s">
        <v>942</v>
      </c>
      <c r="C310" s="331" t="s">
        <v>720</v>
      </c>
      <c r="D310" s="205" t="str">
        <f t="shared" ref="D310:D315" si="80">HYPERLINK(AJ310,AI310)</f>
        <v>video</v>
      </c>
      <c r="E310" s="390">
        <v>8</v>
      </c>
      <c r="F310" s="390"/>
      <c r="G310" s="390"/>
      <c r="H310" s="390"/>
      <c r="I310" s="390"/>
      <c r="J310" s="390"/>
      <c r="K310" s="390"/>
      <c r="L310" s="390"/>
      <c r="M310" s="390"/>
      <c r="N310" s="390"/>
      <c r="O310" s="390"/>
      <c r="P310" s="391"/>
      <c r="Q310" s="159"/>
      <c r="R310" s="159"/>
      <c r="S310" s="159"/>
      <c r="T310" s="159"/>
      <c r="U310" s="159"/>
      <c r="V310" s="159"/>
      <c r="W310" s="159"/>
      <c r="X310" s="159"/>
      <c r="Y310" s="159"/>
      <c r="Z310" s="159"/>
      <c r="AA310" s="159"/>
      <c r="AB310" s="159"/>
      <c r="AC310" s="159"/>
      <c r="AD310" s="159"/>
      <c r="AE310" s="159"/>
      <c r="AF310" s="159"/>
      <c r="AG310" s="326"/>
      <c r="AI310" s="25" t="s">
        <v>738</v>
      </c>
      <c r="AJ310" s="19" t="str">
        <f>VLOOKUP(C310,EJE!C$1:D1644,2,FALSE)</f>
        <v>https://youtu.be/3cqkbGUWro4?si=jJC6Mfg8OeypjUji</v>
      </c>
    </row>
    <row r="311" spans="1:36" ht="12" customHeight="1">
      <c r="A311" s="165">
        <v>2</v>
      </c>
      <c r="B311" s="194" t="s">
        <v>264</v>
      </c>
      <c r="C311" s="326" t="s">
        <v>692</v>
      </c>
      <c r="D311" s="206" t="str">
        <f t="shared" si="80"/>
        <v>video</v>
      </c>
      <c r="E311" s="380"/>
      <c r="F311" s="380"/>
      <c r="G311" s="380"/>
      <c r="H311" s="380" t="s">
        <v>776</v>
      </c>
      <c r="I311" s="380"/>
      <c r="J311" s="380"/>
      <c r="K311" s="380">
        <v>3</v>
      </c>
      <c r="L311" s="380"/>
      <c r="M311" s="380"/>
      <c r="N311" s="380"/>
      <c r="O311" s="380"/>
      <c r="P311" s="385"/>
      <c r="Q311" s="159"/>
      <c r="R311" s="159"/>
      <c r="S311" s="159"/>
      <c r="T311" s="159"/>
      <c r="U311" s="159"/>
      <c r="V311" s="159"/>
      <c r="W311" s="159"/>
      <c r="X311" s="159"/>
      <c r="Y311" s="159"/>
      <c r="Z311" s="159"/>
      <c r="AA311" s="159"/>
      <c r="AB311" s="159"/>
      <c r="AC311" s="159"/>
      <c r="AD311" s="159"/>
      <c r="AE311" s="159"/>
      <c r="AF311" s="159"/>
      <c r="AG311" s="326"/>
      <c r="AI311" s="25" t="s">
        <v>738</v>
      </c>
      <c r="AJ311" s="19" t="str">
        <f>VLOOKUP(C311,EJE!C$1:D1645,2,FALSE)</f>
        <v>https://youtu.be/c6a4n-uxNy0?si=wxXF20Dhm3IYMqto</v>
      </c>
    </row>
    <row r="312" spans="1:36" ht="17.25" customHeight="1" thickBot="1">
      <c r="A312" s="165">
        <v>3</v>
      </c>
      <c r="B312" s="195" t="s">
        <v>942</v>
      </c>
      <c r="C312" s="329" t="s">
        <v>176</v>
      </c>
      <c r="D312" s="207" t="str">
        <f t="shared" si="80"/>
        <v>video</v>
      </c>
      <c r="E312" s="387"/>
      <c r="F312" s="387"/>
      <c r="G312" s="387"/>
      <c r="H312" s="387" t="s">
        <v>776</v>
      </c>
      <c r="I312" s="387"/>
      <c r="J312" s="387"/>
      <c r="K312" s="387">
        <v>3</v>
      </c>
      <c r="L312" s="387"/>
      <c r="M312" s="387"/>
      <c r="N312" s="387"/>
      <c r="O312" s="387"/>
      <c r="P312" s="388"/>
      <c r="Q312" s="159"/>
      <c r="R312" s="159"/>
      <c r="S312" s="159"/>
      <c r="T312" s="159"/>
      <c r="U312" s="159"/>
      <c r="V312" s="159"/>
      <c r="W312" s="159"/>
      <c r="X312" s="159"/>
      <c r="Y312" s="159"/>
      <c r="Z312" s="159"/>
      <c r="AA312" s="159"/>
      <c r="AB312" s="159"/>
      <c r="AC312" s="159"/>
      <c r="AD312" s="159"/>
      <c r="AE312" s="159"/>
      <c r="AF312" s="159"/>
      <c r="AG312" s="326"/>
      <c r="AI312" s="25" t="s">
        <v>738</v>
      </c>
      <c r="AJ312" s="19" t="str">
        <f>VLOOKUP(C312,EJE!C$1:D1646,2,FALSE)</f>
        <v>https://drive.google.com/file/d/1Q1An8Nigul245WUqUDS52fCJOsCBmEqf/view?usp=drive_link</v>
      </c>
    </row>
    <row r="313" spans="1:36" ht="16.5" customHeight="1">
      <c r="A313" s="165">
        <v>4</v>
      </c>
      <c r="B313" s="193" t="s">
        <v>739</v>
      </c>
      <c r="C313" s="331" t="s">
        <v>66</v>
      </c>
      <c r="D313" s="205" t="str">
        <f t="shared" si="80"/>
        <v>video</v>
      </c>
      <c r="E313" s="390"/>
      <c r="F313" s="390"/>
      <c r="G313" s="390"/>
      <c r="H313" s="390" t="s">
        <v>776</v>
      </c>
      <c r="I313" s="390"/>
      <c r="J313" s="390"/>
      <c r="K313" s="390">
        <v>3</v>
      </c>
      <c r="L313" s="390"/>
      <c r="M313" s="390"/>
      <c r="N313" s="390"/>
      <c r="O313" s="390"/>
      <c r="P313" s="391"/>
      <c r="Q313" s="159"/>
      <c r="R313" s="159"/>
      <c r="S313" s="159"/>
      <c r="T313" s="159"/>
      <c r="U313" s="159"/>
      <c r="V313" s="159"/>
      <c r="W313" s="159"/>
      <c r="X313" s="159"/>
      <c r="Y313" s="159"/>
      <c r="Z313" s="159"/>
      <c r="AA313" s="159"/>
      <c r="AB313" s="159"/>
      <c r="AC313" s="159"/>
      <c r="AD313" s="159"/>
      <c r="AE313" s="159"/>
      <c r="AF313" s="159"/>
      <c r="AG313" s="326"/>
      <c r="AI313" s="25" t="s">
        <v>738</v>
      </c>
      <c r="AJ313" s="19" t="str">
        <f>VLOOKUP(C313,EJE!C$1:D1647,2,FALSE)</f>
        <v>https://youtu.be/YNAwRWgPwNk?si=tRGZb459mOPBCCZB</v>
      </c>
    </row>
    <row r="314" spans="1:36" ht="12" customHeight="1">
      <c r="A314" s="165">
        <v>5</v>
      </c>
      <c r="B314" s="194" t="s">
        <v>739</v>
      </c>
      <c r="C314" s="326" t="s">
        <v>622</v>
      </c>
      <c r="D314" s="206" t="e">
        <f t="shared" si="80"/>
        <v>#N/A</v>
      </c>
      <c r="E314" s="380"/>
      <c r="F314" s="380"/>
      <c r="G314" s="380"/>
      <c r="H314" s="380" t="s">
        <v>776</v>
      </c>
      <c r="I314" s="380"/>
      <c r="J314" s="380"/>
      <c r="K314" s="380">
        <v>3</v>
      </c>
      <c r="L314" s="380"/>
      <c r="M314" s="380"/>
      <c r="N314" s="380"/>
      <c r="O314" s="380"/>
      <c r="P314" s="385"/>
      <c r="Q314" s="159"/>
      <c r="R314" s="159"/>
      <c r="S314" s="159"/>
      <c r="T314" s="159"/>
      <c r="U314" s="159"/>
      <c r="V314" s="159"/>
      <c r="W314" s="159"/>
      <c r="X314" s="159"/>
      <c r="Y314" s="159"/>
      <c r="Z314" s="159"/>
      <c r="AA314" s="159"/>
      <c r="AB314" s="159"/>
      <c r="AC314" s="159"/>
      <c r="AD314" s="159"/>
      <c r="AE314" s="159"/>
      <c r="AF314" s="159"/>
      <c r="AG314" s="326"/>
      <c r="AI314" s="25" t="s">
        <v>738</v>
      </c>
      <c r="AJ314" s="19" t="e">
        <f>VLOOKUP(C314,EJE!C$1:D1648,2,FALSE)</f>
        <v>#N/A</v>
      </c>
    </row>
    <row r="315" spans="1:36" ht="12.75" customHeight="1" thickBot="1">
      <c r="A315" s="165">
        <v>6</v>
      </c>
      <c r="B315" s="194" t="s">
        <v>0</v>
      </c>
      <c r="C315" s="326" t="s">
        <v>627</v>
      </c>
      <c r="D315" s="206" t="str">
        <f t="shared" si="80"/>
        <v>video</v>
      </c>
      <c r="E315" s="380"/>
      <c r="F315" s="380"/>
      <c r="G315" s="380"/>
      <c r="H315" s="380" t="s">
        <v>776</v>
      </c>
      <c r="I315" s="380"/>
      <c r="J315" s="380"/>
      <c r="K315" s="380">
        <v>3</v>
      </c>
      <c r="L315" s="380"/>
      <c r="M315" s="380"/>
      <c r="N315" s="380"/>
      <c r="O315" s="380"/>
      <c r="P315" s="385"/>
      <c r="Q315" s="159"/>
      <c r="R315" s="159"/>
      <c r="S315" s="159"/>
      <c r="T315" s="159"/>
      <c r="U315" s="159"/>
      <c r="V315" s="159"/>
      <c r="W315" s="159"/>
      <c r="X315" s="159"/>
      <c r="Y315" s="159"/>
      <c r="Z315" s="159"/>
      <c r="AA315" s="159"/>
      <c r="AB315" s="159"/>
      <c r="AC315" s="159"/>
      <c r="AD315" s="159"/>
      <c r="AE315" s="159"/>
      <c r="AF315" s="159"/>
      <c r="AG315" s="326"/>
      <c r="AI315" s="25" t="s">
        <v>738</v>
      </c>
      <c r="AJ315" s="19" t="str">
        <f>VLOOKUP(C315,EJE!C$1:D1649,2,FALSE)</f>
        <v>https://youtu.be/21c_yxmd5lQ?si=PIVwUqgcfAsyu5jn</v>
      </c>
    </row>
    <row r="316" spans="1:36" ht="12.75" customHeight="1">
      <c r="A316" s="165">
        <v>7</v>
      </c>
      <c r="B316" s="196" t="s">
        <v>839</v>
      </c>
      <c r="C316" s="331" t="str">
        <f>+VLOOKUP($B316,PERIODIZACION!$A$3:$AN$528,2,FALSE)</f>
        <v>HIP TRUST</v>
      </c>
      <c r="D316" s="331">
        <f>IF(VLOOKUP($B316,PERIODIZACION!$A$3:$AN$528,3,FALSE)=0,"",VLOOKUP($B316,PERIODIZACION!$A$3:$AN$528,3,FALSE))</f>
        <v>40</v>
      </c>
      <c r="E316" s="331" t="str">
        <f t="shared" ref="E316" si="81">IF(D316 &lt;&gt; "","/","")</f>
        <v>/</v>
      </c>
      <c r="F316" s="331">
        <f>IF(VLOOKUP($B316,PERIODIZACION!$A$3:$AN$528,4,FALSE)=0,"",VLOOKUP($B316,PERIODIZACION!$A$3:$AN$528,4,FALSE))</f>
        <v>4</v>
      </c>
      <c r="G316" s="331">
        <f>IF(VLOOKUP($B316,PERIODIZACION!$A$3:$AN$528,5,FALSE)=0,"",VLOOKUP($B316,PERIODIZACION!$A$3:$AN$528,5,FALSE))</f>
        <v>60</v>
      </c>
      <c r="H316" s="331" t="str">
        <f t="shared" ref="H316" si="82">IF(G316 &lt;&gt; "","/","")</f>
        <v>/</v>
      </c>
      <c r="I316" s="331">
        <f>IF(VLOOKUP($B316,PERIODIZACION!$A$3:$AN$528,6,FALSE)=0,"",VLOOKUP($B316,PERIODIZACION!$A$3:$AN$528,6,FALSE))</f>
        <v>4</v>
      </c>
      <c r="J316" s="331">
        <f>IF(VLOOKUP($B316,PERIODIZACION!$A$3:$AN$528,7,FALSE)=0,"",VLOOKUP($B316,PERIODIZACION!$A$3:$AN$528,7,FALSE))</f>
        <v>70</v>
      </c>
      <c r="K316" s="331" t="str">
        <f t="shared" ref="K316" si="83">IF(J316 &lt;&gt; "","/","")</f>
        <v>/</v>
      </c>
      <c r="L316" s="331">
        <f>IF(VLOOKUP($B316,PERIODIZACION!$A$3:$AN$528,8,FALSE)=0,"",VLOOKUP($B316,PERIODIZACION!$A$3:$AN$528,8,FALSE))</f>
        <v>4</v>
      </c>
      <c r="M316" s="331">
        <f>IF(VLOOKUP($B316,PERIODIZACION!$A$3:$AN$528,9,FALSE)=0,"",VLOOKUP($B316,PERIODIZACION!$A$3:$AN$528,9,FALSE))</f>
        <v>80</v>
      </c>
      <c r="N316" s="331" t="str">
        <f t="shared" ref="N316" si="84">IF(M316 &lt;&gt; "","/","")</f>
        <v>/</v>
      </c>
      <c r="O316" s="331">
        <f>IF(VLOOKUP($B316,PERIODIZACION!$A$3:$AN$528,10,FALSE)=0,"",VLOOKUP($B316,PERIODIZACION!$A$3:$AN$528,10,FALSE))</f>
        <v>2</v>
      </c>
      <c r="P316" s="331">
        <f>IF(VLOOKUP($B316,PERIODIZACION!$A$3:$AN$528,11,FALSE)=0,"",VLOOKUP($B316,PERIODIZACION!$A$3:$AN$528,11,FALSE))</f>
        <v>80</v>
      </c>
      <c r="Q316" s="331" t="str">
        <f t="shared" ref="Q316" si="85">IF(P316 &lt;&gt; "","/","")</f>
        <v>/</v>
      </c>
      <c r="R316" s="331">
        <f>IF(VLOOKUP($B316,PERIODIZACION!$A$3:$AN$528,12,FALSE)=0,"",VLOOKUP($B316,PERIODIZACION!$A$3:$AN$528,12,FALSE))</f>
        <v>2</v>
      </c>
      <c r="S316" s="331">
        <f>IF(VLOOKUP($B316,PERIODIZACION!$A$3:$AN$528,13,FALSE)=0,"",VLOOKUP($B316,PERIODIZACION!$A$3:$AN$528,13,FALSE))</f>
        <v>80</v>
      </c>
      <c r="T316" s="331" t="str">
        <f t="shared" ref="T316" si="86">IF(S316 &lt;&gt; "","/","")</f>
        <v>/</v>
      </c>
      <c r="U316" s="331">
        <f>IF(VLOOKUP($B316,PERIODIZACION!$A$3:$AN$528,14,FALSE)=0,"",VLOOKUP($B316,PERIODIZACION!$A$3:$AN$528,14,FALSE))</f>
        <v>2</v>
      </c>
      <c r="V316" s="331">
        <f>IF(VLOOKUP($B316,PERIODIZACION!$A$3:$AN$528,15,FALSE)=0,"",VLOOKUP($B316,PERIODIZACION!$A$3:$AN$528,15,FALSE))</f>
        <v>80</v>
      </c>
      <c r="W316" s="331" t="str">
        <f t="shared" ref="W316" si="87">IF(V316 &lt;&gt; "","/","")</f>
        <v>/</v>
      </c>
      <c r="X316" s="331">
        <f>IF(VLOOKUP($B316,PERIODIZACION!$A$3:$AN$528,16,FALSE)=0,"",VLOOKUP($B316,PERIODIZACION!$A$3:$AN$528,16,FALSE))</f>
        <v>2</v>
      </c>
      <c r="Y316" s="331">
        <f>IF(VLOOKUP($B316,PERIODIZACION!$A$3:$AN$528,17,FALSE)=0,"",VLOOKUP($B316,PERIODIZACION!$A$3:$AN$528,17,FALSE))</f>
        <v>80</v>
      </c>
      <c r="Z316" s="331" t="str">
        <f t="shared" ref="Z316" si="88">IF(Y316 &lt;&gt; "","/","")</f>
        <v>/</v>
      </c>
      <c r="AA316" s="331">
        <f>IF(VLOOKUP($B316,PERIODIZACION!$A$3:$AN$528,18,FALSE)=0,"",VLOOKUP($B316,PERIODIZACION!$A$3:$AN$528,18,FALSE))</f>
        <v>2</v>
      </c>
      <c r="AB316" s="331">
        <f>IF(VLOOKUP($B316,PERIODIZACION!$A$3:$AN$528,19,FALSE)=0,"",VLOOKUP($B316,PERIODIZACION!$A$3:$AN$528,19,FALSE))</f>
        <v>80</v>
      </c>
      <c r="AC316" s="331" t="str">
        <f t="shared" ref="AC316" si="89">IF(AB316 &lt;&gt; "","/","")</f>
        <v>/</v>
      </c>
      <c r="AD316" s="331">
        <f>IF(VLOOKUP($B316,PERIODIZACION!$A$3:$AN$528,20,FALSE)=0,"",VLOOKUP($B316,PERIODIZACION!$A$3:$AN$528,20,FALSE))</f>
        <v>2</v>
      </c>
      <c r="AE316" s="331" t="str">
        <f>IF(VLOOKUP($B316,PERIODIZACION!$A$3:$AN$528,21,FALSE)=0,"",VLOOKUP($B316,PERIODIZACION!$A$3:$AN$528,21,FALSE))</f>
        <v/>
      </c>
      <c r="AF316" s="331" t="str">
        <f t="shared" ref="AF316" si="90">IF(AE316 &lt;&gt; "","/","")</f>
        <v/>
      </c>
      <c r="AG316" s="332" t="str">
        <f>IF(VLOOKUP($B316,PERIODIZACION!$A$3:$AN$528,22,FALSE)=0,"",VLOOKUP($B316,PERIODIZACION!$A$3:$AN$528,22,FALSE))</f>
        <v/>
      </c>
      <c r="AJ316" s="19" t="e">
        <f>VLOOKUP(C316,EJE!C$1:D1651,2,FALSE)</f>
        <v>#N/A</v>
      </c>
    </row>
    <row r="317" spans="1:36" ht="12" customHeight="1">
      <c r="A317" s="165">
        <v>8</v>
      </c>
      <c r="B317" s="194" t="s">
        <v>685</v>
      </c>
      <c r="C317" s="326" t="s">
        <v>3</v>
      </c>
      <c r="D317" s="206" t="str">
        <f>HYPERLINK(AJ317,AI317)</f>
        <v>video</v>
      </c>
      <c r="E317" s="380"/>
      <c r="F317" s="380"/>
      <c r="G317" s="380"/>
      <c r="H317" s="380" t="s">
        <v>776</v>
      </c>
      <c r="I317" s="380"/>
      <c r="J317" s="380"/>
      <c r="K317" s="380"/>
      <c r="L317" s="380"/>
      <c r="M317" s="380"/>
      <c r="N317" s="380"/>
      <c r="O317" s="380"/>
      <c r="P317" s="380"/>
      <c r="Q317" s="326"/>
      <c r="R317" s="326"/>
      <c r="S317" s="326"/>
      <c r="T317" s="326"/>
      <c r="U317" s="326"/>
      <c r="V317" s="326"/>
      <c r="W317" s="326"/>
      <c r="X317" s="326"/>
      <c r="Y317" s="326"/>
      <c r="Z317" s="326"/>
      <c r="AA317" s="326"/>
      <c r="AB317" s="326"/>
      <c r="AC317" s="326"/>
      <c r="AD317" s="326"/>
      <c r="AE317" s="326"/>
      <c r="AF317" s="326"/>
      <c r="AG317" s="328"/>
      <c r="AI317" s="25" t="s">
        <v>738</v>
      </c>
      <c r="AJ317" s="19" t="str">
        <f>VLOOKUP(C317,EJE!C$1:D1652,2,FALSE)</f>
        <v>https://youtu.be/JwwQxitUCsY?si=-0IR-GRHn2uOUwX0</v>
      </c>
    </row>
    <row r="318" spans="1:36" ht="12.75" customHeight="1" thickBot="1">
      <c r="A318" s="165">
        <v>9</v>
      </c>
      <c r="B318" s="195" t="s">
        <v>264</v>
      </c>
      <c r="C318" s="329" t="s">
        <v>219</v>
      </c>
      <c r="D318" s="207" t="str">
        <f>HYPERLINK(AJ318,AI318)</f>
        <v>video</v>
      </c>
      <c r="E318" s="387"/>
      <c r="F318" s="387"/>
      <c r="G318" s="387"/>
      <c r="H318" s="387" t="s">
        <v>776</v>
      </c>
      <c r="I318" s="387"/>
      <c r="J318" s="387"/>
      <c r="K318" s="387"/>
      <c r="L318" s="387"/>
      <c r="M318" s="387"/>
      <c r="N318" s="387"/>
      <c r="O318" s="387"/>
      <c r="P318" s="387"/>
      <c r="Q318" s="329"/>
      <c r="R318" s="329"/>
      <c r="S318" s="329"/>
      <c r="T318" s="329"/>
      <c r="U318" s="329"/>
      <c r="V318" s="329"/>
      <c r="W318" s="329"/>
      <c r="X318" s="329"/>
      <c r="Y318" s="329"/>
      <c r="Z318" s="329"/>
      <c r="AA318" s="329"/>
      <c r="AB318" s="329"/>
      <c r="AC318" s="329"/>
      <c r="AD318" s="329"/>
      <c r="AE318" s="329"/>
      <c r="AF318" s="329"/>
      <c r="AG318" s="330"/>
      <c r="AI318" s="25" t="s">
        <v>738</v>
      </c>
      <c r="AJ318" s="19">
        <f>VLOOKUP(C318,EJE!C$1:D1653,2,FALSE)</f>
        <v>0</v>
      </c>
    </row>
    <row r="319" spans="1:36" ht="12.75" customHeight="1">
      <c r="A319" s="165">
        <v>10</v>
      </c>
      <c r="B319" s="400"/>
      <c r="C319" s="400"/>
      <c r="D319" s="400"/>
      <c r="E319" s="400" t="s">
        <v>688</v>
      </c>
      <c r="F319" s="400"/>
      <c r="G319" s="400"/>
      <c r="H319" s="400" t="s">
        <v>38</v>
      </c>
      <c r="I319" s="400"/>
      <c r="J319" s="400"/>
      <c r="K319" s="400" t="s">
        <v>687</v>
      </c>
      <c r="L319" s="400"/>
      <c r="M319" s="400"/>
      <c r="N319" s="400" t="s">
        <v>686</v>
      </c>
      <c r="O319" s="400"/>
      <c r="P319" s="400"/>
      <c r="Q319" s="326"/>
      <c r="R319" s="326"/>
      <c r="S319" s="326"/>
      <c r="T319" s="326"/>
      <c r="U319" s="326"/>
      <c r="V319" s="326"/>
      <c r="W319" s="326"/>
      <c r="X319" s="326"/>
      <c r="Y319" s="326"/>
      <c r="Z319" s="326"/>
      <c r="AA319" s="326"/>
      <c r="AB319" s="326"/>
      <c r="AC319" s="326"/>
      <c r="AD319" s="326"/>
      <c r="AE319" s="326"/>
      <c r="AF319" s="326"/>
      <c r="AG319" s="326"/>
      <c r="AJ319" s="19"/>
    </row>
    <row r="320" spans="1:36" ht="16.5" customHeight="1">
      <c r="A320" s="165">
        <v>11</v>
      </c>
      <c r="B320" s="197" t="s">
        <v>685</v>
      </c>
      <c r="C320" s="326" t="s">
        <v>3</v>
      </c>
      <c r="D320" s="206" t="str">
        <f t="shared" ref="D320:D329" si="91">HYPERLINK(AJ320,AI320)</f>
        <v>video</v>
      </c>
      <c r="E320" s="380"/>
      <c r="F320" s="380"/>
      <c r="G320" s="380"/>
      <c r="H320" s="380" t="s">
        <v>776</v>
      </c>
      <c r="I320" s="380"/>
      <c r="J320" s="380"/>
      <c r="K320" s="380"/>
      <c r="L320" s="380"/>
      <c r="M320" s="380"/>
      <c r="N320" s="380"/>
      <c r="O320" s="380"/>
      <c r="P320" s="380"/>
      <c r="Q320" s="326"/>
      <c r="R320" s="326"/>
      <c r="S320" s="326"/>
      <c r="T320" s="326"/>
      <c r="U320" s="326"/>
      <c r="V320" s="326"/>
      <c r="W320" s="326"/>
      <c r="X320" s="326"/>
      <c r="Y320" s="326"/>
      <c r="Z320" s="326"/>
      <c r="AA320" s="326"/>
      <c r="AB320" s="326"/>
      <c r="AC320" s="326"/>
      <c r="AD320" s="326"/>
      <c r="AE320" s="326"/>
      <c r="AF320" s="326"/>
      <c r="AG320" s="326"/>
      <c r="AI320" s="25" t="s">
        <v>738</v>
      </c>
      <c r="AJ320" s="19" t="str">
        <f>VLOOKUP(C320,EJE!C$1:D1655,2,FALSE)</f>
        <v>https://youtu.be/JwwQxitUCsY?si=-0IR-GRHn2uOUwX0</v>
      </c>
    </row>
    <row r="321" spans="1:36" ht="12.75" customHeight="1">
      <c r="A321" s="165">
        <v>12</v>
      </c>
      <c r="B321" s="197" t="s">
        <v>942</v>
      </c>
      <c r="C321" s="326" t="s">
        <v>661</v>
      </c>
      <c r="D321" s="206" t="str">
        <f t="shared" si="91"/>
        <v>video</v>
      </c>
      <c r="E321" s="380"/>
      <c r="F321" s="380"/>
      <c r="G321" s="380"/>
      <c r="H321" s="380" t="s">
        <v>776</v>
      </c>
      <c r="I321" s="380"/>
      <c r="J321" s="380"/>
      <c r="K321" s="380"/>
      <c r="L321" s="380"/>
      <c r="M321" s="380"/>
      <c r="N321" s="380"/>
      <c r="O321" s="380"/>
      <c r="P321" s="380"/>
      <c r="Q321" s="326"/>
      <c r="R321" s="326"/>
      <c r="S321" s="326"/>
      <c r="T321" s="326"/>
      <c r="U321" s="326"/>
      <c r="V321" s="326"/>
      <c r="W321" s="326"/>
      <c r="X321" s="326"/>
      <c r="Y321" s="326"/>
      <c r="Z321" s="326"/>
      <c r="AA321" s="326"/>
      <c r="AB321" s="326"/>
      <c r="AC321" s="326"/>
      <c r="AD321" s="326"/>
      <c r="AE321" s="326"/>
      <c r="AF321" s="326"/>
      <c r="AG321" s="326"/>
      <c r="AI321" s="25" t="s">
        <v>738</v>
      </c>
      <c r="AJ321" s="19" t="str">
        <f>VLOOKUP(C321,EJE!C$1:D1656,2,FALSE)</f>
        <v>https://drive.google.com/file/d/1VSznd0Pd842fm_2ygqVwDGID2Qpk-swW/view?usp=sharing</v>
      </c>
    </row>
    <row r="322" spans="1:36" ht="12" customHeight="1">
      <c r="A322" s="165">
        <v>13</v>
      </c>
      <c r="B322" s="197" t="s">
        <v>942</v>
      </c>
      <c r="C322" s="326" t="s">
        <v>661</v>
      </c>
      <c r="D322" s="206" t="str">
        <f t="shared" si="91"/>
        <v>video</v>
      </c>
      <c r="E322" s="380"/>
      <c r="F322" s="380"/>
      <c r="G322" s="380"/>
      <c r="H322" s="380" t="s">
        <v>776</v>
      </c>
      <c r="I322" s="380"/>
      <c r="J322" s="380"/>
      <c r="K322" s="380"/>
      <c r="L322" s="380"/>
      <c r="M322" s="380"/>
      <c r="N322" s="380"/>
      <c r="O322" s="380"/>
      <c r="P322" s="380"/>
      <c r="Q322" s="326"/>
      <c r="R322" s="326"/>
      <c r="S322" s="326"/>
      <c r="T322" s="326"/>
      <c r="U322" s="326"/>
      <c r="V322" s="326"/>
      <c r="W322" s="326"/>
      <c r="X322" s="326"/>
      <c r="Y322" s="326"/>
      <c r="Z322" s="326"/>
      <c r="AA322" s="326"/>
      <c r="AB322" s="326"/>
      <c r="AC322" s="326"/>
      <c r="AD322" s="326"/>
      <c r="AE322" s="326"/>
      <c r="AF322" s="326"/>
      <c r="AG322" s="326"/>
      <c r="AI322" s="25" t="s">
        <v>738</v>
      </c>
      <c r="AJ322" s="19" t="str">
        <f>VLOOKUP(C322,EJE!C$1:D1657,2,FALSE)</f>
        <v>https://drive.google.com/file/d/1VSznd0Pd842fm_2ygqVwDGID2Qpk-swW/view?usp=sharing</v>
      </c>
    </row>
    <row r="323" spans="1:36" ht="12" customHeight="1">
      <c r="A323" s="165">
        <v>14</v>
      </c>
      <c r="B323" s="197" t="s">
        <v>42</v>
      </c>
      <c r="C323" s="326" t="s">
        <v>2</v>
      </c>
      <c r="D323" s="206" t="str">
        <f t="shared" si="91"/>
        <v>video</v>
      </c>
      <c r="E323" s="380">
        <v>10</v>
      </c>
      <c r="F323" s="380"/>
      <c r="G323" s="380"/>
      <c r="H323" s="380" t="s">
        <v>772</v>
      </c>
      <c r="I323" s="380"/>
      <c r="J323" s="380"/>
      <c r="K323" s="380">
        <v>3</v>
      </c>
      <c r="L323" s="380"/>
      <c r="M323" s="380"/>
      <c r="N323" s="380"/>
      <c r="O323" s="380"/>
      <c r="P323" s="380"/>
      <c r="Q323" s="326"/>
      <c r="R323" s="326"/>
      <c r="S323" s="326"/>
      <c r="T323" s="326"/>
      <c r="U323" s="326"/>
      <c r="V323" s="326"/>
      <c r="W323" s="326"/>
      <c r="X323" s="326"/>
      <c r="Y323" s="326"/>
      <c r="Z323" s="326"/>
      <c r="AA323" s="326"/>
      <c r="AB323" s="326"/>
      <c r="AC323" s="326"/>
      <c r="AD323" s="326"/>
      <c r="AE323" s="326"/>
      <c r="AF323" s="326"/>
      <c r="AG323" s="326"/>
      <c r="AI323" s="25" t="s">
        <v>738</v>
      </c>
      <c r="AJ323" s="19" t="str">
        <f>VLOOKUP(C323,EJE!C$1:D1658,2,FALSE)</f>
        <v>https://youtu.be/bgO3bI1ts_E?si=cgFOBOfo4lT9WI1k</v>
      </c>
    </row>
    <row r="324" spans="1:36" ht="12" customHeight="1">
      <c r="A324" s="165">
        <v>15</v>
      </c>
      <c r="B324" s="197" t="s">
        <v>39</v>
      </c>
      <c r="C324" s="326" t="s">
        <v>565</v>
      </c>
      <c r="D324" s="206" t="str">
        <f t="shared" si="91"/>
        <v>video</v>
      </c>
      <c r="E324" s="380">
        <v>10</v>
      </c>
      <c r="F324" s="380"/>
      <c r="G324" s="380"/>
      <c r="H324" s="380" t="s">
        <v>772</v>
      </c>
      <c r="I324" s="380"/>
      <c r="J324" s="380"/>
      <c r="K324" s="380">
        <v>3</v>
      </c>
      <c r="L324" s="380"/>
      <c r="M324" s="380"/>
      <c r="N324" s="380"/>
      <c r="O324" s="380"/>
      <c r="P324" s="380"/>
      <c r="Q324" s="326"/>
      <c r="R324" s="326"/>
      <c r="S324" s="326"/>
      <c r="T324" s="326"/>
      <c r="U324" s="326"/>
      <c r="V324" s="326"/>
      <c r="W324" s="326"/>
      <c r="X324" s="326"/>
      <c r="Y324" s="326"/>
      <c r="Z324" s="326"/>
      <c r="AA324" s="326"/>
      <c r="AB324" s="326"/>
      <c r="AC324" s="326"/>
      <c r="AD324" s="326"/>
      <c r="AE324" s="326"/>
      <c r="AF324" s="326"/>
      <c r="AG324" s="326"/>
      <c r="AI324" s="25" t="s">
        <v>738</v>
      </c>
      <c r="AJ324" s="19">
        <f>VLOOKUP(C324,EJE!C$1:D1659,2,FALSE)</f>
        <v>0</v>
      </c>
    </row>
    <row r="325" spans="1:36" ht="12.75" customHeight="1">
      <c r="A325" s="165">
        <v>16</v>
      </c>
      <c r="B325" s="197" t="s">
        <v>685</v>
      </c>
      <c r="C325" s="326" t="s">
        <v>4</v>
      </c>
      <c r="D325" s="206" t="str">
        <f t="shared" si="91"/>
        <v>video</v>
      </c>
      <c r="E325" s="380"/>
      <c r="F325" s="380"/>
      <c r="G325" s="380"/>
      <c r="H325" s="380" t="s">
        <v>779</v>
      </c>
      <c r="I325" s="380"/>
      <c r="J325" s="380"/>
      <c r="K325" s="380">
        <v>3</v>
      </c>
      <c r="L325" s="380"/>
      <c r="M325" s="380"/>
      <c r="N325" s="380"/>
      <c r="O325" s="380"/>
      <c r="P325" s="380"/>
      <c r="Q325" s="326"/>
      <c r="R325" s="326"/>
      <c r="S325" s="326"/>
      <c r="T325" s="326"/>
      <c r="U325" s="326"/>
      <c r="V325" s="326"/>
      <c r="W325" s="326"/>
      <c r="X325" s="326"/>
      <c r="Y325" s="326"/>
      <c r="Z325" s="326"/>
      <c r="AA325" s="326"/>
      <c r="AB325" s="326"/>
      <c r="AC325" s="326"/>
      <c r="AD325" s="326"/>
      <c r="AE325" s="326"/>
      <c r="AF325" s="326"/>
      <c r="AG325" s="326"/>
      <c r="AI325" s="25" t="s">
        <v>738</v>
      </c>
      <c r="AJ325" s="19" t="str">
        <f>VLOOKUP(C325,EJE!C$1:D1660,2,FALSE)</f>
        <v>https://youtu.be/SvFPSj9WcEk?si=iMWBcf8EZLcp5zy2</v>
      </c>
    </row>
    <row r="326" spans="1:36" ht="12" customHeight="1">
      <c r="A326" s="166">
        <v>17</v>
      </c>
      <c r="B326" s="197" t="s">
        <v>1</v>
      </c>
      <c r="C326" s="326" t="s">
        <v>746</v>
      </c>
      <c r="D326" s="206" t="str">
        <f t="shared" si="91"/>
        <v>video</v>
      </c>
      <c r="E326" s="380"/>
      <c r="F326" s="380"/>
      <c r="G326" s="380"/>
      <c r="H326" s="380"/>
      <c r="I326" s="380"/>
      <c r="J326" s="380"/>
      <c r="K326" s="380"/>
      <c r="L326" s="380"/>
      <c r="M326" s="380"/>
      <c r="N326" s="380"/>
      <c r="O326" s="380"/>
      <c r="P326" s="380"/>
      <c r="Q326" s="326"/>
      <c r="R326" s="326"/>
      <c r="S326" s="326"/>
      <c r="T326" s="326"/>
      <c r="U326" s="326"/>
      <c r="V326" s="326"/>
      <c r="W326" s="326"/>
      <c r="X326" s="326"/>
      <c r="Y326" s="326"/>
      <c r="Z326" s="326"/>
      <c r="AA326" s="326"/>
      <c r="AB326" s="326"/>
      <c r="AC326" s="326"/>
      <c r="AD326" s="326"/>
      <c r="AE326" s="326"/>
      <c r="AF326" s="326"/>
      <c r="AG326" s="326"/>
      <c r="AI326" s="25" t="s">
        <v>738</v>
      </c>
      <c r="AJ326" s="19">
        <f>VLOOKUP(C326,EJE!C$1:D1661,2,FALSE)</f>
        <v>0</v>
      </c>
    </row>
    <row r="327" spans="1:36" ht="16.5">
      <c r="A327" s="166">
        <v>18</v>
      </c>
      <c r="B327" s="197" t="s">
        <v>1</v>
      </c>
      <c r="C327" s="326" t="s">
        <v>746</v>
      </c>
      <c r="D327" s="206" t="str">
        <f t="shared" si="91"/>
        <v>video</v>
      </c>
      <c r="E327" s="380"/>
      <c r="F327" s="380"/>
      <c r="G327" s="380"/>
      <c r="H327" s="380"/>
      <c r="I327" s="380"/>
      <c r="J327" s="380"/>
      <c r="K327" s="380"/>
      <c r="L327" s="380"/>
      <c r="M327" s="380"/>
      <c r="N327" s="380"/>
      <c r="O327" s="380"/>
      <c r="P327" s="380"/>
      <c r="Q327" s="326"/>
      <c r="R327" s="326"/>
      <c r="S327" s="326"/>
      <c r="T327" s="326"/>
      <c r="U327" s="326"/>
      <c r="V327" s="326"/>
      <c r="W327" s="326"/>
      <c r="X327" s="326"/>
      <c r="Y327" s="326"/>
      <c r="Z327" s="326"/>
      <c r="AA327" s="326"/>
      <c r="AB327" s="326"/>
      <c r="AC327" s="326"/>
      <c r="AD327" s="326"/>
      <c r="AE327" s="326"/>
      <c r="AF327" s="326"/>
      <c r="AG327" s="326"/>
      <c r="AI327" s="25" t="s">
        <v>738</v>
      </c>
      <c r="AJ327" s="19">
        <f>VLOOKUP(C327,EJE!C$1:D1662,2,FALSE)</f>
        <v>0</v>
      </c>
    </row>
    <row r="328" spans="1:36" ht="16.5">
      <c r="A328" s="166">
        <v>19</v>
      </c>
      <c r="B328" s="197" t="s">
        <v>1</v>
      </c>
      <c r="C328" s="326" t="s">
        <v>746</v>
      </c>
      <c r="D328" s="206" t="str">
        <f t="shared" si="91"/>
        <v>video</v>
      </c>
      <c r="E328" s="380"/>
      <c r="F328" s="380"/>
      <c r="G328" s="380"/>
      <c r="H328" s="380"/>
      <c r="I328" s="380"/>
      <c r="J328" s="380"/>
      <c r="K328" s="380"/>
      <c r="L328" s="380"/>
      <c r="M328" s="380"/>
      <c r="N328" s="380"/>
      <c r="O328" s="380"/>
      <c r="P328" s="380"/>
      <c r="Q328" s="326"/>
      <c r="R328" s="326"/>
      <c r="S328" s="326"/>
      <c r="T328" s="326"/>
      <c r="U328" s="326"/>
      <c r="V328" s="326"/>
      <c r="W328" s="326"/>
      <c r="X328" s="326"/>
      <c r="Y328" s="326"/>
      <c r="Z328" s="326"/>
      <c r="AA328" s="326"/>
      <c r="AB328" s="326"/>
      <c r="AC328" s="326"/>
      <c r="AD328" s="326"/>
      <c r="AE328" s="326"/>
      <c r="AF328" s="326"/>
      <c r="AG328" s="326"/>
      <c r="AI328" s="25" t="s">
        <v>738</v>
      </c>
      <c r="AJ328" s="19">
        <f>VLOOKUP(C328,EJE!C$1:D1663,2,FALSE)</f>
        <v>0</v>
      </c>
    </row>
    <row r="329" spans="1:36" ht="16.5">
      <c r="A329" s="166">
        <v>20</v>
      </c>
      <c r="B329" s="197" t="s">
        <v>1</v>
      </c>
      <c r="C329" s="326" t="s">
        <v>746</v>
      </c>
      <c r="D329" s="206" t="str">
        <f t="shared" si="91"/>
        <v>video</v>
      </c>
      <c r="E329" s="380"/>
      <c r="F329" s="380"/>
      <c r="G329" s="380"/>
      <c r="H329" s="380"/>
      <c r="I329" s="380"/>
      <c r="J329" s="380"/>
      <c r="K329" s="380"/>
      <c r="L329" s="380"/>
      <c r="M329" s="380"/>
      <c r="N329" s="380"/>
      <c r="O329" s="380"/>
      <c r="P329" s="380"/>
      <c r="Q329" s="326"/>
      <c r="R329" s="326"/>
      <c r="S329" s="326"/>
      <c r="T329" s="326"/>
      <c r="U329" s="326"/>
      <c r="V329" s="326"/>
      <c r="W329" s="326"/>
      <c r="X329" s="326"/>
      <c r="Y329" s="326"/>
      <c r="Z329" s="326"/>
      <c r="AA329" s="326"/>
      <c r="AB329" s="326"/>
      <c r="AC329" s="326"/>
      <c r="AD329" s="326"/>
      <c r="AE329" s="326"/>
      <c r="AF329" s="326"/>
      <c r="AG329" s="326"/>
      <c r="AI329" s="25" t="s">
        <v>738</v>
      </c>
      <c r="AJ329" s="19">
        <f>VLOOKUP(C329,EJE!C$1:D1664,2,FALSE)</f>
        <v>0</v>
      </c>
    </row>
    <row r="330" spans="1:36">
      <c r="A330" s="166"/>
      <c r="B330" s="202"/>
      <c r="I330" s="333"/>
      <c r="L330" s="333"/>
      <c r="O330" s="333"/>
    </row>
    <row r="331" spans="1:36">
      <c r="A331" s="166"/>
      <c r="B331" s="202"/>
    </row>
    <row r="332" spans="1:36">
      <c r="A332" s="166"/>
      <c r="B332" s="202"/>
    </row>
    <row r="333" spans="1:36">
      <c r="A333" s="166"/>
      <c r="B333" s="202"/>
    </row>
    <row r="334" spans="1:36">
      <c r="C334" s="157" t="s">
        <v>939</v>
      </c>
      <c r="D334" s="208"/>
      <c r="E334" s="327"/>
      <c r="F334" s="327"/>
      <c r="G334" s="327"/>
      <c r="H334" s="327"/>
      <c r="I334" s="327"/>
      <c r="J334" s="327"/>
      <c r="K334" s="327"/>
      <c r="L334" s="327"/>
      <c r="M334" s="327"/>
      <c r="N334" s="327"/>
      <c r="O334" s="327"/>
      <c r="P334" s="327"/>
      <c r="AG334" s="327"/>
      <c r="AJ334" s="75"/>
    </row>
    <row r="335" spans="1:36" s="250" customFormat="1" ht="21" customHeight="1" thickBot="1">
      <c r="A335" s="335">
        <v>14</v>
      </c>
      <c r="B335" s="335"/>
      <c r="C335" s="335" t="s">
        <v>936</v>
      </c>
      <c r="D335" s="335"/>
      <c r="E335" s="401" t="s">
        <v>688</v>
      </c>
      <c r="F335" s="401"/>
      <c r="G335" s="401"/>
      <c r="H335" s="401" t="s">
        <v>38</v>
      </c>
      <c r="I335" s="401"/>
      <c r="J335" s="401"/>
      <c r="K335" s="401" t="s">
        <v>687</v>
      </c>
      <c r="L335" s="401"/>
      <c r="M335" s="401"/>
      <c r="N335" s="401" t="s">
        <v>686</v>
      </c>
      <c r="O335" s="401"/>
      <c r="P335" s="401"/>
      <c r="AH335" s="249"/>
      <c r="AI335" s="249"/>
    </row>
    <row r="336" spans="1:36">
      <c r="A336" s="165">
        <v>1</v>
      </c>
      <c r="B336" s="193" t="s">
        <v>175</v>
      </c>
      <c r="C336" s="331" t="s">
        <v>210</v>
      </c>
      <c r="D336" s="209" t="str">
        <f t="shared" ref="D336:D355" si="92">HYPERLINK(AJ336,AI336)</f>
        <v>video</v>
      </c>
      <c r="E336" s="389">
        <v>8</v>
      </c>
      <c r="F336" s="389"/>
      <c r="G336" s="389"/>
      <c r="H336" s="389"/>
      <c r="I336" s="389"/>
      <c r="J336" s="389"/>
      <c r="K336" s="389"/>
      <c r="L336" s="389"/>
      <c r="M336" s="389"/>
      <c r="N336" s="390"/>
      <c r="O336" s="390"/>
      <c r="P336" s="391"/>
      <c r="Q336" s="327"/>
      <c r="R336" s="327"/>
      <c r="S336" s="327"/>
      <c r="T336" s="327"/>
      <c r="U336" s="327"/>
      <c r="V336" s="327"/>
      <c r="W336" s="327"/>
      <c r="X336" s="327"/>
      <c r="Y336" s="327"/>
      <c r="Z336" s="327"/>
      <c r="AA336" s="327"/>
      <c r="AB336" s="327"/>
      <c r="AC336" s="327"/>
      <c r="AD336" s="327"/>
      <c r="AE336" s="327"/>
      <c r="AF336" s="327"/>
      <c r="AG336" s="327"/>
      <c r="AI336" s="25" t="s">
        <v>738</v>
      </c>
      <c r="AJ336" s="19">
        <f>VLOOKUP(C336,EJE!C$1:D1664,2,FALSE)</f>
        <v>0</v>
      </c>
    </row>
    <row r="337" spans="1:36" ht="12" customHeight="1">
      <c r="A337" s="165">
        <v>2</v>
      </c>
      <c r="B337" s="194" t="s">
        <v>395</v>
      </c>
      <c r="C337" s="326" t="s">
        <v>389</v>
      </c>
      <c r="D337" s="208" t="str">
        <f t="shared" si="92"/>
        <v>video</v>
      </c>
      <c r="E337" s="384"/>
      <c r="F337" s="384"/>
      <c r="G337" s="384"/>
      <c r="H337" s="384" t="s">
        <v>776</v>
      </c>
      <c r="I337" s="384"/>
      <c r="J337" s="384"/>
      <c r="K337" s="384">
        <v>3</v>
      </c>
      <c r="L337" s="384"/>
      <c r="M337" s="384"/>
      <c r="N337" s="380"/>
      <c r="O337" s="380"/>
      <c r="P337" s="385"/>
      <c r="Q337" s="327"/>
      <c r="R337" s="327"/>
      <c r="S337" s="327"/>
      <c r="T337" s="327"/>
      <c r="U337" s="327"/>
      <c r="V337" s="327"/>
      <c r="W337" s="327"/>
      <c r="X337" s="327"/>
      <c r="Y337" s="327"/>
      <c r="Z337" s="327"/>
      <c r="AA337" s="327"/>
      <c r="AB337" s="327"/>
      <c r="AC337" s="327"/>
      <c r="AD337" s="327"/>
      <c r="AE337" s="327"/>
      <c r="AF337" s="327"/>
      <c r="AG337" s="327"/>
      <c r="AI337" s="25" t="s">
        <v>738</v>
      </c>
      <c r="AJ337" s="19" t="str">
        <f>VLOOKUP(C337,EJE!C$1:D1665,2,FALSE)</f>
        <v>https://youtu.be/B4AxYIlorgw?si=E6uIHQ3akwy8aj-m</v>
      </c>
    </row>
    <row r="338" spans="1:36" ht="17.25" customHeight="1" thickBot="1">
      <c r="A338" s="165">
        <v>3</v>
      </c>
      <c r="B338" s="195" t="s">
        <v>392</v>
      </c>
      <c r="C338" s="329" t="s">
        <v>176</v>
      </c>
      <c r="D338" s="210" t="str">
        <f t="shared" si="92"/>
        <v>video</v>
      </c>
      <c r="E338" s="386"/>
      <c r="F338" s="386"/>
      <c r="G338" s="386"/>
      <c r="H338" s="386" t="s">
        <v>776</v>
      </c>
      <c r="I338" s="386"/>
      <c r="J338" s="386"/>
      <c r="K338" s="386">
        <v>3</v>
      </c>
      <c r="L338" s="386"/>
      <c r="M338" s="386"/>
      <c r="N338" s="387"/>
      <c r="O338" s="387"/>
      <c r="P338" s="388"/>
      <c r="Q338" s="327"/>
      <c r="R338" s="327"/>
      <c r="S338" s="327"/>
      <c r="T338" s="327"/>
      <c r="U338" s="327"/>
      <c r="V338" s="327"/>
      <c r="W338" s="327"/>
      <c r="X338" s="327"/>
      <c r="Y338" s="327"/>
      <c r="Z338" s="327"/>
      <c r="AA338" s="327"/>
      <c r="AB338" s="327"/>
      <c r="AC338" s="327"/>
      <c r="AD338" s="327"/>
      <c r="AE338" s="327"/>
      <c r="AF338" s="327"/>
      <c r="AG338" s="327"/>
      <c r="AI338" s="25" t="s">
        <v>738</v>
      </c>
      <c r="AJ338" s="19" t="str">
        <f>VLOOKUP(C338,EJE!C$1:D1666,2,FALSE)</f>
        <v>https://drive.google.com/file/d/1Q1An8Nigul245WUqUDS52fCJOsCBmEqf/view?usp=drive_link</v>
      </c>
    </row>
    <row r="339" spans="1:36" ht="16.5" customHeight="1">
      <c r="A339" s="165">
        <v>4</v>
      </c>
      <c r="B339" s="193" t="s">
        <v>739</v>
      </c>
      <c r="C339" s="331" t="s">
        <v>66</v>
      </c>
      <c r="D339" s="209" t="str">
        <f t="shared" si="92"/>
        <v>video</v>
      </c>
      <c r="E339" s="389"/>
      <c r="F339" s="389"/>
      <c r="G339" s="389"/>
      <c r="H339" s="389" t="s">
        <v>776</v>
      </c>
      <c r="I339" s="389"/>
      <c r="J339" s="389"/>
      <c r="K339" s="389">
        <v>3</v>
      </c>
      <c r="L339" s="389"/>
      <c r="M339" s="389"/>
      <c r="N339" s="390"/>
      <c r="O339" s="390"/>
      <c r="P339" s="391"/>
      <c r="Q339" s="327"/>
      <c r="R339" s="327"/>
      <c r="S339" s="327"/>
      <c r="T339" s="327"/>
      <c r="U339" s="327"/>
      <c r="V339" s="327"/>
      <c r="W339" s="327"/>
      <c r="X339" s="327"/>
      <c r="Y339" s="327"/>
      <c r="Z339" s="327"/>
      <c r="AA339" s="327"/>
      <c r="AB339" s="327"/>
      <c r="AC339" s="327"/>
      <c r="AD339" s="327"/>
      <c r="AE339" s="327"/>
      <c r="AF339" s="327"/>
      <c r="AG339" s="327"/>
      <c r="AI339" s="25" t="s">
        <v>738</v>
      </c>
      <c r="AJ339" s="19" t="str">
        <f>VLOOKUP(C339,EJE!C$1:D1667,2,FALSE)</f>
        <v>https://youtu.be/YNAwRWgPwNk?si=tRGZb459mOPBCCZB</v>
      </c>
    </row>
    <row r="340" spans="1:36" ht="12" customHeight="1">
      <c r="A340" s="165">
        <v>5</v>
      </c>
      <c r="B340" s="194" t="s">
        <v>739</v>
      </c>
      <c r="C340" s="326" t="s">
        <v>622</v>
      </c>
      <c r="D340" s="208" t="e">
        <f t="shared" si="92"/>
        <v>#N/A</v>
      </c>
      <c r="E340" s="384"/>
      <c r="F340" s="384"/>
      <c r="G340" s="384"/>
      <c r="H340" s="384" t="s">
        <v>776</v>
      </c>
      <c r="I340" s="384"/>
      <c r="J340" s="384"/>
      <c r="K340" s="384">
        <v>3</v>
      </c>
      <c r="L340" s="384"/>
      <c r="M340" s="384"/>
      <c r="N340" s="380"/>
      <c r="O340" s="380"/>
      <c r="P340" s="385"/>
      <c r="Q340" s="327"/>
      <c r="R340" s="327"/>
      <c r="S340" s="327"/>
      <c r="T340" s="327"/>
      <c r="U340" s="327"/>
      <c r="V340" s="327"/>
      <c r="W340" s="327"/>
      <c r="X340" s="327"/>
      <c r="Y340" s="327"/>
      <c r="Z340" s="327"/>
      <c r="AA340" s="327"/>
      <c r="AB340" s="327"/>
      <c r="AC340" s="327"/>
      <c r="AD340" s="327"/>
      <c r="AE340" s="327"/>
      <c r="AF340" s="327"/>
      <c r="AG340" s="327"/>
      <c r="AI340" s="25" t="s">
        <v>738</v>
      </c>
      <c r="AJ340" s="19" t="e">
        <f>VLOOKUP(C340,EJE!C$1:D1668,2,FALSE)</f>
        <v>#N/A</v>
      </c>
    </row>
    <row r="341" spans="1:36" ht="12.75" customHeight="1" thickBot="1">
      <c r="A341" s="165">
        <v>6</v>
      </c>
      <c r="B341" s="195" t="s">
        <v>0</v>
      </c>
      <c r="C341" s="329" t="s">
        <v>627</v>
      </c>
      <c r="D341" s="210" t="str">
        <f t="shared" si="92"/>
        <v>video</v>
      </c>
      <c r="E341" s="386"/>
      <c r="F341" s="386"/>
      <c r="G341" s="386"/>
      <c r="H341" s="386" t="s">
        <v>776</v>
      </c>
      <c r="I341" s="386"/>
      <c r="J341" s="386"/>
      <c r="K341" s="386">
        <v>3</v>
      </c>
      <c r="L341" s="386"/>
      <c r="M341" s="386"/>
      <c r="N341" s="387"/>
      <c r="O341" s="387"/>
      <c r="P341" s="388"/>
      <c r="Q341" s="327"/>
      <c r="R341" s="327"/>
      <c r="S341" s="327"/>
      <c r="T341" s="327"/>
      <c r="U341" s="327"/>
      <c r="V341" s="327"/>
      <c r="W341" s="327"/>
      <c r="X341" s="327"/>
      <c r="Y341" s="327"/>
      <c r="Z341" s="327"/>
      <c r="AA341" s="327"/>
      <c r="AB341" s="327"/>
      <c r="AC341" s="327"/>
      <c r="AD341" s="327"/>
      <c r="AE341" s="327"/>
      <c r="AF341" s="327"/>
      <c r="AG341" s="327"/>
      <c r="AI341" s="25" t="s">
        <v>738</v>
      </c>
      <c r="AJ341" s="19" t="str">
        <f>VLOOKUP(C341,EJE!C$1:D1669,2,FALSE)</f>
        <v>https://youtu.be/21c_yxmd5lQ?si=PIVwUqgcfAsyu5jn</v>
      </c>
    </row>
    <row r="342" spans="1:36">
      <c r="A342" s="165">
        <v>7</v>
      </c>
      <c r="B342" s="197" t="s">
        <v>685</v>
      </c>
      <c r="C342" s="326" t="s">
        <v>114</v>
      </c>
      <c r="D342" s="208" t="str">
        <f t="shared" si="92"/>
        <v>video</v>
      </c>
      <c r="E342" s="384"/>
      <c r="F342" s="384"/>
      <c r="G342" s="384"/>
      <c r="H342" s="384" t="s">
        <v>776</v>
      </c>
      <c r="I342" s="384"/>
      <c r="J342" s="384"/>
      <c r="K342" s="384"/>
      <c r="L342" s="384"/>
      <c r="M342" s="384"/>
      <c r="N342" s="384"/>
      <c r="O342" s="384"/>
      <c r="P342" s="384"/>
      <c r="Q342" s="327"/>
      <c r="R342" s="327"/>
      <c r="S342" s="327"/>
      <c r="T342" s="327"/>
      <c r="U342" s="327"/>
      <c r="V342" s="327"/>
      <c r="W342" s="327"/>
      <c r="X342" s="327"/>
      <c r="Y342" s="327"/>
      <c r="Z342" s="327"/>
      <c r="AA342" s="327"/>
      <c r="AB342" s="327"/>
      <c r="AC342" s="327"/>
      <c r="AD342" s="327"/>
      <c r="AE342" s="327"/>
      <c r="AF342" s="327"/>
      <c r="AG342" s="327"/>
      <c r="AI342" s="25" t="s">
        <v>738</v>
      </c>
      <c r="AJ342" s="19" t="str">
        <f>VLOOKUP(C342,EJE!C$1:D1672,2,FALSE)</f>
        <v>https://youtu.be/p2i_0eL_ztg?si=rwMzBD9p-1bf_avu</v>
      </c>
    </row>
    <row r="343" spans="1:36" ht="12" customHeight="1">
      <c r="A343" s="165">
        <v>8</v>
      </c>
      <c r="B343" s="197" t="s">
        <v>264</v>
      </c>
      <c r="C343" s="326" t="s">
        <v>219</v>
      </c>
      <c r="D343" s="208" t="str">
        <f t="shared" si="92"/>
        <v>video</v>
      </c>
      <c r="E343" s="384"/>
      <c r="F343" s="384"/>
      <c r="G343" s="384"/>
      <c r="H343" s="384" t="s">
        <v>776</v>
      </c>
      <c r="I343" s="384"/>
      <c r="J343" s="384"/>
      <c r="K343" s="384"/>
      <c r="L343" s="384"/>
      <c r="M343" s="384"/>
      <c r="N343" s="384"/>
      <c r="O343" s="384"/>
      <c r="P343" s="384"/>
      <c r="Q343" s="327"/>
      <c r="R343" s="327"/>
      <c r="S343" s="327"/>
      <c r="T343" s="327"/>
      <c r="U343" s="327"/>
      <c r="V343" s="327"/>
      <c r="W343" s="327"/>
      <c r="X343" s="327"/>
      <c r="Y343" s="327"/>
      <c r="Z343" s="327"/>
      <c r="AA343" s="327"/>
      <c r="AB343" s="327"/>
      <c r="AC343" s="327"/>
      <c r="AD343" s="327"/>
      <c r="AE343" s="327"/>
      <c r="AF343" s="327"/>
      <c r="AG343" s="327"/>
      <c r="AI343" s="25" t="s">
        <v>738</v>
      </c>
      <c r="AJ343" s="19">
        <f>VLOOKUP(C343,EJE!C$1:D1673,2,FALSE)</f>
        <v>0</v>
      </c>
    </row>
    <row r="344" spans="1:36" ht="12.75" customHeight="1">
      <c r="A344" s="165">
        <v>9</v>
      </c>
      <c r="B344" s="197" t="s">
        <v>685</v>
      </c>
      <c r="C344" s="326" t="s">
        <v>3</v>
      </c>
      <c r="D344" s="208" t="str">
        <f t="shared" si="92"/>
        <v>video</v>
      </c>
      <c r="E344" s="384"/>
      <c r="F344" s="384"/>
      <c r="G344" s="384"/>
      <c r="H344" s="384" t="s">
        <v>776</v>
      </c>
      <c r="I344" s="384"/>
      <c r="J344" s="384"/>
      <c r="K344" s="384"/>
      <c r="L344" s="384"/>
      <c r="M344" s="384"/>
      <c r="N344" s="384"/>
      <c r="O344" s="384"/>
      <c r="P344" s="384"/>
      <c r="Q344" s="327"/>
      <c r="R344" s="327"/>
      <c r="S344" s="327"/>
      <c r="T344" s="327"/>
      <c r="U344" s="327"/>
      <c r="V344" s="327"/>
      <c r="W344" s="327"/>
      <c r="X344" s="327"/>
      <c r="Y344" s="327"/>
      <c r="Z344" s="327"/>
      <c r="AA344" s="327"/>
      <c r="AB344" s="327"/>
      <c r="AC344" s="327"/>
      <c r="AD344" s="327"/>
      <c r="AE344" s="327"/>
      <c r="AF344" s="327"/>
      <c r="AG344" s="327"/>
      <c r="AI344" s="25" t="s">
        <v>738</v>
      </c>
      <c r="AJ344" s="19" t="str">
        <f>VLOOKUP(C344,EJE!C$1:D1675,2,FALSE)</f>
        <v>https://youtu.be/JwwQxitUCsY?si=-0IR-GRHn2uOUwX0</v>
      </c>
    </row>
    <row r="345" spans="1:36" ht="16.5">
      <c r="A345" s="165">
        <v>10</v>
      </c>
      <c r="B345" s="197" t="s">
        <v>942</v>
      </c>
      <c r="C345" s="326" t="s">
        <v>661</v>
      </c>
      <c r="D345" s="208" t="str">
        <f t="shared" si="92"/>
        <v>video</v>
      </c>
      <c r="E345" s="384"/>
      <c r="F345" s="384"/>
      <c r="G345" s="384"/>
      <c r="H345" s="384" t="s">
        <v>776</v>
      </c>
      <c r="I345" s="384"/>
      <c r="J345" s="384"/>
      <c r="K345" s="384"/>
      <c r="L345" s="384"/>
      <c r="M345" s="384"/>
      <c r="N345" s="384"/>
      <c r="O345" s="384"/>
      <c r="P345" s="384"/>
      <c r="Q345" s="327"/>
      <c r="R345" s="327"/>
      <c r="S345" s="327"/>
      <c r="T345" s="327"/>
      <c r="U345" s="327"/>
      <c r="V345" s="327"/>
      <c r="W345" s="327"/>
      <c r="X345" s="327"/>
      <c r="Y345" s="327"/>
      <c r="Z345" s="327"/>
      <c r="AA345" s="327"/>
      <c r="AB345" s="327"/>
      <c r="AC345" s="327"/>
      <c r="AD345" s="327"/>
      <c r="AE345" s="327"/>
      <c r="AF345" s="327"/>
      <c r="AG345" s="327"/>
      <c r="AI345" s="25" t="s">
        <v>738</v>
      </c>
      <c r="AJ345" s="19" t="str">
        <f>VLOOKUP(C345,EJE!C$1:D1676,2,FALSE)</f>
        <v>https://drive.google.com/file/d/1VSznd0Pd842fm_2ygqVwDGID2Qpk-swW/view?usp=sharing</v>
      </c>
    </row>
    <row r="346" spans="1:36" ht="16.5" customHeight="1">
      <c r="A346" s="165">
        <v>11</v>
      </c>
      <c r="B346" s="197" t="s">
        <v>42</v>
      </c>
      <c r="C346" s="326" t="s">
        <v>2</v>
      </c>
      <c r="D346" s="206" t="str">
        <f t="shared" si="92"/>
        <v>video</v>
      </c>
      <c r="E346" s="380">
        <v>10</v>
      </c>
      <c r="F346" s="380"/>
      <c r="G346" s="380"/>
      <c r="H346" s="380" t="s">
        <v>772</v>
      </c>
      <c r="I346" s="380"/>
      <c r="J346" s="380"/>
      <c r="K346" s="380">
        <v>3</v>
      </c>
      <c r="L346" s="380"/>
      <c r="M346" s="380"/>
      <c r="N346" s="380"/>
      <c r="O346" s="380"/>
      <c r="P346" s="380"/>
      <c r="Q346" s="326"/>
      <c r="R346" s="326"/>
      <c r="S346" s="326"/>
      <c r="T346" s="326"/>
      <c r="U346" s="326"/>
      <c r="V346" s="326"/>
      <c r="W346" s="326"/>
      <c r="X346" s="326"/>
      <c r="Y346" s="326"/>
      <c r="Z346" s="326"/>
      <c r="AA346" s="326"/>
      <c r="AB346" s="326"/>
      <c r="AG346" s="327"/>
      <c r="AI346" s="25" t="s">
        <v>738</v>
      </c>
      <c r="AJ346" s="19" t="str">
        <f>VLOOKUP(C346,EJE!C$1:D1678,2,FALSE)</f>
        <v>https://youtu.be/bgO3bI1ts_E?si=cgFOBOfo4lT9WI1k</v>
      </c>
    </row>
    <row r="347" spans="1:36" ht="12.75" customHeight="1">
      <c r="A347" s="165">
        <v>12</v>
      </c>
      <c r="B347" s="197" t="s">
        <v>39</v>
      </c>
      <c r="C347" s="326" t="s">
        <v>30</v>
      </c>
      <c r="D347" s="206" t="str">
        <f t="shared" si="92"/>
        <v>video</v>
      </c>
      <c r="E347" s="380">
        <v>10</v>
      </c>
      <c r="F347" s="380"/>
      <c r="G347" s="380"/>
      <c r="H347" s="380" t="s">
        <v>772</v>
      </c>
      <c r="I347" s="380"/>
      <c r="J347" s="380"/>
      <c r="K347" s="380">
        <v>3</v>
      </c>
      <c r="L347" s="380"/>
      <c r="M347" s="380"/>
      <c r="N347" s="380"/>
      <c r="O347" s="380"/>
      <c r="P347" s="380"/>
      <c r="Q347" s="326"/>
      <c r="R347" s="326"/>
      <c r="S347" s="326"/>
      <c r="T347" s="326"/>
      <c r="U347" s="326"/>
      <c r="V347" s="326"/>
      <c r="W347" s="326"/>
      <c r="X347" s="326"/>
      <c r="Y347" s="326"/>
      <c r="Z347" s="326"/>
      <c r="AA347" s="326"/>
      <c r="AB347" s="326"/>
      <c r="AG347" s="327"/>
      <c r="AI347" s="25" t="s">
        <v>738</v>
      </c>
      <c r="AJ347" s="19">
        <f>VLOOKUP(C347,EJE!C$1:D1679,2,FALSE)</f>
        <v>0</v>
      </c>
    </row>
    <row r="348" spans="1:36" ht="12" customHeight="1">
      <c r="A348" s="165">
        <v>13</v>
      </c>
      <c r="B348" s="197" t="s">
        <v>685</v>
      </c>
      <c r="C348" s="326" t="s">
        <v>4</v>
      </c>
      <c r="D348" s="206" t="str">
        <f t="shared" si="92"/>
        <v>video</v>
      </c>
      <c r="E348" s="380"/>
      <c r="F348" s="380"/>
      <c r="G348" s="380"/>
      <c r="H348" s="380" t="s">
        <v>779</v>
      </c>
      <c r="I348" s="380"/>
      <c r="J348" s="380"/>
      <c r="K348" s="380">
        <v>3</v>
      </c>
      <c r="L348" s="380"/>
      <c r="M348" s="380"/>
      <c r="N348" s="380"/>
      <c r="O348" s="380"/>
      <c r="P348" s="380"/>
      <c r="Q348" s="326"/>
      <c r="R348" s="326"/>
      <c r="S348" s="326"/>
      <c r="T348" s="326"/>
      <c r="U348" s="326"/>
      <c r="V348" s="326"/>
      <c r="W348" s="326"/>
      <c r="X348" s="326"/>
      <c r="Y348" s="326"/>
      <c r="Z348" s="326"/>
      <c r="AA348" s="326"/>
      <c r="AB348" s="326"/>
      <c r="AG348" s="327"/>
      <c r="AI348" s="25" t="s">
        <v>738</v>
      </c>
      <c r="AJ348" s="19" t="str">
        <f>VLOOKUP(C348,EJE!C$1:D1680,2,FALSE)</f>
        <v>https://youtu.be/SvFPSj9WcEk?si=iMWBcf8EZLcp5zy2</v>
      </c>
    </row>
    <row r="349" spans="1:36" ht="12" customHeight="1">
      <c r="A349" s="165">
        <v>14</v>
      </c>
      <c r="B349" s="197" t="s">
        <v>1</v>
      </c>
      <c r="C349" s="326" t="s">
        <v>745</v>
      </c>
      <c r="D349" s="206" t="str">
        <f t="shared" si="92"/>
        <v>video</v>
      </c>
      <c r="E349" s="380"/>
      <c r="F349" s="380"/>
      <c r="G349" s="380"/>
      <c r="H349" s="380" t="s">
        <v>779</v>
      </c>
      <c r="I349" s="380"/>
      <c r="J349" s="380"/>
      <c r="K349" s="380">
        <v>3</v>
      </c>
      <c r="L349" s="380"/>
      <c r="M349" s="380"/>
      <c r="N349" s="380"/>
      <c r="O349" s="380"/>
      <c r="P349" s="380"/>
      <c r="Q349" s="326"/>
      <c r="R349" s="326"/>
      <c r="S349" s="326"/>
      <c r="T349" s="326"/>
      <c r="U349" s="326"/>
      <c r="V349" s="326"/>
      <c r="W349" s="326"/>
      <c r="X349" s="326"/>
      <c r="Y349" s="326"/>
      <c r="Z349" s="326"/>
      <c r="AA349" s="326"/>
      <c r="AB349" s="326"/>
      <c r="AG349" s="327"/>
      <c r="AI349" s="25" t="s">
        <v>738</v>
      </c>
      <c r="AJ349" s="19" t="str">
        <f>VLOOKUP(C349,EJE!C$1:D1681,2,FALSE)</f>
        <v>https://drive.google.com/file/d/1d10kKB4X2rApjiYtDlKjBbuy7zvRY_rz/view?usp=sharing</v>
      </c>
    </row>
    <row r="350" spans="1:36" ht="12" customHeight="1">
      <c r="A350" s="165">
        <v>15</v>
      </c>
      <c r="B350" s="197" t="s">
        <v>1</v>
      </c>
      <c r="C350" s="326" t="s">
        <v>745</v>
      </c>
      <c r="D350" s="206" t="str">
        <f t="shared" si="92"/>
        <v>video</v>
      </c>
      <c r="E350" s="380"/>
      <c r="F350" s="380"/>
      <c r="G350" s="380"/>
      <c r="H350" s="380" t="s">
        <v>779</v>
      </c>
      <c r="I350" s="380"/>
      <c r="J350" s="380"/>
      <c r="K350" s="380">
        <v>3</v>
      </c>
      <c r="L350" s="380"/>
      <c r="M350" s="380"/>
      <c r="N350" s="380"/>
      <c r="O350" s="380"/>
      <c r="P350" s="380"/>
      <c r="Q350" s="326"/>
      <c r="R350" s="326"/>
      <c r="S350" s="326"/>
      <c r="T350" s="326"/>
      <c r="U350" s="326"/>
      <c r="V350" s="326"/>
      <c r="W350" s="326"/>
      <c r="X350" s="326"/>
      <c r="Y350" s="326"/>
      <c r="Z350" s="326"/>
      <c r="AA350" s="326"/>
      <c r="AB350" s="326"/>
      <c r="AE350" s="174"/>
      <c r="AI350" s="25" t="s">
        <v>738</v>
      </c>
      <c r="AJ350" s="19" t="str">
        <f>VLOOKUP(C350,EJE!C$1:D1682,2,FALSE)</f>
        <v>https://drive.google.com/file/d/1d10kKB4X2rApjiYtDlKjBbuy7zvRY_rz/view?usp=sharing</v>
      </c>
    </row>
    <row r="351" spans="1:36" ht="12.75" customHeight="1">
      <c r="A351" s="165">
        <v>16</v>
      </c>
      <c r="B351" s="197" t="s">
        <v>1</v>
      </c>
      <c r="C351" s="326" t="s">
        <v>745</v>
      </c>
      <c r="D351" s="206" t="str">
        <f t="shared" si="92"/>
        <v>video</v>
      </c>
      <c r="E351" s="380"/>
      <c r="F351" s="380"/>
      <c r="G351" s="380"/>
      <c r="H351" s="380" t="s">
        <v>779</v>
      </c>
      <c r="I351" s="380"/>
      <c r="J351" s="380"/>
      <c r="K351" s="380">
        <v>3</v>
      </c>
      <c r="L351" s="380"/>
      <c r="M351" s="380"/>
      <c r="N351" s="380"/>
      <c r="O351" s="380"/>
      <c r="P351" s="380"/>
      <c r="Q351" s="326"/>
      <c r="R351" s="326"/>
      <c r="S351" s="326"/>
      <c r="T351" s="326"/>
      <c r="U351" s="326"/>
      <c r="V351" s="326"/>
      <c r="W351" s="326"/>
      <c r="X351" s="326"/>
      <c r="Y351" s="326"/>
      <c r="Z351" s="326"/>
      <c r="AA351" s="326"/>
      <c r="AB351" s="326"/>
      <c r="AE351" s="174"/>
      <c r="AI351" s="25" t="s">
        <v>738</v>
      </c>
      <c r="AJ351" s="19" t="str">
        <f>VLOOKUP(C351,EJE!C$1:D1683,2,FALSE)</f>
        <v>https://drive.google.com/file/d/1d10kKB4X2rApjiYtDlKjBbuy7zvRY_rz/view?usp=sharing</v>
      </c>
    </row>
    <row r="352" spans="1:36" ht="12" customHeight="1">
      <c r="A352" s="166">
        <v>17</v>
      </c>
      <c r="B352" s="197" t="s">
        <v>1</v>
      </c>
      <c r="C352" s="326" t="s">
        <v>745</v>
      </c>
      <c r="D352" s="206" t="str">
        <f t="shared" si="92"/>
        <v>video</v>
      </c>
      <c r="E352" s="380"/>
      <c r="F352" s="380"/>
      <c r="G352" s="380"/>
      <c r="H352" s="380" t="s">
        <v>779</v>
      </c>
      <c r="I352" s="380"/>
      <c r="J352" s="380"/>
      <c r="K352" s="380">
        <v>3</v>
      </c>
      <c r="L352" s="380"/>
      <c r="M352" s="380"/>
      <c r="N352" s="380"/>
      <c r="O352" s="380"/>
      <c r="P352" s="380"/>
      <c r="Q352" s="326"/>
      <c r="R352" s="326"/>
      <c r="S352" s="326"/>
      <c r="T352" s="326"/>
      <c r="U352" s="326"/>
      <c r="V352" s="326"/>
      <c r="W352" s="326"/>
      <c r="X352" s="326"/>
      <c r="Y352" s="326"/>
      <c r="Z352" s="326"/>
      <c r="AA352" s="326"/>
      <c r="AB352" s="326"/>
      <c r="AE352" s="174"/>
      <c r="AI352" s="25" t="s">
        <v>738</v>
      </c>
      <c r="AJ352" s="19" t="str">
        <f>VLOOKUP(C352,EJE!C$1:D1684,2,FALSE)</f>
        <v>https://drive.google.com/file/d/1d10kKB4X2rApjiYtDlKjBbuy7zvRY_rz/view?usp=sharing</v>
      </c>
    </row>
    <row r="353" spans="1:36" ht="12" customHeight="1">
      <c r="A353" s="166">
        <v>18</v>
      </c>
      <c r="B353" s="197" t="s">
        <v>1</v>
      </c>
      <c r="C353" s="326" t="s">
        <v>745</v>
      </c>
      <c r="D353" s="206" t="str">
        <f t="shared" si="92"/>
        <v>video</v>
      </c>
      <c r="E353" s="380"/>
      <c r="F353" s="380"/>
      <c r="G353" s="380"/>
      <c r="H353" s="380" t="s">
        <v>779</v>
      </c>
      <c r="I353" s="380"/>
      <c r="J353" s="380"/>
      <c r="K353" s="380">
        <v>3</v>
      </c>
      <c r="L353" s="380"/>
      <c r="M353" s="380"/>
      <c r="N353" s="380"/>
      <c r="O353" s="380"/>
      <c r="P353" s="380"/>
      <c r="Q353" s="326"/>
      <c r="R353" s="326"/>
      <c r="S353" s="326"/>
      <c r="T353" s="326"/>
      <c r="U353" s="326"/>
      <c r="V353" s="326"/>
      <c r="W353" s="326"/>
      <c r="X353" s="326"/>
      <c r="Y353" s="326"/>
      <c r="Z353" s="326"/>
      <c r="AA353" s="326"/>
      <c r="AB353" s="326"/>
      <c r="AE353" s="174"/>
      <c r="AI353" s="25" t="s">
        <v>738</v>
      </c>
      <c r="AJ353" s="19" t="str">
        <f>VLOOKUP(C353,EJE!C$1:D1697,2,FALSE)</f>
        <v>https://drive.google.com/file/d/1d10kKB4X2rApjiYtDlKjBbuy7zvRY_rz/view?usp=sharing</v>
      </c>
    </row>
    <row r="354" spans="1:36" ht="12" customHeight="1">
      <c r="A354" s="166">
        <v>19</v>
      </c>
      <c r="B354" s="197" t="s">
        <v>1</v>
      </c>
      <c r="C354" s="326" t="s">
        <v>745</v>
      </c>
      <c r="D354" s="206" t="str">
        <f t="shared" si="92"/>
        <v>video</v>
      </c>
      <c r="E354" s="380"/>
      <c r="F354" s="380"/>
      <c r="G354" s="380"/>
      <c r="H354" s="380" t="s">
        <v>779</v>
      </c>
      <c r="I354" s="380"/>
      <c r="J354" s="380"/>
      <c r="K354" s="380">
        <v>3</v>
      </c>
      <c r="L354" s="380"/>
      <c r="M354" s="380"/>
      <c r="N354" s="380"/>
      <c r="O354" s="380"/>
      <c r="P354" s="380"/>
      <c r="Q354" s="326"/>
      <c r="R354" s="326"/>
      <c r="S354" s="326"/>
      <c r="T354" s="326"/>
      <c r="U354" s="326"/>
      <c r="V354" s="326"/>
      <c r="W354" s="326"/>
      <c r="X354" s="326"/>
      <c r="Y354" s="326"/>
      <c r="Z354" s="326"/>
      <c r="AA354" s="326"/>
      <c r="AB354" s="326"/>
      <c r="AE354" s="174"/>
      <c r="AI354" s="25" t="s">
        <v>738</v>
      </c>
      <c r="AJ354" s="19" t="str">
        <f>VLOOKUP(C354,EJE!C$1:D1698,2,FALSE)</f>
        <v>https://drive.google.com/file/d/1d10kKB4X2rApjiYtDlKjBbuy7zvRY_rz/view?usp=sharing</v>
      </c>
    </row>
    <row r="355" spans="1:36" ht="12" customHeight="1">
      <c r="A355" s="166">
        <v>20</v>
      </c>
      <c r="B355" s="197" t="s">
        <v>1</v>
      </c>
      <c r="C355" s="326" t="s">
        <v>745</v>
      </c>
      <c r="D355" s="206" t="str">
        <f t="shared" si="92"/>
        <v>video</v>
      </c>
      <c r="E355" s="380"/>
      <c r="F355" s="380"/>
      <c r="G355" s="380"/>
      <c r="H355" s="380" t="s">
        <v>779</v>
      </c>
      <c r="I355" s="380"/>
      <c r="J355" s="380"/>
      <c r="K355" s="380">
        <v>3</v>
      </c>
      <c r="L355" s="380"/>
      <c r="M355" s="380"/>
      <c r="N355" s="380"/>
      <c r="O355" s="380"/>
      <c r="P355" s="380"/>
      <c r="Q355" s="326"/>
      <c r="R355" s="326"/>
      <c r="S355" s="326"/>
      <c r="T355" s="326"/>
      <c r="U355" s="326"/>
      <c r="V355" s="326"/>
      <c r="W355" s="326"/>
      <c r="X355" s="326"/>
      <c r="Y355" s="326"/>
      <c r="Z355" s="326"/>
      <c r="AA355" s="326"/>
      <c r="AB355" s="326"/>
      <c r="AE355" s="174"/>
      <c r="AI355" s="25" t="s">
        <v>738</v>
      </c>
      <c r="AJ355" s="19" t="str">
        <f>VLOOKUP(C355,EJE!C$1:D1699,2,FALSE)</f>
        <v>https://drive.google.com/file/d/1d10kKB4X2rApjiYtDlKjBbuy7zvRY_rz/view?usp=sharing</v>
      </c>
    </row>
    <row r="356" spans="1:36">
      <c r="A356" s="166"/>
      <c r="B356" s="199"/>
      <c r="C356" s="159"/>
      <c r="D356" s="204"/>
      <c r="E356" s="173"/>
      <c r="F356" s="173"/>
      <c r="G356" s="173"/>
      <c r="I356" s="333"/>
      <c r="J356" s="174"/>
      <c r="L356" s="333"/>
      <c r="M356" s="174"/>
      <c r="O356" s="333"/>
      <c r="P356" s="174"/>
      <c r="S356" s="174"/>
      <c r="U356" s="175"/>
      <c r="V356" s="175"/>
      <c r="W356" s="175"/>
      <c r="X356" s="175"/>
      <c r="Y356" s="175"/>
      <c r="AB356" s="174"/>
      <c r="AE356" s="174"/>
    </row>
    <row r="357" spans="1:36">
      <c r="A357" s="166"/>
      <c r="B357" s="199"/>
      <c r="C357" s="159"/>
      <c r="D357" s="204"/>
      <c r="E357" s="173"/>
      <c r="F357" s="173"/>
      <c r="G357" s="173"/>
      <c r="I357" s="333"/>
      <c r="J357" s="174"/>
      <c r="L357" s="333"/>
      <c r="M357" s="174"/>
      <c r="O357" s="333"/>
      <c r="P357" s="174"/>
      <c r="S357" s="174"/>
      <c r="U357" s="175"/>
      <c r="V357" s="175"/>
      <c r="W357" s="175"/>
      <c r="X357" s="175"/>
      <c r="Y357" s="175"/>
      <c r="AB357" s="174"/>
      <c r="AE357" s="174"/>
    </row>
    <row r="358" spans="1:36">
      <c r="A358" s="166"/>
      <c r="B358" s="199"/>
      <c r="C358" s="189"/>
      <c r="D358" s="204"/>
      <c r="F358" s="333"/>
      <c r="G358" s="174"/>
      <c r="I358" s="333"/>
      <c r="J358" s="174"/>
      <c r="L358" s="333"/>
      <c r="M358" s="174"/>
      <c r="O358" s="333"/>
      <c r="P358" s="174"/>
      <c r="S358" s="174"/>
      <c r="V358" s="174"/>
      <c r="Y358" s="174"/>
      <c r="AB358" s="174"/>
      <c r="AE358" s="174"/>
    </row>
    <row r="359" spans="1:36">
      <c r="A359" s="166"/>
      <c r="B359" s="199"/>
      <c r="C359" s="189"/>
      <c r="D359" s="204"/>
      <c r="F359" s="333"/>
      <c r="G359" s="174"/>
      <c r="I359" s="333"/>
      <c r="J359" s="174"/>
      <c r="L359" s="333"/>
      <c r="M359" s="174"/>
      <c r="O359" s="333"/>
      <c r="P359" s="174"/>
      <c r="S359" s="174"/>
      <c r="V359" s="174"/>
      <c r="Y359" s="174"/>
      <c r="AB359" s="174"/>
      <c r="AE359" s="174"/>
    </row>
    <row r="360" spans="1:36">
      <c r="C360" s="157" t="s">
        <v>939</v>
      </c>
    </row>
    <row r="361" spans="1:36" s="250" customFormat="1" ht="21" customHeight="1" thickBot="1">
      <c r="A361" s="334">
        <v>15</v>
      </c>
      <c r="B361" s="334"/>
      <c r="C361" s="334" t="s">
        <v>940</v>
      </c>
      <c r="D361" s="334"/>
      <c r="E361" s="402" t="s">
        <v>688</v>
      </c>
      <c r="F361" s="402"/>
      <c r="G361" s="402"/>
      <c r="H361" s="402" t="s">
        <v>38</v>
      </c>
      <c r="I361" s="402"/>
      <c r="J361" s="402"/>
      <c r="K361" s="402" t="s">
        <v>687</v>
      </c>
      <c r="L361" s="402"/>
      <c r="M361" s="402"/>
      <c r="N361" s="402" t="s">
        <v>686</v>
      </c>
      <c r="O361" s="402"/>
      <c r="P361" s="402"/>
      <c r="Q361" s="247"/>
      <c r="R361" s="247"/>
      <c r="S361" s="247"/>
      <c r="T361" s="247"/>
      <c r="U361" s="247"/>
      <c r="V361" s="247"/>
      <c r="W361" s="247"/>
      <c r="X361" s="247"/>
      <c r="Y361" s="247"/>
      <c r="Z361" s="247"/>
      <c r="AA361" s="247"/>
      <c r="AB361" s="247"/>
      <c r="AC361" s="247"/>
      <c r="AD361" s="247"/>
      <c r="AE361" s="247"/>
      <c r="AF361" s="247"/>
      <c r="AG361" s="248"/>
      <c r="AH361" s="249"/>
      <c r="AI361" s="249"/>
      <c r="AJ361" s="247"/>
    </row>
    <row r="362" spans="1:36" ht="25.5">
      <c r="A362" s="165">
        <v>1</v>
      </c>
      <c r="B362" s="193" t="s">
        <v>942</v>
      </c>
      <c r="C362" s="331" t="s">
        <v>720</v>
      </c>
      <c r="D362" s="205" t="str">
        <f t="shared" ref="D362:D367" si="93">HYPERLINK(AJ362,AI362)</f>
        <v>video</v>
      </c>
      <c r="E362" s="390">
        <v>8</v>
      </c>
      <c r="F362" s="390"/>
      <c r="G362" s="390"/>
      <c r="H362" s="390"/>
      <c r="I362" s="390"/>
      <c r="J362" s="390"/>
      <c r="K362" s="390"/>
      <c r="L362" s="390"/>
      <c r="M362" s="390"/>
      <c r="N362" s="390"/>
      <c r="O362" s="390"/>
      <c r="P362" s="391"/>
      <c r="Q362" s="159"/>
      <c r="R362" s="159"/>
      <c r="S362" s="159"/>
      <c r="T362" s="159"/>
      <c r="U362" s="159"/>
      <c r="V362" s="159"/>
      <c r="W362" s="159"/>
      <c r="X362" s="159"/>
      <c r="Y362" s="159"/>
      <c r="Z362" s="159"/>
      <c r="AA362" s="159"/>
      <c r="AB362" s="159"/>
      <c r="AC362" s="159"/>
      <c r="AD362" s="159"/>
      <c r="AE362" s="159"/>
      <c r="AF362" s="159"/>
      <c r="AG362" s="326"/>
      <c r="AI362" s="25" t="s">
        <v>738</v>
      </c>
      <c r="AJ362" s="19" t="str">
        <f>VLOOKUP(C362,EJE!C$1:D1696,2,FALSE)</f>
        <v>https://youtu.be/3cqkbGUWro4?si=jJC6Mfg8OeypjUji</v>
      </c>
    </row>
    <row r="363" spans="1:36" ht="12" customHeight="1">
      <c r="A363" s="165">
        <v>2</v>
      </c>
      <c r="B363" s="194" t="s">
        <v>264</v>
      </c>
      <c r="C363" s="326" t="s">
        <v>692</v>
      </c>
      <c r="D363" s="206" t="str">
        <f t="shared" si="93"/>
        <v>video</v>
      </c>
      <c r="E363" s="380"/>
      <c r="F363" s="380"/>
      <c r="G363" s="380"/>
      <c r="H363" s="380" t="s">
        <v>776</v>
      </c>
      <c r="I363" s="380"/>
      <c r="J363" s="380"/>
      <c r="K363" s="380">
        <v>3</v>
      </c>
      <c r="L363" s="380"/>
      <c r="M363" s="380"/>
      <c r="N363" s="380"/>
      <c r="O363" s="380"/>
      <c r="P363" s="385"/>
      <c r="Q363" s="159"/>
      <c r="R363" s="159"/>
      <c r="S363" s="159"/>
      <c r="T363" s="159"/>
      <c r="U363" s="159"/>
      <c r="V363" s="159"/>
      <c r="W363" s="159"/>
      <c r="X363" s="159"/>
      <c r="Y363" s="159"/>
      <c r="Z363" s="159"/>
      <c r="AA363" s="159"/>
      <c r="AB363" s="159"/>
      <c r="AC363" s="159"/>
      <c r="AD363" s="159"/>
      <c r="AE363" s="159"/>
      <c r="AF363" s="159"/>
      <c r="AG363" s="326"/>
      <c r="AI363" s="25" t="s">
        <v>738</v>
      </c>
      <c r="AJ363" s="19" t="str">
        <f>VLOOKUP(C363,EJE!C$1:D1697,2,FALSE)</f>
        <v>https://youtu.be/c6a4n-uxNy0?si=wxXF20Dhm3IYMqto</v>
      </c>
    </row>
    <row r="364" spans="1:36" ht="17.25" customHeight="1" thickBot="1">
      <c r="A364" s="165">
        <v>3</v>
      </c>
      <c r="B364" s="195" t="s">
        <v>942</v>
      </c>
      <c r="C364" s="329" t="s">
        <v>176</v>
      </c>
      <c r="D364" s="207" t="str">
        <f t="shared" si="93"/>
        <v>video</v>
      </c>
      <c r="E364" s="387"/>
      <c r="F364" s="387"/>
      <c r="G364" s="387"/>
      <c r="H364" s="387" t="s">
        <v>776</v>
      </c>
      <c r="I364" s="387"/>
      <c r="J364" s="387"/>
      <c r="K364" s="387">
        <v>3</v>
      </c>
      <c r="L364" s="387"/>
      <c r="M364" s="387"/>
      <c r="N364" s="387"/>
      <c r="O364" s="387"/>
      <c r="P364" s="388"/>
      <c r="Q364" s="159"/>
      <c r="R364" s="159"/>
      <c r="S364" s="159"/>
      <c r="T364" s="159"/>
      <c r="U364" s="159"/>
      <c r="V364" s="159"/>
      <c r="W364" s="159"/>
      <c r="X364" s="159"/>
      <c r="Y364" s="159"/>
      <c r="Z364" s="159"/>
      <c r="AA364" s="159"/>
      <c r="AB364" s="159"/>
      <c r="AC364" s="159"/>
      <c r="AD364" s="159"/>
      <c r="AE364" s="159"/>
      <c r="AF364" s="159"/>
      <c r="AG364" s="326"/>
      <c r="AI364" s="25" t="s">
        <v>738</v>
      </c>
      <c r="AJ364" s="19" t="str">
        <f>VLOOKUP(C364,EJE!C$1:D1698,2,FALSE)</f>
        <v>https://drive.google.com/file/d/1Q1An8Nigul245WUqUDS52fCJOsCBmEqf/view?usp=drive_link</v>
      </c>
    </row>
    <row r="365" spans="1:36" ht="16.5" customHeight="1">
      <c r="A365" s="165">
        <v>4</v>
      </c>
      <c r="B365" s="193" t="s">
        <v>739</v>
      </c>
      <c r="C365" s="331" t="s">
        <v>66</v>
      </c>
      <c r="D365" s="205" t="str">
        <f t="shared" si="93"/>
        <v>video</v>
      </c>
      <c r="E365" s="390"/>
      <c r="F365" s="390"/>
      <c r="G365" s="390"/>
      <c r="H365" s="390" t="s">
        <v>776</v>
      </c>
      <c r="I365" s="390"/>
      <c r="J365" s="390"/>
      <c r="K365" s="390">
        <v>3</v>
      </c>
      <c r="L365" s="390"/>
      <c r="M365" s="390"/>
      <c r="N365" s="390"/>
      <c r="O365" s="390"/>
      <c r="P365" s="391"/>
      <c r="Q365" s="159"/>
      <c r="R365" s="159"/>
      <c r="S365" s="159"/>
      <c r="T365" s="159"/>
      <c r="U365" s="159"/>
      <c r="V365" s="159"/>
      <c r="W365" s="159"/>
      <c r="X365" s="159"/>
      <c r="Y365" s="159"/>
      <c r="Z365" s="159"/>
      <c r="AA365" s="159"/>
      <c r="AB365" s="159"/>
      <c r="AC365" s="159"/>
      <c r="AD365" s="159"/>
      <c r="AE365" s="159"/>
      <c r="AF365" s="159"/>
      <c r="AG365" s="326"/>
      <c r="AI365" s="25" t="s">
        <v>738</v>
      </c>
      <c r="AJ365" s="19" t="str">
        <f>VLOOKUP(C365,EJE!C$1:D1699,2,FALSE)</f>
        <v>https://youtu.be/YNAwRWgPwNk?si=tRGZb459mOPBCCZB</v>
      </c>
    </row>
    <row r="366" spans="1:36" ht="12" customHeight="1">
      <c r="A366" s="165">
        <v>5</v>
      </c>
      <c r="B366" s="194" t="s">
        <v>739</v>
      </c>
      <c r="C366" s="326" t="s">
        <v>622</v>
      </c>
      <c r="D366" s="206" t="e">
        <f t="shared" si="93"/>
        <v>#N/A</v>
      </c>
      <c r="E366" s="380"/>
      <c r="F366" s="380"/>
      <c r="G366" s="380"/>
      <c r="H366" s="380" t="s">
        <v>776</v>
      </c>
      <c r="I366" s="380"/>
      <c r="J366" s="380"/>
      <c r="K366" s="380">
        <v>3</v>
      </c>
      <c r="L366" s="380"/>
      <c r="M366" s="380"/>
      <c r="N366" s="380"/>
      <c r="O366" s="380"/>
      <c r="P366" s="385"/>
      <c r="Q366" s="159"/>
      <c r="R366" s="159"/>
      <c r="S366" s="159"/>
      <c r="T366" s="159"/>
      <c r="U366" s="159"/>
      <c r="V366" s="159"/>
      <c r="W366" s="159"/>
      <c r="X366" s="159"/>
      <c r="Y366" s="159"/>
      <c r="Z366" s="159"/>
      <c r="AA366" s="159"/>
      <c r="AB366" s="159"/>
      <c r="AC366" s="159"/>
      <c r="AD366" s="159"/>
      <c r="AE366" s="159"/>
      <c r="AF366" s="159"/>
      <c r="AG366" s="326"/>
      <c r="AI366" s="25" t="s">
        <v>738</v>
      </c>
      <c r="AJ366" s="19" t="e">
        <f>VLOOKUP(C366,EJE!C$1:D1700,2,FALSE)</f>
        <v>#N/A</v>
      </c>
    </row>
    <row r="367" spans="1:36" ht="12.75" customHeight="1" thickBot="1">
      <c r="A367" s="165">
        <v>6</v>
      </c>
      <c r="B367" s="194" t="s">
        <v>0</v>
      </c>
      <c r="C367" s="326" t="s">
        <v>627</v>
      </c>
      <c r="D367" s="206" t="str">
        <f t="shared" si="93"/>
        <v>video</v>
      </c>
      <c r="E367" s="380"/>
      <c r="F367" s="380"/>
      <c r="G367" s="380"/>
      <c r="H367" s="380" t="s">
        <v>776</v>
      </c>
      <c r="I367" s="380"/>
      <c r="J367" s="380"/>
      <c r="K367" s="380">
        <v>3</v>
      </c>
      <c r="L367" s="380"/>
      <c r="M367" s="380"/>
      <c r="N367" s="380"/>
      <c r="O367" s="380"/>
      <c r="P367" s="385"/>
      <c r="Q367" s="159"/>
      <c r="R367" s="159"/>
      <c r="S367" s="159"/>
      <c r="T367" s="159"/>
      <c r="U367" s="159"/>
      <c r="V367" s="159"/>
      <c r="W367" s="159"/>
      <c r="X367" s="159"/>
      <c r="Y367" s="159"/>
      <c r="Z367" s="159"/>
      <c r="AA367" s="159"/>
      <c r="AB367" s="159"/>
      <c r="AC367" s="159"/>
      <c r="AD367" s="159"/>
      <c r="AE367" s="159"/>
      <c r="AF367" s="159"/>
      <c r="AG367" s="326"/>
      <c r="AI367" s="25" t="s">
        <v>738</v>
      </c>
      <c r="AJ367" s="19" t="str">
        <f>VLOOKUP(C367,EJE!C$1:D1701,2,FALSE)</f>
        <v>https://youtu.be/21c_yxmd5lQ?si=PIVwUqgcfAsyu5jn</v>
      </c>
    </row>
    <row r="368" spans="1:36">
      <c r="A368" s="165">
        <v>7</v>
      </c>
      <c r="B368" s="196" t="s">
        <v>840</v>
      </c>
      <c r="C368" s="331" t="str">
        <f>+VLOOKUP($B368,PERIODIZACION!$A$3:$AN$528,2,FALSE)</f>
        <v>HIP TRUST</v>
      </c>
      <c r="D368" s="331">
        <f>IF(VLOOKUP($B368,PERIODIZACION!$A$3:$AN$528,3,FALSE)=0,"",VLOOKUP($B368,PERIODIZACION!$A$3:$AN$528,3,FALSE))</f>
        <v>40</v>
      </c>
      <c r="E368" s="331" t="str">
        <f t="shared" ref="E368" si="94">IF(D368 &lt;&gt; "","/","")</f>
        <v>/</v>
      </c>
      <c r="F368" s="331">
        <f>IF(VLOOKUP($B368,PERIODIZACION!$A$3:$AN$528,4,FALSE)=0,"",VLOOKUP($B368,PERIODIZACION!$A$3:$AN$528,4,FALSE))</f>
        <v>4</v>
      </c>
      <c r="G368" s="331">
        <f>IF(VLOOKUP($B368,PERIODIZACION!$A$3:$AN$528,5,FALSE)=0,"",VLOOKUP($B368,PERIODIZACION!$A$3:$AN$528,5,FALSE))</f>
        <v>60</v>
      </c>
      <c r="H368" s="331" t="str">
        <f t="shared" ref="H368" si="95">IF(G368 &lt;&gt; "","/","")</f>
        <v>/</v>
      </c>
      <c r="I368" s="331">
        <f>IF(VLOOKUP($B368,PERIODIZACION!$A$3:$AN$528,6,FALSE)=0,"",VLOOKUP($B368,PERIODIZACION!$A$3:$AN$528,6,FALSE))</f>
        <v>4</v>
      </c>
      <c r="J368" s="331">
        <f>IF(VLOOKUP($B368,PERIODIZACION!$A$3:$AN$528,7,FALSE)=0,"",VLOOKUP($B368,PERIODIZACION!$A$3:$AN$528,7,FALSE))</f>
        <v>70</v>
      </c>
      <c r="K368" s="331" t="str">
        <f t="shared" ref="K368" si="96">IF(J368 &lt;&gt; "","/","")</f>
        <v>/</v>
      </c>
      <c r="L368" s="331">
        <f>IF(VLOOKUP($B368,PERIODIZACION!$A$3:$AN$528,8,FALSE)=0,"",VLOOKUP($B368,PERIODIZACION!$A$3:$AN$528,8,FALSE))</f>
        <v>4</v>
      </c>
      <c r="M368" s="331">
        <f>IF(VLOOKUP($B368,PERIODIZACION!$A$3:$AN$528,9,FALSE)=0,"",VLOOKUP($B368,PERIODIZACION!$A$3:$AN$528,9,FALSE))</f>
        <v>80</v>
      </c>
      <c r="N368" s="331" t="str">
        <f t="shared" ref="N368" si="97">IF(M368 &lt;&gt; "","/","")</f>
        <v>/</v>
      </c>
      <c r="O368" s="331">
        <f>IF(VLOOKUP($B368,PERIODIZACION!$A$3:$AN$528,10,FALSE)=0,"",VLOOKUP($B368,PERIODIZACION!$A$3:$AN$528,10,FALSE))</f>
        <v>6</v>
      </c>
      <c r="P368" s="331">
        <f>IF(VLOOKUP($B368,PERIODIZACION!$A$3:$AN$528,11,FALSE)=0,"",VLOOKUP($B368,PERIODIZACION!$A$3:$AN$528,11,FALSE))</f>
        <v>80</v>
      </c>
      <c r="Q368" s="331" t="str">
        <f t="shared" ref="Q368" si="98">IF(P368 &lt;&gt; "","/","")</f>
        <v>/</v>
      </c>
      <c r="R368" s="331">
        <f>IF(VLOOKUP($B368,PERIODIZACION!$A$3:$AN$528,12,FALSE)=0,"",VLOOKUP($B368,PERIODIZACION!$A$3:$AN$528,12,FALSE))</f>
        <v>6</v>
      </c>
      <c r="S368" s="331">
        <f>IF(VLOOKUP($B368,PERIODIZACION!$A$3:$AN$528,13,FALSE)=0,"",VLOOKUP($B368,PERIODIZACION!$A$3:$AN$528,13,FALSE))</f>
        <v>80</v>
      </c>
      <c r="T368" s="331" t="str">
        <f t="shared" ref="T368" si="99">IF(S368 &lt;&gt; "","/","")</f>
        <v>/</v>
      </c>
      <c r="U368" s="331">
        <f>IF(VLOOKUP($B368,PERIODIZACION!$A$3:$AN$528,14,FALSE)=0,"",VLOOKUP($B368,PERIODIZACION!$A$3:$AN$528,14,FALSE))</f>
        <v>6</v>
      </c>
      <c r="V368" s="331">
        <f>IF(VLOOKUP($B368,PERIODIZACION!$A$3:$AN$528,15,FALSE)=0,"",VLOOKUP($B368,PERIODIZACION!$A$3:$AN$528,15,FALSE))</f>
        <v>80</v>
      </c>
      <c r="W368" s="331" t="str">
        <f t="shared" ref="W368" si="100">IF(V368 &lt;&gt; "","/","")</f>
        <v>/</v>
      </c>
      <c r="X368" s="331">
        <f>IF(VLOOKUP($B368,PERIODIZACION!$A$3:$AN$528,16,FALSE)=0,"",VLOOKUP($B368,PERIODIZACION!$A$3:$AN$528,16,FALSE))</f>
        <v>6</v>
      </c>
      <c r="Y368" s="331">
        <f>IF(VLOOKUP($B368,PERIODIZACION!$A$3:$AN$528,17,FALSE)=0,"",VLOOKUP($B368,PERIODIZACION!$A$3:$AN$528,17,FALSE))</f>
        <v>80</v>
      </c>
      <c r="Z368" s="331" t="str">
        <f t="shared" ref="Z368" si="101">IF(Y368 &lt;&gt; "","/","")</f>
        <v>/</v>
      </c>
      <c r="AA368" s="331">
        <f>IF(VLOOKUP($B368,PERIODIZACION!$A$3:$AN$528,18,FALSE)=0,"",VLOOKUP($B368,PERIODIZACION!$A$3:$AN$528,18,FALSE))</f>
        <v>6</v>
      </c>
      <c r="AB368" s="331">
        <f>IF(VLOOKUP($B368,PERIODIZACION!$A$3:$AN$528,19,FALSE)=0,"",VLOOKUP($B368,PERIODIZACION!$A$3:$AN$528,19,FALSE))</f>
        <v>80</v>
      </c>
      <c r="AC368" s="331" t="str">
        <f t="shared" ref="AC368" si="102">IF(AB368 &lt;&gt; "","/","")</f>
        <v>/</v>
      </c>
      <c r="AD368" s="331">
        <f>IF(VLOOKUP($B368,PERIODIZACION!$A$3:$AN$528,20,FALSE)=0,"",VLOOKUP($B368,PERIODIZACION!$A$3:$AN$528,20,FALSE))</f>
        <v>6</v>
      </c>
      <c r="AE368" s="331" t="str">
        <f>IF(VLOOKUP($B368,PERIODIZACION!$A$3:$AN$528,21,FALSE)=0,"",VLOOKUP($B368,PERIODIZACION!$A$3:$AN$528,21,FALSE))</f>
        <v/>
      </c>
      <c r="AF368" s="331" t="str">
        <f t="shared" ref="AF368" si="103">IF(AE368 &lt;&gt; "","/","")</f>
        <v/>
      </c>
      <c r="AG368" s="332" t="str">
        <f>IF(VLOOKUP($B368,PERIODIZACION!$A$3:$AN$528,22,FALSE)=0,"",VLOOKUP($B368,PERIODIZACION!$A$3:$AN$528,22,FALSE))</f>
        <v/>
      </c>
      <c r="AJ368" s="19" t="e">
        <f>VLOOKUP(C368,EJE!C$1:D1703,2,FALSE)</f>
        <v>#N/A</v>
      </c>
    </row>
    <row r="369" spans="1:36" ht="12" customHeight="1">
      <c r="A369" s="165">
        <v>8</v>
      </c>
      <c r="B369" s="194" t="s">
        <v>685</v>
      </c>
      <c r="C369" s="326" t="s">
        <v>3</v>
      </c>
      <c r="D369" s="206" t="str">
        <f>HYPERLINK(AJ369,AI369)</f>
        <v>video</v>
      </c>
      <c r="E369" s="380"/>
      <c r="F369" s="380"/>
      <c r="G369" s="380"/>
      <c r="H369" s="380" t="s">
        <v>776</v>
      </c>
      <c r="I369" s="380"/>
      <c r="J369" s="380"/>
      <c r="K369" s="380"/>
      <c r="L369" s="380"/>
      <c r="M369" s="380"/>
      <c r="N369" s="380"/>
      <c r="O369" s="380"/>
      <c r="P369" s="380"/>
      <c r="Q369" s="326"/>
      <c r="R369" s="326"/>
      <c r="S369" s="326"/>
      <c r="T369" s="326"/>
      <c r="U369" s="326"/>
      <c r="V369" s="326"/>
      <c r="W369" s="326"/>
      <c r="X369" s="326"/>
      <c r="Y369" s="326"/>
      <c r="Z369" s="326"/>
      <c r="AA369" s="326"/>
      <c r="AB369" s="326"/>
      <c r="AC369" s="326"/>
      <c r="AD369" s="326"/>
      <c r="AE369" s="326"/>
      <c r="AF369" s="326"/>
      <c r="AG369" s="328"/>
      <c r="AI369" s="25" t="s">
        <v>738</v>
      </c>
      <c r="AJ369" s="19" t="str">
        <f>VLOOKUP(C369,EJE!C$1:D1704,2,FALSE)</f>
        <v>https://youtu.be/JwwQxitUCsY?si=-0IR-GRHn2uOUwX0</v>
      </c>
    </row>
    <row r="370" spans="1:36" ht="12.75" customHeight="1" thickBot="1">
      <c r="A370" s="165">
        <v>9</v>
      </c>
      <c r="B370" s="195" t="s">
        <v>264</v>
      </c>
      <c r="C370" s="329" t="s">
        <v>219</v>
      </c>
      <c r="D370" s="207" t="str">
        <f>HYPERLINK(AJ370,AI370)</f>
        <v>video</v>
      </c>
      <c r="E370" s="387"/>
      <c r="F370" s="387"/>
      <c r="G370" s="387"/>
      <c r="H370" s="387" t="s">
        <v>776</v>
      </c>
      <c r="I370" s="387"/>
      <c r="J370" s="387"/>
      <c r="K370" s="387"/>
      <c r="L370" s="387"/>
      <c r="M370" s="387"/>
      <c r="N370" s="387"/>
      <c r="O370" s="387"/>
      <c r="P370" s="387"/>
      <c r="Q370" s="329"/>
      <c r="R370" s="329"/>
      <c r="S370" s="329"/>
      <c r="T370" s="329"/>
      <c r="U370" s="329"/>
      <c r="V370" s="329"/>
      <c r="W370" s="329"/>
      <c r="X370" s="329"/>
      <c r="Y370" s="329"/>
      <c r="Z370" s="329"/>
      <c r="AA370" s="329"/>
      <c r="AB370" s="329"/>
      <c r="AC370" s="329"/>
      <c r="AD370" s="329"/>
      <c r="AE370" s="329"/>
      <c r="AF370" s="329"/>
      <c r="AG370" s="330"/>
      <c r="AI370" s="25" t="s">
        <v>738</v>
      </c>
      <c r="AJ370" s="19">
        <f>VLOOKUP(C370,EJE!C$1:D1705,2,FALSE)</f>
        <v>0</v>
      </c>
    </row>
    <row r="371" spans="1:36">
      <c r="A371" s="165">
        <v>10</v>
      </c>
      <c r="B371" s="400"/>
      <c r="C371" s="400"/>
      <c r="D371" s="400"/>
      <c r="E371" s="400" t="s">
        <v>688</v>
      </c>
      <c r="F371" s="400"/>
      <c r="G371" s="400"/>
      <c r="H371" s="400" t="s">
        <v>38</v>
      </c>
      <c r="I371" s="400"/>
      <c r="J371" s="400"/>
      <c r="K371" s="400" t="s">
        <v>687</v>
      </c>
      <c r="L371" s="400"/>
      <c r="M371" s="400"/>
      <c r="N371" s="400" t="s">
        <v>686</v>
      </c>
      <c r="O371" s="400"/>
      <c r="P371" s="400"/>
      <c r="Q371" s="326"/>
      <c r="R371" s="326"/>
      <c r="S371" s="326"/>
      <c r="T371" s="326"/>
      <c r="U371" s="326"/>
      <c r="V371" s="326"/>
      <c r="W371" s="326"/>
      <c r="X371" s="326"/>
      <c r="Y371" s="326"/>
      <c r="Z371" s="326"/>
      <c r="AA371" s="326"/>
      <c r="AB371" s="326"/>
      <c r="AC371" s="326"/>
      <c r="AD371" s="326"/>
      <c r="AE371" s="326"/>
      <c r="AF371" s="326"/>
      <c r="AG371" s="326"/>
      <c r="AJ371" s="19"/>
    </row>
    <row r="372" spans="1:36" ht="16.5" customHeight="1">
      <c r="A372" s="165">
        <v>11</v>
      </c>
      <c r="B372" s="197" t="s">
        <v>685</v>
      </c>
      <c r="C372" s="326" t="s">
        <v>3</v>
      </c>
      <c r="D372" s="206" t="str">
        <f t="shared" ref="D372:D381" si="104">HYPERLINK(AJ372,AI372)</f>
        <v>video</v>
      </c>
      <c r="E372" s="380"/>
      <c r="F372" s="380"/>
      <c r="G372" s="380"/>
      <c r="H372" s="380" t="s">
        <v>776</v>
      </c>
      <c r="I372" s="380"/>
      <c r="J372" s="380"/>
      <c r="K372" s="380"/>
      <c r="L372" s="380"/>
      <c r="M372" s="380"/>
      <c r="N372" s="380"/>
      <c r="O372" s="380"/>
      <c r="P372" s="380"/>
      <c r="Q372" s="326"/>
      <c r="R372" s="326"/>
      <c r="S372" s="326"/>
      <c r="T372" s="326"/>
      <c r="U372" s="326"/>
      <c r="V372" s="326"/>
      <c r="W372" s="326"/>
      <c r="X372" s="326"/>
      <c r="Y372" s="326"/>
      <c r="Z372" s="326"/>
      <c r="AA372" s="326"/>
      <c r="AB372" s="326"/>
      <c r="AC372" s="326"/>
      <c r="AD372" s="326"/>
      <c r="AE372" s="326"/>
      <c r="AF372" s="326"/>
      <c r="AG372" s="326"/>
      <c r="AI372" s="25" t="s">
        <v>738</v>
      </c>
      <c r="AJ372" s="19" t="str">
        <f>VLOOKUP(C372,EJE!C$1:D1707,2,FALSE)</f>
        <v>https://youtu.be/JwwQxitUCsY?si=-0IR-GRHn2uOUwX0</v>
      </c>
    </row>
    <row r="373" spans="1:36" ht="12.75" customHeight="1">
      <c r="A373" s="165">
        <v>12</v>
      </c>
      <c r="B373" s="197" t="s">
        <v>942</v>
      </c>
      <c r="C373" s="326" t="s">
        <v>661</v>
      </c>
      <c r="D373" s="206" t="str">
        <f t="shared" si="104"/>
        <v>video</v>
      </c>
      <c r="E373" s="380"/>
      <c r="F373" s="380"/>
      <c r="G373" s="380"/>
      <c r="H373" s="380" t="s">
        <v>776</v>
      </c>
      <c r="I373" s="380"/>
      <c r="J373" s="380"/>
      <c r="K373" s="380"/>
      <c r="L373" s="380"/>
      <c r="M373" s="380"/>
      <c r="N373" s="380"/>
      <c r="O373" s="380"/>
      <c r="P373" s="380"/>
      <c r="Q373" s="326"/>
      <c r="R373" s="326"/>
      <c r="S373" s="326"/>
      <c r="T373" s="326"/>
      <c r="U373" s="326"/>
      <c r="V373" s="326"/>
      <c r="W373" s="326"/>
      <c r="X373" s="326"/>
      <c r="Y373" s="326"/>
      <c r="Z373" s="326"/>
      <c r="AA373" s="326"/>
      <c r="AB373" s="326"/>
      <c r="AC373" s="326"/>
      <c r="AD373" s="326"/>
      <c r="AE373" s="326"/>
      <c r="AF373" s="326"/>
      <c r="AG373" s="326"/>
      <c r="AI373" s="25" t="s">
        <v>738</v>
      </c>
      <c r="AJ373" s="19" t="str">
        <f>VLOOKUP(C373,EJE!C$1:D1708,2,FALSE)</f>
        <v>https://drive.google.com/file/d/1VSznd0Pd842fm_2ygqVwDGID2Qpk-swW/view?usp=sharing</v>
      </c>
    </row>
    <row r="374" spans="1:36" ht="12" customHeight="1">
      <c r="A374" s="165">
        <v>13</v>
      </c>
      <c r="B374" s="197" t="s">
        <v>942</v>
      </c>
      <c r="C374" s="326" t="s">
        <v>661</v>
      </c>
      <c r="D374" s="206" t="str">
        <f t="shared" si="104"/>
        <v>video</v>
      </c>
      <c r="E374" s="380"/>
      <c r="F374" s="380"/>
      <c r="G374" s="380"/>
      <c r="H374" s="380" t="s">
        <v>776</v>
      </c>
      <c r="I374" s="380"/>
      <c r="J374" s="380"/>
      <c r="K374" s="380"/>
      <c r="L374" s="380"/>
      <c r="M374" s="380"/>
      <c r="N374" s="380"/>
      <c r="O374" s="380"/>
      <c r="P374" s="380"/>
      <c r="Q374" s="326"/>
      <c r="R374" s="326"/>
      <c r="S374" s="326"/>
      <c r="T374" s="326"/>
      <c r="U374" s="326"/>
      <c r="V374" s="326"/>
      <c r="W374" s="326"/>
      <c r="X374" s="326"/>
      <c r="Y374" s="326"/>
      <c r="Z374" s="326"/>
      <c r="AA374" s="326"/>
      <c r="AB374" s="326"/>
      <c r="AC374" s="326"/>
      <c r="AD374" s="326"/>
      <c r="AE374" s="326"/>
      <c r="AF374" s="326"/>
      <c r="AG374" s="326"/>
      <c r="AI374" s="25" t="s">
        <v>738</v>
      </c>
      <c r="AJ374" s="19" t="str">
        <f>VLOOKUP(C374,EJE!C$1:D1709,2,FALSE)</f>
        <v>https://drive.google.com/file/d/1VSznd0Pd842fm_2ygqVwDGID2Qpk-swW/view?usp=sharing</v>
      </c>
    </row>
    <row r="375" spans="1:36" ht="12" customHeight="1">
      <c r="A375" s="165">
        <v>14</v>
      </c>
      <c r="B375" s="197" t="s">
        <v>42</v>
      </c>
      <c r="C375" s="326" t="s">
        <v>2</v>
      </c>
      <c r="D375" s="206" t="str">
        <f t="shared" si="104"/>
        <v>video</v>
      </c>
      <c r="E375" s="380">
        <v>10</v>
      </c>
      <c r="F375" s="380"/>
      <c r="G375" s="380"/>
      <c r="H375" s="380" t="s">
        <v>772</v>
      </c>
      <c r="I375" s="380"/>
      <c r="J375" s="380"/>
      <c r="K375" s="380">
        <v>3</v>
      </c>
      <c r="L375" s="380"/>
      <c r="M375" s="380"/>
      <c r="N375" s="380"/>
      <c r="O375" s="380"/>
      <c r="P375" s="380"/>
      <c r="Q375" s="326"/>
      <c r="R375" s="326"/>
      <c r="S375" s="326"/>
      <c r="T375" s="326"/>
      <c r="U375" s="326"/>
      <c r="V375" s="326"/>
      <c r="W375" s="326"/>
      <c r="X375" s="326"/>
      <c r="Y375" s="326"/>
      <c r="Z375" s="326"/>
      <c r="AA375" s="326"/>
      <c r="AB375" s="326"/>
      <c r="AC375" s="326"/>
      <c r="AD375" s="326"/>
      <c r="AE375" s="326"/>
      <c r="AF375" s="326"/>
      <c r="AG375" s="326"/>
      <c r="AI375" s="25" t="s">
        <v>738</v>
      </c>
      <c r="AJ375" s="19" t="str">
        <f>VLOOKUP(C375,EJE!C$1:D1710,2,FALSE)</f>
        <v>https://youtu.be/bgO3bI1ts_E?si=cgFOBOfo4lT9WI1k</v>
      </c>
    </row>
    <row r="376" spans="1:36" ht="12" customHeight="1">
      <c r="A376" s="165">
        <v>15</v>
      </c>
      <c r="B376" s="197" t="s">
        <v>39</v>
      </c>
      <c r="C376" s="326" t="s">
        <v>565</v>
      </c>
      <c r="D376" s="206" t="str">
        <f t="shared" si="104"/>
        <v>video</v>
      </c>
      <c r="E376" s="380">
        <v>10</v>
      </c>
      <c r="F376" s="380"/>
      <c r="G376" s="380"/>
      <c r="H376" s="380" t="s">
        <v>772</v>
      </c>
      <c r="I376" s="380"/>
      <c r="J376" s="380"/>
      <c r="K376" s="380">
        <v>3</v>
      </c>
      <c r="L376" s="380"/>
      <c r="M376" s="380"/>
      <c r="N376" s="380"/>
      <c r="O376" s="380"/>
      <c r="P376" s="380"/>
      <c r="Q376" s="326"/>
      <c r="R376" s="326"/>
      <c r="S376" s="326"/>
      <c r="T376" s="326"/>
      <c r="U376" s="326"/>
      <c r="V376" s="326"/>
      <c r="W376" s="326"/>
      <c r="X376" s="326"/>
      <c r="Y376" s="326"/>
      <c r="Z376" s="326"/>
      <c r="AA376" s="326"/>
      <c r="AB376" s="326"/>
      <c r="AC376" s="326"/>
      <c r="AD376" s="326"/>
      <c r="AE376" s="326"/>
      <c r="AF376" s="326"/>
      <c r="AG376" s="326"/>
      <c r="AI376" s="25" t="s">
        <v>738</v>
      </c>
      <c r="AJ376" s="19">
        <f>VLOOKUP(C376,EJE!C$1:D1711,2,FALSE)</f>
        <v>0</v>
      </c>
    </row>
    <row r="377" spans="1:36" ht="12.75" customHeight="1">
      <c r="A377" s="165">
        <v>16</v>
      </c>
      <c r="B377" s="197" t="s">
        <v>685</v>
      </c>
      <c r="C377" s="326" t="s">
        <v>4</v>
      </c>
      <c r="D377" s="206" t="str">
        <f t="shared" si="104"/>
        <v>video</v>
      </c>
      <c r="E377" s="380"/>
      <c r="F377" s="380"/>
      <c r="G377" s="380"/>
      <c r="H377" s="380" t="s">
        <v>779</v>
      </c>
      <c r="I377" s="380"/>
      <c r="J377" s="380"/>
      <c r="K377" s="380">
        <v>3</v>
      </c>
      <c r="L377" s="380"/>
      <c r="M377" s="380"/>
      <c r="N377" s="380"/>
      <c r="O377" s="380"/>
      <c r="P377" s="380"/>
      <c r="Q377" s="326"/>
      <c r="R377" s="326"/>
      <c r="S377" s="326"/>
      <c r="T377" s="326"/>
      <c r="U377" s="326"/>
      <c r="V377" s="326"/>
      <c r="W377" s="326"/>
      <c r="X377" s="326"/>
      <c r="Y377" s="326"/>
      <c r="Z377" s="326"/>
      <c r="AA377" s="326"/>
      <c r="AB377" s="326"/>
      <c r="AC377" s="326"/>
      <c r="AD377" s="326"/>
      <c r="AE377" s="326"/>
      <c r="AF377" s="326"/>
      <c r="AG377" s="326"/>
      <c r="AI377" s="25" t="s">
        <v>738</v>
      </c>
      <c r="AJ377" s="19" t="str">
        <f>VLOOKUP(C377,EJE!C$1:D1712,2,FALSE)</f>
        <v>https://youtu.be/SvFPSj9WcEk?si=iMWBcf8EZLcp5zy2</v>
      </c>
    </row>
    <row r="378" spans="1:36" ht="16.5">
      <c r="A378" s="166">
        <v>17</v>
      </c>
      <c r="B378" s="197" t="s">
        <v>1</v>
      </c>
      <c r="C378" s="326" t="s">
        <v>746</v>
      </c>
      <c r="D378" s="206" t="str">
        <f t="shared" si="104"/>
        <v>video</v>
      </c>
      <c r="E378" s="380"/>
      <c r="F378" s="380"/>
      <c r="G378" s="380"/>
      <c r="H378" s="380"/>
      <c r="I378" s="380"/>
      <c r="J378" s="380"/>
      <c r="K378" s="380"/>
      <c r="L378" s="380"/>
      <c r="M378" s="380"/>
      <c r="N378" s="380"/>
      <c r="O378" s="380"/>
      <c r="P378" s="380"/>
      <c r="Q378" s="326"/>
      <c r="R378" s="326"/>
      <c r="S378" s="326"/>
      <c r="T378" s="326"/>
      <c r="U378" s="326"/>
      <c r="V378" s="326"/>
      <c r="W378" s="326"/>
      <c r="X378" s="326"/>
      <c r="Y378" s="326"/>
      <c r="Z378" s="326"/>
      <c r="AA378" s="326"/>
      <c r="AB378" s="326"/>
      <c r="AC378" s="326"/>
      <c r="AD378" s="326"/>
      <c r="AE378" s="326"/>
      <c r="AF378" s="326"/>
      <c r="AG378" s="326"/>
      <c r="AI378" s="25" t="s">
        <v>738</v>
      </c>
      <c r="AJ378" s="19">
        <f>VLOOKUP(C378,EJE!C$1:D1713,2,FALSE)</f>
        <v>0</v>
      </c>
    </row>
    <row r="379" spans="1:36" ht="16.5">
      <c r="A379" s="166">
        <v>18</v>
      </c>
      <c r="B379" s="197" t="s">
        <v>1</v>
      </c>
      <c r="C379" s="326" t="s">
        <v>746</v>
      </c>
      <c r="D379" s="206" t="str">
        <f t="shared" si="104"/>
        <v>video</v>
      </c>
      <c r="E379" s="380"/>
      <c r="F379" s="380"/>
      <c r="G379" s="380"/>
      <c r="H379" s="380"/>
      <c r="I379" s="380"/>
      <c r="J379" s="380"/>
      <c r="K379" s="380"/>
      <c r="L379" s="380"/>
      <c r="M379" s="380"/>
      <c r="N379" s="380"/>
      <c r="O379" s="380"/>
      <c r="P379" s="380"/>
      <c r="Q379" s="326"/>
      <c r="R379" s="326"/>
      <c r="S379" s="326"/>
      <c r="T379" s="326"/>
      <c r="U379" s="326"/>
      <c r="V379" s="326"/>
      <c r="W379" s="326"/>
      <c r="X379" s="326"/>
      <c r="Y379" s="326"/>
      <c r="Z379" s="326"/>
      <c r="AA379" s="326"/>
      <c r="AB379" s="326"/>
      <c r="AC379" s="326"/>
      <c r="AD379" s="326"/>
      <c r="AE379" s="326"/>
      <c r="AF379" s="326"/>
      <c r="AG379" s="326"/>
      <c r="AI379" s="25" t="s">
        <v>738</v>
      </c>
      <c r="AJ379" s="19">
        <f>VLOOKUP(C379,EJE!C$1:D1714,2,FALSE)</f>
        <v>0</v>
      </c>
    </row>
    <row r="380" spans="1:36" ht="16.5">
      <c r="A380" s="166">
        <v>19</v>
      </c>
      <c r="B380" s="197" t="s">
        <v>1</v>
      </c>
      <c r="C380" s="326" t="s">
        <v>746</v>
      </c>
      <c r="D380" s="206" t="str">
        <f t="shared" si="104"/>
        <v>video</v>
      </c>
      <c r="E380" s="380"/>
      <c r="F380" s="380"/>
      <c r="G380" s="380"/>
      <c r="H380" s="380"/>
      <c r="I380" s="380"/>
      <c r="J380" s="380"/>
      <c r="K380" s="380"/>
      <c r="L380" s="380"/>
      <c r="M380" s="380"/>
      <c r="N380" s="380"/>
      <c r="O380" s="380"/>
      <c r="P380" s="380"/>
      <c r="Q380" s="326"/>
      <c r="R380" s="326"/>
      <c r="S380" s="326"/>
      <c r="T380" s="326"/>
      <c r="U380" s="326"/>
      <c r="V380" s="326"/>
      <c r="W380" s="326"/>
      <c r="X380" s="326"/>
      <c r="Y380" s="326"/>
      <c r="Z380" s="326"/>
      <c r="AA380" s="326"/>
      <c r="AB380" s="326"/>
      <c r="AC380" s="326"/>
      <c r="AD380" s="326"/>
      <c r="AE380" s="326"/>
      <c r="AF380" s="326"/>
      <c r="AG380" s="326"/>
      <c r="AI380" s="25" t="s">
        <v>738</v>
      </c>
      <c r="AJ380" s="19">
        <f>VLOOKUP(C380,EJE!C$1:D1715,2,FALSE)</f>
        <v>0</v>
      </c>
    </row>
    <row r="381" spans="1:36" ht="16.5">
      <c r="A381" s="166">
        <v>20</v>
      </c>
      <c r="B381" s="197" t="s">
        <v>1</v>
      </c>
      <c r="C381" s="326" t="s">
        <v>746</v>
      </c>
      <c r="D381" s="206" t="str">
        <f t="shared" si="104"/>
        <v>video</v>
      </c>
      <c r="E381" s="380"/>
      <c r="F381" s="380"/>
      <c r="G381" s="380"/>
      <c r="H381" s="380"/>
      <c r="I381" s="380"/>
      <c r="J381" s="380"/>
      <c r="K381" s="380"/>
      <c r="L381" s="380"/>
      <c r="M381" s="380"/>
      <c r="N381" s="380"/>
      <c r="O381" s="380"/>
      <c r="P381" s="380"/>
      <c r="Q381" s="326"/>
      <c r="R381" s="326"/>
      <c r="S381" s="326"/>
      <c r="T381" s="326"/>
      <c r="U381" s="326"/>
      <c r="V381" s="326"/>
      <c r="W381" s="326"/>
      <c r="X381" s="326"/>
      <c r="Y381" s="326"/>
      <c r="Z381" s="326"/>
      <c r="AA381" s="326"/>
      <c r="AB381" s="326"/>
      <c r="AC381" s="326"/>
      <c r="AD381" s="326"/>
      <c r="AE381" s="326"/>
      <c r="AF381" s="326"/>
      <c r="AG381" s="326"/>
      <c r="AI381" s="25" t="s">
        <v>738</v>
      </c>
      <c r="AJ381" s="19">
        <f>VLOOKUP(C381,EJE!C$1:D1716,2,FALSE)</f>
        <v>0</v>
      </c>
    </row>
    <row r="382" spans="1:36">
      <c r="A382" s="166">
        <v>21</v>
      </c>
      <c r="B382" s="197"/>
    </row>
    <row r="383" spans="1:36">
      <c r="A383" s="166">
        <v>22</v>
      </c>
      <c r="B383" s="197"/>
    </row>
    <row r="384" spans="1:36">
      <c r="A384" s="166">
        <v>23</v>
      </c>
      <c r="B384" s="197"/>
    </row>
    <row r="385" spans="1:36">
      <c r="A385" s="166">
        <v>24</v>
      </c>
      <c r="B385" s="197"/>
    </row>
    <row r="386" spans="1:36">
      <c r="C386" s="157" t="s">
        <v>939</v>
      </c>
    </row>
    <row r="387" spans="1:36" s="250" customFormat="1" ht="21" customHeight="1" thickBot="1">
      <c r="A387" s="335">
        <v>16</v>
      </c>
      <c r="B387" s="335"/>
      <c r="C387" s="335" t="s">
        <v>941</v>
      </c>
      <c r="D387" s="335"/>
      <c r="E387" s="401" t="s">
        <v>688</v>
      </c>
      <c r="F387" s="401"/>
      <c r="G387" s="401"/>
      <c r="H387" s="401" t="s">
        <v>38</v>
      </c>
      <c r="I387" s="401"/>
      <c r="J387" s="401"/>
      <c r="K387" s="401" t="s">
        <v>687</v>
      </c>
      <c r="L387" s="401"/>
      <c r="M387" s="401"/>
      <c r="N387" s="401" t="s">
        <v>686</v>
      </c>
      <c r="O387" s="401"/>
      <c r="P387" s="401"/>
      <c r="AH387" s="249"/>
      <c r="AI387" s="249"/>
    </row>
    <row r="388" spans="1:36">
      <c r="A388" s="165">
        <v>1</v>
      </c>
      <c r="B388" s="193" t="s">
        <v>175</v>
      </c>
      <c r="C388" s="331" t="s">
        <v>210</v>
      </c>
      <c r="D388" s="209" t="str">
        <f t="shared" ref="D388:D407" si="105">HYPERLINK(AJ388,AI388)</f>
        <v>video</v>
      </c>
      <c r="E388" s="389">
        <v>8</v>
      </c>
      <c r="F388" s="389"/>
      <c r="G388" s="389"/>
      <c r="H388" s="389"/>
      <c r="I388" s="389"/>
      <c r="J388" s="389"/>
      <c r="K388" s="389"/>
      <c r="L388" s="389"/>
      <c r="M388" s="389"/>
      <c r="N388" s="390"/>
      <c r="O388" s="390"/>
      <c r="P388" s="391"/>
      <c r="Q388" s="327"/>
      <c r="R388" s="327"/>
      <c r="S388" s="327"/>
      <c r="T388" s="327"/>
      <c r="U388" s="327"/>
      <c r="V388" s="327"/>
      <c r="W388" s="327"/>
      <c r="X388" s="327"/>
      <c r="Y388" s="327"/>
      <c r="Z388" s="327"/>
      <c r="AA388" s="327"/>
      <c r="AB388" s="327"/>
      <c r="AC388" s="327"/>
      <c r="AD388" s="327"/>
      <c r="AE388" s="327"/>
      <c r="AF388" s="327"/>
      <c r="AG388" s="327"/>
      <c r="AI388" s="25" t="s">
        <v>738</v>
      </c>
      <c r="AJ388" s="19">
        <f>VLOOKUP(C388,EJE!C$1:D1716,2,FALSE)</f>
        <v>0</v>
      </c>
    </row>
    <row r="389" spans="1:36" ht="12" customHeight="1">
      <c r="A389" s="165">
        <v>2</v>
      </c>
      <c r="B389" s="194" t="s">
        <v>395</v>
      </c>
      <c r="C389" s="326" t="s">
        <v>389</v>
      </c>
      <c r="D389" s="208" t="str">
        <f t="shared" si="105"/>
        <v>video</v>
      </c>
      <c r="E389" s="384"/>
      <c r="F389" s="384"/>
      <c r="G389" s="384"/>
      <c r="H389" s="384" t="s">
        <v>776</v>
      </c>
      <c r="I389" s="384"/>
      <c r="J389" s="384"/>
      <c r="K389" s="384">
        <v>3</v>
      </c>
      <c r="L389" s="384"/>
      <c r="M389" s="384"/>
      <c r="N389" s="380"/>
      <c r="O389" s="380"/>
      <c r="P389" s="385"/>
      <c r="Q389" s="327"/>
      <c r="R389" s="327"/>
      <c r="S389" s="327"/>
      <c r="T389" s="327"/>
      <c r="U389" s="327"/>
      <c r="V389" s="327"/>
      <c r="W389" s="327"/>
      <c r="X389" s="327"/>
      <c r="Y389" s="327"/>
      <c r="Z389" s="327"/>
      <c r="AA389" s="327"/>
      <c r="AB389" s="327"/>
      <c r="AC389" s="327"/>
      <c r="AD389" s="327"/>
      <c r="AE389" s="327"/>
      <c r="AF389" s="327"/>
      <c r="AG389" s="327"/>
      <c r="AI389" s="25" t="s">
        <v>738</v>
      </c>
      <c r="AJ389" s="19" t="str">
        <f>VLOOKUP(C389,EJE!C$1:D1717,2,FALSE)</f>
        <v>https://youtu.be/B4AxYIlorgw?si=E6uIHQ3akwy8aj-m</v>
      </c>
    </row>
    <row r="390" spans="1:36" ht="17.25" customHeight="1" thickBot="1">
      <c r="A390" s="165">
        <v>3</v>
      </c>
      <c r="B390" s="195" t="s">
        <v>392</v>
      </c>
      <c r="C390" s="329" t="s">
        <v>176</v>
      </c>
      <c r="D390" s="210" t="str">
        <f t="shared" si="105"/>
        <v>video</v>
      </c>
      <c r="E390" s="386"/>
      <c r="F390" s="386"/>
      <c r="G390" s="386"/>
      <c r="H390" s="386" t="s">
        <v>776</v>
      </c>
      <c r="I390" s="386"/>
      <c r="J390" s="386"/>
      <c r="K390" s="386">
        <v>3</v>
      </c>
      <c r="L390" s="386"/>
      <c r="M390" s="386"/>
      <c r="N390" s="387"/>
      <c r="O390" s="387"/>
      <c r="P390" s="388"/>
      <c r="Q390" s="327"/>
      <c r="R390" s="327"/>
      <c r="S390" s="327"/>
      <c r="T390" s="327"/>
      <c r="U390" s="327"/>
      <c r="V390" s="327"/>
      <c r="W390" s="327"/>
      <c r="X390" s="327"/>
      <c r="Y390" s="327"/>
      <c r="Z390" s="327"/>
      <c r="AA390" s="327"/>
      <c r="AB390" s="327"/>
      <c r="AC390" s="327"/>
      <c r="AD390" s="327"/>
      <c r="AE390" s="327"/>
      <c r="AF390" s="327"/>
      <c r="AG390" s="327"/>
      <c r="AI390" s="25" t="s">
        <v>738</v>
      </c>
      <c r="AJ390" s="19" t="str">
        <f>VLOOKUP(C390,EJE!C$1:D1718,2,FALSE)</f>
        <v>https://drive.google.com/file/d/1Q1An8Nigul245WUqUDS52fCJOsCBmEqf/view?usp=drive_link</v>
      </c>
    </row>
    <row r="391" spans="1:36" ht="16.5" customHeight="1">
      <c r="A391" s="165">
        <v>4</v>
      </c>
      <c r="B391" s="193" t="s">
        <v>739</v>
      </c>
      <c r="C391" s="331" t="s">
        <v>66</v>
      </c>
      <c r="D391" s="209" t="str">
        <f t="shared" si="105"/>
        <v>video</v>
      </c>
      <c r="E391" s="389"/>
      <c r="F391" s="389"/>
      <c r="G391" s="389"/>
      <c r="H391" s="389" t="s">
        <v>776</v>
      </c>
      <c r="I391" s="389"/>
      <c r="J391" s="389"/>
      <c r="K391" s="389">
        <v>3</v>
      </c>
      <c r="L391" s="389"/>
      <c r="M391" s="389"/>
      <c r="N391" s="390"/>
      <c r="O391" s="390"/>
      <c r="P391" s="391"/>
      <c r="Q391" s="327"/>
      <c r="R391" s="327"/>
      <c r="S391" s="327"/>
      <c r="T391" s="327"/>
      <c r="U391" s="327"/>
      <c r="V391" s="327"/>
      <c r="W391" s="327"/>
      <c r="X391" s="327"/>
      <c r="Y391" s="327"/>
      <c r="Z391" s="327"/>
      <c r="AA391" s="327"/>
      <c r="AB391" s="327"/>
      <c r="AC391" s="327"/>
      <c r="AD391" s="327"/>
      <c r="AE391" s="327"/>
      <c r="AF391" s="327"/>
      <c r="AG391" s="327"/>
      <c r="AI391" s="25" t="s">
        <v>738</v>
      </c>
      <c r="AJ391" s="19" t="str">
        <f>VLOOKUP(C391,EJE!C$1:D1719,2,FALSE)</f>
        <v>https://youtu.be/YNAwRWgPwNk?si=tRGZb459mOPBCCZB</v>
      </c>
    </row>
    <row r="392" spans="1:36" ht="12" customHeight="1">
      <c r="A392" s="165">
        <v>5</v>
      </c>
      <c r="B392" s="194" t="s">
        <v>739</v>
      </c>
      <c r="C392" s="326" t="s">
        <v>622</v>
      </c>
      <c r="D392" s="208" t="e">
        <f t="shared" si="105"/>
        <v>#N/A</v>
      </c>
      <c r="E392" s="384"/>
      <c r="F392" s="384"/>
      <c r="G392" s="384"/>
      <c r="H392" s="384" t="s">
        <v>776</v>
      </c>
      <c r="I392" s="384"/>
      <c r="J392" s="384"/>
      <c r="K392" s="384">
        <v>3</v>
      </c>
      <c r="L392" s="384"/>
      <c r="M392" s="384"/>
      <c r="N392" s="380"/>
      <c r="O392" s="380"/>
      <c r="P392" s="385"/>
      <c r="Q392" s="327"/>
      <c r="R392" s="327"/>
      <c r="S392" s="327"/>
      <c r="T392" s="327"/>
      <c r="U392" s="327"/>
      <c r="V392" s="327"/>
      <c r="W392" s="327"/>
      <c r="X392" s="327"/>
      <c r="Y392" s="327"/>
      <c r="Z392" s="327"/>
      <c r="AA392" s="327"/>
      <c r="AB392" s="327"/>
      <c r="AC392" s="327"/>
      <c r="AD392" s="327"/>
      <c r="AE392" s="327"/>
      <c r="AF392" s="327"/>
      <c r="AG392" s="327"/>
      <c r="AI392" s="25" t="s">
        <v>738</v>
      </c>
      <c r="AJ392" s="19" t="e">
        <f>VLOOKUP(C392,EJE!C$1:D1720,2,FALSE)</f>
        <v>#N/A</v>
      </c>
    </row>
    <row r="393" spans="1:36" ht="12.75" customHeight="1" thickBot="1">
      <c r="A393" s="165">
        <v>6</v>
      </c>
      <c r="B393" s="195" t="s">
        <v>0</v>
      </c>
      <c r="C393" s="329" t="s">
        <v>627</v>
      </c>
      <c r="D393" s="210" t="str">
        <f t="shared" si="105"/>
        <v>video</v>
      </c>
      <c r="E393" s="386"/>
      <c r="F393" s="386"/>
      <c r="G393" s="386"/>
      <c r="H393" s="386" t="s">
        <v>776</v>
      </c>
      <c r="I393" s="386"/>
      <c r="J393" s="386"/>
      <c r="K393" s="386">
        <v>3</v>
      </c>
      <c r="L393" s="386"/>
      <c r="M393" s="386"/>
      <c r="N393" s="387"/>
      <c r="O393" s="387"/>
      <c r="P393" s="388"/>
      <c r="Q393" s="327"/>
      <c r="R393" s="327"/>
      <c r="S393" s="327"/>
      <c r="T393" s="327"/>
      <c r="U393" s="327"/>
      <c r="V393" s="327"/>
      <c r="W393" s="327"/>
      <c r="X393" s="327"/>
      <c r="Y393" s="327"/>
      <c r="Z393" s="327"/>
      <c r="AA393" s="327"/>
      <c r="AB393" s="327"/>
      <c r="AC393" s="327"/>
      <c r="AD393" s="327"/>
      <c r="AE393" s="327"/>
      <c r="AF393" s="327"/>
      <c r="AG393" s="327"/>
      <c r="AI393" s="25" t="s">
        <v>738</v>
      </c>
      <c r="AJ393" s="19" t="str">
        <f>VLOOKUP(C393,EJE!C$1:D1721,2,FALSE)</f>
        <v>https://youtu.be/21c_yxmd5lQ?si=PIVwUqgcfAsyu5jn</v>
      </c>
    </row>
    <row r="394" spans="1:36">
      <c r="A394" s="165">
        <v>7</v>
      </c>
      <c r="B394" s="197" t="s">
        <v>685</v>
      </c>
      <c r="C394" s="326" t="s">
        <v>114</v>
      </c>
      <c r="D394" s="208" t="str">
        <f t="shared" si="105"/>
        <v>video</v>
      </c>
      <c r="E394" s="384"/>
      <c r="F394" s="384"/>
      <c r="G394" s="384"/>
      <c r="H394" s="384" t="s">
        <v>776</v>
      </c>
      <c r="I394" s="384"/>
      <c r="J394" s="384"/>
      <c r="K394" s="384"/>
      <c r="L394" s="384"/>
      <c r="M394" s="384"/>
      <c r="N394" s="384"/>
      <c r="O394" s="384"/>
      <c r="P394" s="384"/>
      <c r="Q394" s="327"/>
      <c r="R394" s="327"/>
      <c r="S394" s="327"/>
      <c r="T394" s="327"/>
      <c r="U394" s="327"/>
      <c r="V394" s="327"/>
      <c r="W394" s="327"/>
      <c r="X394" s="327"/>
      <c r="Y394" s="327"/>
      <c r="Z394" s="327"/>
      <c r="AA394" s="327"/>
      <c r="AB394" s="327"/>
      <c r="AC394" s="327"/>
      <c r="AD394" s="327"/>
      <c r="AE394" s="327"/>
      <c r="AF394" s="327"/>
      <c r="AG394" s="327"/>
      <c r="AI394" s="25" t="s">
        <v>738</v>
      </c>
      <c r="AJ394" s="19" t="str">
        <f>VLOOKUP(C394,EJE!C$1:D1724,2,FALSE)</f>
        <v>https://youtu.be/p2i_0eL_ztg?si=rwMzBD9p-1bf_avu</v>
      </c>
    </row>
    <row r="395" spans="1:36" ht="12" customHeight="1">
      <c r="A395" s="165">
        <v>8</v>
      </c>
      <c r="B395" s="197" t="s">
        <v>264</v>
      </c>
      <c r="C395" s="326" t="s">
        <v>219</v>
      </c>
      <c r="D395" s="208" t="str">
        <f t="shared" si="105"/>
        <v>video</v>
      </c>
      <c r="E395" s="384"/>
      <c r="F395" s="384"/>
      <c r="G395" s="384"/>
      <c r="H395" s="384" t="s">
        <v>776</v>
      </c>
      <c r="I395" s="384"/>
      <c r="J395" s="384"/>
      <c r="K395" s="384"/>
      <c r="L395" s="384"/>
      <c r="M395" s="384"/>
      <c r="N395" s="384"/>
      <c r="O395" s="384"/>
      <c r="P395" s="384"/>
      <c r="Q395" s="327"/>
      <c r="R395" s="327"/>
      <c r="S395" s="327"/>
      <c r="T395" s="327"/>
      <c r="U395" s="327"/>
      <c r="V395" s="327"/>
      <c r="W395" s="327"/>
      <c r="X395" s="327"/>
      <c r="Y395" s="327"/>
      <c r="Z395" s="327"/>
      <c r="AA395" s="327"/>
      <c r="AB395" s="327"/>
      <c r="AC395" s="327"/>
      <c r="AD395" s="327"/>
      <c r="AE395" s="327"/>
      <c r="AF395" s="327"/>
      <c r="AG395" s="327"/>
      <c r="AI395" s="25" t="s">
        <v>738</v>
      </c>
      <c r="AJ395" s="19">
        <f>VLOOKUP(C395,EJE!C$1:D1725,2,FALSE)</f>
        <v>0</v>
      </c>
    </row>
    <row r="396" spans="1:36" ht="12.75" customHeight="1">
      <c r="A396" s="165">
        <v>9</v>
      </c>
      <c r="B396" s="197" t="s">
        <v>685</v>
      </c>
      <c r="C396" s="326" t="s">
        <v>3</v>
      </c>
      <c r="D396" s="208" t="str">
        <f t="shared" si="105"/>
        <v>video</v>
      </c>
      <c r="E396" s="384"/>
      <c r="F396" s="384"/>
      <c r="G396" s="384"/>
      <c r="H396" s="384" t="s">
        <v>776</v>
      </c>
      <c r="I396" s="384"/>
      <c r="J396" s="384"/>
      <c r="K396" s="384"/>
      <c r="L396" s="384"/>
      <c r="M396" s="384"/>
      <c r="N396" s="384"/>
      <c r="O396" s="384"/>
      <c r="P396" s="384"/>
      <c r="Q396" s="327"/>
      <c r="R396" s="327"/>
      <c r="S396" s="327"/>
      <c r="T396" s="327"/>
      <c r="U396" s="327"/>
      <c r="V396" s="327"/>
      <c r="W396" s="327"/>
      <c r="X396" s="327"/>
      <c r="Y396" s="327"/>
      <c r="Z396" s="327"/>
      <c r="AA396" s="327"/>
      <c r="AB396" s="327"/>
      <c r="AC396" s="327"/>
      <c r="AD396" s="327"/>
      <c r="AE396" s="327"/>
      <c r="AF396" s="327"/>
      <c r="AG396" s="327"/>
      <c r="AI396" s="25" t="s">
        <v>738</v>
      </c>
      <c r="AJ396" s="19" t="str">
        <f>VLOOKUP(C396,EJE!C$1:D1727,2,FALSE)</f>
        <v>https://youtu.be/JwwQxitUCsY?si=-0IR-GRHn2uOUwX0</v>
      </c>
    </row>
    <row r="397" spans="1:36" ht="16.5">
      <c r="A397" s="165">
        <v>10</v>
      </c>
      <c r="B397" s="197" t="s">
        <v>942</v>
      </c>
      <c r="C397" s="326" t="s">
        <v>661</v>
      </c>
      <c r="D397" s="208" t="str">
        <f t="shared" si="105"/>
        <v>video</v>
      </c>
      <c r="E397" s="384"/>
      <c r="F397" s="384"/>
      <c r="G397" s="384"/>
      <c r="H397" s="384" t="s">
        <v>776</v>
      </c>
      <c r="I397" s="384"/>
      <c r="J397" s="384"/>
      <c r="K397" s="384"/>
      <c r="L397" s="384"/>
      <c r="M397" s="384"/>
      <c r="N397" s="384"/>
      <c r="O397" s="384"/>
      <c r="P397" s="384"/>
      <c r="Q397" s="327"/>
      <c r="R397" s="327"/>
      <c r="S397" s="327"/>
      <c r="T397" s="327"/>
      <c r="U397" s="327"/>
      <c r="V397" s="327"/>
      <c r="W397" s="327"/>
      <c r="X397" s="327"/>
      <c r="Y397" s="327"/>
      <c r="Z397" s="327"/>
      <c r="AA397" s="327"/>
      <c r="AB397" s="327"/>
      <c r="AC397" s="327"/>
      <c r="AD397" s="327"/>
      <c r="AE397" s="327"/>
      <c r="AF397" s="327"/>
      <c r="AG397" s="327"/>
      <c r="AI397" s="25" t="s">
        <v>738</v>
      </c>
      <c r="AJ397" s="19" t="str">
        <f>VLOOKUP(C397,EJE!C$1:D1728,2,FALSE)</f>
        <v>https://drive.google.com/file/d/1VSznd0Pd842fm_2ygqVwDGID2Qpk-swW/view?usp=sharing</v>
      </c>
    </row>
    <row r="398" spans="1:36" ht="16.5" customHeight="1">
      <c r="A398" s="165">
        <v>11</v>
      </c>
      <c r="B398" s="197" t="s">
        <v>42</v>
      </c>
      <c r="C398" s="326" t="s">
        <v>2</v>
      </c>
      <c r="D398" s="206" t="str">
        <f t="shared" si="105"/>
        <v>video</v>
      </c>
      <c r="E398" s="380">
        <v>10</v>
      </c>
      <c r="F398" s="380"/>
      <c r="G398" s="380"/>
      <c r="H398" s="380" t="s">
        <v>772</v>
      </c>
      <c r="I398" s="380"/>
      <c r="J398" s="380"/>
      <c r="K398" s="380">
        <v>3</v>
      </c>
      <c r="L398" s="380"/>
      <c r="M398" s="380"/>
      <c r="N398" s="380"/>
      <c r="O398" s="380"/>
      <c r="P398" s="380"/>
      <c r="Q398" s="326"/>
      <c r="R398" s="326"/>
      <c r="S398" s="326"/>
      <c r="T398" s="326"/>
      <c r="U398" s="326"/>
      <c r="V398" s="326"/>
      <c r="W398" s="326"/>
      <c r="X398" s="326"/>
      <c r="Y398" s="326"/>
      <c r="Z398" s="326"/>
      <c r="AA398" s="326"/>
      <c r="AB398" s="326"/>
      <c r="AG398" s="327"/>
      <c r="AI398" s="25" t="s">
        <v>738</v>
      </c>
      <c r="AJ398" s="19" t="str">
        <f>VLOOKUP(C398,EJE!C$1:D1730,2,FALSE)</f>
        <v>https://youtu.be/bgO3bI1ts_E?si=cgFOBOfo4lT9WI1k</v>
      </c>
    </row>
    <row r="399" spans="1:36" ht="12.75" customHeight="1">
      <c r="A399" s="165">
        <v>12</v>
      </c>
      <c r="B399" s="197" t="s">
        <v>39</v>
      </c>
      <c r="C399" s="326" t="s">
        <v>30</v>
      </c>
      <c r="D399" s="206" t="str">
        <f t="shared" si="105"/>
        <v>video</v>
      </c>
      <c r="E399" s="380">
        <v>10</v>
      </c>
      <c r="F399" s="380"/>
      <c r="G399" s="380"/>
      <c r="H399" s="380" t="s">
        <v>772</v>
      </c>
      <c r="I399" s="380"/>
      <c r="J399" s="380"/>
      <c r="K399" s="380">
        <v>3</v>
      </c>
      <c r="L399" s="380"/>
      <c r="M399" s="380"/>
      <c r="N399" s="380"/>
      <c r="O399" s="380"/>
      <c r="P399" s="380"/>
      <c r="Q399" s="326"/>
      <c r="R399" s="326"/>
      <c r="S399" s="326"/>
      <c r="T399" s="326"/>
      <c r="U399" s="326"/>
      <c r="V399" s="326"/>
      <c r="W399" s="326"/>
      <c r="X399" s="326"/>
      <c r="Y399" s="326"/>
      <c r="Z399" s="326"/>
      <c r="AA399" s="326"/>
      <c r="AB399" s="326"/>
      <c r="AG399" s="327"/>
      <c r="AI399" s="25" t="s">
        <v>738</v>
      </c>
      <c r="AJ399" s="19">
        <f>VLOOKUP(C399,EJE!C$1:D1731,2,FALSE)</f>
        <v>0</v>
      </c>
    </row>
    <row r="400" spans="1:36" ht="12" customHeight="1">
      <c r="A400" s="165">
        <v>13</v>
      </c>
      <c r="B400" s="197" t="s">
        <v>685</v>
      </c>
      <c r="C400" s="326" t="s">
        <v>4</v>
      </c>
      <c r="D400" s="206" t="str">
        <f t="shared" si="105"/>
        <v>video</v>
      </c>
      <c r="E400" s="380"/>
      <c r="F400" s="380"/>
      <c r="G400" s="380"/>
      <c r="H400" s="380" t="s">
        <v>779</v>
      </c>
      <c r="I400" s="380"/>
      <c r="J400" s="380"/>
      <c r="K400" s="380">
        <v>3</v>
      </c>
      <c r="L400" s="380"/>
      <c r="M400" s="380"/>
      <c r="N400" s="380"/>
      <c r="O400" s="380"/>
      <c r="P400" s="380"/>
      <c r="Q400" s="326"/>
      <c r="R400" s="326"/>
      <c r="S400" s="326"/>
      <c r="T400" s="326"/>
      <c r="U400" s="326"/>
      <c r="V400" s="326"/>
      <c r="W400" s="326"/>
      <c r="X400" s="326"/>
      <c r="Y400" s="326"/>
      <c r="Z400" s="326"/>
      <c r="AA400" s="326"/>
      <c r="AB400" s="326"/>
      <c r="AG400" s="327"/>
      <c r="AI400" s="25" t="s">
        <v>738</v>
      </c>
      <c r="AJ400" s="19" t="str">
        <f>VLOOKUP(C400,EJE!C$1:D1732,2,FALSE)</f>
        <v>https://youtu.be/SvFPSj9WcEk?si=iMWBcf8EZLcp5zy2</v>
      </c>
    </row>
    <row r="401" spans="1:36" ht="12" customHeight="1">
      <c r="A401" s="165">
        <v>14</v>
      </c>
      <c r="B401" s="197" t="s">
        <v>1</v>
      </c>
      <c r="C401" s="326" t="s">
        <v>745</v>
      </c>
      <c r="D401" s="206" t="str">
        <f t="shared" si="105"/>
        <v>video</v>
      </c>
      <c r="E401" s="380"/>
      <c r="F401" s="380"/>
      <c r="G401" s="380"/>
      <c r="H401" s="380" t="s">
        <v>779</v>
      </c>
      <c r="I401" s="380"/>
      <c r="J401" s="380"/>
      <c r="K401" s="380">
        <v>3</v>
      </c>
      <c r="L401" s="380"/>
      <c r="M401" s="380"/>
      <c r="N401" s="380"/>
      <c r="O401" s="380"/>
      <c r="P401" s="380"/>
      <c r="Q401" s="326"/>
      <c r="R401" s="326"/>
      <c r="S401" s="326"/>
      <c r="T401" s="326"/>
      <c r="U401" s="326"/>
      <c r="V401" s="326"/>
      <c r="W401" s="326"/>
      <c r="X401" s="326"/>
      <c r="Y401" s="326"/>
      <c r="Z401" s="326"/>
      <c r="AA401" s="326"/>
      <c r="AB401" s="326"/>
      <c r="AG401" s="327"/>
      <c r="AI401" s="25" t="s">
        <v>738</v>
      </c>
      <c r="AJ401" s="19" t="str">
        <f>VLOOKUP(C401,EJE!C$1:D1733,2,FALSE)</f>
        <v>https://drive.google.com/file/d/1d10kKB4X2rApjiYtDlKjBbuy7zvRY_rz/view?usp=sharing</v>
      </c>
    </row>
    <row r="402" spans="1:36" ht="12" customHeight="1">
      <c r="A402" s="165">
        <v>15</v>
      </c>
      <c r="B402" s="197" t="s">
        <v>1</v>
      </c>
      <c r="C402" s="326" t="s">
        <v>745</v>
      </c>
      <c r="D402" s="206" t="str">
        <f t="shared" si="105"/>
        <v>video</v>
      </c>
      <c r="E402" s="380"/>
      <c r="F402" s="380"/>
      <c r="G402" s="380"/>
      <c r="H402" s="380" t="s">
        <v>779</v>
      </c>
      <c r="I402" s="380"/>
      <c r="J402" s="380"/>
      <c r="K402" s="380">
        <v>3</v>
      </c>
      <c r="L402" s="380"/>
      <c r="M402" s="380"/>
      <c r="N402" s="380"/>
      <c r="O402" s="380"/>
      <c r="P402" s="380"/>
      <c r="Q402" s="326"/>
      <c r="R402" s="326"/>
      <c r="S402" s="326"/>
      <c r="T402" s="326"/>
      <c r="U402" s="326"/>
      <c r="V402" s="326"/>
      <c r="W402" s="326"/>
      <c r="X402" s="326"/>
      <c r="Y402" s="326"/>
      <c r="Z402" s="326"/>
      <c r="AA402" s="326"/>
      <c r="AB402" s="326"/>
      <c r="AE402" s="174"/>
      <c r="AI402" s="25" t="s">
        <v>738</v>
      </c>
      <c r="AJ402" s="19" t="str">
        <f>VLOOKUP(C402,EJE!C$1:D1734,2,FALSE)</f>
        <v>https://drive.google.com/file/d/1d10kKB4X2rApjiYtDlKjBbuy7zvRY_rz/view?usp=sharing</v>
      </c>
    </row>
    <row r="403" spans="1:36" ht="12.75" customHeight="1">
      <c r="A403" s="165">
        <v>16</v>
      </c>
      <c r="B403" s="197" t="s">
        <v>1</v>
      </c>
      <c r="C403" s="326" t="s">
        <v>745</v>
      </c>
      <c r="D403" s="206" t="str">
        <f t="shared" si="105"/>
        <v>video</v>
      </c>
      <c r="E403" s="380"/>
      <c r="F403" s="380"/>
      <c r="G403" s="380"/>
      <c r="H403" s="380" t="s">
        <v>779</v>
      </c>
      <c r="I403" s="380"/>
      <c r="J403" s="380"/>
      <c r="K403" s="380">
        <v>3</v>
      </c>
      <c r="L403" s="380"/>
      <c r="M403" s="380"/>
      <c r="N403" s="380"/>
      <c r="O403" s="380"/>
      <c r="P403" s="380"/>
      <c r="Q403" s="326"/>
      <c r="R403" s="326"/>
      <c r="S403" s="326"/>
      <c r="T403" s="326"/>
      <c r="U403" s="326"/>
      <c r="V403" s="326"/>
      <c r="W403" s="326"/>
      <c r="X403" s="326"/>
      <c r="Y403" s="326"/>
      <c r="Z403" s="326"/>
      <c r="AA403" s="326"/>
      <c r="AB403" s="326"/>
      <c r="AE403" s="174"/>
      <c r="AI403" s="25" t="s">
        <v>738</v>
      </c>
      <c r="AJ403" s="19" t="str">
        <f>VLOOKUP(C403,EJE!C$1:D1735,2,FALSE)</f>
        <v>https://drive.google.com/file/d/1d10kKB4X2rApjiYtDlKjBbuy7zvRY_rz/view?usp=sharing</v>
      </c>
    </row>
    <row r="404" spans="1:36" ht="12" customHeight="1">
      <c r="A404" s="166">
        <v>17</v>
      </c>
      <c r="B404" s="197" t="s">
        <v>1</v>
      </c>
      <c r="C404" s="326" t="s">
        <v>745</v>
      </c>
      <c r="D404" s="206" t="str">
        <f t="shared" si="105"/>
        <v>video</v>
      </c>
      <c r="E404" s="380"/>
      <c r="F404" s="380"/>
      <c r="G404" s="380"/>
      <c r="H404" s="380" t="s">
        <v>779</v>
      </c>
      <c r="I404" s="380"/>
      <c r="J404" s="380"/>
      <c r="K404" s="380">
        <v>3</v>
      </c>
      <c r="L404" s="380"/>
      <c r="M404" s="380"/>
      <c r="N404" s="380"/>
      <c r="O404" s="380"/>
      <c r="P404" s="380"/>
      <c r="Q404" s="326"/>
      <c r="R404" s="326"/>
      <c r="S404" s="326"/>
      <c r="T404" s="326"/>
      <c r="U404" s="326"/>
      <c r="V404" s="326"/>
      <c r="W404" s="326"/>
      <c r="X404" s="326"/>
      <c r="Y404" s="326"/>
      <c r="Z404" s="326"/>
      <c r="AA404" s="326"/>
      <c r="AB404" s="326"/>
      <c r="AE404" s="174"/>
      <c r="AI404" s="25" t="s">
        <v>738</v>
      </c>
      <c r="AJ404" s="19" t="str">
        <f>VLOOKUP(C404,EJE!C$1:D1736,2,FALSE)</f>
        <v>https://drive.google.com/file/d/1d10kKB4X2rApjiYtDlKjBbuy7zvRY_rz/view?usp=sharing</v>
      </c>
    </row>
    <row r="405" spans="1:36" ht="12" customHeight="1">
      <c r="A405" s="166">
        <v>18</v>
      </c>
      <c r="B405" s="197" t="s">
        <v>1</v>
      </c>
      <c r="C405" s="326" t="s">
        <v>745</v>
      </c>
      <c r="D405" s="206" t="str">
        <f t="shared" si="105"/>
        <v>video</v>
      </c>
      <c r="E405" s="380"/>
      <c r="F405" s="380"/>
      <c r="G405" s="380"/>
      <c r="H405" s="380" t="s">
        <v>779</v>
      </c>
      <c r="I405" s="380"/>
      <c r="J405" s="380"/>
      <c r="K405" s="380">
        <v>3</v>
      </c>
      <c r="L405" s="380"/>
      <c r="M405" s="380"/>
      <c r="N405" s="380"/>
      <c r="O405" s="380"/>
      <c r="P405" s="380"/>
      <c r="Q405" s="326"/>
      <c r="R405" s="326"/>
      <c r="S405" s="326"/>
      <c r="T405" s="326"/>
      <c r="U405" s="326"/>
      <c r="V405" s="326"/>
      <c r="W405" s="326"/>
      <c r="X405" s="326"/>
      <c r="Y405" s="326"/>
      <c r="Z405" s="326"/>
      <c r="AA405" s="326"/>
      <c r="AB405" s="326"/>
      <c r="AE405" s="174"/>
      <c r="AI405" s="25" t="s">
        <v>738</v>
      </c>
      <c r="AJ405" s="19" t="str">
        <f>VLOOKUP(C405,EJE!C$1:D1749,2,FALSE)</f>
        <v>https://drive.google.com/file/d/1d10kKB4X2rApjiYtDlKjBbuy7zvRY_rz/view?usp=sharing</v>
      </c>
    </row>
    <row r="406" spans="1:36" ht="12" customHeight="1">
      <c r="A406" s="166">
        <v>19</v>
      </c>
      <c r="B406" s="197" t="s">
        <v>1</v>
      </c>
      <c r="C406" s="326" t="s">
        <v>745</v>
      </c>
      <c r="D406" s="206" t="str">
        <f t="shared" si="105"/>
        <v>video</v>
      </c>
      <c r="E406" s="380"/>
      <c r="F406" s="380"/>
      <c r="G406" s="380"/>
      <c r="H406" s="380" t="s">
        <v>779</v>
      </c>
      <c r="I406" s="380"/>
      <c r="J406" s="380"/>
      <c r="K406" s="380">
        <v>3</v>
      </c>
      <c r="L406" s="380"/>
      <c r="M406" s="380"/>
      <c r="N406" s="380"/>
      <c r="O406" s="380"/>
      <c r="P406" s="380"/>
      <c r="Q406" s="326"/>
      <c r="R406" s="326"/>
      <c r="S406" s="326"/>
      <c r="T406" s="326"/>
      <c r="U406" s="326"/>
      <c r="V406" s="326"/>
      <c r="W406" s="326"/>
      <c r="X406" s="326"/>
      <c r="Y406" s="326"/>
      <c r="Z406" s="326"/>
      <c r="AA406" s="326"/>
      <c r="AB406" s="326"/>
      <c r="AE406" s="174"/>
      <c r="AI406" s="25" t="s">
        <v>738</v>
      </c>
      <c r="AJ406" s="19" t="str">
        <f>VLOOKUP(C406,EJE!C$1:D1750,2,FALSE)</f>
        <v>https://drive.google.com/file/d/1d10kKB4X2rApjiYtDlKjBbuy7zvRY_rz/view?usp=sharing</v>
      </c>
    </row>
    <row r="407" spans="1:36" ht="12" customHeight="1">
      <c r="A407" s="166">
        <v>20</v>
      </c>
      <c r="B407" s="197" t="s">
        <v>1</v>
      </c>
      <c r="C407" s="326" t="s">
        <v>745</v>
      </c>
      <c r="D407" s="206" t="str">
        <f t="shared" si="105"/>
        <v>video</v>
      </c>
      <c r="E407" s="380"/>
      <c r="F407" s="380"/>
      <c r="G407" s="380"/>
      <c r="H407" s="380" t="s">
        <v>779</v>
      </c>
      <c r="I407" s="380"/>
      <c r="J407" s="380"/>
      <c r="K407" s="380">
        <v>3</v>
      </c>
      <c r="L407" s="380"/>
      <c r="M407" s="380"/>
      <c r="N407" s="380"/>
      <c r="O407" s="380"/>
      <c r="P407" s="380"/>
      <c r="Q407" s="326"/>
      <c r="R407" s="326"/>
      <c r="S407" s="326"/>
      <c r="T407" s="326"/>
      <c r="U407" s="326"/>
      <c r="V407" s="326"/>
      <c r="W407" s="326"/>
      <c r="X407" s="326"/>
      <c r="Y407" s="326"/>
      <c r="Z407" s="326"/>
      <c r="AA407" s="326"/>
      <c r="AB407" s="326"/>
      <c r="AE407" s="174"/>
      <c r="AI407" s="25" t="s">
        <v>738</v>
      </c>
      <c r="AJ407" s="19" t="str">
        <f>VLOOKUP(C407,EJE!C$1:D1751,2,FALSE)</f>
        <v>https://drive.google.com/file/d/1d10kKB4X2rApjiYtDlKjBbuy7zvRY_rz/view?usp=sharing</v>
      </c>
    </row>
    <row r="408" spans="1:36">
      <c r="A408" s="166"/>
      <c r="B408" s="199"/>
      <c r="C408" s="159"/>
      <c r="D408" s="204"/>
      <c r="E408" s="173"/>
      <c r="F408" s="173"/>
      <c r="G408" s="173"/>
      <c r="I408" s="333"/>
      <c r="J408" s="174"/>
      <c r="L408" s="333"/>
      <c r="M408" s="174"/>
      <c r="O408" s="333"/>
      <c r="P408" s="174"/>
      <c r="S408" s="174"/>
      <c r="U408" s="175"/>
      <c r="V408" s="175"/>
      <c r="W408" s="175"/>
      <c r="X408" s="175"/>
      <c r="Y408" s="175"/>
      <c r="AB408" s="174"/>
      <c r="AE408" s="174"/>
    </row>
    <row r="409" spans="1:36">
      <c r="A409" s="166"/>
      <c r="B409" s="199"/>
      <c r="C409" s="159"/>
      <c r="D409" s="204"/>
      <c r="E409" s="173"/>
      <c r="F409" s="173"/>
      <c r="G409" s="173"/>
      <c r="I409" s="333"/>
      <c r="J409" s="174"/>
      <c r="L409" s="333"/>
      <c r="M409" s="174"/>
      <c r="O409" s="333"/>
      <c r="P409" s="174"/>
      <c r="S409" s="174"/>
      <c r="U409" s="175"/>
      <c r="V409" s="175"/>
      <c r="W409" s="175"/>
      <c r="X409" s="175"/>
      <c r="Y409" s="175"/>
      <c r="AB409" s="174"/>
      <c r="AE409" s="174"/>
    </row>
    <row r="410" spans="1:36">
      <c r="A410" s="166"/>
      <c r="B410" s="199"/>
      <c r="C410" s="189"/>
      <c r="D410" s="204"/>
      <c r="F410" s="333"/>
      <c r="G410" s="174"/>
      <c r="I410" s="333"/>
      <c r="J410" s="174"/>
      <c r="L410" s="333"/>
      <c r="M410" s="174"/>
      <c r="O410" s="333"/>
      <c r="P410" s="174"/>
      <c r="S410" s="174"/>
      <c r="V410" s="174"/>
      <c r="Y410" s="174"/>
      <c r="AB410" s="174"/>
      <c r="AE410" s="174"/>
    </row>
    <row r="411" spans="1:36">
      <c r="A411" s="166"/>
      <c r="B411" s="199"/>
      <c r="C411" s="189"/>
      <c r="D411" s="204"/>
      <c r="F411" s="333"/>
      <c r="G411" s="174"/>
      <c r="I411" s="333"/>
      <c r="J411" s="174"/>
      <c r="L411" s="333"/>
      <c r="M411" s="174"/>
      <c r="O411" s="333"/>
      <c r="P411" s="174"/>
      <c r="S411" s="174"/>
      <c r="V411" s="174"/>
      <c r="Y411" s="174"/>
      <c r="AB411" s="174"/>
      <c r="AE411" s="174"/>
    </row>
  </sheetData>
  <mergeCells count="1358">
    <mergeCell ref="E5:G5"/>
    <mergeCell ref="H5:J5"/>
    <mergeCell ref="K5:M5"/>
    <mergeCell ref="N5:P5"/>
    <mergeCell ref="E6:G6"/>
    <mergeCell ref="H6:J6"/>
    <mergeCell ref="K6:M6"/>
    <mergeCell ref="N6:P6"/>
    <mergeCell ref="E3:G3"/>
    <mergeCell ref="H3:J3"/>
    <mergeCell ref="K3:M3"/>
    <mergeCell ref="N3:P3"/>
    <mergeCell ref="E4:G4"/>
    <mergeCell ref="H4:J4"/>
    <mergeCell ref="K4:M4"/>
    <mergeCell ref="N4:P4"/>
    <mergeCell ref="B13:D13"/>
    <mergeCell ref="E13:G13"/>
    <mergeCell ref="H13:J13"/>
    <mergeCell ref="K13:M13"/>
    <mergeCell ref="N13:P13"/>
    <mergeCell ref="E9:G9"/>
    <mergeCell ref="H9:J9"/>
    <mergeCell ref="K9:M9"/>
    <mergeCell ref="N9:P9"/>
    <mergeCell ref="E11:G11"/>
    <mergeCell ref="H11:J11"/>
    <mergeCell ref="K11:M11"/>
    <mergeCell ref="N11:P11"/>
    <mergeCell ref="E7:G7"/>
    <mergeCell ref="H7:J7"/>
    <mergeCell ref="K7:M7"/>
    <mergeCell ref="N7:P7"/>
    <mergeCell ref="E8:G8"/>
    <mergeCell ref="H8:J8"/>
    <mergeCell ref="K8:M8"/>
    <mergeCell ref="N8:P8"/>
    <mergeCell ref="E16:G16"/>
    <mergeCell ref="H16:J16"/>
    <mergeCell ref="K16:M16"/>
    <mergeCell ref="N16:P16"/>
    <mergeCell ref="E17:G17"/>
    <mergeCell ref="H17:J17"/>
    <mergeCell ref="K17:M17"/>
    <mergeCell ref="N17:P17"/>
    <mergeCell ref="E14:G14"/>
    <mergeCell ref="H14:J14"/>
    <mergeCell ref="K14:M14"/>
    <mergeCell ref="N14:P14"/>
    <mergeCell ref="E15:G15"/>
    <mergeCell ref="H15:J15"/>
    <mergeCell ref="K15:M15"/>
    <mergeCell ref="N15:P15"/>
    <mergeCell ref="E12:G12"/>
    <mergeCell ref="H12:J12"/>
    <mergeCell ref="K12:M12"/>
    <mergeCell ref="N12:P12"/>
    <mergeCell ref="E22:G22"/>
    <mergeCell ref="H22:J22"/>
    <mergeCell ref="K22:M22"/>
    <mergeCell ref="N22:P22"/>
    <mergeCell ref="E23:G23"/>
    <mergeCell ref="H23:J23"/>
    <mergeCell ref="K23:M23"/>
    <mergeCell ref="N23:P23"/>
    <mergeCell ref="E20:G20"/>
    <mergeCell ref="H20:J20"/>
    <mergeCell ref="K20:M20"/>
    <mergeCell ref="N20:P20"/>
    <mergeCell ref="E21:G21"/>
    <mergeCell ref="H21:J21"/>
    <mergeCell ref="K21:M21"/>
    <mergeCell ref="N21:P21"/>
    <mergeCell ref="E18:G18"/>
    <mergeCell ref="H18:J18"/>
    <mergeCell ref="K18:M18"/>
    <mergeCell ref="N18:P18"/>
    <mergeCell ref="E19:G19"/>
    <mergeCell ref="H19:J19"/>
    <mergeCell ref="K19:M19"/>
    <mergeCell ref="N19:P19"/>
    <mergeCell ref="E29:G29"/>
    <mergeCell ref="H29:J29"/>
    <mergeCell ref="K29:M29"/>
    <mergeCell ref="N29:P29"/>
    <mergeCell ref="E30:G30"/>
    <mergeCell ref="H30:J30"/>
    <mergeCell ref="K30:M30"/>
    <mergeCell ref="N30:P30"/>
    <mergeCell ref="E26:G26"/>
    <mergeCell ref="H26:J26"/>
    <mergeCell ref="K26:M26"/>
    <mergeCell ref="N26:P26"/>
    <mergeCell ref="E27:G27"/>
    <mergeCell ref="H27:J27"/>
    <mergeCell ref="K27:M27"/>
    <mergeCell ref="N27:P27"/>
    <mergeCell ref="B24:D24"/>
    <mergeCell ref="E24:G24"/>
    <mergeCell ref="H24:J24"/>
    <mergeCell ref="K24:M24"/>
    <mergeCell ref="N24:P24"/>
    <mergeCell ref="E25:G25"/>
    <mergeCell ref="H25:J25"/>
    <mergeCell ref="K25:M25"/>
    <mergeCell ref="N25:P25"/>
    <mergeCell ref="E35:G35"/>
    <mergeCell ref="H35:J35"/>
    <mergeCell ref="K35:M35"/>
    <mergeCell ref="N35:P35"/>
    <mergeCell ref="E36:G36"/>
    <mergeCell ref="H36:J36"/>
    <mergeCell ref="K36:M36"/>
    <mergeCell ref="N36:P36"/>
    <mergeCell ref="E33:G33"/>
    <mergeCell ref="H33:J33"/>
    <mergeCell ref="K33:M33"/>
    <mergeCell ref="N33:P33"/>
    <mergeCell ref="E34:G34"/>
    <mergeCell ref="H34:J34"/>
    <mergeCell ref="K34:M34"/>
    <mergeCell ref="N34:P34"/>
    <mergeCell ref="E31:G31"/>
    <mergeCell ref="H31:J31"/>
    <mergeCell ref="K31:M31"/>
    <mergeCell ref="N31:P31"/>
    <mergeCell ref="E32:G32"/>
    <mergeCell ref="H32:J32"/>
    <mergeCell ref="K32:M32"/>
    <mergeCell ref="N32:P32"/>
    <mergeCell ref="E41:G41"/>
    <mergeCell ref="H41:J41"/>
    <mergeCell ref="K41:M41"/>
    <mergeCell ref="N41:P41"/>
    <mergeCell ref="E42:G42"/>
    <mergeCell ref="H42:J42"/>
    <mergeCell ref="K42:M42"/>
    <mergeCell ref="N42:P42"/>
    <mergeCell ref="E39:G39"/>
    <mergeCell ref="H39:J39"/>
    <mergeCell ref="K39:M39"/>
    <mergeCell ref="N39:P39"/>
    <mergeCell ref="E40:G40"/>
    <mergeCell ref="H40:J40"/>
    <mergeCell ref="K40:M40"/>
    <mergeCell ref="N40:P40"/>
    <mergeCell ref="E37:G37"/>
    <mergeCell ref="H37:J37"/>
    <mergeCell ref="K37:M37"/>
    <mergeCell ref="N37:P37"/>
    <mergeCell ref="E38:G38"/>
    <mergeCell ref="H38:J38"/>
    <mergeCell ref="K38:M38"/>
    <mergeCell ref="N38:P38"/>
    <mergeCell ref="E47:G47"/>
    <mergeCell ref="H47:J47"/>
    <mergeCell ref="K47:M47"/>
    <mergeCell ref="N47:P47"/>
    <mergeCell ref="E48:G48"/>
    <mergeCell ref="H48:J48"/>
    <mergeCell ref="K48:M48"/>
    <mergeCell ref="N48:P48"/>
    <mergeCell ref="E45:G45"/>
    <mergeCell ref="H45:J45"/>
    <mergeCell ref="K45:M45"/>
    <mergeCell ref="N45:P45"/>
    <mergeCell ref="E46:G46"/>
    <mergeCell ref="H46:J46"/>
    <mergeCell ref="K46:M46"/>
    <mergeCell ref="N46:P46"/>
    <mergeCell ref="E43:G43"/>
    <mergeCell ref="H43:J43"/>
    <mergeCell ref="K43:M43"/>
    <mergeCell ref="N43:P43"/>
    <mergeCell ref="E44:G44"/>
    <mergeCell ref="H44:J44"/>
    <mergeCell ref="K44:M44"/>
    <mergeCell ref="N44:P44"/>
    <mergeCell ref="E54:G54"/>
    <mergeCell ref="H54:J54"/>
    <mergeCell ref="K54:M54"/>
    <mergeCell ref="N54:P54"/>
    <mergeCell ref="E55:G55"/>
    <mergeCell ref="H55:J55"/>
    <mergeCell ref="K55:M55"/>
    <mergeCell ref="N55:P55"/>
    <mergeCell ref="E52:G52"/>
    <mergeCell ref="H52:J52"/>
    <mergeCell ref="K52:M52"/>
    <mergeCell ref="N52:P52"/>
    <mergeCell ref="E53:G53"/>
    <mergeCell ref="H53:J53"/>
    <mergeCell ref="K53:M53"/>
    <mergeCell ref="N53:P53"/>
    <mergeCell ref="E49:G49"/>
    <mergeCell ref="H49:J49"/>
    <mergeCell ref="K49:M49"/>
    <mergeCell ref="N49:P49"/>
    <mergeCell ref="E50:G50"/>
    <mergeCell ref="H50:J50"/>
    <mergeCell ref="K50:M50"/>
    <mergeCell ref="N50:P50"/>
    <mergeCell ref="B62:D62"/>
    <mergeCell ref="E62:G62"/>
    <mergeCell ref="H62:J62"/>
    <mergeCell ref="K62:M62"/>
    <mergeCell ref="N62:P62"/>
    <mergeCell ref="E58:G58"/>
    <mergeCell ref="H58:J58"/>
    <mergeCell ref="K58:M58"/>
    <mergeCell ref="N58:P58"/>
    <mergeCell ref="E60:G60"/>
    <mergeCell ref="H60:J60"/>
    <mergeCell ref="K60:M60"/>
    <mergeCell ref="N60:P60"/>
    <mergeCell ref="E56:G56"/>
    <mergeCell ref="H56:J56"/>
    <mergeCell ref="K56:M56"/>
    <mergeCell ref="N56:P56"/>
    <mergeCell ref="E57:G57"/>
    <mergeCell ref="H57:J57"/>
    <mergeCell ref="K57:M57"/>
    <mergeCell ref="N57:P57"/>
    <mergeCell ref="E65:G65"/>
    <mergeCell ref="H65:J65"/>
    <mergeCell ref="K65:M65"/>
    <mergeCell ref="N65:P65"/>
    <mergeCell ref="E66:G66"/>
    <mergeCell ref="H66:J66"/>
    <mergeCell ref="K66:M66"/>
    <mergeCell ref="N66:P66"/>
    <mergeCell ref="E63:G63"/>
    <mergeCell ref="H63:J63"/>
    <mergeCell ref="K63:M63"/>
    <mergeCell ref="N63:P63"/>
    <mergeCell ref="E64:G64"/>
    <mergeCell ref="H64:J64"/>
    <mergeCell ref="K64:M64"/>
    <mergeCell ref="N64:P64"/>
    <mergeCell ref="E61:G61"/>
    <mergeCell ref="H61:J61"/>
    <mergeCell ref="K61:M61"/>
    <mergeCell ref="N61:P61"/>
    <mergeCell ref="E71:G71"/>
    <mergeCell ref="H71:J71"/>
    <mergeCell ref="K71:M71"/>
    <mergeCell ref="N71:P71"/>
    <mergeCell ref="E72:G72"/>
    <mergeCell ref="H72:J72"/>
    <mergeCell ref="K72:M72"/>
    <mergeCell ref="N72:P72"/>
    <mergeCell ref="E69:G69"/>
    <mergeCell ref="H69:J69"/>
    <mergeCell ref="K69:M69"/>
    <mergeCell ref="N69:P69"/>
    <mergeCell ref="E70:G70"/>
    <mergeCell ref="H70:J70"/>
    <mergeCell ref="K70:M70"/>
    <mergeCell ref="N70:P70"/>
    <mergeCell ref="E67:G67"/>
    <mergeCell ref="H67:J67"/>
    <mergeCell ref="K67:M67"/>
    <mergeCell ref="N67:P67"/>
    <mergeCell ref="E68:G68"/>
    <mergeCell ref="H68:J68"/>
    <mergeCell ref="K68:M68"/>
    <mergeCell ref="N68:P68"/>
    <mergeCell ref="E82:G82"/>
    <mergeCell ref="H82:J82"/>
    <mergeCell ref="K82:M82"/>
    <mergeCell ref="N82:P82"/>
    <mergeCell ref="E83:G83"/>
    <mergeCell ref="H83:J83"/>
    <mergeCell ref="K83:M83"/>
    <mergeCell ref="N83:P83"/>
    <mergeCell ref="E80:G80"/>
    <mergeCell ref="H80:J80"/>
    <mergeCell ref="K80:M80"/>
    <mergeCell ref="N80:P80"/>
    <mergeCell ref="E81:G81"/>
    <mergeCell ref="H81:J81"/>
    <mergeCell ref="K81:M81"/>
    <mergeCell ref="N81:P81"/>
    <mergeCell ref="E78:G78"/>
    <mergeCell ref="H78:J78"/>
    <mergeCell ref="K78:M78"/>
    <mergeCell ref="N78:P78"/>
    <mergeCell ref="E79:G79"/>
    <mergeCell ref="H79:J79"/>
    <mergeCell ref="K79:M79"/>
    <mergeCell ref="N79:P79"/>
    <mergeCell ref="E88:G88"/>
    <mergeCell ref="H88:J88"/>
    <mergeCell ref="K88:M88"/>
    <mergeCell ref="N88:P88"/>
    <mergeCell ref="E89:G89"/>
    <mergeCell ref="H89:J89"/>
    <mergeCell ref="K89:M89"/>
    <mergeCell ref="N89:P89"/>
    <mergeCell ref="E86:G86"/>
    <mergeCell ref="H86:J86"/>
    <mergeCell ref="K86:M86"/>
    <mergeCell ref="N86:P86"/>
    <mergeCell ref="E87:G87"/>
    <mergeCell ref="H87:J87"/>
    <mergeCell ref="K87:M87"/>
    <mergeCell ref="N87:P87"/>
    <mergeCell ref="E84:G84"/>
    <mergeCell ref="H84:J84"/>
    <mergeCell ref="K84:M84"/>
    <mergeCell ref="N84:P84"/>
    <mergeCell ref="E85:G85"/>
    <mergeCell ref="H85:J85"/>
    <mergeCell ref="K85:M85"/>
    <mergeCell ref="N85:P85"/>
    <mergeCell ref="E94:G94"/>
    <mergeCell ref="H94:J94"/>
    <mergeCell ref="K94:M94"/>
    <mergeCell ref="N94:P94"/>
    <mergeCell ref="E95:G95"/>
    <mergeCell ref="H95:J95"/>
    <mergeCell ref="K95:M95"/>
    <mergeCell ref="N95:P95"/>
    <mergeCell ref="E92:G92"/>
    <mergeCell ref="H92:J92"/>
    <mergeCell ref="K92:M92"/>
    <mergeCell ref="N92:P92"/>
    <mergeCell ref="E93:G93"/>
    <mergeCell ref="H93:J93"/>
    <mergeCell ref="K93:M93"/>
    <mergeCell ref="N93:P93"/>
    <mergeCell ref="E90:G90"/>
    <mergeCell ref="H90:J90"/>
    <mergeCell ref="K90:M90"/>
    <mergeCell ref="N90:P90"/>
    <mergeCell ref="E91:G91"/>
    <mergeCell ref="H91:J91"/>
    <mergeCell ref="K91:M91"/>
    <mergeCell ref="N91:P91"/>
    <mergeCell ref="E100:G100"/>
    <mergeCell ref="H100:J100"/>
    <mergeCell ref="K100:M100"/>
    <mergeCell ref="N100:P100"/>
    <mergeCell ref="E101:G101"/>
    <mergeCell ref="H101:J101"/>
    <mergeCell ref="K101:M101"/>
    <mergeCell ref="N101:P101"/>
    <mergeCell ref="E98:G98"/>
    <mergeCell ref="H98:J98"/>
    <mergeCell ref="K98:M98"/>
    <mergeCell ref="N98:P98"/>
    <mergeCell ref="E99:G99"/>
    <mergeCell ref="H99:J99"/>
    <mergeCell ref="K99:M99"/>
    <mergeCell ref="N99:P99"/>
    <mergeCell ref="E96:G96"/>
    <mergeCell ref="H96:J96"/>
    <mergeCell ref="K96:M96"/>
    <mergeCell ref="N96:P96"/>
    <mergeCell ref="E97:G97"/>
    <mergeCell ref="H97:J97"/>
    <mergeCell ref="K97:M97"/>
    <mergeCell ref="N97:P97"/>
    <mergeCell ref="E106:G106"/>
    <mergeCell ref="H106:J106"/>
    <mergeCell ref="K106:M106"/>
    <mergeCell ref="N106:P106"/>
    <mergeCell ref="E107:G107"/>
    <mergeCell ref="H107:J107"/>
    <mergeCell ref="K107:M107"/>
    <mergeCell ref="N107:P107"/>
    <mergeCell ref="E104:G104"/>
    <mergeCell ref="H104:J104"/>
    <mergeCell ref="K104:M104"/>
    <mergeCell ref="N104:P104"/>
    <mergeCell ref="E105:G105"/>
    <mergeCell ref="H105:J105"/>
    <mergeCell ref="K105:M105"/>
    <mergeCell ref="N105:P105"/>
    <mergeCell ref="E102:G102"/>
    <mergeCell ref="H102:J102"/>
    <mergeCell ref="K102:M102"/>
    <mergeCell ref="N102:P102"/>
    <mergeCell ref="E103:G103"/>
    <mergeCell ref="H103:J103"/>
    <mergeCell ref="K103:M103"/>
    <mergeCell ref="N103:P103"/>
    <mergeCell ref="B114:D114"/>
    <mergeCell ref="E114:G114"/>
    <mergeCell ref="H114:J114"/>
    <mergeCell ref="K114:M114"/>
    <mergeCell ref="N114:P114"/>
    <mergeCell ref="E110:G110"/>
    <mergeCell ref="H110:J110"/>
    <mergeCell ref="K110:M110"/>
    <mergeCell ref="N110:P110"/>
    <mergeCell ref="E112:G112"/>
    <mergeCell ref="H112:J112"/>
    <mergeCell ref="K112:M112"/>
    <mergeCell ref="N112:P112"/>
    <mergeCell ref="E108:G108"/>
    <mergeCell ref="H108:J108"/>
    <mergeCell ref="K108:M108"/>
    <mergeCell ref="N108:P108"/>
    <mergeCell ref="E109:G109"/>
    <mergeCell ref="H109:J109"/>
    <mergeCell ref="K109:M109"/>
    <mergeCell ref="N109:P109"/>
    <mergeCell ref="E117:G117"/>
    <mergeCell ref="H117:J117"/>
    <mergeCell ref="K117:M117"/>
    <mergeCell ref="N117:P117"/>
    <mergeCell ref="E118:G118"/>
    <mergeCell ref="H118:J118"/>
    <mergeCell ref="K118:M118"/>
    <mergeCell ref="N118:P118"/>
    <mergeCell ref="E115:G115"/>
    <mergeCell ref="H115:J115"/>
    <mergeCell ref="K115:M115"/>
    <mergeCell ref="N115:P115"/>
    <mergeCell ref="E116:G116"/>
    <mergeCell ref="H116:J116"/>
    <mergeCell ref="K116:M116"/>
    <mergeCell ref="N116:P116"/>
    <mergeCell ref="E113:G113"/>
    <mergeCell ref="H113:J113"/>
    <mergeCell ref="K113:M113"/>
    <mergeCell ref="N113:P113"/>
    <mergeCell ref="E121:G121"/>
    <mergeCell ref="H121:J121"/>
    <mergeCell ref="K121:M121"/>
    <mergeCell ref="N121:P121"/>
    <mergeCell ref="E122:G122"/>
    <mergeCell ref="H122:J122"/>
    <mergeCell ref="K122:M122"/>
    <mergeCell ref="N122:P122"/>
    <mergeCell ref="E119:G119"/>
    <mergeCell ref="H119:J119"/>
    <mergeCell ref="K119:M119"/>
    <mergeCell ref="N119:P119"/>
    <mergeCell ref="E120:G120"/>
    <mergeCell ref="H120:J120"/>
    <mergeCell ref="K120:M120"/>
    <mergeCell ref="N120:P120"/>
    <mergeCell ref="E131:G131"/>
    <mergeCell ref="H131:J131"/>
    <mergeCell ref="K131:M131"/>
    <mergeCell ref="N131:P131"/>
    <mergeCell ref="E132:G132"/>
    <mergeCell ref="H132:J132"/>
    <mergeCell ref="K132:M132"/>
    <mergeCell ref="N132:P132"/>
    <mergeCell ref="E129:G129"/>
    <mergeCell ref="H129:J129"/>
    <mergeCell ref="K129:M129"/>
    <mergeCell ref="N129:P129"/>
    <mergeCell ref="E130:G130"/>
    <mergeCell ref="H130:J130"/>
    <mergeCell ref="K130:M130"/>
    <mergeCell ref="N130:P130"/>
    <mergeCell ref="E127:G127"/>
    <mergeCell ref="H127:J127"/>
    <mergeCell ref="K127:M127"/>
    <mergeCell ref="N127:P127"/>
    <mergeCell ref="E128:G128"/>
    <mergeCell ref="H128:J128"/>
    <mergeCell ref="K128:M128"/>
    <mergeCell ref="N128:P128"/>
    <mergeCell ref="E137:G137"/>
    <mergeCell ref="H137:J137"/>
    <mergeCell ref="K137:M137"/>
    <mergeCell ref="N137:P137"/>
    <mergeCell ref="E138:G138"/>
    <mergeCell ref="H138:J138"/>
    <mergeCell ref="K138:M138"/>
    <mergeCell ref="N138:P138"/>
    <mergeCell ref="E135:G135"/>
    <mergeCell ref="H135:J135"/>
    <mergeCell ref="K135:M135"/>
    <mergeCell ref="N135:P135"/>
    <mergeCell ref="E136:G136"/>
    <mergeCell ref="H136:J136"/>
    <mergeCell ref="K136:M136"/>
    <mergeCell ref="N136:P136"/>
    <mergeCell ref="E133:G133"/>
    <mergeCell ref="H133:J133"/>
    <mergeCell ref="K133:M133"/>
    <mergeCell ref="N133:P133"/>
    <mergeCell ref="E134:G134"/>
    <mergeCell ref="H134:J134"/>
    <mergeCell ref="K134:M134"/>
    <mergeCell ref="N134:P134"/>
    <mergeCell ref="E143:G143"/>
    <mergeCell ref="H143:J143"/>
    <mergeCell ref="K143:M143"/>
    <mergeCell ref="N143:P143"/>
    <mergeCell ref="E144:G144"/>
    <mergeCell ref="H144:J144"/>
    <mergeCell ref="K144:M144"/>
    <mergeCell ref="N144:P144"/>
    <mergeCell ref="E141:G141"/>
    <mergeCell ref="H141:J141"/>
    <mergeCell ref="K141:M141"/>
    <mergeCell ref="N141:P141"/>
    <mergeCell ref="E142:G142"/>
    <mergeCell ref="H142:J142"/>
    <mergeCell ref="K142:M142"/>
    <mergeCell ref="N142:P142"/>
    <mergeCell ref="E139:G139"/>
    <mergeCell ref="H139:J139"/>
    <mergeCell ref="K139:M139"/>
    <mergeCell ref="N139:P139"/>
    <mergeCell ref="E140:G140"/>
    <mergeCell ref="H140:J140"/>
    <mergeCell ref="K140:M140"/>
    <mergeCell ref="N140:P140"/>
    <mergeCell ref="E154:G154"/>
    <mergeCell ref="H154:J154"/>
    <mergeCell ref="K154:M154"/>
    <mergeCell ref="N154:P154"/>
    <mergeCell ref="E155:G155"/>
    <mergeCell ref="H155:J155"/>
    <mergeCell ref="K155:M155"/>
    <mergeCell ref="N155:P155"/>
    <mergeCell ref="E147:G147"/>
    <mergeCell ref="H147:J147"/>
    <mergeCell ref="K147:M147"/>
    <mergeCell ref="N147:P147"/>
    <mergeCell ref="E153:G153"/>
    <mergeCell ref="H153:J153"/>
    <mergeCell ref="K153:M153"/>
    <mergeCell ref="N153:P153"/>
    <mergeCell ref="E145:G145"/>
    <mergeCell ref="H145:J145"/>
    <mergeCell ref="K145:M145"/>
    <mergeCell ref="N145:P145"/>
    <mergeCell ref="E146:G146"/>
    <mergeCell ref="H146:J146"/>
    <mergeCell ref="K146:M146"/>
    <mergeCell ref="N146:P146"/>
    <mergeCell ref="E161:G161"/>
    <mergeCell ref="H161:J161"/>
    <mergeCell ref="K161:M161"/>
    <mergeCell ref="N161:P161"/>
    <mergeCell ref="E162:G162"/>
    <mergeCell ref="H162:J162"/>
    <mergeCell ref="K162:M162"/>
    <mergeCell ref="N162:P162"/>
    <mergeCell ref="E158:G158"/>
    <mergeCell ref="H158:J158"/>
    <mergeCell ref="K158:M158"/>
    <mergeCell ref="N158:P158"/>
    <mergeCell ref="E159:G159"/>
    <mergeCell ref="H159:J159"/>
    <mergeCell ref="K159:M159"/>
    <mergeCell ref="N159:P159"/>
    <mergeCell ref="E156:G156"/>
    <mergeCell ref="H156:J156"/>
    <mergeCell ref="K156:M156"/>
    <mergeCell ref="N156:P156"/>
    <mergeCell ref="E157:G157"/>
    <mergeCell ref="H157:J157"/>
    <mergeCell ref="K157:M157"/>
    <mergeCell ref="N157:P157"/>
    <mergeCell ref="E167:G167"/>
    <mergeCell ref="H167:J167"/>
    <mergeCell ref="K167:M167"/>
    <mergeCell ref="N167:P167"/>
    <mergeCell ref="E168:G168"/>
    <mergeCell ref="H168:J168"/>
    <mergeCell ref="K168:M168"/>
    <mergeCell ref="N168:P168"/>
    <mergeCell ref="E165:G165"/>
    <mergeCell ref="H165:J165"/>
    <mergeCell ref="K165:M165"/>
    <mergeCell ref="N165:P165"/>
    <mergeCell ref="E166:G166"/>
    <mergeCell ref="H166:J166"/>
    <mergeCell ref="K166:M166"/>
    <mergeCell ref="N166:P166"/>
    <mergeCell ref="B163:D163"/>
    <mergeCell ref="E163:G163"/>
    <mergeCell ref="H163:J163"/>
    <mergeCell ref="K163:M163"/>
    <mergeCell ref="N163:P163"/>
    <mergeCell ref="E164:G164"/>
    <mergeCell ref="H164:J164"/>
    <mergeCell ref="K164:M164"/>
    <mergeCell ref="N164:P164"/>
    <mergeCell ref="E173:G173"/>
    <mergeCell ref="H173:J173"/>
    <mergeCell ref="K173:M173"/>
    <mergeCell ref="N173:P173"/>
    <mergeCell ref="E179:G179"/>
    <mergeCell ref="H179:J179"/>
    <mergeCell ref="K179:M179"/>
    <mergeCell ref="N179:P179"/>
    <mergeCell ref="E171:G171"/>
    <mergeCell ref="H171:J171"/>
    <mergeCell ref="K171:M171"/>
    <mergeCell ref="N171:P171"/>
    <mergeCell ref="E172:G172"/>
    <mergeCell ref="H172:J172"/>
    <mergeCell ref="K172:M172"/>
    <mergeCell ref="N172:P172"/>
    <mergeCell ref="E169:G169"/>
    <mergeCell ref="H169:J169"/>
    <mergeCell ref="K169:M169"/>
    <mergeCell ref="N169:P169"/>
    <mergeCell ref="E170:G170"/>
    <mergeCell ref="H170:J170"/>
    <mergeCell ref="K170:M170"/>
    <mergeCell ref="N170:P170"/>
    <mergeCell ref="E184:G184"/>
    <mergeCell ref="H184:J184"/>
    <mergeCell ref="K184:M184"/>
    <mergeCell ref="N184:P184"/>
    <mergeCell ref="E185:G185"/>
    <mergeCell ref="H185:J185"/>
    <mergeCell ref="K185:M185"/>
    <mergeCell ref="N185:P185"/>
    <mergeCell ref="E182:G182"/>
    <mergeCell ref="H182:J182"/>
    <mergeCell ref="K182:M182"/>
    <mergeCell ref="N182:P182"/>
    <mergeCell ref="E183:G183"/>
    <mergeCell ref="H183:J183"/>
    <mergeCell ref="K183:M183"/>
    <mergeCell ref="N183:P183"/>
    <mergeCell ref="E180:G180"/>
    <mergeCell ref="H180:J180"/>
    <mergeCell ref="K180:M180"/>
    <mergeCell ref="N180:P180"/>
    <mergeCell ref="E181:G181"/>
    <mergeCell ref="H181:J181"/>
    <mergeCell ref="K181:M181"/>
    <mergeCell ref="N181:P181"/>
    <mergeCell ref="E190:G190"/>
    <mergeCell ref="H190:J190"/>
    <mergeCell ref="K190:M190"/>
    <mergeCell ref="N190:P190"/>
    <mergeCell ref="E191:G191"/>
    <mergeCell ref="H191:J191"/>
    <mergeCell ref="K191:M191"/>
    <mergeCell ref="N191:P191"/>
    <mergeCell ref="E188:G188"/>
    <mergeCell ref="H188:J188"/>
    <mergeCell ref="K188:M188"/>
    <mergeCell ref="N188:P188"/>
    <mergeCell ref="E189:G189"/>
    <mergeCell ref="H189:J189"/>
    <mergeCell ref="K189:M189"/>
    <mergeCell ref="N189:P189"/>
    <mergeCell ref="E186:G186"/>
    <mergeCell ref="H186:J186"/>
    <mergeCell ref="K186:M186"/>
    <mergeCell ref="N186:P186"/>
    <mergeCell ref="E187:G187"/>
    <mergeCell ref="H187:J187"/>
    <mergeCell ref="K187:M187"/>
    <mergeCell ref="N187:P187"/>
    <mergeCell ref="E196:G196"/>
    <mergeCell ref="H196:J196"/>
    <mergeCell ref="K196:M196"/>
    <mergeCell ref="N196:P196"/>
    <mergeCell ref="E197:G197"/>
    <mergeCell ref="H197:J197"/>
    <mergeCell ref="K197:M197"/>
    <mergeCell ref="N197:P197"/>
    <mergeCell ref="E194:G194"/>
    <mergeCell ref="H194:J194"/>
    <mergeCell ref="K194:M194"/>
    <mergeCell ref="N194:P194"/>
    <mergeCell ref="E195:G195"/>
    <mergeCell ref="H195:J195"/>
    <mergeCell ref="K195:M195"/>
    <mergeCell ref="N195:P195"/>
    <mergeCell ref="E192:G192"/>
    <mergeCell ref="H192:J192"/>
    <mergeCell ref="K192:M192"/>
    <mergeCell ref="N192:P192"/>
    <mergeCell ref="E193:G193"/>
    <mergeCell ref="H193:J193"/>
    <mergeCell ref="K193:M193"/>
    <mergeCell ref="N193:P193"/>
    <mergeCell ref="E207:G207"/>
    <mergeCell ref="H207:J207"/>
    <mergeCell ref="K207:M207"/>
    <mergeCell ref="N207:P207"/>
    <mergeCell ref="E208:G208"/>
    <mergeCell ref="H208:J208"/>
    <mergeCell ref="K208:M208"/>
    <mergeCell ref="N208:P208"/>
    <mergeCell ref="E205:G205"/>
    <mergeCell ref="H205:J205"/>
    <mergeCell ref="K205:M205"/>
    <mergeCell ref="N205:P205"/>
    <mergeCell ref="E206:G206"/>
    <mergeCell ref="H206:J206"/>
    <mergeCell ref="K206:M206"/>
    <mergeCell ref="N206:P206"/>
    <mergeCell ref="E198:G198"/>
    <mergeCell ref="H198:J198"/>
    <mergeCell ref="K198:M198"/>
    <mergeCell ref="N198:P198"/>
    <mergeCell ref="E199:G199"/>
    <mergeCell ref="H199:J199"/>
    <mergeCell ref="K199:M199"/>
    <mergeCell ref="N199:P199"/>
    <mergeCell ref="B215:D215"/>
    <mergeCell ref="E215:G215"/>
    <mergeCell ref="H215:J215"/>
    <mergeCell ref="K215:M215"/>
    <mergeCell ref="N215:P215"/>
    <mergeCell ref="E211:G211"/>
    <mergeCell ref="H211:J211"/>
    <mergeCell ref="K211:M211"/>
    <mergeCell ref="N211:P211"/>
    <mergeCell ref="E213:G213"/>
    <mergeCell ref="H213:J213"/>
    <mergeCell ref="K213:M213"/>
    <mergeCell ref="N213:P213"/>
    <mergeCell ref="E209:G209"/>
    <mergeCell ref="H209:J209"/>
    <mergeCell ref="K209:M209"/>
    <mergeCell ref="N209:P209"/>
    <mergeCell ref="E210:G210"/>
    <mergeCell ref="H210:J210"/>
    <mergeCell ref="K210:M210"/>
    <mergeCell ref="N210:P210"/>
    <mergeCell ref="E218:G218"/>
    <mergeCell ref="H218:J218"/>
    <mergeCell ref="K218:M218"/>
    <mergeCell ref="N218:P218"/>
    <mergeCell ref="E219:G219"/>
    <mergeCell ref="H219:J219"/>
    <mergeCell ref="K219:M219"/>
    <mergeCell ref="N219:P219"/>
    <mergeCell ref="E216:G216"/>
    <mergeCell ref="H216:J216"/>
    <mergeCell ref="K216:M216"/>
    <mergeCell ref="N216:P216"/>
    <mergeCell ref="E217:G217"/>
    <mergeCell ref="H217:J217"/>
    <mergeCell ref="K217:M217"/>
    <mergeCell ref="N217:P217"/>
    <mergeCell ref="E214:G214"/>
    <mergeCell ref="H214:J214"/>
    <mergeCell ref="K214:M214"/>
    <mergeCell ref="N214:P214"/>
    <mergeCell ref="E224:G224"/>
    <mergeCell ref="H224:J224"/>
    <mergeCell ref="K224:M224"/>
    <mergeCell ref="N224:P224"/>
    <mergeCell ref="E225:G225"/>
    <mergeCell ref="H225:J225"/>
    <mergeCell ref="K225:M225"/>
    <mergeCell ref="N225:P225"/>
    <mergeCell ref="E222:G222"/>
    <mergeCell ref="H222:J222"/>
    <mergeCell ref="K222:M222"/>
    <mergeCell ref="N222:P222"/>
    <mergeCell ref="E223:G223"/>
    <mergeCell ref="H223:J223"/>
    <mergeCell ref="K223:M223"/>
    <mergeCell ref="N223:P223"/>
    <mergeCell ref="E220:G220"/>
    <mergeCell ref="H220:J220"/>
    <mergeCell ref="K220:M220"/>
    <mergeCell ref="N220:P220"/>
    <mergeCell ref="E221:G221"/>
    <mergeCell ref="H221:J221"/>
    <mergeCell ref="K221:M221"/>
    <mergeCell ref="N221:P221"/>
    <mergeCell ref="E235:G235"/>
    <mergeCell ref="H235:J235"/>
    <mergeCell ref="K235:M235"/>
    <mergeCell ref="N235:P235"/>
    <mergeCell ref="E236:G236"/>
    <mergeCell ref="H236:J236"/>
    <mergeCell ref="K236:M236"/>
    <mergeCell ref="N236:P236"/>
    <mergeCell ref="E233:G233"/>
    <mergeCell ref="H233:J233"/>
    <mergeCell ref="K233:M233"/>
    <mergeCell ref="N233:P233"/>
    <mergeCell ref="E234:G234"/>
    <mergeCell ref="H234:J234"/>
    <mergeCell ref="K234:M234"/>
    <mergeCell ref="N234:P234"/>
    <mergeCell ref="E231:G231"/>
    <mergeCell ref="H231:J231"/>
    <mergeCell ref="K231:M231"/>
    <mergeCell ref="N231:P231"/>
    <mergeCell ref="E232:G232"/>
    <mergeCell ref="H232:J232"/>
    <mergeCell ref="K232:M232"/>
    <mergeCell ref="N232:P232"/>
    <mergeCell ref="E241:G241"/>
    <mergeCell ref="H241:J241"/>
    <mergeCell ref="K241:M241"/>
    <mergeCell ref="N241:P241"/>
    <mergeCell ref="E242:G242"/>
    <mergeCell ref="H242:J242"/>
    <mergeCell ref="K242:M242"/>
    <mergeCell ref="N242:P242"/>
    <mergeCell ref="E239:G239"/>
    <mergeCell ref="H239:J239"/>
    <mergeCell ref="K239:M239"/>
    <mergeCell ref="N239:P239"/>
    <mergeCell ref="E240:G240"/>
    <mergeCell ref="H240:J240"/>
    <mergeCell ref="K240:M240"/>
    <mergeCell ref="N240:P240"/>
    <mergeCell ref="E237:G237"/>
    <mergeCell ref="H237:J237"/>
    <mergeCell ref="K237:M237"/>
    <mergeCell ref="N237:P237"/>
    <mergeCell ref="E238:G238"/>
    <mergeCell ref="H238:J238"/>
    <mergeCell ref="K238:M238"/>
    <mergeCell ref="N238:P238"/>
    <mergeCell ref="E247:G247"/>
    <mergeCell ref="H247:J247"/>
    <mergeCell ref="K247:M247"/>
    <mergeCell ref="N247:P247"/>
    <mergeCell ref="E248:G248"/>
    <mergeCell ref="H248:J248"/>
    <mergeCell ref="K248:M248"/>
    <mergeCell ref="N248:P248"/>
    <mergeCell ref="E245:G245"/>
    <mergeCell ref="H245:J245"/>
    <mergeCell ref="K245:M245"/>
    <mergeCell ref="N245:P245"/>
    <mergeCell ref="E246:G246"/>
    <mergeCell ref="H246:J246"/>
    <mergeCell ref="K246:M246"/>
    <mergeCell ref="N246:P246"/>
    <mergeCell ref="E243:G243"/>
    <mergeCell ref="H243:J243"/>
    <mergeCell ref="K243:M243"/>
    <mergeCell ref="N243:P243"/>
    <mergeCell ref="E244:G244"/>
    <mergeCell ref="H244:J244"/>
    <mergeCell ref="K244:M244"/>
    <mergeCell ref="N244:P244"/>
    <mergeCell ref="E258:G258"/>
    <mergeCell ref="H258:J258"/>
    <mergeCell ref="K258:M258"/>
    <mergeCell ref="N258:P258"/>
    <mergeCell ref="E259:G259"/>
    <mergeCell ref="H259:J259"/>
    <mergeCell ref="K259:M259"/>
    <mergeCell ref="N259:P259"/>
    <mergeCell ref="E251:G251"/>
    <mergeCell ref="H251:J251"/>
    <mergeCell ref="K251:M251"/>
    <mergeCell ref="N251:P251"/>
    <mergeCell ref="E257:G257"/>
    <mergeCell ref="H257:J257"/>
    <mergeCell ref="K257:M257"/>
    <mergeCell ref="N257:P257"/>
    <mergeCell ref="E249:G249"/>
    <mergeCell ref="H249:J249"/>
    <mergeCell ref="K249:M249"/>
    <mergeCell ref="N249:P249"/>
    <mergeCell ref="E250:G250"/>
    <mergeCell ref="H250:J250"/>
    <mergeCell ref="K250:M250"/>
    <mergeCell ref="N250:P250"/>
    <mergeCell ref="E265:G265"/>
    <mergeCell ref="H265:J265"/>
    <mergeCell ref="K265:M265"/>
    <mergeCell ref="N265:P265"/>
    <mergeCell ref="E266:G266"/>
    <mergeCell ref="H266:J266"/>
    <mergeCell ref="K266:M266"/>
    <mergeCell ref="N266:P266"/>
    <mergeCell ref="E262:G262"/>
    <mergeCell ref="H262:J262"/>
    <mergeCell ref="K262:M262"/>
    <mergeCell ref="N262:P262"/>
    <mergeCell ref="E263:G263"/>
    <mergeCell ref="H263:J263"/>
    <mergeCell ref="K263:M263"/>
    <mergeCell ref="N263:P263"/>
    <mergeCell ref="E260:G260"/>
    <mergeCell ref="H260:J260"/>
    <mergeCell ref="K260:M260"/>
    <mergeCell ref="N260:P260"/>
    <mergeCell ref="E261:G261"/>
    <mergeCell ref="H261:J261"/>
    <mergeCell ref="K261:M261"/>
    <mergeCell ref="N261:P261"/>
    <mergeCell ref="E269:G269"/>
    <mergeCell ref="H269:J269"/>
    <mergeCell ref="K269:M269"/>
    <mergeCell ref="N269:P269"/>
    <mergeCell ref="E270:G270"/>
    <mergeCell ref="H270:J270"/>
    <mergeCell ref="K270:M270"/>
    <mergeCell ref="N270:P270"/>
    <mergeCell ref="B267:D267"/>
    <mergeCell ref="E267:G267"/>
    <mergeCell ref="H267:J267"/>
    <mergeCell ref="K267:M267"/>
    <mergeCell ref="N267:P267"/>
    <mergeCell ref="E268:G268"/>
    <mergeCell ref="H268:J268"/>
    <mergeCell ref="K268:M268"/>
    <mergeCell ref="N268:P268"/>
    <mergeCell ref="E275:G275"/>
    <mergeCell ref="H275:J275"/>
    <mergeCell ref="K275:M275"/>
    <mergeCell ref="N275:P275"/>
    <mergeCell ref="E276:G276"/>
    <mergeCell ref="H276:J276"/>
    <mergeCell ref="K276:M276"/>
    <mergeCell ref="N276:P276"/>
    <mergeCell ref="E273:G273"/>
    <mergeCell ref="H273:J273"/>
    <mergeCell ref="K273:M273"/>
    <mergeCell ref="N273:P273"/>
    <mergeCell ref="E274:G274"/>
    <mergeCell ref="H274:J274"/>
    <mergeCell ref="K274:M274"/>
    <mergeCell ref="N274:P274"/>
    <mergeCell ref="E271:G271"/>
    <mergeCell ref="H271:J271"/>
    <mergeCell ref="K271:M271"/>
    <mergeCell ref="N271:P271"/>
    <mergeCell ref="E272:G272"/>
    <mergeCell ref="H272:J272"/>
    <mergeCell ref="K272:M272"/>
    <mergeCell ref="N272:P272"/>
    <mergeCell ref="E286:G286"/>
    <mergeCell ref="H286:J286"/>
    <mergeCell ref="K286:M286"/>
    <mergeCell ref="N286:P286"/>
    <mergeCell ref="E287:G287"/>
    <mergeCell ref="H287:J287"/>
    <mergeCell ref="K287:M287"/>
    <mergeCell ref="N287:P287"/>
    <mergeCell ref="E284:G284"/>
    <mergeCell ref="H284:J284"/>
    <mergeCell ref="K284:M284"/>
    <mergeCell ref="N284:P284"/>
    <mergeCell ref="E285:G285"/>
    <mergeCell ref="H285:J285"/>
    <mergeCell ref="K285:M285"/>
    <mergeCell ref="N285:P285"/>
    <mergeCell ref="E277:G277"/>
    <mergeCell ref="H277:J277"/>
    <mergeCell ref="K277:M277"/>
    <mergeCell ref="N277:P277"/>
    <mergeCell ref="E283:G283"/>
    <mergeCell ref="H283:J283"/>
    <mergeCell ref="K283:M283"/>
    <mergeCell ref="N283:P283"/>
    <mergeCell ref="E292:G292"/>
    <mergeCell ref="H292:J292"/>
    <mergeCell ref="K292:M292"/>
    <mergeCell ref="N292:P292"/>
    <mergeCell ref="E293:G293"/>
    <mergeCell ref="H293:J293"/>
    <mergeCell ref="K293:M293"/>
    <mergeCell ref="N293:P293"/>
    <mergeCell ref="E290:G290"/>
    <mergeCell ref="H290:J290"/>
    <mergeCell ref="K290:M290"/>
    <mergeCell ref="N290:P290"/>
    <mergeCell ref="E291:G291"/>
    <mergeCell ref="H291:J291"/>
    <mergeCell ref="K291:M291"/>
    <mergeCell ref="N291:P291"/>
    <mergeCell ref="E288:G288"/>
    <mergeCell ref="H288:J288"/>
    <mergeCell ref="K288:M288"/>
    <mergeCell ref="N288:P288"/>
    <mergeCell ref="E289:G289"/>
    <mergeCell ref="H289:J289"/>
    <mergeCell ref="K289:M289"/>
    <mergeCell ref="N289:P289"/>
    <mergeCell ref="E298:G298"/>
    <mergeCell ref="H298:J298"/>
    <mergeCell ref="K298:M298"/>
    <mergeCell ref="N298:P298"/>
    <mergeCell ref="E299:G299"/>
    <mergeCell ref="H299:J299"/>
    <mergeCell ref="K299:M299"/>
    <mergeCell ref="N299:P299"/>
    <mergeCell ref="E296:G296"/>
    <mergeCell ref="H296:J296"/>
    <mergeCell ref="K296:M296"/>
    <mergeCell ref="N296:P296"/>
    <mergeCell ref="E297:G297"/>
    <mergeCell ref="H297:J297"/>
    <mergeCell ref="K297:M297"/>
    <mergeCell ref="N297:P297"/>
    <mergeCell ref="E294:G294"/>
    <mergeCell ref="H294:J294"/>
    <mergeCell ref="K294:M294"/>
    <mergeCell ref="N294:P294"/>
    <mergeCell ref="E295:G295"/>
    <mergeCell ref="H295:J295"/>
    <mergeCell ref="K295:M295"/>
    <mergeCell ref="N295:P295"/>
    <mergeCell ref="E309:G309"/>
    <mergeCell ref="H309:J309"/>
    <mergeCell ref="K309:M309"/>
    <mergeCell ref="N309:P309"/>
    <mergeCell ref="E310:G310"/>
    <mergeCell ref="H310:J310"/>
    <mergeCell ref="K310:M310"/>
    <mergeCell ref="N310:P310"/>
    <mergeCell ref="E302:G302"/>
    <mergeCell ref="H302:J302"/>
    <mergeCell ref="K302:M302"/>
    <mergeCell ref="N302:P302"/>
    <mergeCell ref="E303:G303"/>
    <mergeCell ref="H303:J303"/>
    <mergeCell ref="K303:M303"/>
    <mergeCell ref="N303:P303"/>
    <mergeCell ref="E300:G300"/>
    <mergeCell ref="H300:J300"/>
    <mergeCell ref="K300:M300"/>
    <mergeCell ref="N300:P300"/>
    <mergeCell ref="E301:G301"/>
    <mergeCell ref="H301:J301"/>
    <mergeCell ref="K301:M301"/>
    <mergeCell ref="N301:P301"/>
    <mergeCell ref="E315:G315"/>
    <mergeCell ref="H315:J315"/>
    <mergeCell ref="K315:M315"/>
    <mergeCell ref="N315:P315"/>
    <mergeCell ref="E317:G317"/>
    <mergeCell ref="H317:J317"/>
    <mergeCell ref="K317:M317"/>
    <mergeCell ref="N317:P317"/>
    <mergeCell ref="E313:G313"/>
    <mergeCell ref="H313:J313"/>
    <mergeCell ref="K313:M313"/>
    <mergeCell ref="N313:P313"/>
    <mergeCell ref="E314:G314"/>
    <mergeCell ref="H314:J314"/>
    <mergeCell ref="K314:M314"/>
    <mergeCell ref="N314:P314"/>
    <mergeCell ref="E311:G311"/>
    <mergeCell ref="H311:J311"/>
    <mergeCell ref="K311:M311"/>
    <mergeCell ref="N311:P311"/>
    <mergeCell ref="E312:G312"/>
    <mergeCell ref="H312:J312"/>
    <mergeCell ref="K312:M312"/>
    <mergeCell ref="N312:P312"/>
    <mergeCell ref="E320:G320"/>
    <mergeCell ref="H320:J320"/>
    <mergeCell ref="K320:M320"/>
    <mergeCell ref="N320:P320"/>
    <mergeCell ref="E321:G321"/>
    <mergeCell ref="H321:J321"/>
    <mergeCell ref="K321:M321"/>
    <mergeCell ref="N321:P321"/>
    <mergeCell ref="E318:G318"/>
    <mergeCell ref="H318:J318"/>
    <mergeCell ref="K318:M318"/>
    <mergeCell ref="N318:P318"/>
    <mergeCell ref="B319:D319"/>
    <mergeCell ref="E319:G319"/>
    <mergeCell ref="H319:J319"/>
    <mergeCell ref="K319:M319"/>
    <mergeCell ref="N319:P319"/>
    <mergeCell ref="E326:G326"/>
    <mergeCell ref="H326:J326"/>
    <mergeCell ref="K326:M326"/>
    <mergeCell ref="N326:P326"/>
    <mergeCell ref="E327:G327"/>
    <mergeCell ref="H327:J327"/>
    <mergeCell ref="K327:M327"/>
    <mergeCell ref="N327:P327"/>
    <mergeCell ref="E324:G324"/>
    <mergeCell ref="H324:J324"/>
    <mergeCell ref="K324:M324"/>
    <mergeCell ref="N324:P324"/>
    <mergeCell ref="E325:G325"/>
    <mergeCell ref="H325:J325"/>
    <mergeCell ref="K325:M325"/>
    <mergeCell ref="N325:P325"/>
    <mergeCell ref="E322:G322"/>
    <mergeCell ref="H322:J322"/>
    <mergeCell ref="K322:M322"/>
    <mergeCell ref="N322:P322"/>
    <mergeCell ref="E323:G323"/>
    <mergeCell ref="H323:J323"/>
    <mergeCell ref="K323:M323"/>
    <mergeCell ref="N323:P323"/>
    <mergeCell ref="E337:G337"/>
    <mergeCell ref="H337:J337"/>
    <mergeCell ref="K337:M337"/>
    <mergeCell ref="N337:P337"/>
    <mergeCell ref="E338:G338"/>
    <mergeCell ref="H338:J338"/>
    <mergeCell ref="K338:M338"/>
    <mergeCell ref="N338:P338"/>
    <mergeCell ref="E335:G335"/>
    <mergeCell ref="H335:J335"/>
    <mergeCell ref="K335:M335"/>
    <mergeCell ref="N335:P335"/>
    <mergeCell ref="E336:G336"/>
    <mergeCell ref="H336:J336"/>
    <mergeCell ref="K336:M336"/>
    <mergeCell ref="N336:P336"/>
    <mergeCell ref="E328:G328"/>
    <mergeCell ref="H328:J328"/>
    <mergeCell ref="K328:M328"/>
    <mergeCell ref="N328:P328"/>
    <mergeCell ref="E329:G329"/>
    <mergeCell ref="H329:J329"/>
    <mergeCell ref="K329:M329"/>
    <mergeCell ref="N329:P329"/>
    <mergeCell ref="E343:G343"/>
    <mergeCell ref="H343:J343"/>
    <mergeCell ref="K343:M343"/>
    <mergeCell ref="N343:P343"/>
    <mergeCell ref="E344:G344"/>
    <mergeCell ref="H344:J344"/>
    <mergeCell ref="K344:M344"/>
    <mergeCell ref="N344:P344"/>
    <mergeCell ref="E341:G341"/>
    <mergeCell ref="H341:J341"/>
    <mergeCell ref="K341:M341"/>
    <mergeCell ref="N341:P341"/>
    <mergeCell ref="E342:G342"/>
    <mergeCell ref="H342:J342"/>
    <mergeCell ref="K342:M342"/>
    <mergeCell ref="N342:P342"/>
    <mergeCell ref="E339:G339"/>
    <mergeCell ref="H339:J339"/>
    <mergeCell ref="K339:M339"/>
    <mergeCell ref="N339:P339"/>
    <mergeCell ref="E340:G340"/>
    <mergeCell ref="H340:J340"/>
    <mergeCell ref="K340:M340"/>
    <mergeCell ref="N340:P340"/>
    <mergeCell ref="E349:G349"/>
    <mergeCell ref="H349:J349"/>
    <mergeCell ref="K349:M349"/>
    <mergeCell ref="N349:P349"/>
    <mergeCell ref="E350:G350"/>
    <mergeCell ref="H350:J350"/>
    <mergeCell ref="K350:M350"/>
    <mergeCell ref="N350:P350"/>
    <mergeCell ref="E347:G347"/>
    <mergeCell ref="H347:J347"/>
    <mergeCell ref="K347:M347"/>
    <mergeCell ref="N347:P347"/>
    <mergeCell ref="E348:G348"/>
    <mergeCell ref="H348:J348"/>
    <mergeCell ref="K348:M348"/>
    <mergeCell ref="N348:P348"/>
    <mergeCell ref="E345:G345"/>
    <mergeCell ref="H345:J345"/>
    <mergeCell ref="K345:M345"/>
    <mergeCell ref="N345:P345"/>
    <mergeCell ref="E346:G346"/>
    <mergeCell ref="H346:J346"/>
    <mergeCell ref="K346:M346"/>
    <mergeCell ref="N346:P346"/>
    <mergeCell ref="E355:G355"/>
    <mergeCell ref="H355:J355"/>
    <mergeCell ref="K355:M355"/>
    <mergeCell ref="N355:P355"/>
    <mergeCell ref="E361:G361"/>
    <mergeCell ref="H361:J361"/>
    <mergeCell ref="K361:M361"/>
    <mergeCell ref="N361:P361"/>
    <mergeCell ref="E353:G353"/>
    <mergeCell ref="H353:J353"/>
    <mergeCell ref="K353:M353"/>
    <mergeCell ref="N353:P353"/>
    <mergeCell ref="E354:G354"/>
    <mergeCell ref="H354:J354"/>
    <mergeCell ref="K354:M354"/>
    <mergeCell ref="N354:P354"/>
    <mergeCell ref="E351:G351"/>
    <mergeCell ref="H351:J351"/>
    <mergeCell ref="K351:M351"/>
    <mergeCell ref="N351:P351"/>
    <mergeCell ref="E352:G352"/>
    <mergeCell ref="H352:J352"/>
    <mergeCell ref="K352:M352"/>
    <mergeCell ref="N352:P352"/>
    <mergeCell ref="E366:G366"/>
    <mergeCell ref="H366:J366"/>
    <mergeCell ref="K366:M366"/>
    <mergeCell ref="N366:P366"/>
    <mergeCell ref="E367:G367"/>
    <mergeCell ref="H367:J367"/>
    <mergeCell ref="K367:M367"/>
    <mergeCell ref="N367:P367"/>
    <mergeCell ref="E364:G364"/>
    <mergeCell ref="H364:J364"/>
    <mergeCell ref="K364:M364"/>
    <mergeCell ref="N364:P364"/>
    <mergeCell ref="E365:G365"/>
    <mergeCell ref="H365:J365"/>
    <mergeCell ref="K365:M365"/>
    <mergeCell ref="N365:P365"/>
    <mergeCell ref="E362:G362"/>
    <mergeCell ref="H362:J362"/>
    <mergeCell ref="K362:M362"/>
    <mergeCell ref="N362:P362"/>
    <mergeCell ref="E363:G363"/>
    <mergeCell ref="H363:J363"/>
    <mergeCell ref="K363:M363"/>
    <mergeCell ref="N363:P363"/>
    <mergeCell ref="B371:D371"/>
    <mergeCell ref="E371:G371"/>
    <mergeCell ref="H371:J371"/>
    <mergeCell ref="K371:M371"/>
    <mergeCell ref="N371:P371"/>
    <mergeCell ref="E372:G372"/>
    <mergeCell ref="H372:J372"/>
    <mergeCell ref="K372:M372"/>
    <mergeCell ref="N372:P372"/>
    <mergeCell ref="E369:G369"/>
    <mergeCell ref="H369:J369"/>
    <mergeCell ref="K369:M369"/>
    <mergeCell ref="N369:P369"/>
    <mergeCell ref="E370:G370"/>
    <mergeCell ref="H370:J370"/>
    <mergeCell ref="K370:M370"/>
    <mergeCell ref="N370:P370"/>
    <mergeCell ref="E377:G377"/>
    <mergeCell ref="H377:J377"/>
    <mergeCell ref="K377:M377"/>
    <mergeCell ref="N377:P377"/>
    <mergeCell ref="E378:G378"/>
    <mergeCell ref="H378:J378"/>
    <mergeCell ref="K378:M378"/>
    <mergeCell ref="N378:P378"/>
    <mergeCell ref="E375:G375"/>
    <mergeCell ref="H375:J375"/>
    <mergeCell ref="K375:M375"/>
    <mergeCell ref="N375:P375"/>
    <mergeCell ref="E376:G376"/>
    <mergeCell ref="H376:J376"/>
    <mergeCell ref="K376:M376"/>
    <mergeCell ref="N376:P376"/>
    <mergeCell ref="E373:G373"/>
    <mergeCell ref="H373:J373"/>
    <mergeCell ref="K373:M373"/>
    <mergeCell ref="N373:P373"/>
    <mergeCell ref="E374:G374"/>
    <mergeCell ref="H374:J374"/>
    <mergeCell ref="K374:M374"/>
    <mergeCell ref="N374:P374"/>
    <mergeCell ref="E388:G388"/>
    <mergeCell ref="H388:J388"/>
    <mergeCell ref="K388:M388"/>
    <mergeCell ref="N388:P388"/>
    <mergeCell ref="E389:G389"/>
    <mergeCell ref="H389:J389"/>
    <mergeCell ref="K389:M389"/>
    <mergeCell ref="N389:P389"/>
    <mergeCell ref="E381:G381"/>
    <mergeCell ref="H381:J381"/>
    <mergeCell ref="K381:M381"/>
    <mergeCell ref="N381:P381"/>
    <mergeCell ref="E387:G387"/>
    <mergeCell ref="H387:J387"/>
    <mergeCell ref="K387:M387"/>
    <mergeCell ref="N387:P387"/>
    <mergeCell ref="E379:G379"/>
    <mergeCell ref="H379:J379"/>
    <mergeCell ref="K379:M379"/>
    <mergeCell ref="N379:P379"/>
    <mergeCell ref="E380:G380"/>
    <mergeCell ref="H380:J380"/>
    <mergeCell ref="K380:M380"/>
    <mergeCell ref="N380:P380"/>
    <mergeCell ref="E394:G394"/>
    <mergeCell ref="H394:J394"/>
    <mergeCell ref="K394:M394"/>
    <mergeCell ref="N394:P394"/>
    <mergeCell ref="E395:G395"/>
    <mergeCell ref="H395:J395"/>
    <mergeCell ref="K395:M395"/>
    <mergeCell ref="N395:P395"/>
    <mergeCell ref="E392:G392"/>
    <mergeCell ref="H392:J392"/>
    <mergeCell ref="K392:M392"/>
    <mergeCell ref="N392:P392"/>
    <mergeCell ref="E393:G393"/>
    <mergeCell ref="H393:J393"/>
    <mergeCell ref="K393:M393"/>
    <mergeCell ref="N393:P393"/>
    <mergeCell ref="E390:G390"/>
    <mergeCell ref="H390:J390"/>
    <mergeCell ref="K390:M390"/>
    <mergeCell ref="N390:P390"/>
    <mergeCell ref="E391:G391"/>
    <mergeCell ref="H391:J391"/>
    <mergeCell ref="K391:M391"/>
    <mergeCell ref="N391:P391"/>
    <mergeCell ref="N400:P400"/>
    <mergeCell ref="E401:G401"/>
    <mergeCell ref="H401:J401"/>
    <mergeCell ref="K401:M401"/>
    <mergeCell ref="N401:P401"/>
    <mergeCell ref="E398:G398"/>
    <mergeCell ref="H398:J398"/>
    <mergeCell ref="K398:M398"/>
    <mergeCell ref="N398:P398"/>
    <mergeCell ref="E399:G399"/>
    <mergeCell ref="H399:J399"/>
    <mergeCell ref="K399:M399"/>
    <mergeCell ref="N399:P399"/>
    <mergeCell ref="E396:G396"/>
    <mergeCell ref="H396:J396"/>
    <mergeCell ref="K396:M396"/>
    <mergeCell ref="N396:P396"/>
    <mergeCell ref="E397:G397"/>
    <mergeCell ref="H397:J397"/>
    <mergeCell ref="K397:M397"/>
    <mergeCell ref="N397:P397"/>
    <mergeCell ref="B73:D73"/>
    <mergeCell ref="E73:G73"/>
    <mergeCell ref="H73:J73"/>
    <mergeCell ref="K73:M73"/>
    <mergeCell ref="N73:P73"/>
    <mergeCell ref="E406:G406"/>
    <mergeCell ref="H406:J406"/>
    <mergeCell ref="K406:M406"/>
    <mergeCell ref="N406:P406"/>
    <mergeCell ref="E407:G407"/>
    <mergeCell ref="H407:J407"/>
    <mergeCell ref="K407:M407"/>
    <mergeCell ref="N407:P407"/>
    <mergeCell ref="E404:G404"/>
    <mergeCell ref="H404:J404"/>
    <mergeCell ref="K404:M404"/>
    <mergeCell ref="N404:P404"/>
    <mergeCell ref="E405:G405"/>
    <mergeCell ref="H405:J405"/>
    <mergeCell ref="K405:M405"/>
    <mergeCell ref="N405:P405"/>
    <mergeCell ref="E402:G402"/>
    <mergeCell ref="H402:J402"/>
    <mergeCell ref="K402:M402"/>
    <mergeCell ref="N402:P402"/>
    <mergeCell ref="E403:G403"/>
    <mergeCell ref="H403:J403"/>
    <mergeCell ref="K403:M403"/>
    <mergeCell ref="N403:P403"/>
    <mergeCell ref="E400:G400"/>
    <mergeCell ref="H400:J400"/>
    <mergeCell ref="K400:M400"/>
  </mergeCells>
  <dataValidations count="3">
    <dataValidation type="list" allowBlank="1" showInputMessage="1" showErrorMessage="1" sqref="AP255" xr:uid="{00000000-0002-0000-0800-000000000000}">
      <formula1>INDIRECT($B256)</formula1>
    </dataValidation>
    <dataValidation type="list" allowBlank="1" showInputMessage="1" showErrorMessage="1" sqref="AQ95" xr:uid="{00000000-0002-0000-0800-000001000000}">
      <formula1>INDIRECT($AQ102)</formula1>
    </dataValidation>
    <dataValidation type="list" allowBlank="1" showInputMessage="1" showErrorMessage="1" sqref="C258:C263 C112:C113 C161:C162 C336:C355 C63:C73 C164:C173 C154:C159 C99:C102 C180:C199 C362:C367 C11:C12 C14:C27 C265:C266 C310:C315 C53:C58 C317:C318 C320:C329 C284:C303 C369:C370 C79:C95 C30:C46 C372:C381 C232:C251 C4:C9 C213:C214 C216:C225 C206:C211 C268:C277 C388:C407 C60:C61 C105:C110 C128:C144 C115:C122" xr:uid="{00000000-0002-0000-0800-000002000000}">
      <formula1>INDIRECT($B4)</formula1>
    </dataValidation>
  </dataValidations>
  <printOptions horizontalCentered="1" verticalCentered="1"/>
  <pageMargins left="0.11811023622047245" right="0.11811023622047245" top="0" bottom="0.15748031496062992" header="0.31496062992125984" footer="0.31496062992125984"/>
  <pageSetup paperSize="13" fitToHeight="0" orientation="landscape" r:id="rId1"/>
  <headerFooter>
    <oddHeader>&amp;R&amp;G</oddHeader>
    <oddFooter>&amp;L&amp;G&amp;R&amp;"Frutiger LT Pro 95 UltraBlack,Negrita"&amp;72&amp;P</oddFooter>
  </headerFooter>
  <rowBreaks count="15" manualBreakCount="15">
    <brk id="27" max="33" man="1"/>
    <brk id="50" max="33" man="1"/>
    <brk id="76" max="33" man="1"/>
    <brk id="102" max="33" man="1"/>
    <brk id="125" max="33" man="1"/>
    <brk id="151" max="33" man="1"/>
    <brk id="177" max="33" man="1"/>
    <brk id="203" max="33" man="1"/>
    <brk id="229" max="33" man="1"/>
    <brk id="255" max="33" man="1"/>
    <brk id="281" max="33" man="1"/>
    <brk id="307" max="33" man="1"/>
    <brk id="333" max="33" man="1"/>
    <brk id="359" max="33" man="1"/>
    <brk id="385" max="33" man="1"/>
  </rowBreaks>
  <legacyDrawingHF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PERIODIZACION!$A:$A</xm:f>
          </x14:formula1>
          <xm:sqref>B10 B316 B368 B160 B212 B264 B59 B111</xm:sqref>
        </x14:dataValidation>
        <x14:dataValidation type="list" allowBlank="1" showInputMessage="1" showErrorMessage="1" xr:uid="{00000000-0002-0000-0800-000004000000}">
          <x14:formula1>
            <xm:f>EJE!$A$1:$A$19</xm:f>
          </x14:formula1>
          <xm:sqref>B4:B9 B105:B110 B282 B258:B263 B317:B329 B53:B58 B284:B303 B334 B204 B388:B407 B369:B381 B256 B232:B251 B30:B51 B336:B355 B310:B315 B265:B277 B308 B213:B225 B206:B211 B60:B76 B180:B199 B79:B103 B362:B367 B161:B173 B154:B159 B11:B28 B152 B128:B147 B112:B125 AQ102:AQ125</xm:sqref>
        </x14:dataValidation>
        <x14:dataValidation type="list" allowBlank="1" showInputMessage="1" showErrorMessage="1" xr:uid="{00000000-0002-0000-0800-000005000000}">
          <x14:formula1>
            <xm:f>EJE!$J$1:$J$8</xm:f>
          </x14:formula1>
          <xm:sqref>N3:N6 N99:N102 N398:N407 N309:N312 N387:N393 N12:N13 N190:N199 N179:N185 N152:N156 N89:N95 N361:N364 N371 N78:N84 N163 N319 N127:N133 N113:N114 N204:N208 N215 N242:N251 N231:N237 N257:N260 N267 N294:N303 N283:N289 N73 N24:N35 N346:N355 N335:N341 N40:N46 N52:N55 N61:N62 N104:N107 N138:N144</xm:sqref>
        </x14:dataValidation>
        <x14:dataValidation type="list" allowBlank="1" showInputMessage="1" showErrorMessage="1" xr:uid="{00000000-0002-0000-0800-000006000000}">
          <x14:formula1>
            <xm:f>EJE!$H$1:$H$25</xm:f>
          </x14:formula1>
          <xm:sqref>H4:H9 H11:H28 H152 H308 H180:H199 H310:H315 H317:H329 H256 H204 H334 H388:H407 H232:H251 H30:H46 H336:H355 H60:H73 H258:H263 H105:H110 H51 H282 H284:H303 H206:H211 H99:H103 H79:H95 H265:H277 H362:H367 H369:H381 H213:H225 H154:H159 H161:H173 H53:H58 H112:H122 H128:H144</xm:sqref>
        </x14:dataValidation>
        <x14:dataValidation type="list" allowBlank="1" showInputMessage="1" showErrorMessage="1" xr:uid="{00000000-0002-0000-0800-000007000000}">
          <x14:formula1>
            <xm:f>EJE!$H$1:$H$15</xm:f>
          </x14:formula1>
          <xm:sqref>H3 H13 H29 H153 H309 H319 H231 H387 H257 H78 H267 H179 H104 H62 H52 H371 H163 H335 H127 H205 H215 H283 H361 H114</xm:sqref>
        </x14:dataValidation>
        <x14:dataValidation type="list" allowBlank="1" showInputMessage="1" showErrorMessage="1" xr:uid="{00000000-0002-0000-0800-000008000000}">
          <x14:formula1>
            <xm:f>EJE!$I$1:$I$31</xm:f>
          </x14:formula1>
          <xm:sqref>E3:E9 E256:E263 E161:E173 E282:E303 E308:E315 E265:E277 E387:E407 E317:E329 E11:E46 E213:E225 E231:E251 E152:E159 E60:E73 E112:E122 E179:E199 E334:E355 E204:E211 E361:E367 E99:E110 E369:E381 E51:E58 E78:E95 E127:E144</xm:sqref>
        </x14:dataValidation>
        <x14:dataValidation type="list" allowBlank="1" showInputMessage="1" showErrorMessage="1" xr:uid="{00000000-0002-0000-0800-000009000000}">
          <x14:formula1>
            <xm:f>EJE!$G$1:$G$13</xm:f>
          </x14:formula1>
          <xm:sqref>K3:K9 K369:K381 K152:K159 N63:N72 K317:K329 K265:K277 K387:K407 N320:N329 K11:K46 K308:K315 N14:N23 K161:K173 K78:K95 K112:K122 K179:K199 N372:N381 K204:K211 K99:K110 K334:K355 N164:N173 K361:K367 K213:K225 N268:N277 K256:K263 N216:N225 K282:K303 K231:K251 K51:K58 K60:K73 N115:N122 K127:K144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AQ413"/>
  <sheetViews>
    <sheetView topLeftCell="A13" zoomScale="145" zoomScaleNormal="145" zoomScaleSheetLayoutView="115" workbookViewId="0">
      <selection activeCell="AE19" sqref="AE19"/>
    </sheetView>
  </sheetViews>
  <sheetFormatPr baseColWidth="10" defaultRowHeight="12.75" outlineLevelCol="1"/>
  <cols>
    <col min="1" max="1" width="4.42578125" style="164" bestFit="1" customWidth="1"/>
    <col min="2" max="2" width="3.140625" style="25" customWidth="1" outlineLevel="1"/>
    <col min="3" max="3" width="38" style="172" customWidth="1"/>
    <col min="4" max="4" width="4.7109375" style="211" customWidth="1" outlineLevel="1"/>
    <col min="5" max="5" width="1" style="156" bestFit="1" customWidth="1"/>
    <col min="6" max="6" width="2" style="174" bestFit="1" customWidth="1"/>
    <col min="7" max="7" width="4.42578125" style="156" bestFit="1" customWidth="1"/>
    <col min="8" max="8" width="1" style="156" bestFit="1" customWidth="1"/>
    <col min="9" max="9" width="2" style="174" customWidth="1"/>
    <col min="10" max="10" width="5.42578125" style="156" bestFit="1" customWidth="1"/>
    <col min="11" max="11" width="1" style="156" bestFit="1" customWidth="1"/>
    <col min="12" max="12" width="2" style="174" bestFit="1" customWidth="1"/>
    <col min="13" max="13" width="4" style="156" bestFit="1" customWidth="1"/>
    <col min="14" max="14" width="1" style="156" bestFit="1" customWidth="1"/>
    <col min="15" max="15" width="2" style="174" bestFit="1" customWidth="1"/>
    <col min="16" max="16" width="4" style="156" bestFit="1" customWidth="1"/>
    <col min="17" max="17" width="1" style="156" bestFit="1" customWidth="1"/>
    <col min="18" max="18" width="2" style="156" bestFit="1" customWidth="1"/>
    <col min="19" max="19" width="4" style="156" bestFit="1" customWidth="1"/>
    <col min="20" max="20" width="1" style="156" bestFit="1" customWidth="1"/>
    <col min="21" max="21" width="2" style="156" bestFit="1" customWidth="1"/>
    <col min="22" max="22" width="4" style="156" bestFit="1" customWidth="1"/>
    <col min="23" max="23" width="1" style="156" bestFit="1" customWidth="1"/>
    <col min="24" max="24" width="2" style="156" bestFit="1" customWidth="1"/>
    <col min="25" max="25" width="4" style="156" bestFit="1" customWidth="1"/>
    <col min="26" max="26" width="1" style="156" bestFit="1" customWidth="1"/>
    <col min="27" max="27" width="2" style="156" bestFit="1" customWidth="1"/>
    <col min="28" max="28" width="4" style="156" bestFit="1" customWidth="1"/>
    <col min="29" max="29" width="1" style="156" bestFit="1" customWidth="1"/>
    <col min="30" max="30" width="2" style="156" bestFit="1" customWidth="1"/>
    <col min="31" max="31" width="3" style="156" customWidth="1"/>
    <col min="32" max="32" width="1.140625" style="156" customWidth="1"/>
    <col min="33" max="33" width="4.42578125" style="156" customWidth="1"/>
    <col min="34" max="34" width="2.7109375" style="156" customWidth="1"/>
    <col min="35" max="35" width="5.140625" style="25" bestFit="1" customWidth="1"/>
    <col min="36" max="36" width="30.85546875" style="25" customWidth="1"/>
    <col min="37" max="39" width="3.85546875" style="156" customWidth="1"/>
    <col min="40" max="40" width="2" style="156" bestFit="1" customWidth="1"/>
    <col min="41" max="177" width="11.42578125" style="156"/>
    <col min="178" max="178" width="1.85546875" style="156" bestFit="1" customWidth="1"/>
    <col min="179" max="179" width="10.7109375" style="156" customWidth="1"/>
    <col min="180" max="180" width="2" style="156" customWidth="1"/>
    <col min="181" max="181" width="3" style="156" customWidth="1"/>
    <col min="182" max="182" width="0.85546875" style="156" customWidth="1"/>
    <col min="183" max="183" width="2.42578125" style="156" customWidth="1"/>
    <col min="184" max="184" width="3" style="156" customWidth="1"/>
    <col min="185" max="185" width="0.85546875" style="156" customWidth="1"/>
    <col min="186" max="186" width="2.42578125" style="156" customWidth="1"/>
    <col min="187" max="187" width="3" style="156" customWidth="1"/>
    <col min="188" max="188" width="0.85546875" style="156" customWidth="1"/>
    <col min="189" max="189" width="2.42578125" style="156" customWidth="1"/>
    <col min="190" max="190" width="3" style="156" customWidth="1"/>
    <col min="191" max="191" width="0.85546875" style="156" customWidth="1"/>
    <col min="192" max="192" width="2.42578125" style="156" customWidth="1"/>
    <col min="193" max="193" width="3" style="156" customWidth="1"/>
    <col min="194" max="194" width="0.85546875" style="156" customWidth="1"/>
    <col min="195" max="195" width="2.42578125" style="156" customWidth="1"/>
    <col min="196" max="196" width="3" style="156" customWidth="1"/>
    <col min="197" max="197" width="0.85546875" style="156" customWidth="1"/>
    <col min="198" max="198" width="2.42578125" style="156" customWidth="1"/>
    <col min="199" max="199" width="3" style="156" customWidth="1"/>
    <col min="200" max="200" width="0.85546875" style="156" customWidth="1"/>
    <col min="201" max="201" width="2.42578125" style="156" customWidth="1"/>
    <col min="202" max="202" width="3" style="156" customWidth="1"/>
    <col min="203" max="203" width="0.85546875" style="156" customWidth="1"/>
    <col min="204" max="204" width="2.42578125" style="156" customWidth="1"/>
    <col min="205" max="205" width="3" style="156" customWidth="1"/>
    <col min="206" max="206" width="0.85546875" style="156" customWidth="1"/>
    <col min="207" max="207" width="2.42578125" style="156" customWidth="1"/>
    <col min="208" max="208" width="3" style="156" customWidth="1"/>
    <col min="209" max="209" width="0.85546875" style="156" customWidth="1"/>
    <col min="210" max="210" width="2.42578125" style="156" customWidth="1"/>
    <col min="211" max="211" width="3.7109375" style="156" customWidth="1"/>
    <col min="212" max="212" width="4.7109375" style="156" customWidth="1"/>
    <col min="213" max="213" width="5.42578125" style="156" customWidth="1"/>
    <col min="214" max="214" width="4.140625" style="156" customWidth="1"/>
    <col min="215" max="433" width="11.42578125" style="156"/>
    <col min="434" max="434" width="1.85546875" style="156" bestFit="1" customWidth="1"/>
    <col min="435" max="435" width="10.7109375" style="156" customWidth="1"/>
    <col min="436" max="436" width="2" style="156" customWidth="1"/>
    <col min="437" max="437" width="3" style="156" customWidth="1"/>
    <col min="438" max="438" width="0.85546875" style="156" customWidth="1"/>
    <col min="439" max="439" width="2.42578125" style="156" customWidth="1"/>
    <col min="440" max="440" width="3" style="156" customWidth="1"/>
    <col min="441" max="441" width="0.85546875" style="156" customWidth="1"/>
    <col min="442" max="442" width="2.42578125" style="156" customWidth="1"/>
    <col min="443" max="443" width="3" style="156" customWidth="1"/>
    <col min="444" max="444" width="0.85546875" style="156" customWidth="1"/>
    <col min="445" max="445" width="2.42578125" style="156" customWidth="1"/>
    <col min="446" max="446" width="3" style="156" customWidth="1"/>
    <col min="447" max="447" width="0.85546875" style="156" customWidth="1"/>
    <col min="448" max="448" width="2.42578125" style="156" customWidth="1"/>
    <col min="449" max="449" width="3" style="156" customWidth="1"/>
    <col min="450" max="450" width="0.85546875" style="156" customWidth="1"/>
    <col min="451" max="451" width="2.42578125" style="156" customWidth="1"/>
    <col min="452" max="452" width="3" style="156" customWidth="1"/>
    <col min="453" max="453" width="0.85546875" style="156" customWidth="1"/>
    <col min="454" max="454" width="2.42578125" style="156" customWidth="1"/>
    <col min="455" max="455" width="3" style="156" customWidth="1"/>
    <col min="456" max="456" width="0.85546875" style="156" customWidth="1"/>
    <col min="457" max="457" width="2.42578125" style="156" customWidth="1"/>
    <col min="458" max="458" width="3" style="156" customWidth="1"/>
    <col min="459" max="459" width="0.85546875" style="156" customWidth="1"/>
    <col min="460" max="460" width="2.42578125" style="156" customWidth="1"/>
    <col min="461" max="461" width="3" style="156" customWidth="1"/>
    <col min="462" max="462" width="0.85546875" style="156" customWidth="1"/>
    <col min="463" max="463" width="2.42578125" style="156" customWidth="1"/>
    <col min="464" max="464" width="3" style="156" customWidth="1"/>
    <col min="465" max="465" width="0.85546875" style="156" customWidth="1"/>
    <col min="466" max="466" width="2.42578125" style="156" customWidth="1"/>
    <col min="467" max="467" width="3.7109375" style="156" customWidth="1"/>
    <col min="468" max="468" width="4.7109375" style="156" customWidth="1"/>
    <col min="469" max="469" width="5.42578125" style="156" customWidth="1"/>
    <col min="470" max="470" width="4.140625" style="156" customWidth="1"/>
    <col min="471" max="689" width="11.42578125" style="156"/>
    <col min="690" max="690" width="1.85546875" style="156" bestFit="1" customWidth="1"/>
    <col min="691" max="691" width="10.7109375" style="156" customWidth="1"/>
    <col min="692" max="692" width="2" style="156" customWidth="1"/>
    <col min="693" max="693" width="3" style="156" customWidth="1"/>
    <col min="694" max="694" width="0.85546875" style="156" customWidth="1"/>
    <col min="695" max="695" width="2.42578125" style="156" customWidth="1"/>
    <col min="696" max="696" width="3" style="156" customWidth="1"/>
    <col min="697" max="697" width="0.85546875" style="156" customWidth="1"/>
    <col min="698" max="698" width="2.42578125" style="156" customWidth="1"/>
    <col min="699" max="699" width="3" style="156" customWidth="1"/>
    <col min="700" max="700" width="0.85546875" style="156" customWidth="1"/>
    <col min="701" max="701" width="2.42578125" style="156" customWidth="1"/>
    <col min="702" max="702" width="3" style="156" customWidth="1"/>
    <col min="703" max="703" width="0.85546875" style="156" customWidth="1"/>
    <col min="704" max="704" width="2.42578125" style="156" customWidth="1"/>
    <col min="705" max="705" width="3" style="156" customWidth="1"/>
    <col min="706" max="706" width="0.85546875" style="156" customWidth="1"/>
    <col min="707" max="707" width="2.42578125" style="156" customWidth="1"/>
    <col min="708" max="708" width="3" style="156" customWidth="1"/>
    <col min="709" max="709" width="0.85546875" style="156" customWidth="1"/>
    <col min="710" max="710" width="2.42578125" style="156" customWidth="1"/>
    <col min="711" max="711" width="3" style="156" customWidth="1"/>
    <col min="712" max="712" width="0.85546875" style="156" customWidth="1"/>
    <col min="713" max="713" width="2.42578125" style="156" customWidth="1"/>
    <col min="714" max="714" width="3" style="156" customWidth="1"/>
    <col min="715" max="715" width="0.85546875" style="156" customWidth="1"/>
    <col min="716" max="716" width="2.42578125" style="156" customWidth="1"/>
    <col min="717" max="717" width="3" style="156" customWidth="1"/>
    <col min="718" max="718" width="0.85546875" style="156" customWidth="1"/>
    <col min="719" max="719" width="2.42578125" style="156" customWidth="1"/>
    <col min="720" max="720" width="3" style="156" customWidth="1"/>
    <col min="721" max="721" width="0.85546875" style="156" customWidth="1"/>
    <col min="722" max="722" width="2.42578125" style="156" customWidth="1"/>
    <col min="723" max="723" width="3.7109375" style="156" customWidth="1"/>
    <col min="724" max="724" width="4.7109375" style="156" customWidth="1"/>
    <col min="725" max="725" width="5.42578125" style="156" customWidth="1"/>
    <col min="726" max="726" width="4.140625" style="156" customWidth="1"/>
    <col min="727" max="945" width="11.42578125" style="156"/>
    <col min="946" max="946" width="1.85546875" style="156" bestFit="1" customWidth="1"/>
    <col min="947" max="947" width="10.7109375" style="156" customWidth="1"/>
    <col min="948" max="948" width="2" style="156" customWidth="1"/>
    <col min="949" max="949" width="3" style="156" customWidth="1"/>
    <col min="950" max="950" width="0.85546875" style="156" customWidth="1"/>
    <col min="951" max="951" width="2.42578125" style="156" customWidth="1"/>
    <col min="952" max="952" width="3" style="156" customWidth="1"/>
    <col min="953" max="953" width="0.85546875" style="156" customWidth="1"/>
    <col min="954" max="954" width="2.42578125" style="156" customWidth="1"/>
    <col min="955" max="955" width="3" style="156" customWidth="1"/>
    <col min="956" max="956" width="0.85546875" style="156" customWidth="1"/>
    <col min="957" max="957" width="2.42578125" style="156" customWidth="1"/>
    <col min="958" max="958" width="3" style="156" customWidth="1"/>
    <col min="959" max="959" width="0.85546875" style="156" customWidth="1"/>
    <col min="960" max="960" width="2.42578125" style="156" customWidth="1"/>
    <col min="961" max="961" width="3" style="156" customWidth="1"/>
    <col min="962" max="962" width="0.85546875" style="156" customWidth="1"/>
    <col min="963" max="963" width="2.42578125" style="156" customWidth="1"/>
    <col min="964" max="964" width="3" style="156" customWidth="1"/>
    <col min="965" max="965" width="0.85546875" style="156" customWidth="1"/>
    <col min="966" max="966" width="2.42578125" style="156" customWidth="1"/>
    <col min="967" max="967" width="3" style="156" customWidth="1"/>
    <col min="968" max="968" width="0.85546875" style="156" customWidth="1"/>
    <col min="969" max="969" width="2.42578125" style="156" customWidth="1"/>
    <col min="970" max="970" width="3" style="156" customWidth="1"/>
    <col min="971" max="971" width="0.85546875" style="156" customWidth="1"/>
    <col min="972" max="972" width="2.42578125" style="156" customWidth="1"/>
    <col min="973" max="973" width="3" style="156" customWidth="1"/>
    <col min="974" max="974" width="0.85546875" style="156" customWidth="1"/>
    <col min="975" max="975" width="2.42578125" style="156" customWidth="1"/>
    <col min="976" max="976" width="3" style="156" customWidth="1"/>
    <col min="977" max="977" width="0.85546875" style="156" customWidth="1"/>
    <col min="978" max="978" width="2.42578125" style="156" customWidth="1"/>
    <col min="979" max="979" width="3.7109375" style="156" customWidth="1"/>
    <col min="980" max="980" width="4.7109375" style="156" customWidth="1"/>
    <col min="981" max="981" width="5.42578125" style="156" customWidth="1"/>
    <col min="982" max="982" width="4.140625" style="156" customWidth="1"/>
    <col min="983" max="1201" width="11.42578125" style="156"/>
    <col min="1202" max="1202" width="1.85546875" style="156" bestFit="1" customWidth="1"/>
    <col min="1203" max="1203" width="10.7109375" style="156" customWidth="1"/>
    <col min="1204" max="1204" width="2" style="156" customWidth="1"/>
    <col min="1205" max="1205" width="3" style="156" customWidth="1"/>
    <col min="1206" max="1206" width="0.85546875" style="156" customWidth="1"/>
    <col min="1207" max="1207" width="2.42578125" style="156" customWidth="1"/>
    <col min="1208" max="1208" width="3" style="156" customWidth="1"/>
    <col min="1209" max="1209" width="0.85546875" style="156" customWidth="1"/>
    <col min="1210" max="1210" width="2.42578125" style="156" customWidth="1"/>
    <col min="1211" max="1211" width="3" style="156" customWidth="1"/>
    <col min="1212" max="1212" width="0.85546875" style="156" customWidth="1"/>
    <col min="1213" max="1213" width="2.42578125" style="156" customWidth="1"/>
    <col min="1214" max="1214" width="3" style="156" customWidth="1"/>
    <col min="1215" max="1215" width="0.85546875" style="156" customWidth="1"/>
    <col min="1216" max="1216" width="2.42578125" style="156" customWidth="1"/>
    <col min="1217" max="1217" width="3" style="156" customWidth="1"/>
    <col min="1218" max="1218" width="0.85546875" style="156" customWidth="1"/>
    <col min="1219" max="1219" width="2.42578125" style="156" customWidth="1"/>
    <col min="1220" max="1220" width="3" style="156" customWidth="1"/>
    <col min="1221" max="1221" width="0.85546875" style="156" customWidth="1"/>
    <col min="1222" max="1222" width="2.42578125" style="156" customWidth="1"/>
    <col min="1223" max="1223" width="3" style="156" customWidth="1"/>
    <col min="1224" max="1224" width="0.85546875" style="156" customWidth="1"/>
    <col min="1225" max="1225" width="2.42578125" style="156" customWidth="1"/>
    <col min="1226" max="1226" width="3" style="156" customWidth="1"/>
    <col min="1227" max="1227" width="0.85546875" style="156" customWidth="1"/>
    <col min="1228" max="1228" width="2.42578125" style="156" customWidth="1"/>
    <col min="1229" max="1229" width="3" style="156" customWidth="1"/>
    <col min="1230" max="1230" width="0.85546875" style="156" customWidth="1"/>
    <col min="1231" max="1231" width="2.42578125" style="156" customWidth="1"/>
    <col min="1232" max="1232" width="3" style="156" customWidth="1"/>
    <col min="1233" max="1233" width="0.85546875" style="156" customWidth="1"/>
    <col min="1234" max="1234" width="2.42578125" style="156" customWidth="1"/>
    <col min="1235" max="1235" width="3.7109375" style="156" customWidth="1"/>
    <col min="1236" max="1236" width="4.7109375" style="156" customWidth="1"/>
    <col min="1237" max="1237" width="5.42578125" style="156" customWidth="1"/>
    <col min="1238" max="1238" width="4.140625" style="156" customWidth="1"/>
    <col min="1239" max="1457" width="11.42578125" style="156"/>
    <col min="1458" max="1458" width="1.85546875" style="156" bestFit="1" customWidth="1"/>
    <col min="1459" max="1459" width="10.7109375" style="156" customWidth="1"/>
    <col min="1460" max="1460" width="2" style="156" customWidth="1"/>
    <col min="1461" max="1461" width="3" style="156" customWidth="1"/>
    <col min="1462" max="1462" width="0.85546875" style="156" customWidth="1"/>
    <col min="1463" max="1463" width="2.42578125" style="156" customWidth="1"/>
    <col min="1464" max="1464" width="3" style="156" customWidth="1"/>
    <col min="1465" max="1465" width="0.85546875" style="156" customWidth="1"/>
    <col min="1466" max="1466" width="2.42578125" style="156" customWidth="1"/>
    <col min="1467" max="1467" width="3" style="156" customWidth="1"/>
    <col min="1468" max="1468" width="0.85546875" style="156" customWidth="1"/>
    <col min="1469" max="1469" width="2.42578125" style="156" customWidth="1"/>
    <col min="1470" max="1470" width="3" style="156" customWidth="1"/>
    <col min="1471" max="1471" width="0.85546875" style="156" customWidth="1"/>
    <col min="1472" max="1472" width="2.42578125" style="156" customWidth="1"/>
    <col min="1473" max="1473" width="3" style="156" customWidth="1"/>
    <col min="1474" max="1474" width="0.85546875" style="156" customWidth="1"/>
    <col min="1475" max="1475" width="2.42578125" style="156" customWidth="1"/>
    <col min="1476" max="1476" width="3" style="156" customWidth="1"/>
    <col min="1477" max="1477" width="0.85546875" style="156" customWidth="1"/>
    <col min="1478" max="1478" width="2.42578125" style="156" customWidth="1"/>
    <col min="1479" max="1479" width="3" style="156" customWidth="1"/>
    <col min="1480" max="1480" width="0.85546875" style="156" customWidth="1"/>
    <col min="1481" max="1481" width="2.42578125" style="156" customWidth="1"/>
    <col min="1482" max="1482" width="3" style="156" customWidth="1"/>
    <col min="1483" max="1483" width="0.85546875" style="156" customWidth="1"/>
    <col min="1484" max="1484" width="2.42578125" style="156" customWidth="1"/>
    <col min="1485" max="1485" width="3" style="156" customWidth="1"/>
    <col min="1486" max="1486" width="0.85546875" style="156" customWidth="1"/>
    <col min="1487" max="1487" width="2.42578125" style="156" customWidth="1"/>
    <col min="1488" max="1488" width="3" style="156" customWidth="1"/>
    <col min="1489" max="1489" width="0.85546875" style="156" customWidth="1"/>
    <col min="1490" max="1490" width="2.42578125" style="156" customWidth="1"/>
    <col min="1491" max="1491" width="3.7109375" style="156" customWidth="1"/>
    <col min="1492" max="1492" width="4.7109375" style="156" customWidth="1"/>
    <col min="1493" max="1493" width="5.42578125" style="156" customWidth="1"/>
    <col min="1494" max="1494" width="4.140625" style="156" customWidth="1"/>
    <col min="1495" max="1713" width="11.42578125" style="156"/>
    <col min="1714" max="1714" width="1.85546875" style="156" bestFit="1" customWidth="1"/>
    <col min="1715" max="1715" width="10.7109375" style="156" customWidth="1"/>
    <col min="1716" max="1716" width="2" style="156" customWidth="1"/>
    <col min="1717" max="1717" width="3" style="156" customWidth="1"/>
    <col min="1718" max="1718" width="0.85546875" style="156" customWidth="1"/>
    <col min="1719" max="1719" width="2.42578125" style="156" customWidth="1"/>
    <col min="1720" max="1720" width="3" style="156" customWidth="1"/>
    <col min="1721" max="1721" width="0.85546875" style="156" customWidth="1"/>
    <col min="1722" max="1722" width="2.42578125" style="156" customWidth="1"/>
    <col min="1723" max="1723" width="3" style="156" customWidth="1"/>
    <col min="1724" max="1724" width="0.85546875" style="156" customWidth="1"/>
    <col min="1725" max="1725" width="2.42578125" style="156" customWidth="1"/>
    <col min="1726" max="1726" width="3" style="156" customWidth="1"/>
    <col min="1727" max="1727" width="0.85546875" style="156" customWidth="1"/>
    <col min="1728" max="1728" width="2.42578125" style="156" customWidth="1"/>
    <col min="1729" max="1729" width="3" style="156" customWidth="1"/>
    <col min="1730" max="1730" width="0.85546875" style="156" customWidth="1"/>
    <col min="1731" max="1731" width="2.42578125" style="156" customWidth="1"/>
    <col min="1732" max="1732" width="3" style="156" customWidth="1"/>
    <col min="1733" max="1733" width="0.85546875" style="156" customWidth="1"/>
    <col min="1734" max="1734" width="2.42578125" style="156" customWidth="1"/>
    <col min="1735" max="1735" width="3" style="156" customWidth="1"/>
    <col min="1736" max="1736" width="0.85546875" style="156" customWidth="1"/>
    <col min="1737" max="1737" width="2.42578125" style="156" customWidth="1"/>
    <col min="1738" max="1738" width="3" style="156" customWidth="1"/>
    <col min="1739" max="1739" width="0.85546875" style="156" customWidth="1"/>
    <col min="1740" max="1740" width="2.42578125" style="156" customWidth="1"/>
    <col min="1741" max="1741" width="3" style="156" customWidth="1"/>
    <col min="1742" max="1742" width="0.85546875" style="156" customWidth="1"/>
    <col min="1743" max="1743" width="2.42578125" style="156" customWidth="1"/>
    <col min="1744" max="1744" width="3" style="156" customWidth="1"/>
    <col min="1745" max="1745" width="0.85546875" style="156" customWidth="1"/>
    <col min="1746" max="1746" width="2.42578125" style="156" customWidth="1"/>
    <col min="1747" max="1747" width="3.7109375" style="156" customWidth="1"/>
    <col min="1748" max="1748" width="4.7109375" style="156" customWidth="1"/>
    <col min="1749" max="1749" width="5.42578125" style="156" customWidth="1"/>
    <col min="1750" max="1750" width="4.140625" style="156" customWidth="1"/>
    <col min="1751" max="1969" width="11.42578125" style="156"/>
    <col min="1970" max="1970" width="1.85546875" style="156" bestFit="1" customWidth="1"/>
    <col min="1971" max="1971" width="10.7109375" style="156" customWidth="1"/>
    <col min="1972" max="1972" width="2" style="156" customWidth="1"/>
    <col min="1973" max="1973" width="3" style="156" customWidth="1"/>
    <col min="1974" max="1974" width="0.85546875" style="156" customWidth="1"/>
    <col min="1975" max="1975" width="2.42578125" style="156" customWidth="1"/>
    <col min="1976" max="1976" width="3" style="156" customWidth="1"/>
    <col min="1977" max="1977" width="0.85546875" style="156" customWidth="1"/>
    <col min="1978" max="1978" width="2.42578125" style="156" customWidth="1"/>
    <col min="1979" max="1979" width="3" style="156" customWidth="1"/>
    <col min="1980" max="1980" width="0.85546875" style="156" customWidth="1"/>
    <col min="1981" max="1981" width="2.42578125" style="156" customWidth="1"/>
    <col min="1982" max="1982" width="3" style="156" customWidth="1"/>
    <col min="1983" max="1983" width="0.85546875" style="156" customWidth="1"/>
    <col min="1984" max="1984" width="2.42578125" style="156" customWidth="1"/>
    <col min="1985" max="1985" width="3" style="156" customWidth="1"/>
    <col min="1986" max="1986" width="0.85546875" style="156" customWidth="1"/>
    <col min="1987" max="1987" width="2.42578125" style="156" customWidth="1"/>
    <col min="1988" max="1988" width="3" style="156" customWidth="1"/>
    <col min="1989" max="1989" width="0.85546875" style="156" customWidth="1"/>
    <col min="1990" max="1990" width="2.42578125" style="156" customWidth="1"/>
    <col min="1991" max="1991" width="3" style="156" customWidth="1"/>
    <col min="1992" max="1992" width="0.85546875" style="156" customWidth="1"/>
    <col min="1993" max="1993" width="2.42578125" style="156" customWidth="1"/>
    <col min="1994" max="1994" width="3" style="156" customWidth="1"/>
    <col min="1995" max="1995" width="0.85546875" style="156" customWidth="1"/>
    <col min="1996" max="1996" width="2.42578125" style="156" customWidth="1"/>
    <col min="1997" max="1997" width="3" style="156" customWidth="1"/>
    <col min="1998" max="1998" width="0.85546875" style="156" customWidth="1"/>
    <col min="1999" max="1999" width="2.42578125" style="156" customWidth="1"/>
    <col min="2000" max="2000" width="3" style="156" customWidth="1"/>
    <col min="2001" max="2001" width="0.85546875" style="156" customWidth="1"/>
    <col min="2002" max="2002" width="2.42578125" style="156" customWidth="1"/>
    <col min="2003" max="2003" width="3.7109375" style="156" customWidth="1"/>
    <col min="2004" max="2004" width="4.7109375" style="156" customWidth="1"/>
    <col min="2005" max="2005" width="5.42578125" style="156" customWidth="1"/>
    <col min="2006" max="2006" width="4.140625" style="156" customWidth="1"/>
    <col min="2007" max="2225" width="11.42578125" style="156"/>
    <col min="2226" max="2226" width="1.85546875" style="156" bestFit="1" customWidth="1"/>
    <col min="2227" max="2227" width="10.7109375" style="156" customWidth="1"/>
    <col min="2228" max="2228" width="2" style="156" customWidth="1"/>
    <col min="2229" max="2229" width="3" style="156" customWidth="1"/>
    <col min="2230" max="2230" width="0.85546875" style="156" customWidth="1"/>
    <col min="2231" max="2231" width="2.42578125" style="156" customWidth="1"/>
    <col min="2232" max="2232" width="3" style="156" customWidth="1"/>
    <col min="2233" max="2233" width="0.85546875" style="156" customWidth="1"/>
    <col min="2234" max="2234" width="2.42578125" style="156" customWidth="1"/>
    <col min="2235" max="2235" width="3" style="156" customWidth="1"/>
    <col min="2236" max="2236" width="0.85546875" style="156" customWidth="1"/>
    <col min="2237" max="2237" width="2.42578125" style="156" customWidth="1"/>
    <col min="2238" max="2238" width="3" style="156" customWidth="1"/>
    <col min="2239" max="2239" width="0.85546875" style="156" customWidth="1"/>
    <col min="2240" max="2240" width="2.42578125" style="156" customWidth="1"/>
    <col min="2241" max="2241" width="3" style="156" customWidth="1"/>
    <col min="2242" max="2242" width="0.85546875" style="156" customWidth="1"/>
    <col min="2243" max="2243" width="2.42578125" style="156" customWidth="1"/>
    <col min="2244" max="2244" width="3" style="156" customWidth="1"/>
    <col min="2245" max="2245" width="0.85546875" style="156" customWidth="1"/>
    <col min="2246" max="2246" width="2.42578125" style="156" customWidth="1"/>
    <col min="2247" max="2247" width="3" style="156" customWidth="1"/>
    <col min="2248" max="2248" width="0.85546875" style="156" customWidth="1"/>
    <col min="2249" max="2249" width="2.42578125" style="156" customWidth="1"/>
    <col min="2250" max="2250" width="3" style="156" customWidth="1"/>
    <col min="2251" max="2251" width="0.85546875" style="156" customWidth="1"/>
    <col min="2252" max="2252" width="2.42578125" style="156" customWidth="1"/>
    <col min="2253" max="2253" width="3" style="156" customWidth="1"/>
    <col min="2254" max="2254" width="0.85546875" style="156" customWidth="1"/>
    <col min="2255" max="2255" width="2.42578125" style="156" customWidth="1"/>
    <col min="2256" max="2256" width="3" style="156" customWidth="1"/>
    <col min="2257" max="2257" width="0.85546875" style="156" customWidth="1"/>
    <col min="2258" max="2258" width="2.42578125" style="156" customWidth="1"/>
    <col min="2259" max="2259" width="3.7109375" style="156" customWidth="1"/>
    <col min="2260" max="2260" width="4.7109375" style="156" customWidth="1"/>
    <col min="2261" max="2261" width="5.42578125" style="156" customWidth="1"/>
    <col min="2262" max="2262" width="4.140625" style="156" customWidth="1"/>
    <col min="2263" max="2481" width="11.42578125" style="156"/>
    <col min="2482" max="2482" width="1.85546875" style="156" bestFit="1" customWidth="1"/>
    <col min="2483" max="2483" width="10.7109375" style="156" customWidth="1"/>
    <col min="2484" max="2484" width="2" style="156" customWidth="1"/>
    <col min="2485" max="2485" width="3" style="156" customWidth="1"/>
    <col min="2486" max="2486" width="0.85546875" style="156" customWidth="1"/>
    <col min="2487" max="2487" width="2.42578125" style="156" customWidth="1"/>
    <col min="2488" max="2488" width="3" style="156" customWidth="1"/>
    <col min="2489" max="2489" width="0.85546875" style="156" customWidth="1"/>
    <col min="2490" max="2490" width="2.42578125" style="156" customWidth="1"/>
    <col min="2491" max="2491" width="3" style="156" customWidth="1"/>
    <col min="2492" max="2492" width="0.85546875" style="156" customWidth="1"/>
    <col min="2493" max="2493" width="2.42578125" style="156" customWidth="1"/>
    <col min="2494" max="2494" width="3" style="156" customWidth="1"/>
    <col min="2495" max="2495" width="0.85546875" style="156" customWidth="1"/>
    <col min="2496" max="2496" width="2.42578125" style="156" customWidth="1"/>
    <col min="2497" max="2497" width="3" style="156" customWidth="1"/>
    <col min="2498" max="2498" width="0.85546875" style="156" customWidth="1"/>
    <col min="2499" max="2499" width="2.42578125" style="156" customWidth="1"/>
    <col min="2500" max="2500" width="3" style="156" customWidth="1"/>
    <col min="2501" max="2501" width="0.85546875" style="156" customWidth="1"/>
    <col min="2502" max="2502" width="2.42578125" style="156" customWidth="1"/>
    <col min="2503" max="2503" width="3" style="156" customWidth="1"/>
    <col min="2504" max="2504" width="0.85546875" style="156" customWidth="1"/>
    <col min="2505" max="2505" width="2.42578125" style="156" customWidth="1"/>
    <col min="2506" max="2506" width="3" style="156" customWidth="1"/>
    <col min="2507" max="2507" width="0.85546875" style="156" customWidth="1"/>
    <col min="2508" max="2508" width="2.42578125" style="156" customWidth="1"/>
    <col min="2509" max="2509" width="3" style="156" customWidth="1"/>
    <col min="2510" max="2510" width="0.85546875" style="156" customWidth="1"/>
    <col min="2511" max="2511" width="2.42578125" style="156" customWidth="1"/>
    <col min="2512" max="2512" width="3" style="156" customWidth="1"/>
    <col min="2513" max="2513" width="0.85546875" style="156" customWidth="1"/>
    <col min="2514" max="2514" width="2.42578125" style="156" customWidth="1"/>
    <col min="2515" max="2515" width="3.7109375" style="156" customWidth="1"/>
    <col min="2516" max="2516" width="4.7109375" style="156" customWidth="1"/>
    <col min="2517" max="2517" width="5.42578125" style="156" customWidth="1"/>
    <col min="2518" max="2518" width="4.140625" style="156" customWidth="1"/>
    <col min="2519" max="2737" width="11.42578125" style="156"/>
    <col min="2738" max="2738" width="1.85546875" style="156" bestFit="1" customWidth="1"/>
    <col min="2739" max="2739" width="10.7109375" style="156" customWidth="1"/>
    <col min="2740" max="2740" width="2" style="156" customWidth="1"/>
    <col min="2741" max="2741" width="3" style="156" customWidth="1"/>
    <col min="2742" max="2742" width="0.85546875" style="156" customWidth="1"/>
    <col min="2743" max="2743" width="2.42578125" style="156" customWidth="1"/>
    <col min="2744" max="2744" width="3" style="156" customWidth="1"/>
    <col min="2745" max="2745" width="0.85546875" style="156" customWidth="1"/>
    <col min="2746" max="2746" width="2.42578125" style="156" customWidth="1"/>
    <col min="2747" max="2747" width="3" style="156" customWidth="1"/>
    <col min="2748" max="2748" width="0.85546875" style="156" customWidth="1"/>
    <col min="2749" max="2749" width="2.42578125" style="156" customWidth="1"/>
    <col min="2750" max="2750" width="3" style="156" customWidth="1"/>
    <col min="2751" max="2751" width="0.85546875" style="156" customWidth="1"/>
    <col min="2752" max="2752" width="2.42578125" style="156" customWidth="1"/>
    <col min="2753" max="2753" width="3" style="156" customWidth="1"/>
    <col min="2754" max="2754" width="0.85546875" style="156" customWidth="1"/>
    <col min="2755" max="2755" width="2.42578125" style="156" customWidth="1"/>
    <col min="2756" max="2756" width="3" style="156" customWidth="1"/>
    <col min="2757" max="2757" width="0.85546875" style="156" customWidth="1"/>
    <col min="2758" max="2758" width="2.42578125" style="156" customWidth="1"/>
    <col min="2759" max="2759" width="3" style="156" customWidth="1"/>
    <col min="2760" max="2760" width="0.85546875" style="156" customWidth="1"/>
    <col min="2761" max="2761" width="2.42578125" style="156" customWidth="1"/>
    <col min="2762" max="2762" width="3" style="156" customWidth="1"/>
    <col min="2763" max="2763" width="0.85546875" style="156" customWidth="1"/>
    <col min="2764" max="2764" width="2.42578125" style="156" customWidth="1"/>
    <col min="2765" max="2765" width="3" style="156" customWidth="1"/>
    <col min="2766" max="2766" width="0.85546875" style="156" customWidth="1"/>
    <col min="2767" max="2767" width="2.42578125" style="156" customWidth="1"/>
    <col min="2768" max="2768" width="3" style="156" customWidth="1"/>
    <col min="2769" max="2769" width="0.85546875" style="156" customWidth="1"/>
    <col min="2770" max="2770" width="2.42578125" style="156" customWidth="1"/>
    <col min="2771" max="2771" width="3.7109375" style="156" customWidth="1"/>
    <col min="2772" max="2772" width="4.7109375" style="156" customWidth="1"/>
    <col min="2773" max="2773" width="5.42578125" style="156" customWidth="1"/>
    <col min="2774" max="2774" width="4.140625" style="156" customWidth="1"/>
    <col min="2775" max="2993" width="11.42578125" style="156"/>
    <col min="2994" max="2994" width="1.85546875" style="156" bestFit="1" customWidth="1"/>
    <col min="2995" max="2995" width="10.7109375" style="156" customWidth="1"/>
    <col min="2996" max="2996" width="2" style="156" customWidth="1"/>
    <col min="2997" max="2997" width="3" style="156" customWidth="1"/>
    <col min="2998" max="2998" width="0.85546875" style="156" customWidth="1"/>
    <col min="2999" max="2999" width="2.42578125" style="156" customWidth="1"/>
    <col min="3000" max="3000" width="3" style="156" customWidth="1"/>
    <col min="3001" max="3001" width="0.85546875" style="156" customWidth="1"/>
    <col min="3002" max="3002" width="2.42578125" style="156" customWidth="1"/>
    <col min="3003" max="3003" width="3" style="156" customWidth="1"/>
    <col min="3004" max="3004" width="0.85546875" style="156" customWidth="1"/>
    <col min="3005" max="3005" width="2.42578125" style="156" customWidth="1"/>
    <col min="3006" max="3006" width="3" style="156" customWidth="1"/>
    <col min="3007" max="3007" width="0.85546875" style="156" customWidth="1"/>
    <col min="3008" max="3008" width="2.42578125" style="156" customWidth="1"/>
    <col min="3009" max="3009" width="3" style="156" customWidth="1"/>
    <col min="3010" max="3010" width="0.85546875" style="156" customWidth="1"/>
    <col min="3011" max="3011" width="2.42578125" style="156" customWidth="1"/>
    <col min="3012" max="3012" width="3" style="156" customWidth="1"/>
    <col min="3013" max="3013" width="0.85546875" style="156" customWidth="1"/>
    <col min="3014" max="3014" width="2.42578125" style="156" customWidth="1"/>
    <col min="3015" max="3015" width="3" style="156" customWidth="1"/>
    <col min="3016" max="3016" width="0.85546875" style="156" customWidth="1"/>
    <col min="3017" max="3017" width="2.42578125" style="156" customWidth="1"/>
    <col min="3018" max="3018" width="3" style="156" customWidth="1"/>
    <col min="3019" max="3019" width="0.85546875" style="156" customWidth="1"/>
    <col min="3020" max="3020" width="2.42578125" style="156" customWidth="1"/>
    <col min="3021" max="3021" width="3" style="156" customWidth="1"/>
    <col min="3022" max="3022" width="0.85546875" style="156" customWidth="1"/>
    <col min="3023" max="3023" width="2.42578125" style="156" customWidth="1"/>
    <col min="3024" max="3024" width="3" style="156" customWidth="1"/>
    <col min="3025" max="3025" width="0.85546875" style="156" customWidth="1"/>
    <col min="3026" max="3026" width="2.42578125" style="156" customWidth="1"/>
    <col min="3027" max="3027" width="3.7109375" style="156" customWidth="1"/>
    <col min="3028" max="3028" width="4.7109375" style="156" customWidth="1"/>
    <col min="3029" max="3029" width="5.42578125" style="156" customWidth="1"/>
    <col min="3030" max="3030" width="4.140625" style="156" customWidth="1"/>
    <col min="3031" max="3249" width="11.42578125" style="156"/>
    <col min="3250" max="3250" width="1.85546875" style="156" bestFit="1" customWidth="1"/>
    <col min="3251" max="3251" width="10.7109375" style="156" customWidth="1"/>
    <col min="3252" max="3252" width="2" style="156" customWidth="1"/>
    <col min="3253" max="3253" width="3" style="156" customWidth="1"/>
    <col min="3254" max="3254" width="0.85546875" style="156" customWidth="1"/>
    <col min="3255" max="3255" width="2.42578125" style="156" customWidth="1"/>
    <col min="3256" max="3256" width="3" style="156" customWidth="1"/>
    <col min="3257" max="3257" width="0.85546875" style="156" customWidth="1"/>
    <col min="3258" max="3258" width="2.42578125" style="156" customWidth="1"/>
    <col min="3259" max="3259" width="3" style="156" customWidth="1"/>
    <col min="3260" max="3260" width="0.85546875" style="156" customWidth="1"/>
    <col min="3261" max="3261" width="2.42578125" style="156" customWidth="1"/>
    <col min="3262" max="3262" width="3" style="156" customWidth="1"/>
    <col min="3263" max="3263" width="0.85546875" style="156" customWidth="1"/>
    <col min="3264" max="3264" width="2.42578125" style="156" customWidth="1"/>
    <col min="3265" max="3265" width="3" style="156" customWidth="1"/>
    <col min="3266" max="3266" width="0.85546875" style="156" customWidth="1"/>
    <col min="3267" max="3267" width="2.42578125" style="156" customWidth="1"/>
    <col min="3268" max="3268" width="3" style="156" customWidth="1"/>
    <col min="3269" max="3269" width="0.85546875" style="156" customWidth="1"/>
    <col min="3270" max="3270" width="2.42578125" style="156" customWidth="1"/>
    <col min="3271" max="3271" width="3" style="156" customWidth="1"/>
    <col min="3272" max="3272" width="0.85546875" style="156" customWidth="1"/>
    <col min="3273" max="3273" width="2.42578125" style="156" customWidth="1"/>
    <col min="3274" max="3274" width="3" style="156" customWidth="1"/>
    <col min="3275" max="3275" width="0.85546875" style="156" customWidth="1"/>
    <col min="3276" max="3276" width="2.42578125" style="156" customWidth="1"/>
    <col min="3277" max="3277" width="3" style="156" customWidth="1"/>
    <col min="3278" max="3278" width="0.85546875" style="156" customWidth="1"/>
    <col min="3279" max="3279" width="2.42578125" style="156" customWidth="1"/>
    <col min="3280" max="3280" width="3" style="156" customWidth="1"/>
    <col min="3281" max="3281" width="0.85546875" style="156" customWidth="1"/>
    <col min="3282" max="3282" width="2.42578125" style="156" customWidth="1"/>
    <col min="3283" max="3283" width="3.7109375" style="156" customWidth="1"/>
    <col min="3284" max="3284" width="4.7109375" style="156" customWidth="1"/>
    <col min="3285" max="3285" width="5.42578125" style="156" customWidth="1"/>
    <col min="3286" max="3286" width="4.140625" style="156" customWidth="1"/>
    <col min="3287" max="3505" width="11.42578125" style="156"/>
    <col min="3506" max="3506" width="1.85546875" style="156" bestFit="1" customWidth="1"/>
    <col min="3507" max="3507" width="10.7109375" style="156" customWidth="1"/>
    <col min="3508" max="3508" width="2" style="156" customWidth="1"/>
    <col min="3509" max="3509" width="3" style="156" customWidth="1"/>
    <col min="3510" max="3510" width="0.85546875" style="156" customWidth="1"/>
    <col min="3511" max="3511" width="2.42578125" style="156" customWidth="1"/>
    <col min="3512" max="3512" width="3" style="156" customWidth="1"/>
    <col min="3513" max="3513" width="0.85546875" style="156" customWidth="1"/>
    <col min="3514" max="3514" width="2.42578125" style="156" customWidth="1"/>
    <col min="3515" max="3515" width="3" style="156" customWidth="1"/>
    <col min="3516" max="3516" width="0.85546875" style="156" customWidth="1"/>
    <col min="3517" max="3517" width="2.42578125" style="156" customWidth="1"/>
    <col min="3518" max="3518" width="3" style="156" customWidth="1"/>
    <col min="3519" max="3519" width="0.85546875" style="156" customWidth="1"/>
    <col min="3520" max="3520" width="2.42578125" style="156" customWidth="1"/>
    <col min="3521" max="3521" width="3" style="156" customWidth="1"/>
    <col min="3522" max="3522" width="0.85546875" style="156" customWidth="1"/>
    <col min="3523" max="3523" width="2.42578125" style="156" customWidth="1"/>
    <col min="3524" max="3524" width="3" style="156" customWidth="1"/>
    <col min="3525" max="3525" width="0.85546875" style="156" customWidth="1"/>
    <col min="3526" max="3526" width="2.42578125" style="156" customWidth="1"/>
    <col min="3527" max="3527" width="3" style="156" customWidth="1"/>
    <col min="3528" max="3528" width="0.85546875" style="156" customWidth="1"/>
    <col min="3529" max="3529" width="2.42578125" style="156" customWidth="1"/>
    <col min="3530" max="3530" width="3" style="156" customWidth="1"/>
    <col min="3531" max="3531" width="0.85546875" style="156" customWidth="1"/>
    <col min="3532" max="3532" width="2.42578125" style="156" customWidth="1"/>
    <col min="3533" max="3533" width="3" style="156" customWidth="1"/>
    <col min="3534" max="3534" width="0.85546875" style="156" customWidth="1"/>
    <col min="3535" max="3535" width="2.42578125" style="156" customWidth="1"/>
    <col min="3536" max="3536" width="3" style="156" customWidth="1"/>
    <col min="3537" max="3537" width="0.85546875" style="156" customWidth="1"/>
    <col min="3538" max="3538" width="2.42578125" style="156" customWidth="1"/>
    <col min="3539" max="3539" width="3.7109375" style="156" customWidth="1"/>
    <col min="3540" max="3540" width="4.7109375" style="156" customWidth="1"/>
    <col min="3541" max="3541" width="5.42578125" style="156" customWidth="1"/>
    <col min="3542" max="3542" width="4.140625" style="156" customWidth="1"/>
    <col min="3543" max="3761" width="11.42578125" style="156"/>
    <col min="3762" max="3762" width="1.85546875" style="156" bestFit="1" customWidth="1"/>
    <col min="3763" max="3763" width="10.7109375" style="156" customWidth="1"/>
    <col min="3764" max="3764" width="2" style="156" customWidth="1"/>
    <col min="3765" max="3765" width="3" style="156" customWidth="1"/>
    <col min="3766" max="3766" width="0.85546875" style="156" customWidth="1"/>
    <col min="3767" max="3767" width="2.42578125" style="156" customWidth="1"/>
    <col min="3768" max="3768" width="3" style="156" customWidth="1"/>
    <col min="3769" max="3769" width="0.85546875" style="156" customWidth="1"/>
    <col min="3770" max="3770" width="2.42578125" style="156" customWidth="1"/>
    <col min="3771" max="3771" width="3" style="156" customWidth="1"/>
    <col min="3772" max="3772" width="0.85546875" style="156" customWidth="1"/>
    <col min="3773" max="3773" width="2.42578125" style="156" customWidth="1"/>
    <col min="3774" max="3774" width="3" style="156" customWidth="1"/>
    <col min="3775" max="3775" width="0.85546875" style="156" customWidth="1"/>
    <col min="3776" max="3776" width="2.42578125" style="156" customWidth="1"/>
    <col min="3777" max="3777" width="3" style="156" customWidth="1"/>
    <col min="3778" max="3778" width="0.85546875" style="156" customWidth="1"/>
    <col min="3779" max="3779" width="2.42578125" style="156" customWidth="1"/>
    <col min="3780" max="3780" width="3" style="156" customWidth="1"/>
    <col min="3781" max="3781" width="0.85546875" style="156" customWidth="1"/>
    <col min="3782" max="3782" width="2.42578125" style="156" customWidth="1"/>
    <col min="3783" max="3783" width="3" style="156" customWidth="1"/>
    <col min="3784" max="3784" width="0.85546875" style="156" customWidth="1"/>
    <col min="3785" max="3785" width="2.42578125" style="156" customWidth="1"/>
    <col min="3786" max="3786" width="3" style="156" customWidth="1"/>
    <col min="3787" max="3787" width="0.85546875" style="156" customWidth="1"/>
    <col min="3788" max="3788" width="2.42578125" style="156" customWidth="1"/>
    <col min="3789" max="3789" width="3" style="156" customWidth="1"/>
    <col min="3790" max="3790" width="0.85546875" style="156" customWidth="1"/>
    <col min="3791" max="3791" width="2.42578125" style="156" customWidth="1"/>
    <col min="3792" max="3792" width="3" style="156" customWidth="1"/>
    <col min="3793" max="3793" width="0.85546875" style="156" customWidth="1"/>
    <col min="3794" max="3794" width="2.42578125" style="156" customWidth="1"/>
    <col min="3795" max="3795" width="3.7109375" style="156" customWidth="1"/>
    <col min="3796" max="3796" width="4.7109375" style="156" customWidth="1"/>
    <col min="3797" max="3797" width="5.42578125" style="156" customWidth="1"/>
    <col min="3798" max="3798" width="4.140625" style="156" customWidth="1"/>
    <col min="3799" max="4017" width="11.42578125" style="156"/>
    <col min="4018" max="4018" width="1.85546875" style="156" bestFit="1" customWidth="1"/>
    <col min="4019" max="4019" width="10.7109375" style="156" customWidth="1"/>
    <col min="4020" max="4020" width="2" style="156" customWidth="1"/>
    <col min="4021" max="4021" width="3" style="156" customWidth="1"/>
    <col min="4022" max="4022" width="0.85546875" style="156" customWidth="1"/>
    <col min="4023" max="4023" width="2.42578125" style="156" customWidth="1"/>
    <col min="4024" max="4024" width="3" style="156" customWidth="1"/>
    <col min="4025" max="4025" width="0.85546875" style="156" customWidth="1"/>
    <col min="4026" max="4026" width="2.42578125" style="156" customWidth="1"/>
    <col min="4027" max="4027" width="3" style="156" customWidth="1"/>
    <col min="4028" max="4028" width="0.85546875" style="156" customWidth="1"/>
    <col min="4029" max="4029" width="2.42578125" style="156" customWidth="1"/>
    <col min="4030" max="4030" width="3" style="156" customWidth="1"/>
    <col min="4031" max="4031" width="0.85546875" style="156" customWidth="1"/>
    <col min="4032" max="4032" width="2.42578125" style="156" customWidth="1"/>
    <col min="4033" max="4033" width="3" style="156" customWidth="1"/>
    <col min="4034" max="4034" width="0.85546875" style="156" customWidth="1"/>
    <col min="4035" max="4035" width="2.42578125" style="156" customWidth="1"/>
    <col min="4036" max="4036" width="3" style="156" customWidth="1"/>
    <col min="4037" max="4037" width="0.85546875" style="156" customWidth="1"/>
    <col min="4038" max="4038" width="2.42578125" style="156" customWidth="1"/>
    <col min="4039" max="4039" width="3" style="156" customWidth="1"/>
    <col min="4040" max="4040" width="0.85546875" style="156" customWidth="1"/>
    <col min="4041" max="4041" width="2.42578125" style="156" customWidth="1"/>
    <col min="4042" max="4042" width="3" style="156" customWidth="1"/>
    <col min="4043" max="4043" width="0.85546875" style="156" customWidth="1"/>
    <col min="4044" max="4044" width="2.42578125" style="156" customWidth="1"/>
    <col min="4045" max="4045" width="3" style="156" customWidth="1"/>
    <col min="4046" max="4046" width="0.85546875" style="156" customWidth="1"/>
    <col min="4047" max="4047" width="2.42578125" style="156" customWidth="1"/>
    <col min="4048" max="4048" width="3" style="156" customWidth="1"/>
    <col min="4049" max="4049" width="0.85546875" style="156" customWidth="1"/>
    <col min="4050" max="4050" width="2.42578125" style="156" customWidth="1"/>
    <col min="4051" max="4051" width="3.7109375" style="156" customWidth="1"/>
    <col min="4052" max="4052" width="4.7109375" style="156" customWidth="1"/>
    <col min="4053" max="4053" width="5.42578125" style="156" customWidth="1"/>
    <col min="4054" max="4054" width="4.140625" style="156" customWidth="1"/>
    <col min="4055" max="4273" width="11.42578125" style="156"/>
    <col min="4274" max="4274" width="1.85546875" style="156" bestFit="1" customWidth="1"/>
    <col min="4275" max="4275" width="10.7109375" style="156" customWidth="1"/>
    <col min="4276" max="4276" width="2" style="156" customWidth="1"/>
    <col min="4277" max="4277" width="3" style="156" customWidth="1"/>
    <col min="4278" max="4278" width="0.85546875" style="156" customWidth="1"/>
    <col min="4279" max="4279" width="2.42578125" style="156" customWidth="1"/>
    <col min="4280" max="4280" width="3" style="156" customWidth="1"/>
    <col min="4281" max="4281" width="0.85546875" style="156" customWidth="1"/>
    <col min="4282" max="4282" width="2.42578125" style="156" customWidth="1"/>
    <col min="4283" max="4283" width="3" style="156" customWidth="1"/>
    <col min="4284" max="4284" width="0.85546875" style="156" customWidth="1"/>
    <col min="4285" max="4285" width="2.42578125" style="156" customWidth="1"/>
    <col min="4286" max="4286" width="3" style="156" customWidth="1"/>
    <col min="4287" max="4287" width="0.85546875" style="156" customWidth="1"/>
    <col min="4288" max="4288" width="2.42578125" style="156" customWidth="1"/>
    <col min="4289" max="4289" width="3" style="156" customWidth="1"/>
    <col min="4290" max="4290" width="0.85546875" style="156" customWidth="1"/>
    <col min="4291" max="4291" width="2.42578125" style="156" customWidth="1"/>
    <col min="4292" max="4292" width="3" style="156" customWidth="1"/>
    <col min="4293" max="4293" width="0.85546875" style="156" customWidth="1"/>
    <col min="4294" max="4294" width="2.42578125" style="156" customWidth="1"/>
    <col min="4295" max="4295" width="3" style="156" customWidth="1"/>
    <col min="4296" max="4296" width="0.85546875" style="156" customWidth="1"/>
    <col min="4297" max="4297" width="2.42578125" style="156" customWidth="1"/>
    <col min="4298" max="4298" width="3" style="156" customWidth="1"/>
    <col min="4299" max="4299" width="0.85546875" style="156" customWidth="1"/>
    <col min="4300" max="4300" width="2.42578125" style="156" customWidth="1"/>
    <col min="4301" max="4301" width="3" style="156" customWidth="1"/>
    <col min="4302" max="4302" width="0.85546875" style="156" customWidth="1"/>
    <col min="4303" max="4303" width="2.42578125" style="156" customWidth="1"/>
    <col min="4304" max="4304" width="3" style="156" customWidth="1"/>
    <col min="4305" max="4305" width="0.85546875" style="156" customWidth="1"/>
    <col min="4306" max="4306" width="2.42578125" style="156" customWidth="1"/>
    <col min="4307" max="4307" width="3.7109375" style="156" customWidth="1"/>
    <col min="4308" max="4308" width="4.7109375" style="156" customWidth="1"/>
    <col min="4309" max="4309" width="5.42578125" style="156" customWidth="1"/>
    <col min="4310" max="4310" width="4.140625" style="156" customWidth="1"/>
    <col min="4311" max="4529" width="11.42578125" style="156"/>
    <col min="4530" max="4530" width="1.85546875" style="156" bestFit="1" customWidth="1"/>
    <col min="4531" max="4531" width="10.7109375" style="156" customWidth="1"/>
    <col min="4532" max="4532" width="2" style="156" customWidth="1"/>
    <col min="4533" max="4533" width="3" style="156" customWidth="1"/>
    <col min="4534" max="4534" width="0.85546875" style="156" customWidth="1"/>
    <col min="4535" max="4535" width="2.42578125" style="156" customWidth="1"/>
    <col min="4536" max="4536" width="3" style="156" customWidth="1"/>
    <col min="4537" max="4537" width="0.85546875" style="156" customWidth="1"/>
    <col min="4538" max="4538" width="2.42578125" style="156" customWidth="1"/>
    <col min="4539" max="4539" width="3" style="156" customWidth="1"/>
    <col min="4540" max="4540" width="0.85546875" style="156" customWidth="1"/>
    <col min="4541" max="4541" width="2.42578125" style="156" customWidth="1"/>
    <col min="4542" max="4542" width="3" style="156" customWidth="1"/>
    <col min="4543" max="4543" width="0.85546875" style="156" customWidth="1"/>
    <col min="4544" max="4544" width="2.42578125" style="156" customWidth="1"/>
    <col min="4545" max="4545" width="3" style="156" customWidth="1"/>
    <col min="4546" max="4546" width="0.85546875" style="156" customWidth="1"/>
    <col min="4547" max="4547" width="2.42578125" style="156" customWidth="1"/>
    <col min="4548" max="4548" width="3" style="156" customWidth="1"/>
    <col min="4549" max="4549" width="0.85546875" style="156" customWidth="1"/>
    <col min="4550" max="4550" width="2.42578125" style="156" customWidth="1"/>
    <col min="4551" max="4551" width="3" style="156" customWidth="1"/>
    <col min="4552" max="4552" width="0.85546875" style="156" customWidth="1"/>
    <col min="4553" max="4553" width="2.42578125" style="156" customWidth="1"/>
    <col min="4554" max="4554" width="3" style="156" customWidth="1"/>
    <col min="4555" max="4555" width="0.85546875" style="156" customWidth="1"/>
    <col min="4556" max="4556" width="2.42578125" style="156" customWidth="1"/>
    <col min="4557" max="4557" width="3" style="156" customWidth="1"/>
    <col min="4558" max="4558" width="0.85546875" style="156" customWidth="1"/>
    <col min="4559" max="4559" width="2.42578125" style="156" customWidth="1"/>
    <col min="4560" max="4560" width="3" style="156" customWidth="1"/>
    <col min="4561" max="4561" width="0.85546875" style="156" customWidth="1"/>
    <col min="4562" max="4562" width="2.42578125" style="156" customWidth="1"/>
    <col min="4563" max="4563" width="3.7109375" style="156" customWidth="1"/>
    <col min="4564" max="4564" width="4.7109375" style="156" customWidth="1"/>
    <col min="4565" max="4565" width="5.42578125" style="156" customWidth="1"/>
    <col min="4566" max="4566" width="4.140625" style="156" customWidth="1"/>
    <col min="4567" max="4785" width="11.42578125" style="156"/>
    <col min="4786" max="4786" width="1.85546875" style="156" bestFit="1" customWidth="1"/>
    <col min="4787" max="4787" width="10.7109375" style="156" customWidth="1"/>
    <col min="4788" max="4788" width="2" style="156" customWidth="1"/>
    <col min="4789" max="4789" width="3" style="156" customWidth="1"/>
    <col min="4790" max="4790" width="0.85546875" style="156" customWidth="1"/>
    <col min="4791" max="4791" width="2.42578125" style="156" customWidth="1"/>
    <col min="4792" max="4792" width="3" style="156" customWidth="1"/>
    <col min="4793" max="4793" width="0.85546875" style="156" customWidth="1"/>
    <col min="4794" max="4794" width="2.42578125" style="156" customWidth="1"/>
    <col min="4795" max="4795" width="3" style="156" customWidth="1"/>
    <col min="4796" max="4796" width="0.85546875" style="156" customWidth="1"/>
    <col min="4797" max="4797" width="2.42578125" style="156" customWidth="1"/>
    <col min="4798" max="4798" width="3" style="156" customWidth="1"/>
    <col min="4799" max="4799" width="0.85546875" style="156" customWidth="1"/>
    <col min="4800" max="4800" width="2.42578125" style="156" customWidth="1"/>
    <col min="4801" max="4801" width="3" style="156" customWidth="1"/>
    <col min="4802" max="4802" width="0.85546875" style="156" customWidth="1"/>
    <col min="4803" max="4803" width="2.42578125" style="156" customWidth="1"/>
    <col min="4804" max="4804" width="3" style="156" customWidth="1"/>
    <col min="4805" max="4805" width="0.85546875" style="156" customWidth="1"/>
    <col min="4806" max="4806" width="2.42578125" style="156" customWidth="1"/>
    <col min="4807" max="4807" width="3" style="156" customWidth="1"/>
    <col min="4808" max="4808" width="0.85546875" style="156" customWidth="1"/>
    <col min="4809" max="4809" width="2.42578125" style="156" customWidth="1"/>
    <col min="4810" max="4810" width="3" style="156" customWidth="1"/>
    <col min="4811" max="4811" width="0.85546875" style="156" customWidth="1"/>
    <col min="4812" max="4812" width="2.42578125" style="156" customWidth="1"/>
    <col min="4813" max="4813" width="3" style="156" customWidth="1"/>
    <col min="4814" max="4814" width="0.85546875" style="156" customWidth="1"/>
    <col min="4815" max="4815" width="2.42578125" style="156" customWidth="1"/>
    <col min="4816" max="4816" width="3" style="156" customWidth="1"/>
    <col min="4817" max="4817" width="0.85546875" style="156" customWidth="1"/>
    <col min="4818" max="4818" width="2.42578125" style="156" customWidth="1"/>
    <col min="4819" max="4819" width="3.7109375" style="156" customWidth="1"/>
    <col min="4820" max="4820" width="4.7109375" style="156" customWidth="1"/>
    <col min="4821" max="4821" width="5.42578125" style="156" customWidth="1"/>
    <col min="4822" max="4822" width="4.140625" style="156" customWidth="1"/>
    <col min="4823" max="5041" width="11.42578125" style="156"/>
    <col min="5042" max="5042" width="1.85546875" style="156" bestFit="1" customWidth="1"/>
    <col min="5043" max="5043" width="10.7109375" style="156" customWidth="1"/>
    <col min="5044" max="5044" width="2" style="156" customWidth="1"/>
    <col min="5045" max="5045" width="3" style="156" customWidth="1"/>
    <col min="5046" max="5046" width="0.85546875" style="156" customWidth="1"/>
    <col min="5047" max="5047" width="2.42578125" style="156" customWidth="1"/>
    <col min="5048" max="5048" width="3" style="156" customWidth="1"/>
    <col min="5049" max="5049" width="0.85546875" style="156" customWidth="1"/>
    <col min="5050" max="5050" width="2.42578125" style="156" customWidth="1"/>
    <col min="5051" max="5051" width="3" style="156" customWidth="1"/>
    <col min="5052" max="5052" width="0.85546875" style="156" customWidth="1"/>
    <col min="5053" max="5053" width="2.42578125" style="156" customWidth="1"/>
    <col min="5054" max="5054" width="3" style="156" customWidth="1"/>
    <col min="5055" max="5055" width="0.85546875" style="156" customWidth="1"/>
    <col min="5056" max="5056" width="2.42578125" style="156" customWidth="1"/>
    <col min="5057" max="5057" width="3" style="156" customWidth="1"/>
    <col min="5058" max="5058" width="0.85546875" style="156" customWidth="1"/>
    <col min="5059" max="5059" width="2.42578125" style="156" customWidth="1"/>
    <col min="5060" max="5060" width="3" style="156" customWidth="1"/>
    <col min="5061" max="5061" width="0.85546875" style="156" customWidth="1"/>
    <col min="5062" max="5062" width="2.42578125" style="156" customWidth="1"/>
    <col min="5063" max="5063" width="3" style="156" customWidth="1"/>
    <col min="5064" max="5064" width="0.85546875" style="156" customWidth="1"/>
    <col min="5065" max="5065" width="2.42578125" style="156" customWidth="1"/>
    <col min="5066" max="5066" width="3" style="156" customWidth="1"/>
    <col min="5067" max="5067" width="0.85546875" style="156" customWidth="1"/>
    <col min="5068" max="5068" width="2.42578125" style="156" customWidth="1"/>
    <col min="5069" max="5069" width="3" style="156" customWidth="1"/>
    <col min="5070" max="5070" width="0.85546875" style="156" customWidth="1"/>
    <col min="5071" max="5071" width="2.42578125" style="156" customWidth="1"/>
    <col min="5072" max="5072" width="3" style="156" customWidth="1"/>
    <col min="5073" max="5073" width="0.85546875" style="156" customWidth="1"/>
    <col min="5074" max="5074" width="2.42578125" style="156" customWidth="1"/>
    <col min="5075" max="5075" width="3.7109375" style="156" customWidth="1"/>
    <col min="5076" max="5076" width="4.7109375" style="156" customWidth="1"/>
    <col min="5077" max="5077" width="5.42578125" style="156" customWidth="1"/>
    <col min="5078" max="5078" width="4.140625" style="156" customWidth="1"/>
    <col min="5079" max="5297" width="11.42578125" style="156"/>
    <col min="5298" max="5298" width="1.85546875" style="156" bestFit="1" customWidth="1"/>
    <col min="5299" max="5299" width="10.7109375" style="156" customWidth="1"/>
    <col min="5300" max="5300" width="2" style="156" customWidth="1"/>
    <col min="5301" max="5301" width="3" style="156" customWidth="1"/>
    <col min="5302" max="5302" width="0.85546875" style="156" customWidth="1"/>
    <col min="5303" max="5303" width="2.42578125" style="156" customWidth="1"/>
    <col min="5304" max="5304" width="3" style="156" customWidth="1"/>
    <col min="5305" max="5305" width="0.85546875" style="156" customWidth="1"/>
    <col min="5306" max="5306" width="2.42578125" style="156" customWidth="1"/>
    <col min="5307" max="5307" width="3" style="156" customWidth="1"/>
    <col min="5308" max="5308" width="0.85546875" style="156" customWidth="1"/>
    <col min="5309" max="5309" width="2.42578125" style="156" customWidth="1"/>
    <col min="5310" max="5310" width="3" style="156" customWidth="1"/>
    <col min="5311" max="5311" width="0.85546875" style="156" customWidth="1"/>
    <col min="5312" max="5312" width="2.42578125" style="156" customWidth="1"/>
    <col min="5313" max="5313" width="3" style="156" customWidth="1"/>
    <col min="5314" max="5314" width="0.85546875" style="156" customWidth="1"/>
    <col min="5315" max="5315" width="2.42578125" style="156" customWidth="1"/>
    <col min="5316" max="5316" width="3" style="156" customWidth="1"/>
    <col min="5317" max="5317" width="0.85546875" style="156" customWidth="1"/>
    <col min="5318" max="5318" width="2.42578125" style="156" customWidth="1"/>
    <col min="5319" max="5319" width="3" style="156" customWidth="1"/>
    <col min="5320" max="5320" width="0.85546875" style="156" customWidth="1"/>
    <col min="5321" max="5321" width="2.42578125" style="156" customWidth="1"/>
    <col min="5322" max="5322" width="3" style="156" customWidth="1"/>
    <col min="5323" max="5323" width="0.85546875" style="156" customWidth="1"/>
    <col min="5324" max="5324" width="2.42578125" style="156" customWidth="1"/>
    <col min="5325" max="5325" width="3" style="156" customWidth="1"/>
    <col min="5326" max="5326" width="0.85546875" style="156" customWidth="1"/>
    <col min="5327" max="5327" width="2.42578125" style="156" customWidth="1"/>
    <col min="5328" max="5328" width="3" style="156" customWidth="1"/>
    <col min="5329" max="5329" width="0.85546875" style="156" customWidth="1"/>
    <col min="5330" max="5330" width="2.42578125" style="156" customWidth="1"/>
    <col min="5331" max="5331" width="3.7109375" style="156" customWidth="1"/>
    <col min="5332" max="5332" width="4.7109375" style="156" customWidth="1"/>
    <col min="5333" max="5333" width="5.42578125" style="156" customWidth="1"/>
    <col min="5334" max="5334" width="4.140625" style="156" customWidth="1"/>
    <col min="5335" max="5553" width="11.42578125" style="156"/>
    <col min="5554" max="5554" width="1.85546875" style="156" bestFit="1" customWidth="1"/>
    <col min="5555" max="5555" width="10.7109375" style="156" customWidth="1"/>
    <col min="5556" max="5556" width="2" style="156" customWidth="1"/>
    <col min="5557" max="5557" width="3" style="156" customWidth="1"/>
    <col min="5558" max="5558" width="0.85546875" style="156" customWidth="1"/>
    <col min="5559" max="5559" width="2.42578125" style="156" customWidth="1"/>
    <col min="5560" max="5560" width="3" style="156" customWidth="1"/>
    <col min="5561" max="5561" width="0.85546875" style="156" customWidth="1"/>
    <col min="5562" max="5562" width="2.42578125" style="156" customWidth="1"/>
    <col min="5563" max="5563" width="3" style="156" customWidth="1"/>
    <col min="5564" max="5564" width="0.85546875" style="156" customWidth="1"/>
    <col min="5565" max="5565" width="2.42578125" style="156" customWidth="1"/>
    <col min="5566" max="5566" width="3" style="156" customWidth="1"/>
    <col min="5567" max="5567" width="0.85546875" style="156" customWidth="1"/>
    <col min="5568" max="5568" width="2.42578125" style="156" customWidth="1"/>
    <col min="5569" max="5569" width="3" style="156" customWidth="1"/>
    <col min="5570" max="5570" width="0.85546875" style="156" customWidth="1"/>
    <col min="5571" max="5571" width="2.42578125" style="156" customWidth="1"/>
    <col min="5572" max="5572" width="3" style="156" customWidth="1"/>
    <col min="5573" max="5573" width="0.85546875" style="156" customWidth="1"/>
    <col min="5574" max="5574" width="2.42578125" style="156" customWidth="1"/>
    <col min="5575" max="5575" width="3" style="156" customWidth="1"/>
    <col min="5576" max="5576" width="0.85546875" style="156" customWidth="1"/>
    <col min="5577" max="5577" width="2.42578125" style="156" customWidth="1"/>
    <col min="5578" max="5578" width="3" style="156" customWidth="1"/>
    <col min="5579" max="5579" width="0.85546875" style="156" customWidth="1"/>
    <col min="5580" max="5580" width="2.42578125" style="156" customWidth="1"/>
    <col min="5581" max="5581" width="3" style="156" customWidth="1"/>
    <col min="5582" max="5582" width="0.85546875" style="156" customWidth="1"/>
    <col min="5583" max="5583" width="2.42578125" style="156" customWidth="1"/>
    <col min="5584" max="5584" width="3" style="156" customWidth="1"/>
    <col min="5585" max="5585" width="0.85546875" style="156" customWidth="1"/>
    <col min="5586" max="5586" width="2.42578125" style="156" customWidth="1"/>
    <col min="5587" max="5587" width="3.7109375" style="156" customWidth="1"/>
    <col min="5588" max="5588" width="4.7109375" style="156" customWidth="1"/>
    <col min="5589" max="5589" width="5.42578125" style="156" customWidth="1"/>
    <col min="5590" max="5590" width="4.140625" style="156" customWidth="1"/>
    <col min="5591" max="5809" width="11.42578125" style="156"/>
    <col min="5810" max="5810" width="1.85546875" style="156" bestFit="1" customWidth="1"/>
    <col min="5811" max="5811" width="10.7109375" style="156" customWidth="1"/>
    <col min="5812" max="5812" width="2" style="156" customWidth="1"/>
    <col min="5813" max="5813" width="3" style="156" customWidth="1"/>
    <col min="5814" max="5814" width="0.85546875" style="156" customWidth="1"/>
    <col min="5815" max="5815" width="2.42578125" style="156" customWidth="1"/>
    <col min="5816" max="5816" width="3" style="156" customWidth="1"/>
    <col min="5817" max="5817" width="0.85546875" style="156" customWidth="1"/>
    <col min="5818" max="5818" width="2.42578125" style="156" customWidth="1"/>
    <col min="5819" max="5819" width="3" style="156" customWidth="1"/>
    <col min="5820" max="5820" width="0.85546875" style="156" customWidth="1"/>
    <col min="5821" max="5821" width="2.42578125" style="156" customWidth="1"/>
    <col min="5822" max="5822" width="3" style="156" customWidth="1"/>
    <col min="5823" max="5823" width="0.85546875" style="156" customWidth="1"/>
    <col min="5824" max="5824" width="2.42578125" style="156" customWidth="1"/>
    <col min="5825" max="5825" width="3" style="156" customWidth="1"/>
    <col min="5826" max="5826" width="0.85546875" style="156" customWidth="1"/>
    <col min="5827" max="5827" width="2.42578125" style="156" customWidth="1"/>
    <col min="5828" max="5828" width="3" style="156" customWidth="1"/>
    <col min="5829" max="5829" width="0.85546875" style="156" customWidth="1"/>
    <col min="5830" max="5830" width="2.42578125" style="156" customWidth="1"/>
    <col min="5831" max="5831" width="3" style="156" customWidth="1"/>
    <col min="5832" max="5832" width="0.85546875" style="156" customWidth="1"/>
    <col min="5833" max="5833" width="2.42578125" style="156" customWidth="1"/>
    <col min="5834" max="5834" width="3" style="156" customWidth="1"/>
    <col min="5835" max="5835" width="0.85546875" style="156" customWidth="1"/>
    <col min="5836" max="5836" width="2.42578125" style="156" customWidth="1"/>
    <col min="5837" max="5837" width="3" style="156" customWidth="1"/>
    <col min="5838" max="5838" width="0.85546875" style="156" customWidth="1"/>
    <col min="5839" max="5839" width="2.42578125" style="156" customWidth="1"/>
    <col min="5840" max="5840" width="3" style="156" customWidth="1"/>
    <col min="5841" max="5841" width="0.85546875" style="156" customWidth="1"/>
    <col min="5842" max="5842" width="2.42578125" style="156" customWidth="1"/>
    <col min="5843" max="5843" width="3.7109375" style="156" customWidth="1"/>
    <col min="5844" max="5844" width="4.7109375" style="156" customWidth="1"/>
    <col min="5845" max="5845" width="5.42578125" style="156" customWidth="1"/>
    <col min="5846" max="5846" width="4.140625" style="156" customWidth="1"/>
    <col min="5847" max="6065" width="11.42578125" style="156"/>
    <col min="6066" max="6066" width="1.85546875" style="156" bestFit="1" customWidth="1"/>
    <col min="6067" max="6067" width="10.7109375" style="156" customWidth="1"/>
    <col min="6068" max="6068" width="2" style="156" customWidth="1"/>
    <col min="6069" max="6069" width="3" style="156" customWidth="1"/>
    <col min="6070" max="6070" width="0.85546875" style="156" customWidth="1"/>
    <col min="6071" max="6071" width="2.42578125" style="156" customWidth="1"/>
    <col min="6072" max="6072" width="3" style="156" customWidth="1"/>
    <col min="6073" max="6073" width="0.85546875" style="156" customWidth="1"/>
    <col min="6074" max="6074" width="2.42578125" style="156" customWidth="1"/>
    <col min="6075" max="6075" width="3" style="156" customWidth="1"/>
    <col min="6076" max="6076" width="0.85546875" style="156" customWidth="1"/>
    <col min="6077" max="6077" width="2.42578125" style="156" customWidth="1"/>
    <col min="6078" max="6078" width="3" style="156" customWidth="1"/>
    <col min="6079" max="6079" width="0.85546875" style="156" customWidth="1"/>
    <col min="6080" max="6080" width="2.42578125" style="156" customWidth="1"/>
    <col min="6081" max="6081" width="3" style="156" customWidth="1"/>
    <col min="6082" max="6082" width="0.85546875" style="156" customWidth="1"/>
    <col min="6083" max="6083" width="2.42578125" style="156" customWidth="1"/>
    <col min="6084" max="6084" width="3" style="156" customWidth="1"/>
    <col min="6085" max="6085" width="0.85546875" style="156" customWidth="1"/>
    <col min="6086" max="6086" width="2.42578125" style="156" customWidth="1"/>
    <col min="6087" max="6087" width="3" style="156" customWidth="1"/>
    <col min="6088" max="6088" width="0.85546875" style="156" customWidth="1"/>
    <col min="6089" max="6089" width="2.42578125" style="156" customWidth="1"/>
    <col min="6090" max="6090" width="3" style="156" customWidth="1"/>
    <col min="6091" max="6091" width="0.85546875" style="156" customWidth="1"/>
    <col min="6092" max="6092" width="2.42578125" style="156" customWidth="1"/>
    <col min="6093" max="6093" width="3" style="156" customWidth="1"/>
    <col min="6094" max="6094" width="0.85546875" style="156" customWidth="1"/>
    <col min="6095" max="6095" width="2.42578125" style="156" customWidth="1"/>
    <col min="6096" max="6096" width="3" style="156" customWidth="1"/>
    <col min="6097" max="6097" width="0.85546875" style="156" customWidth="1"/>
    <col min="6098" max="6098" width="2.42578125" style="156" customWidth="1"/>
    <col min="6099" max="6099" width="3.7109375" style="156" customWidth="1"/>
    <col min="6100" max="6100" width="4.7109375" style="156" customWidth="1"/>
    <col min="6101" max="6101" width="5.42578125" style="156" customWidth="1"/>
    <col min="6102" max="6102" width="4.140625" style="156" customWidth="1"/>
    <col min="6103" max="6321" width="11.42578125" style="156"/>
    <col min="6322" max="6322" width="1.85546875" style="156" bestFit="1" customWidth="1"/>
    <col min="6323" max="6323" width="10.7109375" style="156" customWidth="1"/>
    <col min="6324" max="6324" width="2" style="156" customWidth="1"/>
    <col min="6325" max="6325" width="3" style="156" customWidth="1"/>
    <col min="6326" max="6326" width="0.85546875" style="156" customWidth="1"/>
    <col min="6327" max="6327" width="2.42578125" style="156" customWidth="1"/>
    <col min="6328" max="6328" width="3" style="156" customWidth="1"/>
    <col min="6329" max="6329" width="0.85546875" style="156" customWidth="1"/>
    <col min="6330" max="6330" width="2.42578125" style="156" customWidth="1"/>
    <col min="6331" max="6331" width="3" style="156" customWidth="1"/>
    <col min="6332" max="6332" width="0.85546875" style="156" customWidth="1"/>
    <col min="6333" max="6333" width="2.42578125" style="156" customWidth="1"/>
    <col min="6334" max="6334" width="3" style="156" customWidth="1"/>
    <col min="6335" max="6335" width="0.85546875" style="156" customWidth="1"/>
    <col min="6336" max="6336" width="2.42578125" style="156" customWidth="1"/>
    <col min="6337" max="6337" width="3" style="156" customWidth="1"/>
    <col min="6338" max="6338" width="0.85546875" style="156" customWidth="1"/>
    <col min="6339" max="6339" width="2.42578125" style="156" customWidth="1"/>
    <col min="6340" max="6340" width="3" style="156" customWidth="1"/>
    <col min="6341" max="6341" width="0.85546875" style="156" customWidth="1"/>
    <col min="6342" max="6342" width="2.42578125" style="156" customWidth="1"/>
    <col min="6343" max="6343" width="3" style="156" customWidth="1"/>
    <col min="6344" max="6344" width="0.85546875" style="156" customWidth="1"/>
    <col min="6345" max="6345" width="2.42578125" style="156" customWidth="1"/>
    <col min="6346" max="6346" width="3" style="156" customWidth="1"/>
    <col min="6347" max="6347" width="0.85546875" style="156" customWidth="1"/>
    <col min="6348" max="6348" width="2.42578125" style="156" customWidth="1"/>
    <col min="6349" max="6349" width="3" style="156" customWidth="1"/>
    <col min="6350" max="6350" width="0.85546875" style="156" customWidth="1"/>
    <col min="6351" max="6351" width="2.42578125" style="156" customWidth="1"/>
    <col min="6352" max="6352" width="3" style="156" customWidth="1"/>
    <col min="6353" max="6353" width="0.85546875" style="156" customWidth="1"/>
    <col min="6354" max="6354" width="2.42578125" style="156" customWidth="1"/>
    <col min="6355" max="6355" width="3.7109375" style="156" customWidth="1"/>
    <col min="6356" max="6356" width="4.7109375" style="156" customWidth="1"/>
    <col min="6357" max="6357" width="5.42578125" style="156" customWidth="1"/>
    <col min="6358" max="6358" width="4.140625" style="156" customWidth="1"/>
    <col min="6359" max="6577" width="11.42578125" style="156"/>
    <col min="6578" max="6578" width="1.85546875" style="156" bestFit="1" customWidth="1"/>
    <col min="6579" max="6579" width="10.7109375" style="156" customWidth="1"/>
    <col min="6580" max="6580" width="2" style="156" customWidth="1"/>
    <col min="6581" max="6581" width="3" style="156" customWidth="1"/>
    <col min="6582" max="6582" width="0.85546875" style="156" customWidth="1"/>
    <col min="6583" max="6583" width="2.42578125" style="156" customWidth="1"/>
    <col min="6584" max="6584" width="3" style="156" customWidth="1"/>
    <col min="6585" max="6585" width="0.85546875" style="156" customWidth="1"/>
    <col min="6586" max="6586" width="2.42578125" style="156" customWidth="1"/>
    <col min="6587" max="6587" width="3" style="156" customWidth="1"/>
    <col min="6588" max="6588" width="0.85546875" style="156" customWidth="1"/>
    <col min="6589" max="6589" width="2.42578125" style="156" customWidth="1"/>
    <col min="6590" max="6590" width="3" style="156" customWidth="1"/>
    <col min="6591" max="6591" width="0.85546875" style="156" customWidth="1"/>
    <col min="6592" max="6592" width="2.42578125" style="156" customWidth="1"/>
    <col min="6593" max="6593" width="3" style="156" customWidth="1"/>
    <col min="6594" max="6594" width="0.85546875" style="156" customWidth="1"/>
    <col min="6595" max="6595" width="2.42578125" style="156" customWidth="1"/>
    <col min="6596" max="6596" width="3" style="156" customWidth="1"/>
    <col min="6597" max="6597" width="0.85546875" style="156" customWidth="1"/>
    <col min="6598" max="6598" width="2.42578125" style="156" customWidth="1"/>
    <col min="6599" max="6599" width="3" style="156" customWidth="1"/>
    <col min="6600" max="6600" width="0.85546875" style="156" customWidth="1"/>
    <col min="6601" max="6601" width="2.42578125" style="156" customWidth="1"/>
    <col min="6602" max="6602" width="3" style="156" customWidth="1"/>
    <col min="6603" max="6603" width="0.85546875" style="156" customWidth="1"/>
    <col min="6604" max="6604" width="2.42578125" style="156" customWidth="1"/>
    <col min="6605" max="6605" width="3" style="156" customWidth="1"/>
    <col min="6606" max="6606" width="0.85546875" style="156" customWidth="1"/>
    <col min="6607" max="6607" width="2.42578125" style="156" customWidth="1"/>
    <col min="6608" max="6608" width="3" style="156" customWidth="1"/>
    <col min="6609" max="6609" width="0.85546875" style="156" customWidth="1"/>
    <col min="6610" max="6610" width="2.42578125" style="156" customWidth="1"/>
    <col min="6611" max="6611" width="3.7109375" style="156" customWidth="1"/>
    <col min="6612" max="6612" width="4.7109375" style="156" customWidth="1"/>
    <col min="6613" max="6613" width="5.42578125" style="156" customWidth="1"/>
    <col min="6614" max="6614" width="4.140625" style="156" customWidth="1"/>
    <col min="6615" max="6833" width="11.42578125" style="156"/>
    <col min="6834" max="6834" width="1.85546875" style="156" bestFit="1" customWidth="1"/>
    <col min="6835" max="6835" width="10.7109375" style="156" customWidth="1"/>
    <col min="6836" max="6836" width="2" style="156" customWidth="1"/>
    <col min="6837" max="6837" width="3" style="156" customWidth="1"/>
    <col min="6838" max="6838" width="0.85546875" style="156" customWidth="1"/>
    <col min="6839" max="6839" width="2.42578125" style="156" customWidth="1"/>
    <col min="6840" max="6840" width="3" style="156" customWidth="1"/>
    <col min="6841" max="6841" width="0.85546875" style="156" customWidth="1"/>
    <col min="6842" max="6842" width="2.42578125" style="156" customWidth="1"/>
    <col min="6843" max="6843" width="3" style="156" customWidth="1"/>
    <col min="6844" max="6844" width="0.85546875" style="156" customWidth="1"/>
    <col min="6845" max="6845" width="2.42578125" style="156" customWidth="1"/>
    <col min="6846" max="6846" width="3" style="156" customWidth="1"/>
    <col min="6847" max="6847" width="0.85546875" style="156" customWidth="1"/>
    <col min="6848" max="6848" width="2.42578125" style="156" customWidth="1"/>
    <col min="6849" max="6849" width="3" style="156" customWidth="1"/>
    <col min="6850" max="6850" width="0.85546875" style="156" customWidth="1"/>
    <col min="6851" max="6851" width="2.42578125" style="156" customWidth="1"/>
    <col min="6852" max="6852" width="3" style="156" customWidth="1"/>
    <col min="6853" max="6853" width="0.85546875" style="156" customWidth="1"/>
    <col min="6854" max="6854" width="2.42578125" style="156" customWidth="1"/>
    <col min="6855" max="6855" width="3" style="156" customWidth="1"/>
    <col min="6856" max="6856" width="0.85546875" style="156" customWidth="1"/>
    <col min="6857" max="6857" width="2.42578125" style="156" customWidth="1"/>
    <col min="6858" max="6858" width="3" style="156" customWidth="1"/>
    <col min="6859" max="6859" width="0.85546875" style="156" customWidth="1"/>
    <col min="6860" max="6860" width="2.42578125" style="156" customWidth="1"/>
    <col min="6861" max="6861" width="3" style="156" customWidth="1"/>
    <col min="6862" max="6862" width="0.85546875" style="156" customWidth="1"/>
    <col min="6863" max="6863" width="2.42578125" style="156" customWidth="1"/>
    <col min="6864" max="6864" width="3" style="156" customWidth="1"/>
    <col min="6865" max="6865" width="0.85546875" style="156" customWidth="1"/>
    <col min="6866" max="6866" width="2.42578125" style="156" customWidth="1"/>
    <col min="6867" max="6867" width="3.7109375" style="156" customWidth="1"/>
    <col min="6868" max="6868" width="4.7109375" style="156" customWidth="1"/>
    <col min="6869" max="6869" width="5.42578125" style="156" customWidth="1"/>
    <col min="6870" max="6870" width="4.140625" style="156" customWidth="1"/>
    <col min="6871" max="7089" width="11.42578125" style="156"/>
    <col min="7090" max="7090" width="1.85546875" style="156" bestFit="1" customWidth="1"/>
    <col min="7091" max="7091" width="10.7109375" style="156" customWidth="1"/>
    <col min="7092" max="7092" width="2" style="156" customWidth="1"/>
    <col min="7093" max="7093" width="3" style="156" customWidth="1"/>
    <col min="7094" max="7094" width="0.85546875" style="156" customWidth="1"/>
    <col min="7095" max="7095" width="2.42578125" style="156" customWidth="1"/>
    <col min="7096" max="7096" width="3" style="156" customWidth="1"/>
    <col min="7097" max="7097" width="0.85546875" style="156" customWidth="1"/>
    <col min="7098" max="7098" width="2.42578125" style="156" customWidth="1"/>
    <col min="7099" max="7099" width="3" style="156" customWidth="1"/>
    <col min="7100" max="7100" width="0.85546875" style="156" customWidth="1"/>
    <col min="7101" max="7101" width="2.42578125" style="156" customWidth="1"/>
    <col min="7102" max="7102" width="3" style="156" customWidth="1"/>
    <col min="7103" max="7103" width="0.85546875" style="156" customWidth="1"/>
    <col min="7104" max="7104" width="2.42578125" style="156" customWidth="1"/>
    <col min="7105" max="7105" width="3" style="156" customWidth="1"/>
    <col min="7106" max="7106" width="0.85546875" style="156" customWidth="1"/>
    <col min="7107" max="7107" width="2.42578125" style="156" customWidth="1"/>
    <col min="7108" max="7108" width="3" style="156" customWidth="1"/>
    <col min="7109" max="7109" width="0.85546875" style="156" customWidth="1"/>
    <col min="7110" max="7110" width="2.42578125" style="156" customWidth="1"/>
    <col min="7111" max="7111" width="3" style="156" customWidth="1"/>
    <col min="7112" max="7112" width="0.85546875" style="156" customWidth="1"/>
    <col min="7113" max="7113" width="2.42578125" style="156" customWidth="1"/>
    <col min="7114" max="7114" width="3" style="156" customWidth="1"/>
    <col min="7115" max="7115" width="0.85546875" style="156" customWidth="1"/>
    <col min="7116" max="7116" width="2.42578125" style="156" customWidth="1"/>
    <col min="7117" max="7117" width="3" style="156" customWidth="1"/>
    <col min="7118" max="7118" width="0.85546875" style="156" customWidth="1"/>
    <col min="7119" max="7119" width="2.42578125" style="156" customWidth="1"/>
    <col min="7120" max="7120" width="3" style="156" customWidth="1"/>
    <col min="7121" max="7121" width="0.85546875" style="156" customWidth="1"/>
    <col min="7122" max="7122" width="2.42578125" style="156" customWidth="1"/>
    <col min="7123" max="7123" width="3.7109375" style="156" customWidth="1"/>
    <col min="7124" max="7124" width="4.7109375" style="156" customWidth="1"/>
    <col min="7125" max="7125" width="5.42578125" style="156" customWidth="1"/>
    <col min="7126" max="7126" width="4.140625" style="156" customWidth="1"/>
    <col min="7127" max="7345" width="11.42578125" style="156"/>
    <col min="7346" max="7346" width="1.85546875" style="156" bestFit="1" customWidth="1"/>
    <col min="7347" max="7347" width="10.7109375" style="156" customWidth="1"/>
    <col min="7348" max="7348" width="2" style="156" customWidth="1"/>
    <col min="7349" max="7349" width="3" style="156" customWidth="1"/>
    <col min="7350" max="7350" width="0.85546875" style="156" customWidth="1"/>
    <col min="7351" max="7351" width="2.42578125" style="156" customWidth="1"/>
    <col min="7352" max="7352" width="3" style="156" customWidth="1"/>
    <col min="7353" max="7353" width="0.85546875" style="156" customWidth="1"/>
    <col min="7354" max="7354" width="2.42578125" style="156" customWidth="1"/>
    <col min="7355" max="7355" width="3" style="156" customWidth="1"/>
    <col min="7356" max="7356" width="0.85546875" style="156" customWidth="1"/>
    <col min="7357" max="7357" width="2.42578125" style="156" customWidth="1"/>
    <col min="7358" max="7358" width="3" style="156" customWidth="1"/>
    <col min="7359" max="7359" width="0.85546875" style="156" customWidth="1"/>
    <col min="7360" max="7360" width="2.42578125" style="156" customWidth="1"/>
    <col min="7361" max="7361" width="3" style="156" customWidth="1"/>
    <col min="7362" max="7362" width="0.85546875" style="156" customWidth="1"/>
    <col min="7363" max="7363" width="2.42578125" style="156" customWidth="1"/>
    <col min="7364" max="7364" width="3" style="156" customWidth="1"/>
    <col min="7365" max="7365" width="0.85546875" style="156" customWidth="1"/>
    <col min="7366" max="7366" width="2.42578125" style="156" customWidth="1"/>
    <col min="7367" max="7367" width="3" style="156" customWidth="1"/>
    <col min="7368" max="7368" width="0.85546875" style="156" customWidth="1"/>
    <col min="7369" max="7369" width="2.42578125" style="156" customWidth="1"/>
    <col min="7370" max="7370" width="3" style="156" customWidth="1"/>
    <col min="7371" max="7371" width="0.85546875" style="156" customWidth="1"/>
    <col min="7372" max="7372" width="2.42578125" style="156" customWidth="1"/>
    <col min="7373" max="7373" width="3" style="156" customWidth="1"/>
    <col min="7374" max="7374" width="0.85546875" style="156" customWidth="1"/>
    <col min="7375" max="7375" width="2.42578125" style="156" customWidth="1"/>
    <col min="7376" max="7376" width="3" style="156" customWidth="1"/>
    <col min="7377" max="7377" width="0.85546875" style="156" customWidth="1"/>
    <col min="7378" max="7378" width="2.42578125" style="156" customWidth="1"/>
    <col min="7379" max="7379" width="3.7109375" style="156" customWidth="1"/>
    <col min="7380" max="7380" width="4.7109375" style="156" customWidth="1"/>
    <col min="7381" max="7381" width="5.42578125" style="156" customWidth="1"/>
    <col min="7382" max="7382" width="4.140625" style="156" customWidth="1"/>
    <col min="7383" max="7601" width="11.42578125" style="156"/>
    <col min="7602" max="7602" width="1.85546875" style="156" bestFit="1" customWidth="1"/>
    <col min="7603" max="7603" width="10.7109375" style="156" customWidth="1"/>
    <col min="7604" max="7604" width="2" style="156" customWidth="1"/>
    <col min="7605" max="7605" width="3" style="156" customWidth="1"/>
    <col min="7606" max="7606" width="0.85546875" style="156" customWidth="1"/>
    <col min="7607" max="7607" width="2.42578125" style="156" customWidth="1"/>
    <col min="7608" max="7608" width="3" style="156" customWidth="1"/>
    <col min="7609" max="7609" width="0.85546875" style="156" customWidth="1"/>
    <col min="7610" max="7610" width="2.42578125" style="156" customWidth="1"/>
    <col min="7611" max="7611" width="3" style="156" customWidth="1"/>
    <col min="7612" max="7612" width="0.85546875" style="156" customWidth="1"/>
    <col min="7613" max="7613" width="2.42578125" style="156" customWidth="1"/>
    <col min="7614" max="7614" width="3" style="156" customWidth="1"/>
    <col min="7615" max="7615" width="0.85546875" style="156" customWidth="1"/>
    <col min="7616" max="7616" width="2.42578125" style="156" customWidth="1"/>
    <col min="7617" max="7617" width="3" style="156" customWidth="1"/>
    <col min="7618" max="7618" width="0.85546875" style="156" customWidth="1"/>
    <col min="7619" max="7619" width="2.42578125" style="156" customWidth="1"/>
    <col min="7620" max="7620" width="3" style="156" customWidth="1"/>
    <col min="7621" max="7621" width="0.85546875" style="156" customWidth="1"/>
    <col min="7622" max="7622" width="2.42578125" style="156" customWidth="1"/>
    <col min="7623" max="7623" width="3" style="156" customWidth="1"/>
    <col min="7624" max="7624" width="0.85546875" style="156" customWidth="1"/>
    <col min="7625" max="7625" width="2.42578125" style="156" customWidth="1"/>
    <col min="7626" max="7626" width="3" style="156" customWidth="1"/>
    <col min="7627" max="7627" width="0.85546875" style="156" customWidth="1"/>
    <col min="7628" max="7628" width="2.42578125" style="156" customWidth="1"/>
    <col min="7629" max="7629" width="3" style="156" customWidth="1"/>
    <col min="7630" max="7630" width="0.85546875" style="156" customWidth="1"/>
    <col min="7631" max="7631" width="2.42578125" style="156" customWidth="1"/>
    <col min="7632" max="7632" width="3" style="156" customWidth="1"/>
    <col min="7633" max="7633" width="0.85546875" style="156" customWidth="1"/>
    <col min="7634" max="7634" width="2.42578125" style="156" customWidth="1"/>
    <col min="7635" max="7635" width="3.7109375" style="156" customWidth="1"/>
    <col min="7636" max="7636" width="4.7109375" style="156" customWidth="1"/>
    <col min="7637" max="7637" width="5.42578125" style="156" customWidth="1"/>
    <col min="7638" max="7638" width="4.140625" style="156" customWidth="1"/>
    <col min="7639" max="7857" width="11.42578125" style="156"/>
    <col min="7858" max="7858" width="1.85546875" style="156" bestFit="1" customWidth="1"/>
    <col min="7859" max="7859" width="10.7109375" style="156" customWidth="1"/>
    <col min="7860" max="7860" width="2" style="156" customWidth="1"/>
    <col min="7861" max="7861" width="3" style="156" customWidth="1"/>
    <col min="7862" max="7862" width="0.85546875" style="156" customWidth="1"/>
    <col min="7863" max="7863" width="2.42578125" style="156" customWidth="1"/>
    <col min="7864" max="7864" width="3" style="156" customWidth="1"/>
    <col min="7865" max="7865" width="0.85546875" style="156" customWidth="1"/>
    <col min="7866" max="7866" width="2.42578125" style="156" customWidth="1"/>
    <col min="7867" max="7867" width="3" style="156" customWidth="1"/>
    <col min="7868" max="7868" width="0.85546875" style="156" customWidth="1"/>
    <col min="7869" max="7869" width="2.42578125" style="156" customWidth="1"/>
    <col min="7870" max="7870" width="3" style="156" customWidth="1"/>
    <col min="7871" max="7871" width="0.85546875" style="156" customWidth="1"/>
    <col min="7872" max="7872" width="2.42578125" style="156" customWidth="1"/>
    <col min="7873" max="7873" width="3" style="156" customWidth="1"/>
    <col min="7874" max="7874" width="0.85546875" style="156" customWidth="1"/>
    <col min="7875" max="7875" width="2.42578125" style="156" customWidth="1"/>
    <col min="7876" max="7876" width="3" style="156" customWidth="1"/>
    <col min="7877" max="7877" width="0.85546875" style="156" customWidth="1"/>
    <col min="7878" max="7878" width="2.42578125" style="156" customWidth="1"/>
    <col min="7879" max="7879" width="3" style="156" customWidth="1"/>
    <col min="7880" max="7880" width="0.85546875" style="156" customWidth="1"/>
    <col min="7881" max="7881" width="2.42578125" style="156" customWidth="1"/>
    <col min="7882" max="7882" width="3" style="156" customWidth="1"/>
    <col min="7883" max="7883" width="0.85546875" style="156" customWidth="1"/>
    <col min="7884" max="7884" width="2.42578125" style="156" customWidth="1"/>
    <col min="7885" max="7885" width="3" style="156" customWidth="1"/>
    <col min="7886" max="7886" width="0.85546875" style="156" customWidth="1"/>
    <col min="7887" max="7887" width="2.42578125" style="156" customWidth="1"/>
    <col min="7888" max="7888" width="3" style="156" customWidth="1"/>
    <col min="7889" max="7889" width="0.85546875" style="156" customWidth="1"/>
    <col min="7890" max="7890" width="2.42578125" style="156" customWidth="1"/>
    <col min="7891" max="7891" width="3.7109375" style="156" customWidth="1"/>
    <col min="7892" max="7892" width="4.7109375" style="156" customWidth="1"/>
    <col min="7893" max="7893" width="5.42578125" style="156" customWidth="1"/>
    <col min="7894" max="7894" width="4.140625" style="156" customWidth="1"/>
    <col min="7895" max="8113" width="11.42578125" style="156"/>
    <col min="8114" max="8114" width="1.85546875" style="156" bestFit="1" customWidth="1"/>
    <col min="8115" max="8115" width="10.7109375" style="156" customWidth="1"/>
    <col min="8116" max="8116" width="2" style="156" customWidth="1"/>
    <col min="8117" max="8117" width="3" style="156" customWidth="1"/>
    <col min="8118" max="8118" width="0.85546875" style="156" customWidth="1"/>
    <col min="8119" max="8119" width="2.42578125" style="156" customWidth="1"/>
    <col min="8120" max="8120" width="3" style="156" customWidth="1"/>
    <col min="8121" max="8121" width="0.85546875" style="156" customWidth="1"/>
    <col min="8122" max="8122" width="2.42578125" style="156" customWidth="1"/>
    <col min="8123" max="8123" width="3" style="156" customWidth="1"/>
    <col min="8124" max="8124" width="0.85546875" style="156" customWidth="1"/>
    <col min="8125" max="8125" width="2.42578125" style="156" customWidth="1"/>
    <col min="8126" max="8126" width="3" style="156" customWidth="1"/>
    <col min="8127" max="8127" width="0.85546875" style="156" customWidth="1"/>
    <col min="8128" max="8128" width="2.42578125" style="156" customWidth="1"/>
    <col min="8129" max="8129" width="3" style="156" customWidth="1"/>
    <col min="8130" max="8130" width="0.85546875" style="156" customWidth="1"/>
    <col min="8131" max="8131" width="2.42578125" style="156" customWidth="1"/>
    <col min="8132" max="8132" width="3" style="156" customWidth="1"/>
    <col min="8133" max="8133" width="0.85546875" style="156" customWidth="1"/>
    <col min="8134" max="8134" width="2.42578125" style="156" customWidth="1"/>
    <col min="8135" max="8135" width="3" style="156" customWidth="1"/>
    <col min="8136" max="8136" width="0.85546875" style="156" customWidth="1"/>
    <col min="8137" max="8137" width="2.42578125" style="156" customWidth="1"/>
    <col min="8138" max="8138" width="3" style="156" customWidth="1"/>
    <col min="8139" max="8139" width="0.85546875" style="156" customWidth="1"/>
    <col min="8140" max="8140" width="2.42578125" style="156" customWidth="1"/>
    <col min="8141" max="8141" width="3" style="156" customWidth="1"/>
    <col min="8142" max="8142" width="0.85546875" style="156" customWidth="1"/>
    <col min="8143" max="8143" width="2.42578125" style="156" customWidth="1"/>
    <col min="8144" max="8144" width="3" style="156" customWidth="1"/>
    <col min="8145" max="8145" width="0.85546875" style="156" customWidth="1"/>
    <col min="8146" max="8146" width="2.42578125" style="156" customWidth="1"/>
    <col min="8147" max="8147" width="3.7109375" style="156" customWidth="1"/>
    <col min="8148" max="8148" width="4.7109375" style="156" customWidth="1"/>
    <col min="8149" max="8149" width="5.42578125" style="156" customWidth="1"/>
    <col min="8150" max="8150" width="4.140625" style="156" customWidth="1"/>
    <col min="8151" max="8369" width="11.42578125" style="156"/>
    <col min="8370" max="8370" width="1.85546875" style="156" bestFit="1" customWidth="1"/>
    <col min="8371" max="8371" width="10.7109375" style="156" customWidth="1"/>
    <col min="8372" max="8372" width="2" style="156" customWidth="1"/>
    <col min="8373" max="8373" width="3" style="156" customWidth="1"/>
    <col min="8374" max="8374" width="0.85546875" style="156" customWidth="1"/>
    <col min="8375" max="8375" width="2.42578125" style="156" customWidth="1"/>
    <col min="8376" max="8376" width="3" style="156" customWidth="1"/>
    <col min="8377" max="8377" width="0.85546875" style="156" customWidth="1"/>
    <col min="8378" max="8378" width="2.42578125" style="156" customWidth="1"/>
    <col min="8379" max="8379" width="3" style="156" customWidth="1"/>
    <col min="8380" max="8380" width="0.85546875" style="156" customWidth="1"/>
    <col min="8381" max="8381" width="2.42578125" style="156" customWidth="1"/>
    <col min="8382" max="8382" width="3" style="156" customWidth="1"/>
    <col min="8383" max="8383" width="0.85546875" style="156" customWidth="1"/>
    <col min="8384" max="8384" width="2.42578125" style="156" customWidth="1"/>
    <col min="8385" max="8385" width="3" style="156" customWidth="1"/>
    <col min="8386" max="8386" width="0.85546875" style="156" customWidth="1"/>
    <col min="8387" max="8387" width="2.42578125" style="156" customWidth="1"/>
    <col min="8388" max="8388" width="3" style="156" customWidth="1"/>
    <col min="8389" max="8389" width="0.85546875" style="156" customWidth="1"/>
    <col min="8390" max="8390" width="2.42578125" style="156" customWidth="1"/>
    <col min="8391" max="8391" width="3" style="156" customWidth="1"/>
    <col min="8392" max="8392" width="0.85546875" style="156" customWidth="1"/>
    <col min="8393" max="8393" width="2.42578125" style="156" customWidth="1"/>
    <col min="8394" max="8394" width="3" style="156" customWidth="1"/>
    <col min="8395" max="8395" width="0.85546875" style="156" customWidth="1"/>
    <col min="8396" max="8396" width="2.42578125" style="156" customWidth="1"/>
    <col min="8397" max="8397" width="3" style="156" customWidth="1"/>
    <col min="8398" max="8398" width="0.85546875" style="156" customWidth="1"/>
    <col min="8399" max="8399" width="2.42578125" style="156" customWidth="1"/>
    <col min="8400" max="8400" width="3" style="156" customWidth="1"/>
    <col min="8401" max="8401" width="0.85546875" style="156" customWidth="1"/>
    <col min="8402" max="8402" width="2.42578125" style="156" customWidth="1"/>
    <col min="8403" max="8403" width="3.7109375" style="156" customWidth="1"/>
    <col min="8404" max="8404" width="4.7109375" style="156" customWidth="1"/>
    <col min="8405" max="8405" width="5.42578125" style="156" customWidth="1"/>
    <col min="8406" max="8406" width="4.140625" style="156" customWidth="1"/>
    <col min="8407" max="8625" width="11.42578125" style="156"/>
    <col min="8626" max="8626" width="1.85546875" style="156" bestFit="1" customWidth="1"/>
    <col min="8627" max="8627" width="10.7109375" style="156" customWidth="1"/>
    <col min="8628" max="8628" width="2" style="156" customWidth="1"/>
    <col min="8629" max="8629" width="3" style="156" customWidth="1"/>
    <col min="8630" max="8630" width="0.85546875" style="156" customWidth="1"/>
    <col min="8631" max="8631" width="2.42578125" style="156" customWidth="1"/>
    <col min="8632" max="8632" width="3" style="156" customWidth="1"/>
    <col min="8633" max="8633" width="0.85546875" style="156" customWidth="1"/>
    <col min="8634" max="8634" width="2.42578125" style="156" customWidth="1"/>
    <col min="8635" max="8635" width="3" style="156" customWidth="1"/>
    <col min="8636" max="8636" width="0.85546875" style="156" customWidth="1"/>
    <col min="8637" max="8637" width="2.42578125" style="156" customWidth="1"/>
    <col min="8638" max="8638" width="3" style="156" customWidth="1"/>
    <col min="8639" max="8639" width="0.85546875" style="156" customWidth="1"/>
    <col min="8640" max="8640" width="2.42578125" style="156" customWidth="1"/>
    <col min="8641" max="8641" width="3" style="156" customWidth="1"/>
    <col min="8642" max="8642" width="0.85546875" style="156" customWidth="1"/>
    <col min="8643" max="8643" width="2.42578125" style="156" customWidth="1"/>
    <col min="8644" max="8644" width="3" style="156" customWidth="1"/>
    <col min="8645" max="8645" width="0.85546875" style="156" customWidth="1"/>
    <col min="8646" max="8646" width="2.42578125" style="156" customWidth="1"/>
    <col min="8647" max="8647" width="3" style="156" customWidth="1"/>
    <col min="8648" max="8648" width="0.85546875" style="156" customWidth="1"/>
    <col min="8649" max="8649" width="2.42578125" style="156" customWidth="1"/>
    <col min="8650" max="8650" width="3" style="156" customWidth="1"/>
    <col min="8651" max="8651" width="0.85546875" style="156" customWidth="1"/>
    <col min="8652" max="8652" width="2.42578125" style="156" customWidth="1"/>
    <col min="8653" max="8653" width="3" style="156" customWidth="1"/>
    <col min="8654" max="8654" width="0.85546875" style="156" customWidth="1"/>
    <col min="8655" max="8655" width="2.42578125" style="156" customWidth="1"/>
    <col min="8656" max="8656" width="3" style="156" customWidth="1"/>
    <col min="8657" max="8657" width="0.85546875" style="156" customWidth="1"/>
    <col min="8658" max="8658" width="2.42578125" style="156" customWidth="1"/>
    <col min="8659" max="8659" width="3.7109375" style="156" customWidth="1"/>
    <col min="8660" max="8660" width="4.7109375" style="156" customWidth="1"/>
    <col min="8661" max="8661" width="5.42578125" style="156" customWidth="1"/>
    <col min="8662" max="8662" width="4.140625" style="156" customWidth="1"/>
    <col min="8663" max="8881" width="11.42578125" style="156"/>
    <col min="8882" max="8882" width="1.85546875" style="156" bestFit="1" customWidth="1"/>
    <col min="8883" max="8883" width="10.7109375" style="156" customWidth="1"/>
    <col min="8884" max="8884" width="2" style="156" customWidth="1"/>
    <col min="8885" max="8885" width="3" style="156" customWidth="1"/>
    <col min="8886" max="8886" width="0.85546875" style="156" customWidth="1"/>
    <col min="8887" max="8887" width="2.42578125" style="156" customWidth="1"/>
    <col min="8888" max="8888" width="3" style="156" customWidth="1"/>
    <col min="8889" max="8889" width="0.85546875" style="156" customWidth="1"/>
    <col min="8890" max="8890" width="2.42578125" style="156" customWidth="1"/>
    <col min="8891" max="8891" width="3" style="156" customWidth="1"/>
    <col min="8892" max="8892" width="0.85546875" style="156" customWidth="1"/>
    <col min="8893" max="8893" width="2.42578125" style="156" customWidth="1"/>
    <col min="8894" max="8894" width="3" style="156" customWidth="1"/>
    <col min="8895" max="8895" width="0.85546875" style="156" customWidth="1"/>
    <col min="8896" max="8896" width="2.42578125" style="156" customWidth="1"/>
    <col min="8897" max="8897" width="3" style="156" customWidth="1"/>
    <col min="8898" max="8898" width="0.85546875" style="156" customWidth="1"/>
    <col min="8899" max="8899" width="2.42578125" style="156" customWidth="1"/>
    <col min="8900" max="8900" width="3" style="156" customWidth="1"/>
    <col min="8901" max="8901" width="0.85546875" style="156" customWidth="1"/>
    <col min="8902" max="8902" width="2.42578125" style="156" customWidth="1"/>
    <col min="8903" max="8903" width="3" style="156" customWidth="1"/>
    <col min="8904" max="8904" width="0.85546875" style="156" customWidth="1"/>
    <col min="8905" max="8905" width="2.42578125" style="156" customWidth="1"/>
    <col min="8906" max="8906" width="3" style="156" customWidth="1"/>
    <col min="8907" max="8907" width="0.85546875" style="156" customWidth="1"/>
    <col min="8908" max="8908" width="2.42578125" style="156" customWidth="1"/>
    <col min="8909" max="8909" width="3" style="156" customWidth="1"/>
    <col min="8910" max="8910" width="0.85546875" style="156" customWidth="1"/>
    <col min="8911" max="8911" width="2.42578125" style="156" customWidth="1"/>
    <col min="8912" max="8912" width="3" style="156" customWidth="1"/>
    <col min="8913" max="8913" width="0.85546875" style="156" customWidth="1"/>
    <col min="8914" max="8914" width="2.42578125" style="156" customWidth="1"/>
    <col min="8915" max="8915" width="3.7109375" style="156" customWidth="1"/>
    <col min="8916" max="8916" width="4.7109375" style="156" customWidth="1"/>
    <col min="8917" max="8917" width="5.42578125" style="156" customWidth="1"/>
    <col min="8918" max="8918" width="4.140625" style="156" customWidth="1"/>
    <col min="8919" max="9137" width="11.42578125" style="156"/>
    <col min="9138" max="9138" width="1.85546875" style="156" bestFit="1" customWidth="1"/>
    <col min="9139" max="9139" width="10.7109375" style="156" customWidth="1"/>
    <col min="9140" max="9140" width="2" style="156" customWidth="1"/>
    <col min="9141" max="9141" width="3" style="156" customWidth="1"/>
    <col min="9142" max="9142" width="0.85546875" style="156" customWidth="1"/>
    <col min="9143" max="9143" width="2.42578125" style="156" customWidth="1"/>
    <col min="9144" max="9144" width="3" style="156" customWidth="1"/>
    <col min="9145" max="9145" width="0.85546875" style="156" customWidth="1"/>
    <col min="9146" max="9146" width="2.42578125" style="156" customWidth="1"/>
    <col min="9147" max="9147" width="3" style="156" customWidth="1"/>
    <col min="9148" max="9148" width="0.85546875" style="156" customWidth="1"/>
    <col min="9149" max="9149" width="2.42578125" style="156" customWidth="1"/>
    <col min="9150" max="9150" width="3" style="156" customWidth="1"/>
    <col min="9151" max="9151" width="0.85546875" style="156" customWidth="1"/>
    <col min="9152" max="9152" width="2.42578125" style="156" customWidth="1"/>
    <col min="9153" max="9153" width="3" style="156" customWidth="1"/>
    <col min="9154" max="9154" width="0.85546875" style="156" customWidth="1"/>
    <col min="9155" max="9155" width="2.42578125" style="156" customWidth="1"/>
    <col min="9156" max="9156" width="3" style="156" customWidth="1"/>
    <col min="9157" max="9157" width="0.85546875" style="156" customWidth="1"/>
    <col min="9158" max="9158" width="2.42578125" style="156" customWidth="1"/>
    <col min="9159" max="9159" width="3" style="156" customWidth="1"/>
    <col min="9160" max="9160" width="0.85546875" style="156" customWidth="1"/>
    <col min="9161" max="9161" width="2.42578125" style="156" customWidth="1"/>
    <col min="9162" max="9162" width="3" style="156" customWidth="1"/>
    <col min="9163" max="9163" width="0.85546875" style="156" customWidth="1"/>
    <col min="9164" max="9164" width="2.42578125" style="156" customWidth="1"/>
    <col min="9165" max="9165" width="3" style="156" customWidth="1"/>
    <col min="9166" max="9166" width="0.85546875" style="156" customWidth="1"/>
    <col min="9167" max="9167" width="2.42578125" style="156" customWidth="1"/>
    <col min="9168" max="9168" width="3" style="156" customWidth="1"/>
    <col min="9169" max="9169" width="0.85546875" style="156" customWidth="1"/>
    <col min="9170" max="9170" width="2.42578125" style="156" customWidth="1"/>
    <col min="9171" max="9171" width="3.7109375" style="156" customWidth="1"/>
    <col min="9172" max="9172" width="4.7109375" style="156" customWidth="1"/>
    <col min="9173" max="9173" width="5.42578125" style="156" customWidth="1"/>
    <col min="9174" max="9174" width="4.140625" style="156" customWidth="1"/>
    <col min="9175" max="9393" width="11.42578125" style="156"/>
    <col min="9394" max="9394" width="1.85546875" style="156" bestFit="1" customWidth="1"/>
    <col min="9395" max="9395" width="10.7109375" style="156" customWidth="1"/>
    <col min="9396" max="9396" width="2" style="156" customWidth="1"/>
    <col min="9397" max="9397" width="3" style="156" customWidth="1"/>
    <col min="9398" max="9398" width="0.85546875" style="156" customWidth="1"/>
    <col min="9399" max="9399" width="2.42578125" style="156" customWidth="1"/>
    <col min="9400" max="9400" width="3" style="156" customWidth="1"/>
    <col min="9401" max="9401" width="0.85546875" style="156" customWidth="1"/>
    <col min="9402" max="9402" width="2.42578125" style="156" customWidth="1"/>
    <col min="9403" max="9403" width="3" style="156" customWidth="1"/>
    <col min="9404" max="9404" width="0.85546875" style="156" customWidth="1"/>
    <col min="9405" max="9405" width="2.42578125" style="156" customWidth="1"/>
    <col min="9406" max="9406" width="3" style="156" customWidth="1"/>
    <col min="9407" max="9407" width="0.85546875" style="156" customWidth="1"/>
    <col min="9408" max="9408" width="2.42578125" style="156" customWidth="1"/>
    <col min="9409" max="9409" width="3" style="156" customWidth="1"/>
    <col min="9410" max="9410" width="0.85546875" style="156" customWidth="1"/>
    <col min="9411" max="9411" width="2.42578125" style="156" customWidth="1"/>
    <col min="9412" max="9412" width="3" style="156" customWidth="1"/>
    <col min="9413" max="9413" width="0.85546875" style="156" customWidth="1"/>
    <col min="9414" max="9414" width="2.42578125" style="156" customWidth="1"/>
    <col min="9415" max="9415" width="3" style="156" customWidth="1"/>
    <col min="9416" max="9416" width="0.85546875" style="156" customWidth="1"/>
    <col min="9417" max="9417" width="2.42578125" style="156" customWidth="1"/>
    <col min="9418" max="9418" width="3" style="156" customWidth="1"/>
    <col min="9419" max="9419" width="0.85546875" style="156" customWidth="1"/>
    <col min="9420" max="9420" width="2.42578125" style="156" customWidth="1"/>
    <col min="9421" max="9421" width="3" style="156" customWidth="1"/>
    <col min="9422" max="9422" width="0.85546875" style="156" customWidth="1"/>
    <col min="9423" max="9423" width="2.42578125" style="156" customWidth="1"/>
    <col min="9424" max="9424" width="3" style="156" customWidth="1"/>
    <col min="9425" max="9425" width="0.85546875" style="156" customWidth="1"/>
    <col min="9426" max="9426" width="2.42578125" style="156" customWidth="1"/>
    <col min="9427" max="9427" width="3.7109375" style="156" customWidth="1"/>
    <col min="9428" max="9428" width="4.7109375" style="156" customWidth="1"/>
    <col min="9429" max="9429" width="5.42578125" style="156" customWidth="1"/>
    <col min="9430" max="9430" width="4.140625" style="156" customWidth="1"/>
    <col min="9431" max="9649" width="11.42578125" style="156"/>
    <col min="9650" max="9650" width="1.85546875" style="156" bestFit="1" customWidth="1"/>
    <col min="9651" max="9651" width="10.7109375" style="156" customWidth="1"/>
    <col min="9652" max="9652" width="2" style="156" customWidth="1"/>
    <col min="9653" max="9653" width="3" style="156" customWidth="1"/>
    <col min="9654" max="9654" width="0.85546875" style="156" customWidth="1"/>
    <col min="9655" max="9655" width="2.42578125" style="156" customWidth="1"/>
    <col min="9656" max="9656" width="3" style="156" customWidth="1"/>
    <col min="9657" max="9657" width="0.85546875" style="156" customWidth="1"/>
    <col min="9658" max="9658" width="2.42578125" style="156" customWidth="1"/>
    <col min="9659" max="9659" width="3" style="156" customWidth="1"/>
    <col min="9660" max="9660" width="0.85546875" style="156" customWidth="1"/>
    <col min="9661" max="9661" width="2.42578125" style="156" customWidth="1"/>
    <col min="9662" max="9662" width="3" style="156" customWidth="1"/>
    <col min="9663" max="9663" width="0.85546875" style="156" customWidth="1"/>
    <col min="9664" max="9664" width="2.42578125" style="156" customWidth="1"/>
    <col min="9665" max="9665" width="3" style="156" customWidth="1"/>
    <col min="9666" max="9666" width="0.85546875" style="156" customWidth="1"/>
    <col min="9667" max="9667" width="2.42578125" style="156" customWidth="1"/>
    <col min="9668" max="9668" width="3" style="156" customWidth="1"/>
    <col min="9669" max="9669" width="0.85546875" style="156" customWidth="1"/>
    <col min="9670" max="9670" width="2.42578125" style="156" customWidth="1"/>
    <col min="9671" max="9671" width="3" style="156" customWidth="1"/>
    <col min="9672" max="9672" width="0.85546875" style="156" customWidth="1"/>
    <col min="9673" max="9673" width="2.42578125" style="156" customWidth="1"/>
    <col min="9674" max="9674" width="3" style="156" customWidth="1"/>
    <col min="9675" max="9675" width="0.85546875" style="156" customWidth="1"/>
    <col min="9676" max="9676" width="2.42578125" style="156" customWidth="1"/>
    <col min="9677" max="9677" width="3" style="156" customWidth="1"/>
    <col min="9678" max="9678" width="0.85546875" style="156" customWidth="1"/>
    <col min="9679" max="9679" width="2.42578125" style="156" customWidth="1"/>
    <col min="9680" max="9680" width="3" style="156" customWidth="1"/>
    <col min="9681" max="9681" width="0.85546875" style="156" customWidth="1"/>
    <col min="9682" max="9682" width="2.42578125" style="156" customWidth="1"/>
    <col min="9683" max="9683" width="3.7109375" style="156" customWidth="1"/>
    <col min="9684" max="9684" width="4.7109375" style="156" customWidth="1"/>
    <col min="9685" max="9685" width="5.42578125" style="156" customWidth="1"/>
    <col min="9686" max="9686" width="4.140625" style="156" customWidth="1"/>
    <col min="9687" max="9905" width="11.42578125" style="156"/>
    <col min="9906" max="9906" width="1.85546875" style="156" bestFit="1" customWidth="1"/>
    <col min="9907" max="9907" width="10.7109375" style="156" customWidth="1"/>
    <col min="9908" max="9908" width="2" style="156" customWidth="1"/>
    <col min="9909" max="9909" width="3" style="156" customWidth="1"/>
    <col min="9910" max="9910" width="0.85546875" style="156" customWidth="1"/>
    <col min="9911" max="9911" width="2.42578125" style="156" customWidth="1"/>
    <col min="9912" max="9912" width="3" style="156" customWidth="1"/>
    <col min="9913" max="9913" width="0.85546875" style="156" customWidth="1"/>
    <col min="9914" max="9914" width="2.42578125" style="156" customWidth="1"/>
    <col min="9915" max="9915" width="3" style="156" customWidth="1"/>
    <col min="9916" max="9916" width="0.85546875" style="156" customWidth="1"/>
    <col min="9917" max="9917" width="2.42578125" style="156" customWidth="1"/>
    <col min="9918" max="9918" width="3" style="156" customWidth="1"/>
    <col min="9919" max="9919" width="0.85546875" style="156" customWidth="1"/>
    <col min="9920" max="9920" width="2.42578125" style="156" customWidth="1"/>
    <col min="9921" max="9921" width="3" style="156" customWidth="1"/>
    <col min="9922" max="9922" width="0.85546875" style="156" customWidth="1"/>
    <col min="9923" max="9923" width="2.42578125" style="156" customWidth="1"/>
    <col min="9924" max="9924" width="3" style="156" customWidth="1"/>
    <col min="9925" max="9925" width="0.85546875" style="156" customWidth="1"/>
    <col min="9926" max="9926" width="2.42578125" style="156" customWidth="1"/>
    <col min="9927" max="9927" width="3" style="156" customWidth="1"/>
    <col min="9928" max="9928" width="0.85546875" style="156" customWidth="1"/>
    <col min="9929" max="9929" width="2.42578125" style="156" customWidth="1"/>
    <col min="9930" max="9930" width="3" style="156" customWidth="1"/>
    <col min="9931" max="9931" width="0.85546875" style="156" customWidth="1"/>
    <col min="9932" max="9932" width="2.42578125" style="156" customWidth="1"/>
    <col min="9933" max="9933" width="3" style="156" customWidth="1"/>
    <col min="9934" max="9934" width="0.85546875" style="156" customWidth="1"/>
    <col min="9935" max="9935" width="2.42578125" style="156" customWidth="1"/>
    <col min="9936" max="9936" width="3" style="156" customWidth="1"/>
    <col min="9937" max="9937" width="0.85546875" style="156" customWidth="1"/>
    <col min="9938" max="9938" width="2.42578125" style="156" customWidth="1"/>
    <col min="9939" max="9939" width="3.7109375" style="156" customWidth="1"/>
    <col min="9940" max="9940" width="4.7109375" style="156" customWidth="1"/>
    <col min="9941" max="9941" width="5.42578125" style="156" customWidth="1"/>
    <col min="9942" max="9942" width="4.140625" style="156" customWidth="1"/>
    <col min="9943" max="10161" width="11.42578125" style="156"/>
    <col min="10162" max="10162" width="1.85546875" style="156" bestFit="1" customWidth="1"/>
    <col min="10163" max="10163" width="10.7109375" style="156" customWidth="1"/>
    <col min="10164" max="10164" width="2" style="156" customWidth="1"/>
    <col min="10165" max="10165" width="3" style="156" customWidth="1"/>
    <col min="10166" max="10166" width="0.85546875" style="156" customWidth="1"/>
    <col min="10167" max="10167" width="2.42578125" style="156" customWidth="1"/>
    <col min="10168" max="10168" width="3" style="156" customWidth="1"/>
    <col min="10169" max="10169" width="0.85546875" style="156" customWidth="1"/>
    <col min="10170" max="10170" width="2.42578125" style="156" customWidth="1"/>
    <col min="10171" max="10171" width="3" style="156" customWidth="1"/>
    <col min="10172" max="10172" width="0.85546875" style="156" customWidth="1"/>
    <col min="10173" max="10173" width="2.42578125" style="156" customWidth="1"/>
    <col min="10174" max="10174" width="3" style="156" customWidth="1"/>
    <col min="10175" max="10175" width="0.85546875" style="156" customWidth="1"/>
    <col min="10176" max="10176" width="2.42578125" style="156" customWidth="1"/>
    <col min="10177" max="10177" width="3" style="156" customWidth="1"/>
    <col min="10178" max="10178" width="0.85546875" style="156" customWidth="1"/>
    <col min="10179" max="10179" width="2.42578125" style="156" customWidth="1"/>
    <col min="10180" max="10180" width="3" style="156" customWidth="1"/>
    <col min="10181" max="10181" width="0.85546875" style="156" customWidth="1"/>
    <col min="10182" max="10182" width="2.42578125" style="156" customWidth="1"/>
    <col min="10183" max="10183" width="3" style="156" customWidth="1"/>
    <col min="10184" max="10184" width="0.85546875" style="156" customWidth="1"/>
    <col min="10185" max="10185" width="2.42578125" style="156" customWidth="1"/>
    <col min="10186" max="10186" width="3" style="156" customWidth="1"/>
    <col min="10187" max="10187" width="0.85546875" style="156" customWidth="1"/>
    <col min="10188" max="10188" width="2.42578125" style="156" customWidth="1"/>
    <col min="10189" max="10189" width="3" style="156" customWidth="1"/>
    <col min="10190" max="10190" width="0.85546875" style="156" customWidth="1"/>
    <col min="10191" max="10191" width="2.42578125" style="156" customWidth="1"/>
    <col min="10192" max="10192" width="3" style="156" customWidth="1"/>
    <col min="10193" max="10193" width="0.85546875" style="156" customWidth="1"/>
    <col min="10194" max="10194" width="2.42578125" style="156" customWidth="1"/>
    <col min="10195" max="10195" width="3.7109375" style="156" customWidth="1"/>
    <col min="10196" max="10196" width="4.7109375" style="156" customWidth="1"/>
    <col min="10197" max="10197" width="5.42578125" style="156" customWidth="1"/>
    <col min="10198" max="10198" width="4.140625" style="156" customWidth="1"/>
    <col min="10199" max="10417" width="11.42578125" style="156"/>
    <col min="10418" max="10418" width="1.85546875" style="156" bestFit="1" customWidth="1"/>
    <col min="10419" max="10419" width="10.7109375" style="156" customWidth="1"/>
    <col min="10420" max="10420" width="2" style="156" customWidth="1"/>
    <col min="10421" max="10421" width="3" style="156" customWidth="1"/>
    <col min="10422" max="10422" width="0.85546875" style="156" customWidth="1"/>
    <col min="10423" max="10423" width="2.42578125" style="156" customWidth="1"/>
    <col min="10424" max="10424" width="3" style="156" customWidth="1"/>
    <col min="10425" max="10425" width="0.85546875" style="156" customWidth="1"/>
    <col min="10426" max="10426" width="2.42578125" style="156" customWidth="1"/>
    <col min="10427" max="10427" width="3" style="156" customWidth="1"/>
    <col min="10428" max="10428" width="0.85546875" style="156" customWidth="1"/>
    <col min="10429" max="10429" width="2.42578125" style="156" customWidth="1"/>
    <col min="10430" max="10430" width="3" style="156" customWidth="1"/>
    <col min="10431" max="10431" width="0.85546875" style="156" customWidth="1"/>
    <col min="10432" max="10432" width="2.42578125" style="156" customWidth="1"/>
    <col min="10433" max="10433" width="3" style="156" customWidth="1"/>
    <col min="10434" max="10434" width="0.85546875" style="156" customWidth="1"/>
    <col min="10435" max="10435" width="2.42578125" style="156" customWidth="1"/>
    <col min="10436" max="10436" width="3" style="156" customWidth="1"/>
    <col min="10437" max="10437" width="0.85546875" style="156" customWidth="1"/>
    <col min="10438" max="10438" width="2.42578125" style="156" customWidth="1"/>
    <col min="10439" max="10439" width="3" style="156" customWidth="1"/>
    <col min="10440" max="10440" width="0.85546875" style="156" customWidth="1"/>
    <col min="10441" max="10441" width="2.42578125" style="156" customWidth="1"/>
    <col min="10442" max="10442" width="3" style="156" customWidth="1"/>
    <col min="10443" max="10443" width="0.85546875" style="156" customWidth="1"/>
    <col min="10444" max="10444" width="2.42578125" style="156" customWidth="1"/>
    <col min="10445" max="10445" width="3" style="156" customWidth="1"/>
    <col min="10446" max="10446" width="0.85546875" style="156" customWidth="1"/>
    <col min="10447" max="10447" width="2.42578125" style="156" customWidth="1"/>
    <col min="10448" max="10448" width="3" style="156" customWidth="1"/>
    <col min="10449" max="10449" width="0.85546875" style="156" customWidth="1"/>
    <col min="10450" max="10450" width="2.42578125" style="156" customWidth="1"/>
    <col min="10451" max="10451" width="3.7109375" style="156" customWidth="1"/>
    <col min="10452" max="10452" width="4.7109375" style="156" customWidth="1"/>
    <col min="10453" max="10453" width="5.42578125" style="156" customWidth="1"/>
    <col min="10454" max="10454" width="4.140625" style="156" customWidth="1"/>
    <col min="10455" max="10673" width="11.42578125" style="156"/>
    <col min="10674" max="10674" width="1.85546875" style="156" bestFit="1" customWidth="1"/>
    <col min="10675" max="10675" width="10.7109375" style="156" customWidth="1"/>
    <col min="10676" max="10676" width="2" style="156" customWidth="1"/>
    <col min="10677" max="10677" width="3" style="156" customWidth="1"/>
    <col min="10678" max="10678" width="0.85546875" style="156" customWidth="1"/>
    <col min="10679" max="10679" width="2.42578125" style="156" customWidth="1"/>
    <col min="10680" max="10680" width="3" style="156" customWidth="1"/>
    <col min="10681" max="10681" width="0.85546875" style="156" customWidth="1"/>
    <col min="10682" max="10682" width="2.42578125" style="156" customWidth="1"/>
    <col min="10683" max="10683" width="3" style="156" customWidth="1"/>
    <col min="10684" max="10684" width="0.85546875" style="156" customWidth="1"/>
    <col min="10685" max="10685" width="2.42578125" style="156" customWidth="1"/>
    <col min="10686" max="10686" width="3" style="156" customWidth="1"/>
    <col min="10687" max="10687" width="0.85546875" style="156" customWidth="1"/>
    <col min="10688" max="10688" width="2.42578125" style="156" customWidth="1"/>
    <col min="10689" max="10689" width="3" style="156" customWidth="1"/>
    <col min="10690" max="10690" width="0.85546875" style="156" customWidth="1"/>
    <col min="10691" max="10691" width="2.42578125" style="156" customWidth="1"/>
    <col min="10692" max="10692" width="3" style="156" customWidth="1"/>
    <col min="10693" max="10693" width="0.85546875" style="156" customWidth="1"/>
    <col min="10694" max="10694" width="2.42578125" style="156" customWidth="1"/>
    <col min="10695" max="10695" width="3" style="156" customWidth="1"/>
    <col min="10696" max="10696" width="0.85546875" style="156" customWidth="1"/>
    <col min="10697" max="10697" width="2.42578125" style="156" customWidth="1"/>
    <col min="10698" max="10698" width="3" style="156" customWidth="1"/>
    <col min="10699" max="10699" width="0.85546875" style="156" customWidth="1"/>
    <col min="10700" max="10700" width="2.42578125" style="156" customWidth="1"/>
    <col min="10701" max="10701" width="3" style="156" customWidth="1"/>
    <col min="10702" max="10702" width="0.85546875" style="156" customWidth="1"/>
    <col min="10703" max="10703" width="2.42578125" style="156" customWidth="1"/>
    <col min="10704" max="10704" width="3" style="156" customWidth="1"/>
    <col min="10705" max="10705" width="0.85546875" style="156" customWidth="1"/>
    <col min="10706" max="10706" width="2.42578125" style="156" customWidth="1"/>
    <col min="10707" max="10707" width="3.7109375" style="156" customWidth="1"/>
    <col min="10708" max="10708" width="4.7109375" style="156" customWidth="1"/>
    <col min="10709" max="10709" width="5.42578125" style="156" customWidth="1"/>
    <col min="10710" max="10710" width="4.140625" style="156" customWidth="1"/>
    <col min="10711" max="10929" width="11.42578125" style="156"/>
    <col min="10930" max="10930" width="1.85546875" style="156" bestFit="1" customWidth="1"/>
    <col min="10931" max="10931" width="10.7109375" style="156" customWidth="1"/>
    <col min="10932" max="10932" width="2" style="156" customWidth="1"/>
    <col min="10933" max="10933" width="3" style="156" customWidth="1"/>
    <col min="10934" max="10934" width="0.85546875" style="156" customWidth="1"/>
    <col min="10935" max="10935" width="2.42578125" style="156" customWidth="1"/>
    <col min="10936" max="10936" width="3" style="156" customWidth="1"/>
    <col min="10937" max="10937" width="0.85546875" style="156" customWidth="1"/>
    <col min="10938" max="10938" width="2.42578125" style="156" customWidth="1"/>
    <col min="10939" max="10939" width="3" style="156" customWidth="1"/>
    <col min="10940" max="10940" width="0.85546875" style="156" customWidth="1"/>
    <col min="10941" max="10941" width="2.42578125" style="156" customWidth="1"/>
    <col min="10942" max="10942" width="3" style="156" customWidth="1"/>
    <col min="10943" max="10943" width="0.85546875" style="156" customWidth="1"/>
    <col min="10944" max="10944" width="2.42578125" style="156" customWidth="1"/>
    <col min="10945" max="10945" width="3" style="156" customWidth="1"/>
    <col min="10946" max="10946" width="0.85546875" style="156" customWidth="1"/>
    <col min="10947" max="10947" width="2.42578125" style="156" customWidth="1"/>
    <col min="10948" max="10948" width="3" style="156" customWidth="1"/>
    <col min="10949" max="10949" width="0.85546875" style="156" customWidth="1"/>
    <col min="10950" max="10950" width="2.42578125" style="156" customWidth="1"/>
    <col min="10951" max="10951" width="3" style="156" customWidth="1"/>
    <col min="10952" max="10952" width="0.85546875" style="156" customWidth="1"/>
    <col min="10953" max="10953" width="2.42578125" style="156" customWidth="1"/>
    <col min="10954" max="10954" width="3" style="156" customWidth="1"/>
    <col min="10955" max="10955" width="0.85546875" style="156" customWidth="1"/>
    <col min="10956" max="10956" width="2.42578125" style="156" customWidth="1"/>
    <col min="10957" max="10957" width="3" style="156" customWidth="1"/>
    <col min="10958" max="10958" width="0.85546875" style="156" customWidth="1"/>
    <col min="10959" max="10959" width="2.42578125" style="156" customWidth="1"/>
    <col min="10960" max="10960" width="3" style="156" customWidth="1"/>
    <col min="10961" max="10961" width="0.85546875" style="156" customWidth="1"/>
    <col min="10962" max="10962" width="2.42578125" style="156" customWidth="1"/>
    <col min="10963" max="10963" width="3.7109375" style="156" customWidth="1"/>
    <col min="10964" max="10964" width="4.7109375" style="156" customWidth="1"/>
    <col min="10965" max="10965" width="5.42578125" style="156" customWidth="1"/>
    <col min="10966" max="10966" width="4.140625" style="156" customWidth="1"/>
    <col min="10967" max="11185" width="11.42578125" style="156"/>
    <col min="11186" max="11186" width="1.85546875" style="156" bestFit="1" customWidth="1"/>
    <col min="11187" max="11187" width="10.7109375" style="156" customWidth="1"/>
    <col min="11188" max="11188" width="2" style="156" customWidth="1"/>
    <col min="11189" max="11189" width="3" style="156" customWidth="1"/>
    <col min="11190" max="11190" width="0.85546875" style="156" customWidth="1"/>
    <col min="11191" max="11191" width="2.42578125" style="156" customWidth="1"/>
    <col min="11192" max="11192" width="3" style="156" customWidth="1"/>
    <col min="11193" max="11193" width="0.85546875" style="156" customWidth="1"/>
    <col min="11194" max="11194" width="2.42578125" style="156" customWidth="1"/>
    <col min="11195" max="11195" width="3" style="156" customWidth="1"/>
    <col min="11196" max="11196" width="0.85546875" style="156" customWidth="1"/>
    <col min="11197" max="11197" width="2.42578125" style="156" customWidth="1"/>
    <col min="11198" max="11198" width="3" style="156" customWidth="1"/>
    <col min="11199" max="11199" width="0.85546875" style="156" customWidth="1"/>
    <col min="11200" max="11200" width="2.42578125" style="156" customWidth="1"/>
    <col min="11201" max="11201" width="3" style="156" customWidth="1"/>
    <col min="11202" max="11202" width="0.85546875" style="156" customWidth="1"/>
    <col min="11203" max="11203" width="2.42578125" style="156" customWidth="1"/>
    <col min="11204" max="11204" width="3" style="156" customWidth="1"/>
    <col min="11205" max="11205" width="0.85546875" style="156" customWidth="1"/>
    <col min="11206" max="11206" width="2.42578125" style="156" customWidth="1"/>
    <col min="11207" max="11207" width="3" style="156" customWidth="1"/>
    <col min="11208" max="11208" width="0.85546875" style="156" customWidth="1"/>
    <col min="11209" max="11209" width="2.42578125" style="156" customWidth="1"/>
    <col min="11210" max="11210" width="3" style="156" customWidth="1"/>
    <col min="11211" max="11211" width="0.85546875" style="156" customWidth="1"/>
    <col min="11212" max="11212" width="2.42578125" style="156" customWidth="1"/>
    <col min="11213" max="11213" width="3" style="156" customWidth="1"/>
    <col min="11214" max="11214" width="0.85546875" style="156" customWidth="1"/>
    <col min="11215" max="11215" width="2.42578125" style="156" customWidth="1"/>
    <col min="11216" max="11216" width="3" style="156" customWidth="1"/>
    <col min="11217" max="11217" width="0.85546875" style="156" customWidth="1"/>
    <col min="11218" max="11218" width="2.42578125" style="156" customWidth="1"/>
    <col min="11219" max="11219" width="3.7109375" style="156" customWidth="1"/>
    <col min="11220" max="11220" width="4.7109375" style="156" customWidth="1"/>
    <col min="11221" max="11221" width="5.42578125" style="156" customWidth="1"/>
    <col min="11222" max="11222" width="4.140625" style="156" customWidth="1"/>
    <col min="11223" max="11441" width="11.42578125" style="156"/>
    <col min="11442" max="11442" width="1.85546875" style="156" bestFit="1" customWidth="1"/>
    <col min="11443" max="11443" width="10.7109375" style="156" customWidth="1"/>
    <col min="11444" max="11444" width="2" style="156" customWidth="1"/>
    <col min="11445" max="11445" width="3" style="156" customWidth="1"/>
    <col min="11446" max="11446" width="0.85546875" style="156" customWidth="1"/>
    <col min="11447" max="11447" width="2.42578125" style="156" customWidth="1"/>
    <col min="11448" max="11448" width="3" style="156" customWidth="1"/>
    <col min="11449" max="11449" width="0.85546875" style="156" customWidth="1"/>
    <col min="11450" max="11450" width="2.42578125" style="156" customWidth="1"/>
    <col min="11451" max="11451" width="3" style="156" customWidth="1"/>
    <col min="11452" max="11452" width="0.85546875" style="156" customWidth="1"/>
    <col min="11453" max="11453" width="2.42578125" style="156" customWidth="1"/>
    <col min="11454" max="11454" width="3" style="156" customWidth="1"/>
    <col min="11455" max="11455" width="0.85546875" style="156" customWidth="1"/>
    <col min="11456" max="11456" width="2.42578125" style="156" customWidth="1"/>
    <col min="11457" max="11457" width="3" style="156" customWidth="1"/>
    <col min="11458" max="11458" width="0.85546875" style="156" customWidth="1"/>
    <col min="11459" max="11459" width="2.42578125" style="156" customWidth="1"/>
    <col min="11460" max="11460" width="3" style="156" customWidth="1"/>
    <col min="11461" max="11461" width="0.85546875" style="156" customWidth="1"/>
    <col min="11462" max="11462" width="2.42578125" style="156" customWidth="1"/>
    <col min="11463" max="11463" width="3" style="156" customWidth="1"/>
    <col min="11464" max="11464" width="0.85546875" style="156" customWidth="1"/>
    <col min="11465" max="11465" width="2.42578125" style="156" customWidth="1"/>
    <col min="11466" max="11466" width="3" style="156" customWidth="1"/>
    <col min="11467" max="11467" width="0.85546875" style="156" customWidth="1"/>
    <col min="11468" max="11468" width="2.42578125" style="156" customWidth="1"/>
    <col min="11469" max="11469" width="3" style="156" customWidth="1"/>
    <col min="11470" max="11470" width="0.85546875" style="156" customWidth="1"/>
    <col min="11471" max="11471" width="2.42578125" style="156" customWidth="1"/>
    <col min="11472" max="11472" width="3" style="156" customWidth="1"/>
    <col min="11473" max="11473" width="0.85546875" style="156" customWidth="1"/>
    <col min="11474" max="11474" width="2.42578125" style="156" customWidth="1"/>
    <col min="11475" max="11475" width="3.7109375" style="156" customWidth="1"/>
    <col min="11476" max="11476" width="4.7109375" style="156" customWidth="1"/>
    <col min="11477" max="11477" width="5.42578125" style="156" customWidth="1"/>
    <col min="11478" max="11478" width="4.140625" style="156" customWidth="1"/>
    <col min="11479" max="11697" width="11.42578125" style="156"/>
    <col min="11698" max="11698" width="1.85546875" style="156" bestFit="1" customWidth="1"/>
    <col min="11699" max="11699" width="10.7109375" style="156" customWidth="1"/>
    <col min="11700" max="11700" width="2" style="156" customWidth="1"/>
    <col min="11701" max="11701" width="3" style="156" customWidth="1"/>
    <col min="11702" max="11702" width="0.85546875" style="156" customWidth="1"/>
    <col min="11703" max="11703" width="2.42578125" style="156" customWidth="1"/>
    <col min="11704" max="11704" width="3" style="156" customWidth="1"/>
    <col min="11705" max="11705" width="0.85546875" style="156" customWidth="1"/>
    <col min="11706" max="11706" width="2.42578125" style="156" customWidth="1"/>
    <col min="11707" max="11707" width="3" style="156" customWidth="1"/>
    <col min="11708" max="11708" width="0.85546875" style="156" customWidth="1"/>
    <col min="11709" max="11709" width="2.42578125" style="156" customWidth="1"/>
    <col min="11710" max="11710" width="3" style="156" customWidth="1"/>
    <col min="11711" max="11711" width="0.85546875" style="156" customWidth="1"/>
    <col min="11712" max="11712" width="2.42578125" style="156" customWidth="1"/>
    <col min="11713" max="11713" width="3" style="156" customWidth="1"/>
    <col min="11714" max="11714" width="0.85546875" style="156" customWidth="1"/>
    <col min="11715" max="11715" width="2.42578125" style="156" customWidth="1"/>
    <col min="11716" max="11716" width="3" style="156" customWidth="1"/>
    <col min="11717" max="11717" width="0.85546875" style="156" customWidth="1"/>
    <col min="11718" max="11718" width="2.42578125" style="156" customWidth="1"/>
    <col min="11719" max="11719" width="3" style="156" customWidth="1"/>
    <col min="11720" max="11720" width="0.85546875" style="156" customWidth="1"/>
    <col min="11721" max="11721" width="2.42578125" style="156" customWidth="1"/>
    <col min="11722" max="11722" width="3" style="156" customWidth="1"/>
    <col min="11723" max="11723" width="0.85546875" style="156" customWidth="1"/>
    <col min="11724" max="11724" width="2.42578125" style="156" customWidth="1"/>
    <col min="11725" max="11725" width="3" style="156" customWidth="1"/>
    <col min="11726" max="11726" width="0.85546875" style="156" customWidth="1"/>
    <col min="11727" max="11727" width="2.42578125" style="156" customWidth="1"/>
    <col min="11728" max="11728" width="3" style="156" customWidth="1"/>
    <col min="11729" max="11729" width="0.85546875" style="156" customWidth="1"/>
    <col min="11730" max="11730" width="2.42578125" style="156" customWidth="1"/>
    <col min="11731" max="11731" width="3.7109375" style="156" customWidth="1"/>
    <col min="11732" max="11732" width="4.7109375" style="156" customWidth="1"/>
    <col min="11733" max="11733" width="5.42578125" style="156" customWidth="1"/>
    <col min="11734" max="11734" width="4.140625" style="156" customWidth="1"/>
    <col min="11735" max="11953" width="11.42578125" style="156"/>
    <col min="11954" max="11954" width="1.85546875" style="156" bestFit="1" customWidth="1"/>
    <col min="11955" max="11955" width="10.7109375" style="156" customWidth="1"/>
    <col min="11956" max="11956" width="2" style="156" customWidth="1"/>
    <col min="11957" max="11957" width="3" style="156" customWidth="1"/>
    <col min="11958" max="11958" width="0.85546875" style="156" customWidth="1"/>
    <col min="11959" max="11959" width="2.42578125" style="156" customWidth="1"/>
    <col min="11960" max="11960" width="3" style="156" customWidth="1"/>
    <col min="11961" max="11961" width="0.85546875" style="156" customWidth="1"/>
    <col min="11962" max="11962" width="2.42578125" style="156" customWidth="1"/>
    <col min="11963" max="11963" width="3" style="156" customWidth="1"/>
    <col min="11964" max="11964" width="0.85546875" style="156" customWidth="1"/>
    <col min="11965" max="11965" width="2.42578125" style="156" customWidth="1"/>
    <col min="11966" max="11966" width="3" style="156" customWidth="1"/>
    <col min="11967" max="11967" width="0.85546875" style="156" customWidth="1"/>
    <col min="11968" max="11968" width="2.42578125" style="156" customWidth="1"/>
    <col min="11969" max="11969" width="3" style="156" customWidth="1"/>
    <col min="11970" max="11970" width="0.85546875" style="156" customWidth="1"/>
    <col min="11971" max="11971" width="2.42578125" style="156" customWidth="1"/>
    <col min="11972" max="11972" width="3" style="156" customWidth="1"/>
    <col min="11973" max="11973" width="0.85546875" style="156" customWidth="1"/>
    <col min="11974" max="11974" width="2.42578125" style="156" customWidth="1"/>
    <col min="11975" max="11975" width="3" style="156" customWidth="1"/>
    <col min="11976" max="11976" width="0.85546875" style="156" customWidth="1"/>
    <col min="11977" max="11977" width="2.42578125" style="156" customWidth="1"/>
    <col min="11978" max="11978" width="3" style="156" customWidth="1"/>
    <col min="11979" max="11979" width="0.85546875" style="156" customWidth="1"/>
    <col min="11980" max="11980" width="2.42578125" style="156" customWidth="1"/>
    <col min="11981" max="11981" width="3" style="156" customWidth="1"/>
    <col min="11982" max="11982" width="0.85546875" style="156" customWidth="1"/>
    <col min="11983" max="11983" width="2.42578125" style="156" customWidth="1"/>
    <col min="11984" max="11984" width="3" style="156" customWidth="1"/>
    <col min="11985" max="11985" width="0.85546875" style="156" customWidth="1"/>
    <col min="11986" max="11986" width="2.42578125" style="156" customWidth="1"/>
    <col min="11987" max="11987" width="3.7109375" style="156" customWidth="1"/>
    <col min="11988" max="11988" width="4.7109375" style="156" customWidth="1"/>
    <col min="11989" max="11989" width="5.42578125" style="156" customWidth="1"/>
    <col min="11990" max="11990" width="4.140625" style="156" customWidth="1"/>
    <col min="11991" max="12209" width="11.42578125" style="156"/>
    <col min="12210" max="12210" width="1.85546875" style="156" bestFit="1" customWidth="1"/>
    <col min="12211" max="12211" width="10.7109375" style="156" customWidth="1"/>
    <col min="12212" max="12212" width="2" style="156" customWidth="1"/>
    <col min="12213" max="12213" width="3" style="156" customWidth="1"/>
    <col min="12214" max="12214" width="0.85546875" style="156" customWidth="1"/>
    <col min="12215" max="12215" width="2.42578125" style="156" customWidth="1"/>
    <col min="12216" max="12216" width="3" style="156" customWidth="1"/>
    <col min="12217" max="12217" width="0.85546875" style="156" customWidth="1"/>
    <col min="12218" max="12218" width="2.42578125" style="156" customWidth="1"/>
    <col min="12219" max="12219" width="3" style="156" customWidth="1"/>
    <col min="12220" max="12220" width="0.85546875" style="156" customWidth="1"/>
    <col min="12221" max="12221" width="2.42578125" style="156" customWidth="1"/>
    <col min="12222" max="12222" width="3" style="156" customWidth="1"/>
    <col min="12223" max="12223" width="0.85546875" style="156" customWidth="1"/>
    <col min="12224" max="12224" width="2.42578125" style="156" customWidth="1"/>
    <col min="12225" max="12225" width="3" style="156" customWidth="1"/>
    <col min="12226" max="12226" width="0.85546875" style="156" customWidth="1"/>
    <col min="12227" max="12227" width="2.42578125" style="156" customWidth="1"/>
    <col min="12228" max="12228" width="3" style="156" customWidth="1"/>
    <col min="12229" max="12229" width="0.85546875" style="156" customWidth="1"/>
    <col min="12230" max="12230" width="2.42578125" style="156" customWidth="1"/>
    <col min="12231" max="12231" width="3" style="156" customWidth="1"/>
    <col min="12232" max="12232" width="0.85546875" style="156" customWidth="1"/>
    <col min="12233" max="12233" width="2.42578125" style="156" customWidth="1"/>
    <col min="12234" max="12234" width="3" style="156" customWidth="1"/>
    <col min="12235" max="12235" width="0.85546875" style="156" customWidth="1"/>
    <col min="12236" max="12236" width="2.42578125" style="156" customWidth="1"/>
    <col min="12237" max="12237" width="3" style="156" customWidth="1"/>
    <col min="12238" max="12238" width="0.85546875" style="156" customWidth="1"/>
    <col min="12239" max="12239" width="2.42578125" style="156" customWidth="1"/>
    <col min="12240" max="12240" width="3" style="156" customWidth="1"/>
    <col min="12241" max="12241" width="0.85546875" style="156" customWidth="1"/>
    <col min="12242" max="12242" width="2.42578125" style="156" customWidth="1"/>
    <col min="12243" max="12243" width="3.7109375" style="156" customWidth="1"/>
    <col min="12244" max="12244" width="4.7109375" style="156" customWidth="1"/>
    <col min="12245" max="12245" width="5.42578125" style="156" customWidth="1"/>
    <col min="12246" max="12246" width="4.140625" style="156" customWidth="1"/>
    <col min="12247" max="12465" width="11.42578125" style="156"/>
    <col min="12466" max="12466" width="1.85546875" style="156" bestFit="1" customWidth="1"/>
    <col min="12467" max="12467" width="10.7109375" style="156" customWidth="1"/>
    <col min="12468" max="12468" width="2" style="156" customWidth="1"/>
    <col min="12469" max="12469" width="3" style="156" customWidth="1"/>
    <col min="12470" max="12470" width="0.85546875" style="156" customWidth="1"/>
    <col min="12471" max="12471" width="2.42578125" style="156" customWidth="1"/>
    <col min="12472" max="12472" width="3" style="156" customWidth="1"/>
    <col min="12473" max="12473" width="0.85546875" style="156" customWidth="1"/>
    <col min="12474" max="12474" width="2.42578125" style="156" customWidth="1"/>
    <col min="12475" max="12475" width="3" style="156" customWidth="1"/>
    <col min="12476" max="12476" width="0.85546875" style="156" customWidth="1"/>
    <col min="12477" max="12477" width="2.42578125" style="156" customWidth="1"/>
    <col min="12478" max="12478" width="3" style="156" customWidth="1"/>
    <col min="12479" max="12479" width="0.85546875" style="156" customWidth="1"/>
    <col min="12480" max="12480" width="2.42578125" style="156" customWidth="1"/>
    <col min="12481" max="12481" width="3" style="156" customWidth="1"/>
    <col min="12482" max="12482" width="0.85546875" style="156" customWidth="1"/>
    <col min="12483" max="12483" width="2.42578125" style="156" customWidth="1"/>
    <col min="12484" max="12484" width="3" style="156" customWidth="1"/>
    <col min="12485" max="12485" width="0.85546875" style="156" customWidth="1"/>
    <col min="12486" max="12486" width="2.42578125" style="156" customWidth="1"/>
    <col min="12487" max="12487" width="3" style="156" customWidth="1"/>
    <col min="12488" max="12488" width="0.85546875" style="156" customWidth="1"/>
    <col min="12489" max="12489" width="2.42578125" style="156" customWidth="1"/>
    <col min="12490" max="12490" width="3" style="156" customWidth="1"/>
    <col min="12491" max="12491" width="0.85546875" style="156" customWidth="1"/>
    <col min="12492" max="12492" width="2.42578125" style="156" customWidth="1"/>
    <col min="12493" max="12493" width="3" style="156" customWidth="1"/>
    <col min="12494" max="12494" width="0.85546875" style="156" customWidth="1"/>
    <col min="12495" max="12495" width="2.42578125" style="156" customWidth="1"/>
    <col min="12496" max="12496" width="3" style="156" customWidth="1"/>
    <col min="12497" max="12497" width="0.85546875" style="156" customWidth="1"/>
    <col min="12498" max="12498" width="2.42578125" style="156" customWidth="1"/>
    <col min="12499" max="12499" width="3.7109375" style="156" customWidth="1"/>
    <col min="12500" max="12500" width="4.7109375" style="156" customWidth="1"/>
    <col min="12501" max="12501" width="5.42578125" style="156" customWidth="1"/>
    <col min="12502" max="12502" width="4.140625" style="156" customWidth="1"/>
    <col min="12503" max="12721" width="11.42578125" style="156"/>
    <col min="12722" max="12722" width="1.85546875" style="156" bestFit="1" customWidth="1"/>
    <col min="12723" max="12723" width="10.7109375" style="156" customWidth="1"/>
    <col min="12724" max="12724" width="2" style="156" customWidth="1"/>
    <col min="12725" max="12725" width="3" style="156" customWidth="1"/>
    <col min="12726" max="12726" width="0.85546875" style="156" customWidth="1"/>
    <col min="12727" max="12727" width="2.42578125" style="156" customWidth="1"/>
    <col min="12728" max="12728" width="3" style="156" customWidth="1"/>
    <col min="12729" max="12729" width="0.85546875" style="156" customWidth="1"/>
    <col min="12730" max="12730" width="2.42578125" style="156" customWidth="1"/>
    <col min="12731" max="12731" width="3" style="156" customWidth="1"/>
    <col min="12732" max="12732" width="0.85546875" style="156" customWidth="1"/>
    <col min="12733" max="12733" width="2.42578125" style="156" customWidth="1"/>
    <col min="12734" max="12734" width="3" style="156" customWidth="1"/>
    <col min="12735" max="12735" width="0.85546875" style="156" customWidth="1"/>
    <col min="12736" max="12736" width="2.42578125" style="156" customWidth="1"/>
    <col min="12737" max="12737" width="3" style="156" customWidth="1"/>
    <col min="12738" max="12738" width="0.85546875" style="156" customWidth="1"/>
    <col min="12739" max="12739" width="2.42578125" style="156" customWidth="1"/>
    <col min="12740" max="12740" width="3" style="156" customWidth="1"/>
    <col min="12741" max="12741" width="0.85546875" style="156" customWidth="1"/>
    <col min="12742" max="12742" width="2.42578125" style="156" customWidth="1"/>
    <col min="12743" max="12743" width="3" style="156" customWidth="1"/>
    <col min="12744" max="12744" width="0.85546875" style="156" customWidth="1"/>
    <col min="12745" max="12745" width="2.42578125" style="156" customWidth="1"/>
    <col min="12746" max="12746" width="3" style="156" customWidth="1"/>
    <col min="12747" max="12747" width="0.85546875" style="156" customWidth="1"/>
    <col min="12748" max="12748" width="2.42578125" style="156" customWidth="1"/>
    <col min="12749" max="12749" width="3" style="156" customWidth="1"/>
    <col min="12750" max="12750" width="0.85546875" style="156" customWidth="1"/>
    <col min="12751" max="12751" width="2.42578125" style="156" customWidth="1"/>
    <col min="12752" max="12752" width="3" style="156" customWidth="1"/>
    <col min="12753" max="12753" width="0.85546875" style="156" customWidth="1"/>
    <col min="12754" max="12754" width="2.42578125" style="156" customWidth="1"/>
    <col min="12755" max="12755" width="3.7109375" style="156" customWidth="1"/>
    <col min="12756" max="12756" width="4.7109375" style="156" customWidth="1"/>
    <col min="12757" max="12757" width="5.42578125" style="156" customWidth="1"/>
    <col min="12758" max="12758" width="4.140625" style="156" customWidth="1"/>
    <col min="12759" max="12977" width="11.42578125" style="156"/>
    <col min="12978" max="12978" width="1.85546875" style="156" bestFit="1" customWidth="1"/>
    <col min="12979" max="12979" width="10.7109375" style="156" customWidth="1"/>
    <col min="12980" max="12980" width="2" style="156" customWidth="1"/>
    <col min="12981" max="12981" width="3" style="156" customWidth="1"/>
    <col min="12982" max="12982" width="0.85546875" style="156" customWidth="1"/>
    <col min="12983" max="12983" width="2.42578125" style="156" customWidth="1"/>
    <col min="12984" max="12984" width="3" style="156" customWidth="1"/>
    <col min="12985" max="12985" width="0.85546875" style="156" customWidth="1"/>
    <col min="12986" max="12986" width="2.42578125" style="156" customWidth="1"/>
    <col min="12987" max="12987" width="3" style="156" customWidth="1"/>
    <col min="12988" max="12988" width="0.85546875" style="156" customWidth="1"/>
    <col min="12989" max="12989" width="2.42578125" style="156" customWidth="1"/>
    <col min="12990" max="12990" width="3" style="156" customWidth="1"/>
    <col min="12991" max="12991" width="0.85546875" style="156" customWidth="1"/>
    <col min="12992" max="12992" width="2.42578125" style="156" customWidth="1"/>
    <col min="12993" max="12993" width="3" style="156" customWidth="1"/>
    <col min="12994" max="12994" width="0.85546875" style="156" customWidth="1"/>
    <col min="12995" max="12995" width="2.42578125" style="156" customWidth="1"/>
    <col min="12996" max="12996" width="3" style="156" customWidth="1"/>
    <col min="12997" max="12997" width="0.85546875" style="156" customWidth="1"/>
    <col min="12998" max="12998" width="2.42578125" style="156" customWidth="1"/>
    <col min="12999" max="12999" width="3" style="156" customWidth="1"/>
    <col min="13000" max="13000" width="0.85546875" style="156" customWidth="1"/>
    <col min="13001" max="13001" width="2.42578125" style="156" customWidth="1"/>
    <col min="13002" max="13002" width="3" style="156" customWidth="1"/>
    <col min="13003" max="13003" width="0.85546875" style="156" customWidth="1"/>
    <col min="13004" max="13004" width="2.42578125" style="156" customWidth="1"/>
    <col min="13005" max="13005" width="3" style="156" customWidth="1"/>
    <col min="13006" max="13006" width="0.85546875" style="156" customWidth="1"/>
    <col min="13007" max="13007" width="2.42578125" style="156" customWidth="1"/>
    <col min="13008" max="13008" width="3" style="156" customWidth="1"/>
    <col min="13009" max="13009" width="0.85546875" style="156" customWidth="1"/>
    <col min="13010" max="13010" width="2.42578125" style="156" customWidth="1"/>
    <col min="13011" max="13011" width="3.7109375" style="156" customWidth="1"/>
    <col min="13012" max="13012" width="4.7109375" style="156" customWidth="1"/>
    <col min="13013" max="13013" width="5.42578125" style="156" customWidth="1"/>
    <col min="13014" max="13014" width="4.140625" style="156" customWidth="1"/>
    <col min="13015" max="13233" width="11.42578125" style="156"/>
    <col min="13234" max="13234" width="1.85546875" style="156" bestFit="1" customWidth="1"/>
    <col min="13235" max="13235" width="10.7109375" style="156" customWidth="1"/>
    <col min="13236" max="13236" width="2" style="156" customWidth="1"/>
    <col min="13237" max="13237" width="3" style="156" customWidth="1"/>
    <col min="13238" max="13238" width="0.85546875" style="156" customWidth="1"/>
    <col min="13239" max="13239" width="2.42578125" style="156" customWidth="1"/>
    <col min="13240" max="13240" width="3" style="156" customWidth="1"/>
    <col min="13241" max="13241" width="0.85546875" style="156" customWidth="1"/>
    <col min="13242" max="13242" width="2.42578125" style="156" customWidth="1"/>
    <col min="13243" max="13243" width="3" style="156" customWidth="1"/>
    <col min="13244" max="13244" width="0.85546875" style="156" customWidth="1"/>
    <col min="13245" max="13245" width="2.42578125" style="156" customWidth="1"/>
    <col min="13246" max="13246" width="3" style="156" customWidth="1"/>
    <col min="13247" max="13247" width="0.85546875" style="156" customWidth="1"/>
    <col min="13248" max="13248" width="2.42578125" style="156" customWidth="1"/>
    <col min="13249" max="13249" width="3" style="156" customWidth="1"/>
    <col min="13250" max="13250" width="0.85546875" style="156" customWidth="1"/>
    <col min="13251" max="13251" width="2.42578125" style="156" customWidth="1"/>
    <col min="13252" max="13252" width="3" style="156" customWidth="1"/>
    <col min="13253" max="13253" width="0.85546875" style="156" customWidth="1"/>
    <col min="13254" max="13254" width="2.42578125" style="156" customWidth="1"/>
    <col min="13255" max="13255" width="3" style="156" customWidth="1"/>
    <col min="13256" max="13256" width="0.85546875" style="156" customWidth="1"/>
    <col min="13257" max="13257" width="2.42578125" style="156" customWidth="1"/>
    <col min="13258" max="13258" width="3" style="156" customWidth="1"/>
    <col min="13259" max="13259" width="0.85546875" style="156" customWidth="1"/>
    <col min="13260" max="13260" width="2.42578125" style="156" customWidth="1"/>
    <col min="13261" max="13261" width="3" style="156" customWidth="1"/>
    <col min="13262" max="13262" width="0.85546875" style="156" customWidth="1"/>
    <col min="13263" max="13263" width="2.42578125" style="156" customWidth="1"/>
    <col min="13264" max="13264" width="3" style="156" customWidth="1"/>
    <col min="13265" max="13265" width="0.85546875" style="156" customWidth="1"/>
    <col min="13266" max="13266" width="2.42578125" style="156" customWidth="1"/>
    <col min="13267" max="13267" width="3.7109375" style="156" customWidth="1"/>
    <col min="13268" max="13268" width="4.7109375" style="156" customWidth="1"/>
    <col min="13269" max="13269" width="5.42578125" style="156" customWidth="1"/>
    <col min="13270" max="13270" width="4.140625" style="156" customWidth="1"/>
    <col min="13271" max="13489" width="11.42578125" style="156"/>
    <col min="13490" max="13490" width="1.85546875" style="156" bestFit="1" customWidth="1"/>
    <col min="13491" max="13491" width="10.7109375" style="156" customWidth="1"/>
    <col min="13492" max="13492" width="2" style="156" customWidth="1"/>
    <col min="13493" max="13493" width="3" style="156" customWidth="1"/>
    <col min="13494" max="13494" width="0.85546875" style="156" customWidth="1"/>
    <col min="13495" max="13495" width="2.42578125" style="156" customWidth="1"/>
    <col min="13496" max="13496" width="3" style="156" customWidth="1"/>
    <col min="13497" max="13497" width="0.85546875" style="156" customWidth="1"/>
    <col min="13498" max="13498" width="2.42578125" style="156" customWidth="1"/>
    <col min="13499" max="13499" width="3" style="156" customWidth="1"/>
    <col min="13500" max="13500" width="0.85546875" style="156" customWidth="1"/>
    <col min="13501" max="13501" width="2.42578125" style="156" customWidth="1"/>
    <col min="13502" max="13502" width="3" style="156" customWidth="1"/>
    <col min="13503" max="13503" width="0.85546875" style="156" customWidth="1"/>
    <col min="13504" max="13504" width="2.42578125" style="156" customWidth="1"/>
    <col min="13505" max="13505" width="3" style="156" customWidth="1"/>
    <col min="13506" max="13506" width="0.85546875" style="156" customWidth="1"/>
    <col min="13507" max="13507" width="2.42578125" style="156" customWidth="1"/>
    <col min="13508" max="13508" width="3" style="156" customWidth="1"/>
    <col min="13509" max="13509" width="0.85546875" style="156" customWidth="1"/>
    <col min="13510" max="13510" width="2.42578125" style="156" customWidth="1"/>
    <col min="13511" max="13511" width="3" style="156" customWidth="1"/>
    <col min="13512" max="13512" width="0.85546875" style="156" customWidth="1"/>
    <col min="13513" max="13513" width="2.42578125" style="156" customWidth="1"/>
    <col min="13514" max="13514" width="3" style="156" customWidth="1"/>
    <col min="13515" max="13515" width="0.85546875" style="156" customWidth="1"/>
    <col min="13516" max="13516" width="2.42578125" style="156" customWidth="1"/>
    <col min="13517" max="13517" width="3" style="156" customWidth="1"/>
    <col min="13518" max="13518" width="0.85546875" style="156" customWidth="1"/>
    <col min="13519" max="13519" width="2.42578125" style="156" customWidth="1"/>
    <col min="13520" max="13520" width="3" style="156" customWidth="1"/>
    <col min="13521" max="13521" width="0.85546875" style="156" customWidth="1"/>
    <col min="13522" max="13522" width="2.42578125" style="156" customWidth="1"/>
    <col min="13523" max="13523" width="3.7109375" style="156" customWidth="1"/>
    <col min="13524" max="13524" width="4.7109375" style="156" customWidth="1"/>
    <col min="13525" max="13525" width="5.42578125" style="156" customWidth="1"/>
    <col min="13526" max="13526" width="4.140625" style="156" customWidth="1"/>
    <col min="13527" max="13745" width="11.42578125" style="156"/>
    <col min="13746" max="13746" width="1.85546875" style="156" bestFit="1" customWidth="1"/>
    <col min="13747" max="13747" width="10.7109375" style="156" customWidth="1"/>
    <col min="13748" max="13748" width="2" style="156" customWidth="1"/>
    <col min="13749" max="13749" width="3" style="156" customWidth="1"/>
    <col min="13750" max="13750" width="0.85546875" style="156" customWidth="1"/>
    <col min="13751" max="13751" width="2.42578125" style="156" customWidth="1"/>
    <col min="13752" max="13752" width="3" style="156" customWidth="1"/>
    <col min="13753" max="13753" width="0.85546875" style="156" customWidth="1"/>
    <col min="13754" max="13754" width="2.42578125" style="156" customWidth="1"/>
    <col min="13755" max="13755" width="3" style="156" customWidth="1"/>
    <col min="13756" max="13756" width="0.85546875" style="156" customWidth="1"/>
    <col min="13757" max="13757" width="2.42578125" style="156" customWidth="1"/>
    <col min="13758" max="13758" width="3" style="156" customWidth="1"/>
    <col min="13759" max="13759" width="0.85546875" style="156" customWidth="1"/>
    <col min="13760" max="13760" width="2.42578125" style="156" customWidth="1"/>
    <col min="13761" max="13761" width="3" style="156" customWidth="1"/>
    <col min="13762" max="13762" width="0.85546875" style="156" customWidth="1"/>
    <col min="13763" max="13763" width="2.42578125" style="156" customWidth="1"/>
    <col min="13764" max="13764" width="3" style="156" customWidth="1"/>
    <col min="13765" max="13765" width="0.85546875" style="156" customWidth="1"/>
    <col min="13766" max="13766" width="2.42578125" style="156" customWidth="1"/>
    <col min="13767" max="13767" width="3" style="156" customWidth="1"/>
    <col min="13768" max="13768" width="0.85546875" style="156" customWidth="1"/>
    <col min="13769" max="13769" width="2.42578125" style="156" customWidth="1"/>
    <col min="13770" max="13770" width="3" style="156" customWidth="1"/>
    <col min="13771" max="13771" width="0.85546875" style="156" customWidth="1"/>
    <col min="13772" max="13772" width="2.42578125" style="156" customWidth="1"/>
    <col min="13773" max="13773" width="3" style="156" customWidth="1"/>
    <col min="13774" max="13774" width="0.85546875" style="156" customWidth="1"/>
    <col min="13775" max="13775" width="2.42578125" style="156" customWidth="1"/>
    <col min="13776" max="13776" width="3" style="156" customWidth="1"/>
    <col min="13777" max="13777" width="0.85546875" style="156" customWidth="1"/>
    <col min="13778" max="13778" width="2.42578125" style="156" customWidth="1"/>
    <col min="13779" max="13779" width="3.7109375" style="156" customWidth="1"/>
    <col min="13780" max="13780" width="4.7109375" style="156" customWidth="1"/>
    <col min="13781" max="13781" width="5.42578125" style="156" customWidth="1"/>
    <col min="13782" max="13782" width="4.140625" style="156" customWidth="1"/>
    <col min="13783" max="14001" width="11.42578125" style="156"/>
    <col min="14002" max="14002" width="1.85546875" style="156" bestFit="1" customWidth="1"/>
    <col min="14003" max="14003" width="10.7109375" style="156" customWidth="1"/>
    <col min="14004" max="14004" width="2" style="156" customWidth="1"/>
    <col min="14005" max="14005" width="3" style="156" customWidth="1"/>
    <col min="14006" max="14006" width="0.85546875" style="156" customWidth="1"/>
    <col min="14007" max="14007" width="2.42578125" style="156" customWidth="1"/>
    <col min="14008" max="14008" width="3" style="156" customWidth="1"/>
    <col min="14009" max="14009" width="0.85546875" style="156" customWidth="1"/>
    <col min="14010" max="14010" width="2.42578125" style="156" customWidth="1"/>
    <col min="14011" max="14011" width="3" style="156" customWidth="1"/>
    <col min="14012" max="14012" width="0.85546875" style="156" customWidth="1"/>
    <col min="14013" max="14013" width="2.42578125" style="156" customWidth="1"/>
    <col min="14014" max="14014" width="3" style="156" customWidth="1"/>
    <col min="14015" max="14015" width="0.85546875" style="156" customWidth="1"/>
    <col min="14016" max="14016" width="2.42578125" style="156" customWidth="1"/>
    <col min="14017" max="14017" width="3" style="156" customWidth="1"/>
    <col min="14018" max="14018" width="0.85546875" style="156" customWidth="1"/>
    <col min="14019" max="14019" width="2.42578125" style="156" customWidth="1"/>
    <col min="14020" max="14020" width="3" style="156" customWidth="1"/>
    <col min="14021" max="14021" width="0.85546875" style="156" customWidth="1"/>
    <col min="14022" max="14022" width="2.42578125" style="156" customWidth="1"/>
    <col min="14023" max="14023" width="3" style="156" customWidth="1"/>
    <col min="14024" max="14024" width="0.85546875" style="156" customWidth="1"/>
    <col min="14025" max="14025" width="2.42578125" style="156" customWidth="1"/>
    <col min="14026" max="14026" width="3" style="156" customWidth="1"/>
    <col min="14027" max="14027" width="0.85546875" style="156" customWidth="1"/>
    <col min="14028" max="14028" width="2.42578125" style="156" customWidth="1"/>
    <col min="14029" max="14029" width="3" style="156" customWidth="1"/>
    <col min="14030" max="14030" width="0.85546875" style="156" customWidth="1"/>
    <col min="14031" max="14031" width="2.42578125" style="156" customWidth="1"/>
    <col min="14032" max="14032" width="3" style="156" customWidth="1"/>
    <col min="14033" max="14033" width="0.85546875" style="156" customWidth="1"/>
    <col min="14034" max="14034" width="2.42578125" style="156" customWidth="1"/>
    <col min="14035" max="14035" width="3.7109375" style="156" customWidth="1"/>
    <col min="14036" max="14036" width="4.7109375" style="156" customWidth="1"/>
    <col min="14037" max="14037" width="5.42578125" style="156" customWidth="1"/>
    <col min="14038" max="14038" width="4.140625" style="156" customWidth="1"/>
    <col min="14039" max="14257" width="11.42578125" style="156"/>
    <col min="14258" max="14258" width="1.85546875" style="156" bestFit="1" customWidth="1"/>
    <col min="14259" max="14259" width="10.7109375" style="156" customWidth="1"/>
    <col min="14260" max="14260" width="2" style="156" customWidth="1"/>
    <col min="14261" max="14261" width="3" style="156" customWidth="1"/>
    <col min="14262" max="14262" width="0.85546875" style="156" customWidth="1"/>
    <col min="14263" max="14263" width="2.42578125" style="156" customWidth="1"/>
    <col min="14264" max="14264" width="3" style="156" customWidth="1"/>
    <col min="14265" max="14265" width="0.85546875" style="156" customWidth="1"/>
    <col min="14266" max="14266" width="2.42578125" style="156" customWidth="1"/>
    <col min="14267" max="14267" width="3" style="156" customWidth="1"/>
    <col min="14268" max="14268" width="0.85546875" style="156" customWidth="1"/>
    <col min="14269" max="14269" width="2.42578125" style="156" customWidth="1"/>
    <col min="14270" max="14270" width="3" style="156" customWidth="1"/>
    <col min="14271" max="14271" width="0.85546875" style="156" customWidth="1"/>
    <col min="14272" max="14272" width="2.42578125" style="156" customWidth="1"/>
    <col min="14273" max="14273" width="3" style="156" customWidth="1"/>
    <col min="14274" max="14274" width="0.85546875" style="156" customWidth="1"/>
    <col min="14275" max="14275" width="2.42578125" style="156" customWidth="1"/>
    <col min="14276" max="14276" width="3" style="156" customWidth="1"/>
    <col min="14277" max="14277" width="0.85546875" style="156" customWidth="1"/>
    <col min="14278" max="14278" width="2.42578125" style="156" customWidth="1"/>
    <col min="14279" max="14279" width="3" style="156" customWidth="1"/>
    <col min="14280" max="14280" width="0.85546875" style="156" customWidth="1"/>
    <col min="14281" max="14281" width="2.42578125" style="156" customWidth="1"/>
    <col min="14282" max="14282" width="3" style="156" customWidth="1"/>
    <col min="14283" max="14283" width="0.85546875" style="156" customWidth="1"/>
    <col min="14284" max="14284" width="2.42578125" style="156" customWidth="1"/>
    <col min="14285" max="14285" width="3" style="156" customWidth="1"/>
    <col min="14286" max="14286" width="0.85546875" style="156" customWidth="1"/>
    <col min="14287" max="14287" width="2.42578125" style="156" customWidth="1"/>
    <col min="14288" max="14288" width="3" style="156" customWidth="1"/>
    <col min="14289" max="14289" width="0.85546875" style="156" customWidth="1"/>
    <col min="14290" max="14290" width="2.42578125" style="156" customWidth="1"/>
    <col min="14291" max="14291" width="3.7109375" style="156" customWidth="1"/>
    <col min="14292" max="14292" width="4.7109375" style="156" customWidth="1"/>
    <col min="14293" max="14293" width="5.42578125" style="156" customWidth="1"/>
    <col min="14294" max="14294" width="4.140625" style="156" customWidth="1"/>
    <col min="14295" max="14513" width="11.42578125" style="156"/>
    <col min="14514" max="14514" width="1.85546875" style="156" bestFit="1" customWidth="1"/>
    <col min="14515" max="14515" width="10.7109375" style="156" customWidth="1"/>
    <col min="14516" max="14516" width="2" style="156" customWidth="1"/>
    <col min="14517" max="14517" width="3" style="156" customWidth="1"/>
    <col min="14518" max="14518" width="0.85546875" style="156" customWidth="1"/>
    <col min="14519" max="14519" width="2.42578125" style="156" customWidth="1"/>
    <col min="14520" max="14520" width="3" style="156" customWidth="1"/>
    <col min="14521" max="14521" width="0.85546875" style="156" customWidth="1"/>
    <col min="14522" max="14522" width="2.42578125" style="156" customWidth="1"/>
    <col min="14523" max="14523" width="3" style="156" customWidth="1"/>
    <col min="14524" max="14524" width="0.85546875" style="156" customWidth="1"/>
    <col min="14525" max="14525" width="2.42578125" style="156" customWidth="1"/>
    <col min="14526" max="14526" width="3" style="156" customWidth="1"/>
    <col min="14527" max="14527" width="0.85546875" style="156" customWidth="1"/>
    <col min="14528" max="14528" width="2.42578125" style="156" customWidth="1"/>
    <col min="14529" max="14529" width="3" style="156" customWidth="1"/>
    <col min="14530" max="14530" width="0.85546875" style="156" customWidth="1"/>
    <col min="14531" max="14531" width="2.42578125" style="156" customWidth="1"/>
    <col min="14532" max="14532" width="3" style="156" customWidth="1"/>
    <col min="14533" max="14533" width="0.85546875" style="156" customWidth="1"/>
    <col min="14534" max="14534" width="2.42578125" style="156" customWidth="1"/>
    <col min="14535" max="14535" width="3" style="156" customWidth="1"/>
    <col min="14536" max="14536" width="0.85546875" style="156" customWidth="1"/>
    <col min="14537" max="14537" width="2.42578125" style="156" customWidth="1"/>
    <col min="14538" max="14538" width="3" style="156" customWidth="1"/>
    <col min="14539" max="14539" width="0.85546875" style="156" customWidth="1"/>
    <col min="14540" max="14540" width="2.42578125" style="156" customWidth="1"/>
    <col min="14541" max="14541" width="3" style="156" customWidth="1"/>
    <col min="14542" max="14542" width="0.85546875" style="156" customWidth="1"/>
    <col min="14543" max="14543" width="2.42578125" style="156" customWidth="1"/>
    <col min="14544" max="14544" width="3" style="156" customWidth="1"/>
    <col min="14545" max="14545" width="0.85546875" style="156" customWidth="1"/>
    <col min="14546" max="14546" width="2.42578125" style="156" customWidth="1"/>
    <col min="14547" max="14547" width="3.7109375" style="156" customWidth="1"/>
    <col min="14548" max="14548" width="4.7109375" style="156" customWidth="1"/>
    <col min="14549" max="14549" width="5.42578125" style="156" customWidth="1"/>
    <col min="14550" max="14550" width="4.140625" style="156" customWidth="1"/>
    <col min="14551" max="14769" width="11.42578125" style="156"/>
    <col min="14770" max="14770" width="1.85546875" style="156" bestFit="1" customWidth="1"/>
    <col min="14771" max="14771" width="10.7109375" style="156" customWidth="1"/>
    <col min="14772" max="14772" width="2" style="156" customWidth="1"/>
    <col min="14773" max="14773" width="3" style="156" customWidth="1"/>
    <col min="14774" max="14774" width="0.85546875" style="156" customWidth="1"/>
    <col min="14775" max="14775" width="2.42578125" style="156" customWidth="1"/>
    <col min="14776" max="14776" width="3" style="156" customWidth="1"/>
    <col min="14777" max="14777" width="0.85546875" style="156" customWidth="1"/>
    <col min="14778" max="14778" width="2.42578125" style="156" customWidth="1"/>
    <col min="14779" max="14779" width="3" style="156" customWidth="1"/>
    <col min="14780" max="14780" width="0.85546875" style="156" customWidth="1"/>
    <col min="14781" max="14781" width="2.42578125" style="156" customWidth="1"/>
    <col min="14782" max="14782" width="3" style="156" customWidth="1"/>
    <col min="14783" max="14783" width="0.85546875" style="156" customWidth="1"/>
    <col min="14784" max="14784" width="2.42578125" style="156" customWidth="1"/>
    <col min="14785" max="14785" width="3" style="156" customWidth="1"/>
    <col min="14786" max="14786" width="0.85546875" style="156" customWidth="1"/>
    <col min="14787" max="14787" width="2.42578125" style="156" customWidth="1"/>
    <col min="14788" max="14788" width="3" style="156" customWidth="1"/>
    <col min="14789" max="14789" width="0.85546875" style="156" customWidth="1"/>
    <col min="14790" max="14790" width="2.42578125" style="156" customWidth="1"/>
    <col min="14791" max="14791" width="3" style="156" customWidth="1"/>
    <col min="14792" max="14792" width="0.85546875" style="156" customWidth="1"/>
    <col min="14793" max="14793" width="2.42578125" style="156" customWidth="1"/>
    <col min="14794" max="14794" width="3" style="156" customWidth="1"/>
    <col min="14795" max="14795" width="0.85546875" style="156" customWidth="1"/>
    <col min="14796" max="14796" width="2.42578125" style="156" customWidth="1"/>
    <col min="14797" max="14797" width="3" style="156" customWidth="1"/>
    <col min="14798" max="14798" width="0.85546875" style="156" customWidth="1"/>
    <col min="14799" max="14799" width="2.42578125" style="156" customWidth="1"/>
    <col min="14800" max="14800" width="3" style="156" customWidth="1"/>
    <col min="14801" max="14801" width="0.85546875" style="156" customWidth="1"/>
    <col min="14802" max="14802" width="2.42578125" style="156" customWidth="1"/>
    <col min="14803" max="14803" width="3.7109375" style="156" customWidth="1"/>
    <col min="14804" max="14804" width="4.7109375" style="156" customWidth="1"/>
    <col min="14805" max="14805" width="5.42578125" style="156" customWidth="1"/>
    <col min="14806" max="14806" width="4.140625" style="156" customWidth="1"/>
    <col min="14807" max="15025" width="11.42578125" style="156"/>
    <col min="15026" max="15026" width="1.85546875" style="156" bestFit="1" customWidth="1"/>
    <col min="15027" max="15027" width="10.7109375" style="156" customWidth="1"/>
    <col min="15028" max="15028" width="2" style="156" customWidth="1"/>
    <col min="15029" max="15029" width="3" style="156" customWidth="1"/>
    <col min="15030" max="15030" width="0.85546875" style="156" customWidth="1"/>
    <col min="15031" max="15031" width="2.42578125" style="156" customWidth="1"/>
    <col min="15032" max="15032" width="3" style="156" customWidth="1"/>
    <col min="15033" max="15033" width="0.85546875" style="156" customWidth="1"/>
    <col min="15034" max="15034" width="2.42578125" style="156" customWidth="1"/>
    <col min="15035" max="15035" width="3" style="156" customWidth="1"/>
    <col min="15036" max="15036" width="0.85546875" style="156" customWidth="1"/>
    <col min="15037" max="15037" width="2.42578125" style="156" customWidth="1"/>
    <col min="15038" max="15038" width="3" style="156" customWidth="1"/>
    <col min="15039" max="15039" width="0.85546875" style="156" customWidth="1"/>
    <col min="15040" max="15040" width="2.42578125" style="156" customWidth="1"/>
    <col min="15041" max="15041" width="3" style="156" customWidth="1"/>
    <col min="15042" max="15042" width="0.85546875" style="156" customWidth="1"/>
    <col min="15043" max="15043" width="2.42578125" style="156" customWidth="1"/>
    <col min="15044" max="15044" width="3" style="156" customWidth="1"/>
    <col min="15045" max="15045" width="0.85546875" style="156" customWidth="1"/>
    <col min="15046" max="15046" width="2.42578125" style="156" customWidth="1"/>
    <col min="15047" max="15047" width="3" style="156" customWidth="1"/>
    <col min="15048" max="15048" width="0.85546875" style="156" customWidth="1"/>
    <col min="15049" max="15049" width="2.42578125" style="156" customWidth="1"/>
    <col min="15050" max="15050" width="3" style="156" customWidth="1"/>
    <col min="15051" max="15051" width="0.85546875" style="156" customWidth="1"/>
    <col min="15052" max="15052" width="2.42578125" style="156" customWidth="1"/>
    <col min="15053" max="15053" width="3" style="156" customWidth="1"/>
    <col min="15054" max="15054" width="0.85546875" style="156" customWidth="1"/>
    <col min="15055" max="15055" width="2.42578125" style="156" customWidth="1"/>
    <col min="15056" max="15056" width="3" style="156" customWidth="1"/>
    <col min="15057" max="15057" width="0.85546875" style="156" customWidth="1"/>
    <col min="15058" max="15058" width="2.42578125" style="156" customWidth="1"/>
    <col min="15059" max="15059" width="3.7109375" style="156" customWidth="1"/>
    <col min="15060" max="15060" width="4.7109375" style="156" customWidth="1"/>
    <col min="15061" max="15061" width="5.42578125" style="156" customWidth="1"/>
    <col min="15062" max="15062" width="4.140625" style="156" customWidth="1"/>
    <col min="15063" max="15281" width="11.42578125" style="156"/>
    <col min="15282" max="15282" width="1.85546875" style="156" bestFit="1" customWidth="1"/>
    <col min="15283" max="15283" width="10.7109375" style="156" customWidth="1"/>
    <col min="15284" max="15284" width="2" style="156" customWidth="1"/>
    <col min="15285" max="15285" width="3" style="156" customWidth="1"/>
    <col min="15286" max="15286" width="0.85546875" style="156" customWidth="1"/>
    <col min="15287" max="15287" width="2.42578125" style="156" customWidth="1"/>
    <col min="15288" max="15288" width="3" style="156" customWidth="1"/>
    <col min="15289" max="15289" width="0.85546875" style="156" customWidth="1"/>
    <col min="15290" max="15290" width="2.42578125" style="156" customWidth="1"/>
    <col min="15291" max="15291" width="3" style="156" customWidth="1"/>
    <col min="15292" max="15292" width="0.85546875" style="156" customWidth="1"/>
    <col min="15293" max="15293" width="2.42578125" style="156" customWidth="1"/>
    <col min="15294" max="15294" width="3" style="156" customWidth="1"/>
    <col min="15295" max="15295" width="0.85546875" style="156" customWidth="1"/>
    <col min="15296" max="15296" width="2.42578125" style="156" customWidth="1"/>
    <col min="15297" max="15297" width="3" style="156" customWidth="1"/>
    <col min="15298" max="15298" width="0.85546875" style="156" customWidth="1"/>
    <col min="15299" max="15299" width="2.42578125" style="156" customWidth="1"/>
    <col min="15300" max="15300" width="3" style="156" customWidth="1"/>
    <col min="15301" max="15301" width="0.85546875" style="156" customWidth="1"/>
    <col min="15302" max="15302" width="2.42578125" style="156" customWidth="1"/>
    <col min="15303" max="15303" width="3" style="156" customWidth="1"/>
    <col min="15304" max="15304" width="0.85546875" style="156" customWidth="1"/>
    <col min="15305" max="15305" width="2.42578125" style="156" customWidth="1"/>
    <col min="15306" max="15306" width="3" style="156" customWidth="1"/>
    <col min="15307" max="15307" width="0.85546875" style="156" customWidth="1"/>
    <col min="15308" max="15308" width="2.42578125" style="156" customWidth="1"/>
    <col min="15309" max="15309" width="3" style="156" customWidth="1"/>
    <col min="15310" max="15310" width="0.85546875" style="156" customWidth="1"/>
    <col min="15311" max="15311" width="2.42578125" style="156" customWidth="1"/>
    <col min="15312" max="15312" width="3" style="156" customWidth="1"/>
    <col min="15313" max="15313" width="0.85546875" style="156" customWidth="1"/>
    <col min="15314" max="15314" width="2.42578125" style="156" customWidth="1"/>
    <col min="15315" max="15315" width="3.7109375" style="156" customWidth="1"/>
    <col min="15316" max="15316" width="4.7109375" style="156" customWidth="1"/>
    <col min="15317" max="15317" width="5.42578125" style="156" customWidth="1"/>
    <col min="15318" max="15318" width="4.140625" style="156" customWidth="1"/>
    <col min="15319" max="15537" width="11.42578125" style="156"/>
    <col min="15538" max="15538" width="1.85546875" style="156" bestFit="1" customWidth="1"/>
    <col min="15539" max="15539" width="10.7109375" style="156" customWidth="1"/>
    <col min="15540" max="15540" width="2" style="156" customWidth="1"/>
    <col min="15541" max="15541" width="3" style="156" customWidth="1"/>
    <col min="15542" max="15542" width="0.85546875" style="156" customWidth="1"/>
    <col min="15543" max="15543" width="2.42578125" style="156" customWidth="1"/>
    <col min="15544" max="15544" width="3" style="156" customWidth="1"/>
    <col min="15545" max="15545" width="0.85546875" style="156" customWidth="1"/>
    <col min="15546" max="15546" width="2.42578125" style="156" customWidth="1"/>
    <col min="15547" max="15547" width="3" style="156" customWidth="1"/>
    <col min="15548" max="15548" width="0.85546875" style="156" customWidth="1"/>
    <col min="15549" max="15549" width="2.42578125" style="156" customWidth="1"/>
    <col min="15550" max="15550" width="3" style="156" customWidth="1"/>
    <col min="15551" max="15551" width="0.85546875" style="156" customWidth="1"/>
    <col min="15552" max="15552" width="2.42578125" style="156" customWidth="1"/>
    <col min="15553" max="15553" width="3" style="156" customWidth="1"/>
    <col min="15554" max="15554" width="0.85546875" style="156" customWidth="1"/>
    <col min="15555" max="15555" width="2.42578125" style="156" customWidth="1"/>
    <col min="15556" max="15556" width="3" style="156" customWidth="1"/>
    <col min="15557" max="15557" width="0.85546875" style="156" customWidth="1"/>
    <col min="15558" max="15558" width="2.42578125" style="156" customWidth="1"/>
    <col min="15559" max="15559" width="3" style="156" customWidth="1"/>
    <col min="15560" max="15560" width="0.85546875" style="156" customWidth="1"/>
    <col min="15561" max="15561" width="2.42578125" style="156" customWidth="1"/>
    <col min="15562" max="15562" width="3" style="156" customWidth="1"/>
    <col min="15563" max="15563" width="0.85546875" style="156" customWidth="1"/>
    <col min="15564" max="15564" width="2.42578125" style="156" customWidth="1"/>
    <col min="15565" max="15565" width="3" style="156" customWidth="1"/>
    <col min="15566" max="15566" width="0.85546875" style="156" customWidth="1"/>
    <col min="15567" max="15567" width="2.42578125" style="156" customWidth="1"/>
    <col min="15568" max="15568" width="3" style="156" customWidth="1"/>
    <col min="15569" max="15569" width="0.85546875" style="156" customWidth="1"/>
    <col min="15570" max="15570" width="2.42578125" style="156" customWidth="1"/>
    <col min="15571" max="15571" width="3.7109375" style="156" customWidth="1"/>
    <col min="15572" max="15572" width="4.7109375" style="156" customWidth="1"/>
    <col min="15573" max="15573" width="5.42578125" style="156" customWidth="1"/>
    <col min="15574" max="15574" width="4.140625" style="156" customWidth="1"/>
    <col min="15575" max="15793" width="11.42578125" style="156"/>
    <col min="15794" max="15794" width="1.85546875" style="156" bestFit="1" customWidth="1"/>
    <col min="15795" max="15795" width="10.7109375" style="156" customWidth="1"/>
    <col min="15796" max="15796" width="2" style="156" customWidth="1"/>
    <col min="15797" max="15797" width="3" style="156" customWidth="1"/>
    <col min="15798" max="15798" width="0.85546875" style="156" customWidth="1"/>
    <col min="15799" max="15799" width="2.42578125" style="156" customWidth="1"/>
    <col min="15800" max="15800" width="3" style="156" customWidth="1"/>
    <col min="15801" max="15801" width="0.85546875" style="156" customWidth="1"/>
    <col min="15802" max="15802" width="2.42578125" style="156" customWidth="1"/>
    <col min="15803" max="15803" width="3" style="156" customWidth="1"/>
    <col min="15804" max="15804" width="0.85546875" style="156" customWidth="1"/>
    <col min="15805" max="15805" width="2.42578125" style="156" customWidth="1"/>
    <col min="15806" max="15806" width="3" style="156" customWidth="1"/>
    <col min="15807" max="15807" width="0.85546875" style="156" customWidth="1"/>
    <col min="15808" max="15808" width="2.42578125" style="156" customWidth="1"/>
    <col min="15809" max="15809" width="3" style="156" customWidth="1"/>
    <col min="15810" max="15810" width="0.85546875" style="156" customWidth="1"/>
    <col min="15811" max="15811" width="2.42578125" style="156" customWidth="1"/>
    <col min="15812" max="15812" width="3" style="156" customWidth="1"/>
    <col min="15813" max="15813" width="0.85546875" style="156" customWidth="1"/>
    <col min="15814" max="15814" width="2.42578125" style="156" customWidth="1"/>
    <col min="15815" max="15815" width="3" style="156" customWidth="1"/>
    <col min="15816" max="15816" width="0.85546875" style="156" customWidth="1"/>
    <col min="15817" max="15817" width="2.42578125" style="156" customWidth="1"/>
    <col min="15818" max="15818" width="3" style="156" customWidth="1"/>
    <col min="15819" max="15819" width="0.85546875" style="156" customWidth="1"/>
    <col min="15820" max="15820" width="2.42578125" style="156" customWidth="1"/>
    <col min="15821" max="15821" width="3" style="156" customWidth="1"/>
    <col min="15822" max="15822" width="0.85546875" style="156" customWidth="1"/>
    <col min="15823" max="15823" width="2.42578125" style="156" customWidth="1"/>
    <col min="15824" max="15824" width="3" style="156" customWidth="1"/>
    <col min="15825" max="15825" width="0.85546875" style="156" customWidth="1"/>
    <col min="15826" max="15826" width="2.42578125" style="156" customWidth="1"/>
    <col min="15827" max="15827" width="3.7109375" style="156" customWidth="1"/>
    <col min="15828" max="15828" width="4.7109375" style="156" customWidth="1"/>
    <col min="15829" max="15829" width="5.42578125" style="156" customWidth="1"/>
    <col min="15830" max="15830" width="4.140625" style="156" customWidth="1"/>
    <col min="15831" max="16049" width="11.42578125" style="156"/>
    <col min="16050" max="16050" width="1.85546875" style="156" bestFit="1" customWidth="1"/>
    <col min="16051" max="16051" width="10.7109375" style="156" customWidth="1"/>
    <col min="16052" max="16052" width="2" style="156" customWidth="1"/>
    <col min="16053" max="16053" width="3" style="156" customWidth="1"/>
    <col min="16054" max="16054" width="0.85546875" style="156" customWidth="1"/>
    <col min="16055" max="16055" width="2.42578125" style="156" customWidth="1"/>
    <col min="16056" max="16056" width="3" style="156" customWidth="1"/>
    <col min="16057" max="16057" width="0.85546875" style="156" customWidth="1"/>
    <col min="16058" max="16058" width="2.42578125" style="156" customWidth="1"/>
    <col min="16059" max="16059" width="3" style="156" customWidth="1"/>
    <col min="16060" max="16060" width="0.85546875" style="156" customWidth="1"/>
    <col min="16061" max="16061" width="2.42578125" style="156" customWidth="1"/>
    <col min="16062" max="16062" width="3" style="156" customWidth="1"/>
    <col min="16063" max="16063" width="0.85546875" style="156" customWidth="1"/>
    <col min="16064" max="16064" width="2.42578125" style="156" customWidth="1"/>
    <col min="16065" max="16065" width="3" style="156" customWidth="1"/>
    <col min="16066" max="16066" width="0.85546875" style="156" customWidth="1"/>
    <col min="16067" max="16067" width="2.42578125" style="156" customWidth="1"/>
    <col min="16068" max="16068" width="3" style="156" customWidth="1"/>
    <col min="16069" max="16069" width="0.85546875" style="156" customWidth="1"/>
    <col min="16070" max="16070" width="2.42578125" style="156" customWidth="1"/>
    <col min="16071" max="16071" width="3" style="156" customWidth="1"/>
    <col min="16072" max="16072" width="0.85546875" style="156" customWidth="1"/>
    <col min="16073" max="16073" width="2.42578125" style="156" customWidth="1"/>
    <col min="16074" max="16074" width="3" style="156" customWidth="1"/>
    <col min="16075" max="16075" width="0.85546875" style="156" customWidth="1"/>
    <col min="16076" max="16076" width="2.42578125" style="156" customWidth="1"/>
    <col min="16077" max="16077" width="3" style="156" customWidth="1"/>
    <col min="16078" max="16078" width="0.85546875" style="156" customWidth="1"/>
    <col min="16079" max="16079" width="2.42578125" style="156" customWidth="1"/>
    <col min="16080" max="16080" width="3" style="156" customWidth="1"/>
    <col min="16081" max="16081" width="0.85546875" style="156" customWidth="1"/>
    <col min="16082" max="16082" width="2.42578125" style="156" customWidth="1"/>
    <col min="16083" max="16083" width="3.7109375" style="156" customWidth="1"/>
    <col min="16084" max="16084" width="4.7109375" style="156" customWidth="1"/>
    <col min="16085" max="16085" width="5.42578125" style="156" customWidth="1"/>
    <col min="16086" max="16086" width="4.140625" style="156" customWidth="1"/>
    <col min="16087" max="16384" width="11.42578125" style="156"/>
  </cols>
  <sheetData>
    <row r="1" spans="1:36">
      <c r="C1" s="156"/>
      <c r="D1" s="204"/>
      <c r="E1" s="173"/>
      <c r="F1" s="173"/>
      <c r="G1" s="173"/>
      <c r="I1" s="156"/>
      <c r="J1" s="174"/>
      <c r="L1" s="156"/>
      <c r="M1" s="174"/>
      <c r="O1" s="156"/>
      <c r="P1" s="174"/>
      <c r="S1" s="174"/>
      <c r="U1" s="175"/>
      <c r="V1" s="175"/>
      <c r="W1" s="175"/>
      <c r="X1" s="175"/>
      <c r="Y1" s="175"/>
      <c r="AB1" s="174"/>
      <c r="AE1" s="174"/>
    </row>
    <row r="2" spans="1:36">
      <c r="C2" s="157" t="s">
        <v>770</v>
      </c>
      <c r="D2" s="204"/>
      <c r="F2" s="156"/>
      <c r="G2" s="174"/>
      <c r="I2" s="156"/>
      <c r="J2" s="174"/>
      <c r="L2" s="156"/>
      <c r="M2" s="174"/>
      <c r="O2" s="156"/>
      <c r="P2" s="174"/>
      <c r="S2" s="174"/>
      <c r="V2" s="174"/>
      <c r="Y2" s="174"/>
      <c r="AB2" s="174"/>
      <c r="AE2" s="174"/>
    </row>
    <row r="3" spans="1:36" s="247" customFormat="1" ht="18" customHeight="1" thickBot="1">
      <c r="A3" s="246">
        <v>1</v>
      </c>
      <c r="B3" s="246"/>
      <c r="C3" s="246" t="s">
        <v>923</v>
      </c>
      <c r="D3" s="246"/>
      <c r="E3" s="402" t="s">
        <v>688</v>
      </c>
      <c r="F3" s="402"/>
      <c r="G3" s="402"/>
      <c r="H3" s="402" t="s">
        <v>38</v>
      </c>
      <c r="I3" s="402"/>
      <c r="J3" s="402"/>
      <c r="K3" s="402" t="s">
        <v>687</v>
      </c>
      <c r="L3" s="402"/>
      <c r="M3" s="402"/>
      <c r="N3" s="402" t="s">
        <v>686</v>
      </c>
      <c r="O3" s="402"/>
      <c r="P3" s="402"/>
      <c r="AG3" s="248"/>
      <c r="AH3" s="249"/>
      <c r="AI3" s="249"/>
    </row>
    <row r="4" spans="1:36" ht="25.5">
      <c r="A4" s="165">
        <v>1</v>
      </c>
      <c r="B4" s="193" t="s">
        <v>942</v>
      </c>
      <c r="C4" s="176" t="s">
        <v>720</v>
      </c>
      <c r="D4" s="205" t="str">
        <f t="shared" ref="D4:D9" si="0">HYPERLINK(AJ4,AI4)</f>
        <v>video</v>
      </c>
      <c r="E4" s="390">
        <v>8</v>
      </c>
      <c r="F4" s="390"/>
      <c r="G4" s="390"/>
      <c r="H4" s="390"/>
      <c r="I4" s="390"/>
      <c r="J4" s="390"/>
      <c r="K4" s="390"/>
      <c r="L4" s="390"/>
      <c r="M4" s="390"/>
      <c r="N4" s="390"/>
      <c r="O4" s="390"/>
      <c r="P4" s="391"/>
      <c r="Q4" s="159"/>
      <c r="R4" s="159"/>
      <c r="S4" s="159"/>
      <c r="T4" s="159"/>
      <c r="U4" s="159"/>
      <c r="V4" s="159"/>
      <c r="W4" s="159"/>
      <c r="X4" s="159"/>
      <c r="Y4" s="159"/>
      <c r="Z4" s="159"/>
      <c r="AA4" s="159"/>
      <c r="AB4" s="159"/>
      <c r="AC4" s="159"/>
      <c r="AD4" s="159"/>
      <c r="AE4" s="159"/>
      <c r="AF4" s="159"/>
      <c r="AG4" s="178"/>
      <c r="AI4" s="25" t="s">
        <v>738</v>
      </c>
      <c r="AJ4" s="19" t="str">
        <f>VLOOKUP(C4,EJE!C$1:D1336,2,FALSE)</f>
        <v>https://youtu.be/3cqkbGUWro4?si=jJC6Mfg8OeypjUji</v>
      </c>
    </row>
    <row r="5" spans="1:36" ht="12" customHeight="1">
      <c r="A5" s="165">
        <v>2</v>
      </c>
      <c r="B5" s="194" t="s">
        <v>264</v>
      </c>
      <c r="C5" s="178" t="s">
        <v>692</v>
      </c>
      <c r="D5" s="206" t="str">
        <f t="shared" si="0"/>
        <v>video</v>
      </c>
      <c r="E5" s="380"/>
      <c r="F5" s="380"/>
      <c r="G5" s="380"/>
      <c r="H5" s="380" t="s">
        <v>776</v>
      </c>
      <c r="I5" s="380"/>
      <c r="J5" s="380"/>
      <c r="K5" s="380">
        <v>3</v>
      </c>
      <c r="L5" s="380"/>
      <c r="M5" s="380"/>
      <c r="N5" s="380"/>
      <c r="O5" s="380"/>
      <c r="P5" s="385"/>
      <c r="Q5" s="159"/>
      <c r="R5" s="159"/>
      <c r="S5" s="159"/>
      <c r="T5" s="159"/>
      <c r="U5" s="159"/>
      <c r="V5" s="159"/>
      <c r="W5" s="159"/>
      <c r="X5" s="159"/>
      <c r="Y5" s="159"/>
      <c r="Z5" s="159"/>
      <c r="AA5" s="159"/>
      <c r="AB5" s="159"/>
      <c r="AC5" s="159"/>
      <c r="AD5" s="159"/>
      <c r="AE5" s="159"/>
      <c r="AF5" s="159"/>
      <c r="AG5" s="178"/>
      <c r="AI5" s="25" t="s">
        <v>738</v>
      </c>
      <c r="AJ5" s="19" t="str">
        <f>VLOOKUP(C5,EJE!C$1:D1337,2,FALSE)</f>
        <v>https://youtu.be/c6a4n-uxNy0?si=wxXF20Dhm3IYMqto</v>
      </c>
    </row>
    <row r="6" spans="1:36" ht="17.25" customHeight="1" thickBot="1">
      <c r="A6" s="165">
        <v>3</v>
      </c>
      <c r="B6" s="195" t="s">
        <v>942</v>
      </c>
      <c r="C6" s="180" t="s">
        <v>176</v>
      </c>
      <c r="D6" s="207" t="str">
        <f t="shared" si="0"/>
        <v>video</v>
      </c>
      <c r="E6" s="387"/>
      <c r="F6" s="387"/>
      <c r="G6" s="387"/>
      <c r="H6" s="387" t="s">
        <v>776</v>
      </c>
      <c r="I6" s="387"/>
      <c r="J6" s="387"/>
      <c r="K6" s="387">
        <v>3</v>
      </c>
      <c r="L6" s="387"/>
      <c r="M6" s="387"/>
      <c r="N6" s="387"/>
      <c r="O6" s="387"/>
      <c r="P6" s="388"/>
      <c r="Q6" s="159"/>
      <c r="R6" s="159"/>
      <c r="S6" s="159"/>
      <c r="T6" s="159"/>
      <c r="U6" s="159"/>
      <c r="V6" s="159"/>
      <c r="W6" s="159"/>
      <c r="X6" s="159"/>
      <c r="Y6" s="159"/>
      <c r="Z6" s="159"/>
      <c r="AA6" s="159"/>
      <c r="AB6" s="159"/>
      <c r="AC6" s="159"/>
      <c r="AD6" s="159"/>
      <c r="AE6" s="159"/>
      <c r="AF6" s="159"/>
      <c r="AG6" s="178"/>
      <c r="AI6" s="25" t="s">
        <v>738</v>
      </c>
      <c r="AJ6" s="19" t="str">
        <f>VLOOKUP(C6,EJE!C$1:D1338,2,FALSE)</f>
        <v>https://drive.google.com/file/d/1Q1An8Nigul245WUqUDS52fCJOsCBmEqf/view?usp=drive_link</v>
      </c>
    </row>
    <row r="7" spans="1:36" ht="16.5">
      <c r="A7" s="165">
        <v>4</v>
      </c>
      <c r="B7" s="193" t="s">
        <v>739</v>
      </c>
      <c r="C7" s="176" t="s">
        <v>66</v>
      </c>
      <c r="D7" s="205" t="str">
        <f t="shared" si="0"/>
        <v>video</v>
      </c>
      <c r="E7" s="390"/>
      <c r="F7" s="390"/>
      <c r="G7" s="390"/>
      <c r="H7" s="390" t="s">
        <v>776</v>
      </c>
      <c r="I7" s="390"/>
      <c r="J7" s="390"/>
      <c r="K7" s="390">
        <v>3</v>
      </c>
      <c r="L7" s="390"/>
      <c r="M7" s="390"/>
      <c r="N7" s="390"/>
      <c r="O7" s="390"/>
      <c r="P7" s="391"/>
      <c r="Q7" s="159"/>
      <c r="R7" s="159"/>
      <c r="S7" s="159"/>
      <c r="T7" s="159"/>
      <c r="U7" s="159"/>
      <c r="V7" s="159"/>
      <c r="W7" s="159"/>
      <c r="X7" s="159"/>
      <c r="Y7" s="159"/>
      <c r="Z7" s="159"/>
      <c r="AA7" s="159"/>
      <c r="AB7" s="159"/>
      <c r="AC7" s="159"/>
      <c r="AD7" s="159"/>
      <c r="AE7" s="159"/>
      <c r="AF7" s="159"/>
      <c r="AG7" s="178"/>
      <c r="AI7" s="25" t="s">
        <v>738</v>
      </c>
      <c r="AJ7" s="19" t="str">
        <f>VLOOKUP(C7,EJE!C$1:D1339,2,FALSE)</f>
        <v>https://youtu.be/YNAwRWgPwNk?si=tRGZb459mOPBCCZB</v>
      </c>
    </row>
    <row r="8" spans="1:36">
      <c r="A8" s="165">
        <v>5</v>
      </c>
      <c r="B8" s="194" t="s">
        <v>739</v>
      </c>
      <c r="C8" s="178" t="s">
        <v>622</v>
      </c>
      <c r="D8" s="206" t="e">
        <f t="shared" si="0"/>
        <v>#N/A</v>
      </c>
      <c r="E8" s="380"/>
      <c r="F8" s="380"/>
      <c r="G8" s="380"/>
      <c r="H8" s="380" t="s">
        <v>776</v>
      </c>
      <c r="I8" s="380"/>
      <c r="J8" s="380"/>
      <c r="K8" s="380">
        <v>3</v>
      </c>
      <c r="L8" s="380"/>
      <c r="M8" s="380"/>
      <c r="N8" s="380"/>
      <c r="O8" s="380"/>
      <c r="P8" s="385"/>
      <c r="Q8" s="159"/>
      <c r="R8" s="159"/>
      <c r="S8" s="159"/>
      <c r="T8" s="159"/>
      <c r="U8" s="159"/>
      <c r="V8" s="159"/>
      <c r="W8" s="159"/>
      <c r="X8" s="159"/>
      <c r="Y8" s="159"/>
      <c r="Z8" s="159"/>
      <c r="AA8" s="159"/>
      <c r="AB8" s="159"/>
      <c r="AC8" s="159"/>
      <c r="AD8" s="159"/>
      <c r="AE8" s="159"/>
      <c r="AF8" s="159"/>
      <c r="AG8" s="178"/>
      <c r="AI8" s="25" t="s">
        <v>738</v>
      </c>
      <c r="AJ8" s="19" t="e">
        <f>VLOOKUP(C8,EJE!C$1:D1340,2,FALSE)</f>
        <v>#N/A</v>
      </c>
    </row>
    <row r="9" spans="1:36" ht="13.5" thickBot="1">
      <c r="A9" s="165">
        <v>6</v>
      </c>
      <c r="B9" s="194" t="s">
        <v>0</v>
      </c>
      <c r="C9" s="178" t="s">
        <v>627</v>
      </c>
      <c r="D9" s="206" t="str">
        <f t="shared" si="0"/>
        <v>video</v>
      </c>
      <c r="E9" s="380"/>
      <c r="F9" s="380"/>
      <c r="G9" s="380"/>
      <c r="H9" s="380" t="s">
        <v>776</v>
      </c>
      <c r="I9" s="380"/>
      <c r="J9" s="380"/>
      <c r="K9" s="380">
        <v>3</v>
      </c>
      <c r="L9" s="380"/>
      <c r="M9" s="380"/>
      <c r="N9" s="380"/>
      <c r="O9" s="380"/>
      <c r="P9" s="385"/>
      <c r="Q9" s="159"/>
      <c r="R9" s="159"/>
      <c r="S9" s="159"/>
      <c r="T9" s="159"/>
      <c r="U9" s="159"/>
      <c r="V9" s="159"/>
      <c r="W9" s="159"/>
      <c r="X9" s="159"/>
      <c r="Y9" s="159"/>
      <c r="Z9" s="159"/>
      <c r="AA9" s="159"/>
      <c r="AB9" s="159"/>
      <c r="AC9" s="159"/>
      <c r="AD9" s="159"/>
      <c r="AE9" s="159"/>
      <c r="AF9" s="159"/>
      <c r="AG9" s="178"/>
      <c r="AI9" s="25" t="s">
        <v>738</v>
      </c>
      <c r="AJ9" s="19" t="str">
        <f>VLOOKUP(C9,EJE!C$1:D1341,2,FALSE)</f>
        <v>https://youtu.be/21c_yxmd5lQ?si=PIVwUqgcfAsyu5jn</v>
      </c>
    </row>
    <row r="10" spans="1:36">
      <c r="A10" s="165">
        <v>7</v>
      </c>
      <c r="B10" s="196" t="s">
        <v>833</v>
      </c>
      <c r="C10" s="222" t="str">
        <f>+VLOOKUP($B10,PERIODIZACION!$A$3:$AN$528,2,FALSE)</f>
        <v>HIP TRUST</v>
      </c>
      <c r="D10" s="222">
        <f>IF(VLOOKUP($B10,PERIODIZACION!$A$3:$AN$528,3,FALSE)=0,"",VLOOKUP($B10,PERIODIZACION!$A$3:$AN$528,3,FALSE))</f>
        <v>40</v>
      </c>
      <c r="E10" s="222" t="str">
        <f t="shared" ref="E10" si="1">IF(D10 &lt;&gt; "","/","")</f>
        <v>/</v>
      </c>
      <c r="F10" s="222">
        <f>IF(VLOOKUP($B10,PERIODIZACION!$A$3:$AN$528,4,FALSE)=0,"",VLOOKUP($B10,PERIODIZACION!$A$3:$AN$528,4,FALSE))</f>
        <v>4</v>
      </c>
      <c r="G10" s="222">
        <f>IF(VLOOKUP($B10,PERIODIZACION!$A$3:$AN$528,5,FALSE)=0,"",VLOOKUP($B10,PERIODIZACION!$A$3:$AN$528,5,FALSE))</f>
        <v>60</v>
      </c>
      <c r="H10" s="222" t="str">
        <f t="shared" ref="H10" si="2">IF(G10 &lt;&gt; "","/","")</f>
        <v>/</v>
      </c>
      <c r="I10" s="222">
        <f>IF(VLOOKUP($B10,PERIODIZACION!$A$3:$AN$528,6,FALSE)=0,"",VLOOKUP($B10,PERIODIZACION!$A$3:$AN$528,6,FALSE))</f>
        <v>4</v>
      </c>
      <c r="J10" s="222">
        <f>IF(VLOOKUP($B10,PERIODIZACION!$A$3:$AN$528,7,FALSE)=0,"",VLOOKUP($B10,PERIODIZACION!$A$3:$AN$528,7,FALSE))</f>
        <v>70</v>
      </c>
      <c r="K10" s="222" t="str">
        <f t="shared" ref="K10" si="3">IF(J10 &lt;&gt; "","/","")</f>
        <v>/</v>
      </c>
      <c r="L10" s="222">
        <f>IF(VLOOKUP($B10,PERIODIZACION!$A$3:$AN$528,8,FALSE)=0,"",VLOOKUP($B10,PERIODIZACION!$A$3:$AN$528,8,FALSE))</f>
        <v>4</v>
      </c>
      <c r="M10" s="222">
        <f>IF(VLOOKUP($B10,PERIODIZACION!$A$3:$AN$528,9,FALSE)=0,"",VLOOKUP($B10,PERIODIZACION!$A$3:$AN$528,9,FALSE))</f>
        <v>80</v>
      </c>
      <c r="N10" s="222" t="str">
        <f t="shared" ref="N10" si="4">IF(M10 &lt;&gt; "","/","")</f>
        <v>/</v>
      </c>
      <c r="O10" s="222">
        <f>IF(VLOOKUP($B10,PERIODIZACION!$A$3:$AN$528,10,FALSE)=0,"",VLOOKUP($B10,PERIODIZACION!$A$3:$AN$528,10,FALSE))</f>
        <v>2</v>
      </c>
      <c r="P10" s="222">
        <f>IF(VLOOKUP($B10,PERIODIZACION!$A$3:$AN$528,11,FALSE)=0,"",VLOOKUP($B10,PERIODIZACION!$A$3:$AN$528,11,FALSE))</f>
        <v>80</v>
      </c>
      <c r="Q10" s="222" t="str">
        <f t="shared" ref="Q10" si="5">IF(P10 &lt;&gt; "","/","")</f>
        <v>/</v>
      </c>
      <c r="R10" s="222">
        <f>IF(VLOOKUP($B10,PERIODIZACION!$A$3:$AN$528,12,FALSE)=0,"",VLOOKUP($B10,PERIODIZACION!$A$3:$AN$528,12,FALSE))</f>
        <v>2</v>
      </c>
      <c r="S10" s="222">
        <f>IF(VLOOKUP($B10,PERIODIZACION!$A$3:$AN$528,13,FALSE)=0,"",VLOOKUP($B10,PERIODIZACION!$A$3:$AN$528,13,FALSE))</f>
        <v>80</v>
      </c>
      <c r="T10" s="222" t="str">
        <f t="shared" ref="T10" si="6">IF(S10 &lt;&gt; "","/","")</f>
        <v>/</v>
      </c>
      <c r="U10" s="222">
        <f>IF(VLOOKUP($B10,PERIODIZACION!$A$3:$AN$528,14,FALSE)=0,"",VLOOKUP($B10,PERIODIZACION!$A$3:$AN$528,14,FALSE))</f>
        <v>2</v>
      </c>
      <c r="V10" s="222">
        <f>IF(VLOOKUP($B10,PERIODIZACION!$A$3:$AN$528,15,FALSE)=0,"",VLOOKUP($B10,PERIODIZACION!$A$3:$AN$528,15,FALSE))</f>
        <v>80</v>
      </c>
      <c r="W10" s="222" t="str">
        <f t="shared" ref="W10" si="7">IF(V10 &lt;&gt; "","/","")</f>
        <v>/</v>
      </c>
      <c r="X10" s="222">
        <f>IF(VLOOKUP($B10,PERIODIZACION!$A$3:$AN$528,16,FALSE)=0,"",VLOOKUP($B10,PERIODIZACION!$A$3:$AN$528,16,FALSE))</f>
        <v>2</v>
      </c>
      <c r="Y10" s="222">
        <f>IF(VLOOKUP($B10,PERIODIZACION!$A$3:$AN$528,17,FALSE)=0,"",VLOOKUP($B10,PERIODIZACION!$A$3:$AN$528,17,FALSE))</f>
        <v>80</v>
      </c>
      <c r="Z10" s="222" t="str">
        <f t="shared" ref="Z10" si="8">IF(Y10 &lt;&gt; "","/","")</f>
        <v>/</v>
      </c>
      <c r="AA10" s="222">
        <f>IF(VLOOKUP($B10,PERIODIZACION!$A$3:$AN$528,18,FALSE)=0,"",VLOOKUP($B10,PERIODIZACION!$A$3:$AN$528,18,FALSE))</f>
        <v>2</v>
      </c>
      <c r="AB10" s="222">
        <f>IF(VLOOKUP($B10,PERIODIZACION!$A$3:$AN$528,19,FALSE)=0,"",VLOOKUP($B10,PERIODIZACION!$A$3:$AN$528,19,FALSE))</f>
        <v>80</v>
      </c>
      <c r="AC10" s="222" t="str">
        <f t="shared" ref="AC10" si="9">IF(AB10 &lt;&gt; "","/","")</f>
        <v>/</v>
      </c>
      <c r="AD10" s="222">
        <f>IF(VLOOKUP($B10,PERIODIZACION!$A$3:$AN$528,20,FALSE)=0,"",VLOOKUP($B10,PERIODIZACION!$A$3:$AN$528,20,FALSE))</f>
        <v>2</v>
      </c>
      <c r="AE10" s="222" t="str">
        <f>IF(VLOOKUP($B10,PERIODIZACION!$A$3:$AN$528,21,FALSE)=0,"",VLOOKUP($B10,PERIODIZACION!$A$3:$AN$528,21,FALSE))</f>
        <v/>
      </c>
      <c r="AF10" s="222" t="str">
        <f t="shared" ref="AF10" si="10">IF(AE10 &lt;&gt; "","/","")</f>
        <v/>
      </c>
      <c r="AG10" s="223" t="str">
        <f>IF(VLOOKUP($B10,PERIODIZACION!$A$3:$AN$528,22,FALSE)=0,"",VLOOKUP($B10,PERIODIZACION!$A$3:$AN$528,22,FALSE))</f>
        <v/>
      </c>
      <c r="AJ10" s="19" t="e">
        <f>VLOOKUP(C10,EJE!C$1:D1343,2,FALSE)</f>
        <v>#N/A</v>
      </c>
    </row>
    <row r="11" spans="1:36" ht="16.5">
      <c r="A11" s="165">
        <v>8</v>
      </c>
      <c r="B11" s="194" t="s">
        <v>395</v>
      </c>
      <c r="C11" s="220"/>
      <c r="D11" s="206" t="e">
        <f>HYPERLINK(AJ11,AI11)</f>
        <v>#N/A</v>
      </c>
      <c r="E11" s="380"/>
      <c r="F11" s="380"/>
      <c r="G11" s="380"/>
      <c r="H11" s="380" t="s">
        <v>776</v>
      </c>
      <c r="I11" s="380"/>
      <c r="J11" s="380"/>
      <c r="K11" s="380"/>
      <c r="L11" s="380"/>
      <c r="M11" s="380"/>
      <c r="N11" s="380"/>
      <c r="O11" s="380"/>
      <c r="P11" s="380"/>
      <c r="Q11" s="220"/>
      <c r="R11" s="220"/>
      <c r="S11" s="220"/>
      <c r="T11" s="220"/>
      <c r="U11" s="220"/>
      <c r="V11" s="220"/>
      <c r="W11" s="220"/>
      <c r="X11" s="220"/>
      <c r="Y11" s="220"/>
      <c r="Z11" s="220"/>
      <c r="AA11" s="220"/>
      <c r="AB11" s="220"/>
      <c r="AC11" s="220"/>
      <c r="AD11" s="220"/>
      <c r="AE11" s="220"/>
      <c r="AF11" s="220"/>
      <c r="AG11" s="221"/>
      <c r="AI11" s="25" t="s">
        <v>738</v>
      </c>
      <c r="AJ11" s="19" t="e">
        <f>VLOOKUP(C11,EJE!C$1:D1344,2,FALSE)</f>
        <v>#N/A</v>
      </c>
    </row>
    <row r="12" spans="1:36" ht="13.5" thickBot="1">
      <c r="A12" s="165">
        <v>9</v>
      </c>
      <c r="B12" s="195" t="s">
        <v>264</v>
      </c>
      <c r="C12" s="224" t="s">
        <v>219</v>
      </c>
      <c r="D12" s="207" t="str">
        <f>HYPERLINK(AJ12,AI12)</f>
        <v>video</v>
      </c>
      <c r="E12" s="387">
        <v>4</v>
      </c>
      <c r="F12" s="387"/>
      <c r="G12" s="387"/>
      <c r="H12" s="387"/>
      <c r="I12" s="387"/>
      <c r="J12" s="387"/>
      <c r="K12" s="387"/>
      <c r="L12" s="387"/>
      <c r="M12" s="387"/>
      <c r="N12" s="387">
        <v>2</v>
      </c>
      <c r="O12" s="387"/>
      <c r="P12" s="387"/>
      <c r="Q12" s="224"/>
      <c r="R12" s="224"/>
      <c r="S12" s="224"/>
      <c r="T12" s="224"/>
      <c r="U12" s="224"/>
      <c r="V12" s="224"/>
      <c r="W12" s="224"/>
      <c r="X12" s="224"/>
      <c r="Y12" s="224"/>
      <c r="Z12" s="224"/>
      <c r="AA12" s="224"/>
      <c r="AB12" s="224"/>
      <c r="AC12" s="224"/>
      <c r="AD12" s="224"/>
      <c r="AE12" s="224"/>
      <c r="AF12" s="224"/>
      <c r="AG12" s="225"/>
      <c r="AI12" s="25" t="s">
        <v>738</v>
      </c>
      <c r="AJ12" s="19">
        <f>VLOOKUP(C12,EJE!C$1:D1345,2,FALSE)</f>
        <v>0</v>
      </c>
    </row>
    <row r="13" spans="1:36" ht="12" customHeight="1">
      <c r="A13" s="165">
        <v>10</v>
      </c>
      <c r="B13" s="400"/>
      <c r="C13" s="400"/>
      <c r="D13" s="400"/>
      <c r="E13" s="400" t="s">
        <v>688</v>
      </c>
      <c r="F13" s="400"/>
      <c r="G13" s="400"/>
      <c r="H13" s="400" t="s">
        <v>38</v>
      </c>
      <c r="I13" s="400"/>
      <c r="J13" s="400"/>
      <c r="K13" s="400" t="s">
        <v>687</v>
      </c>
      <c r="L13" s="400"/>
      <c r="M13" s="400"/>
      <c r="N13" s="400" t="s">
        <v>686</v>
      </c>
      <c r="O13" s="400"/>
      <c r="P13" s="400"/>
      <c r="Q13" s="178"/>
      <c r="R13" s="178"/>
      <c r="S13" s="178"/>
      <c r="T13" s="178"/>
      <c r="U13" s="178"/>
      <c r="V13" s="178"/>
      <c r="W13" s="178"/>
      <c r="X13" s="178"/>
      <c r="Y13" s="178"/>
      <c r="Z13" s="178"/>
      <c r="AA13" s="178"/>
      <c r="AB13" s="178"/>
      <c r="AC13" s="178"/>
      <c r="AD13" s="178"/>
      <c r="AE13" s="178"/>
      <c r="AF13" s="178"/>
      <c r="AG13" s="178"/>
      <c r="AJ13" s="19"/>
    </row>
    <row r="14" spans="1:36" ht="16.5">
      <c r="A14" s="165">
        <v>11</v>
      </c>
      <c r="B14" s="197" t="s">
        <v>685</v>
      </c>
      <c r="C14" s="178" t="s">
        <v>3</v>
      </c>
      <c r="D14" s="206" t="str">
        <f t="shared" ref="D14:D20" si="11">HYPERLINK(AJ14,AI14)</f>
        <v>video</v>
      </c>
      <c r="E14" s="380"/>
      <c r="F14" s="380"/>
      <c r="G14" s="380"/>
      <c r="H14" s="380" t="s">
        <v>776</v>
      </c>
      <c r="I14" s="380"/>
      <c r="J14" s="380"/>
      <c r="K14" s="380"/>
      <c r="L14" s="380"/>
      <c r="M14" s="380"/>
      <c r="N14" s="380"/>
      <c r="O14" s="380"/>
      <c r="P14" s="380"/>
      <c r="Q14" s="178"/>
      <c r="R14" s="178"/>
      <c r="S14" s="178"/>
      <c r="T14" s="178"/>
      <c r="U14" s="178"/>
      <c r="V14" s="178"/>
      <c r="W14" s="178"/>
      <c r="X14" s="178"/>
      <c r="Y14" s="178"/>
      <c r="Z14" s="178"/>
      <c r="AA14" s="178"/>
      <c r="AB14" s="178"/>
      <c r="AC14" s="178"/>
      <c r="AD14" s="178"/>
      <c r="AE14" s="178"/>
      <c r="AF14" s="178"/>
      <c r="AG14" s="178"/>
      <c r="AI14" s="25" t="s">
        <v>738</v>
      </c>
      <c r="AJ14" s="19" t="str">
        <f>VLOOKUP(C14,EJE!C$1:D1347,2,FALSE)</f>
        <v>https://youtu.be/JwwQxitUCsY?si=-0IR-GRHn2uOUwX0</v>
      </c>
    </row>
    <row r="15" spans="1:36" ht="16.5">
      <c r="A15" s="165">
        <v>12</v>
      </c>
      <c r="B15" s="197" t="s">
        <v>942</v>
      </c>
      <c r="C15" s="178" t="s">
        <v>661</v>
      </c>
      <c r="D15" s="206" t="str">
        <f t="shared" si="11"/>
        <v>video</v>
      </c>
      <c r="E15" s="380"/>
      <c r="F15" s="380"/>
      <c r="G15" s="380"/>
      <c r="H15" s="380" t="s">
        <v>776</v>
      </c>
      <c r="I15" s="380"/>
      <c r="J15" s="380"/>
      <c r="K15" s="380"/>
      <c r="L15" s="380"/>
      <c r="M15" s="380"/>
      <c r="N15" s="380"/>
      <c r="O15" s="380"/>
      <c r="P15" s="380"/>
      <c r="Q15" s="178"/>
      <c r="R15" s="178"/>
      <c r="S15" s="178"/>
      <c r="T15" s="178"/>
      <c r="U15" s="178"/>
      <c r="V15" s="178"/>
      <c r="W15" s="178"/>
      <c r="X15" s="178"/>
      <c r="Y15" s="178"/>
      <c r="Z15" s="178"/>
      <c r="AA15" s="178"/>
      <c r="AB15" s="178"/>
      <c r="AC15" s="178"/>
      <c r="AD15" s="178"/>
      <c r="AE15" s="178"/>
      <c r="AF15" s="178"/>
      <c r="AG15" s="178"/>
      <c r="AI15" s="25" t="s">
        <v>738</v>
      </c>
      <c r="AJ15" s="19" t="str">
        <f>VLOOKUP(C15,EJE!C$1:D1348,2,FALSE)</f>
        <v>https://drive.google.com/file/d/1VSznd0Pd842fm_2ygqVwDGID2Qpk-swW/view?usp=sharing</v>
      </c>
    </row>
    <row r="16" spans="1:36" ht="12" customHeight="1">
      <c r="A16" s="165">
        <v>13</v>
      </c>
      <c r="B16" s="197" t="s">
        <v>942</v>
      </c>
      <c r="C16" s="178" t="s">
        <v>661</v>
      </c>
      <c r="D16" s="206" t="str">
        <f t="shared" si="11"/>
        <v>video</v>
      </c>
      <c r="E16" s="380"/>
      <c r="F16" s="380"/>
      <c r="G16" s="380"/>
      <c r="H16" s="380" t="s">
        <v>776</v>
      </c>
      <c r="I16" s="380"/>
      <c r="J16" s="380"/>
      <c r="K16" s="380"/>
      <c r="L16" s="380"/>
      <c r="M16" s="380"/>
      <c r="N16" s="380"/>
      <c r="O16" s="380"/>
      <c r="P16" s="380"/>
      <c r="Q16" s="178"/>
      <c r="R16" s="178"/>
      <c r="S16" s="178"/>
      <c r="T16" s="178"/>
      <c r="U16" s="178"/>
      <c r="V16" s="178"/>
      <c r="W16" s="178"/>
      <c r="X16" s="178"/>
      <c r="Y16" s="178"/>
      <c r="Z16" s="178"/>
      <c r="AA16" s="178"/>
      <c r="AB16" s="178"/>
      <c r="AC16" s="178"/>
      <c r="AD16" s="178"/>
      <c r="AE16" s="178"/>
      <c r="AF16" s="178"/>
      <c r="AG16" s="178"/>
      <c r="AI16" s="25" t="s">
        <v>738</v>
      </c>
      <c r="AJ16" s="19" t="str">
        <f>VLOOKUP(C16,EJE!C$1:D1349,2,FALSE)</f>
        <v>https://drive.google.com/file/d/1VSznd0Pd842fm_2ygqVwDGID2Qpk-swW/view?usp=sharing</v>
      </c>
    </row>
    <row r="17" spans="1:42">
      <c r="A17" s="165">
        <v>14</v>
      </c>
      <c r="B17" s="197" t="s">
        <v>42</v>
      </c>
      <c r="C17" s="178" t="s">
        <v>2</v>
      </c>
      <c r="D17" s="206" t="str">
        <f t="shared" si="11"/>
        <v>video</v>
      </c>
      <c r="E17" s="380">
        <v>10</v>
      </c>
      <c r="F17" s="380"/>
      <c r="G17" s="380"/>
      <c r="H17" s="380" t="s">
        <v>772</v>
      </c>
      <c r="I17" s="380"/>
      <c r="J17" s="380"/>
      <c r="K17" s="380">
        <v>3</v>
      </c>
      <c r="L17" s="380"/>
      <c r="M17" s="380"/>
      <c r="N17" s="380"/>
      <c r="O17" s="380"/>
      <c r="P17" s="380"/>
      <c r="Q17" s="178"/>
      <c r="R17" s="178"/>
      <c r="S17" s="178"/>
      <c r="T17" s="178"/>
      <c r="U17" s="178"/>
      <c r="V17" s="178"/>
      <c r="W17" s="178"/>
      <c r="X17" s="178"/>
      <c r="Y17" s="178"/>
      <c r="Z17" s="178"/>
      <c r="AA17" s="178"/>
      <c r="AB17" s="178"/>
      <c r="AC17" s="178"/>
      <c r="AD17" s="178"/>
      <c r="AE17" s="178"/>
      <c r="AF17" s="178"/>
      <c r="AG17" s="178"/>
      <c r="AI17" s="25" t="s">
        <v>738</v>
      </c>
      <c r="AJ17" s="19" t="str">
        <f>VLOOKUP(C17,EJE!C$1:D1350,2,FALSE)</f>
        <v>https://youtu.be/bgO3bI1ts_E?si=cgFOBOfo4lT9WI1k</v>
      </c>
    </row>
    <row r="18" spans="1:42">
      <c r="A18" s="165">
        <v>15</v>
      </c>
      <c r="B18" s="197" t="s">
        <v>39</v>
      </c>
      <c r="C18" s="178" t="s">
        <v>565</v>
      </c>
      <c r="D18" s="206" t="str">
        <f t="shared" si="11"/>
        <v>video</v>
      </c>
      <c r="E18" s="380">
        <v>10</v>
      </c>
      <c r="F18" s="380"/>
      <c r="G18" s="380"/>
      <c r="H18" s="380" t="s">
        <v>772</v>
      </c>
      <c r="I18" s="380"/>
      <c r="J18" s="380"/>
      <c r="K18" s="380">
        <v>3</v>
      </c>
      <c r="L18" s="380"/>
      <c r="M18" s="380"/>
      <c r="N18" s="380"/>
      <c r="O18" s="380"/>
      <c r="P18" s="380"/>
      <c r="Q18" s="178"/>
      <c r="R18" s="178"/>
      <c r="S18" s="178"/>
      <c r="T18" s="178"/>
      <c r="U18" s="178"/>
      <c r="V18" s="178"/>
      <c r="W18" s="178"/>
      <c r="X18" s="178"/>
      <c r="Y18" s="178"/>
      <c r="Z18" s="178"/>
      <c r="AA18" s="178"/>
      <c r="AB18" s="178"/>
      <c r="AC18" s="178"/>
      <c r="AD18" s="178"/>
      <c r="AE18" s="178"/>
      <c r="AF18" s="178"/>
      <c r="AG18" s="178"/>
      <c r="AI18" s="25" t="s">
        <v>738</v>
      </c>
      <c r="AJ18" s="19">
        <f>VLOOKUP(C18,EJE!C$1:D1351,2,FALSE)</f>
        <v>0</v>
      </c>
    </row>
    <row r="19" spans="1:42">
      <c r="A19" s="165">
        <v>16</v>
      </c>
      <c r="B19" s="197" t="s">
        <v>685</v>
      </c>
      <c r="C19" s="178" t="s">
        <v>4</v>
      </c>
      <c r="D19" s="206" t="str">
        <f t="shared" si="11"/>
        <v>video</v>
      </c>
      <c r="E19" s="380"/>
      <c r="F19" s="380"/>
      <c r="G19" s="380"/>
      <c r="H19" s="380" t="s">
        <v>779</v>
      </c>
      <c r="I19" s="380"/>
      <c r="J19" s="380"/>
      <c r="K19" s="380">
        <v>3</v>
      </c>
      <c r="L19" s="380"/>
      <c r="M19" s="380"/>
      <c r="N19" s="380"/>
      <c r="O19" s="380"/>
      <c r="P19" s="380"/>
      <c r="Q19" s="178"/>
      <c r="R19" s="178"/>
      <c r="S19" s="178"/>
      <c r="T19" s="178"/>
      <c r="U19" s="178"/>
      <c r="V19" s="178"/>
      <c r="W19" s="178"/>
      <c r="X19" s="178"/>
      <c r="Y19" s="178"/>
      <c r="Z19" s="178"/>
      <c r="AA19" s="178"/>
      <c r="AB19" s="178"/>
      <c r="AC19" s="178"/>
      <c r="AD19" s="178"/>
      <c r="AE19" s="178"/>
      <c r="AF19" s="178"/>
      <c r="AG19" s="178"/>
      <c r="AI19" s="25" t="s">
        <v>738</v>
      </c>
      <c r="AJ19" s="19" t="str">
        <f>VLOOKUP(C19,EJE!C$1:D1352,2,FALSE)</f>
        <v>https://youtu.be/SvFPSj9WcEk?si=iMWBcf8EZLcp5zy2</v>
      </c>
    </row>
    <row r="20" spans="1:42" ht="16.5">
      <c r="A20" s="166">
        <v>17</v>
      </c>
      <c r="B20" s="197" t="s">
        <v>1</v>
      </c>
      <c r="C20" s="178" t="s">
        <v>746</v>
      </c>
      <c r="D20" s="206" t="str">
        <f t="shared" si="11"/>
        <v>video</v>
      </c>
      <c r="E20" s="380"/>
      <c r="F20" s="380"/>
      <c r="G20" s="380"/>
      <c r="H20" s="380"/>
      <c r="I20" s="380"/>
      <c r="J20" s="380"/>
      <c r="K20" s="380"/>
      <c r="L20" s="380"/>
      <c r="M20" s="380"/>
      <c r="N20" s="380"/>
      <c r="O20" s="380"/>
      <c r="P20" s="380"/>
      <c r="Q20" s="178"/>
      <c r="R20" s="178"/>
      <c r="S20" s="178"/>
      <c r="T20" s="178"/>
      <c r="U20" s="178"/>
      <c r="V20" s="178"/>
      <c r="W20" s="178"/>
      <c r="X20" s="178"/>
      <c r="Y20" s="178"/>
      <c r="Z20" s="178"/>
      <c r="AA20" s="178"/>
      <c r="AB20" s="178"/>
      <c r="AC20" s="178"/>
      <c r="AD20" s="178"/>
      <c r="AE20" s="178"/>
      <c r="AF20" s="178"/>
      <c r="AG20" s="178"/>
      <c r="AI20" s="25" t="s">
        <v>738</v>
      </c>
      <c r="AJ20" s="19">
        <f>VLOOKUP(C20,EJE!C$1:D1353,2,FALSE)</f>
        <v>0</v>
      </c>
    </row>
    <row r="21" spans="1:42" ht="16.5">
      <c r="A21" s="166">
        <v>18</v>
      </c>
      <c r="B21" s="197" t="s">
        <v>1</v>
      </c>
      <c r="C21" s="178" t="s">
        <v>746</v>
      </c>
      <c r="D21" s="206" t="str">
        <f t="shared" ref="D21:D23" si="12">HYPERLINK(AJ21,AI21)</f>
        <v>video</v>
      </c>
      <c r="E21" s="380"/>
      <c r="F21" s="380"/>
      <c r="G21" s="380"/>
      <c r="H21" s="380"/>
      <c r="I21" s="380"/>
      <c r="J21" s="380"/>
      <c r="K21" s="380"/>
      <c r="L21" s="380"/>
      <c r="M21" s="380"/>
      <c r="N21" s="380"/>
      <c r="O21" s="380"/>
      <c r="P21" s="380"/>
      <c r="Q21" s="178"/>
      <c r="R21" s="178"/>
      <c r="S21" s="178"/>
      <c r="T21" s="178"/>
      <c r="U21" s="178"/>
      <c r="V21" s="178"/>
      <c r="W21" s="178"/>
      <c r="X21" s="178"/>
      <c r="Y21" s="178"/>
      <c r="Z21" s="178"/>
      <c r="AA21" s="178"/>
      <c r="AB21" s="178"/>
      <c r="AC21" s="178"/>
      <c r="AD21" s="178"/>
      <c r="AE21" s="178"/>
      <c r="AF21" s="178"/>
      <c r="AG21" s="178"/>
      <c r="AI21" s="25" t="s">
        <v>738</v>
      </c>
      <c r="AJ21" s="19">
        <f>VLOOKUP(C21,EJE!C$1:D1354,2,FALSE)</f>
        <v>0</v>
      </c>
    </row>
    <row r="22" spans="1:42" ht="16.5">
      <c r="A22" s="166">
        <v>19</v>
      </c>
      <c r="B22" s="197" t="s">
        <v>1</v>
      </c>
      <c r="C22" s="178" t="s">
        <v>746</v>
      </c>
      <c r="D22" s="206" t="str">
        <f t="shared" si="12"/>
        <v>video</v>
      </c>
      <c r="E22" s="380"/>
      <c r="F22" s="380"/>
      <c r="G22" s="380"/>
      <c r="H22" s="380"/>
      <c r="I22" s="380"/>
      <c r="J22" s="380"/>
      <c r="K22" s="380"/>
      <c r="L22" s="380"/>
      <c r="M22" s="380"/>
      <c r="N22" s="380"/>
      <c r="O22" s="380"/>
      <c r="P22" s="380"/>
      <c r="Q22" s="178"/>
      <c r="R22" s="178"/>
      <c r="S22" s="178"/>
      <c r="T22" s="178"/>
      <c r="U22" s="178"/>
      <c r="V22" s="178"/>
      <c r="W22" s="178"/>
      <c r="X22" s="178"/>
      <c r="Y22" s="178"/>
      <c r="Z22" s="178"/>
      <c r="AA22" s="178"/>
      <c r="AB22" s="178"/>
      <c r="AC22" s="178"/>
      <c r="AD22" s="178"/>
      <c r="AE22" s="178"/>
      <c r="AF22" s="178"/>
      <c r="AG22" s="178"/>
      <c r="AI22" s="25" t="s">
        <v>738</v>
      </c>
      <c r="AJ22" s="19">
        <f>VLOOKUP(C22,EJE!C$1:D1355,2,FALSE)</f>
        <v>0</v>
      </c>
    </row>
    <row r="23" spans="1:42" ht="16.5">
      <c r="A23" s="166">
        <v>20</v>
      </c>
      <c r="B23" s="197" t="s">
        <v>1</v>
      </c>
      <c r="C23" s="178" t="s">
        <v>746</v>
      </c>
      <c r="D23" s="206" t="str">
        <f t="shared" si="12"/>
        <v>video</v>
      </c>
      <c r="E23" s="380"/>
      <c r="F23" s="380"/>
      <c r="G23" s="380"/>
      <c r="H23" s="380"/>
      <c r="I23" s="380"/>
      <c r="J23" s="380"/>
      <c r="K23" s="380"/>
      <c r="L23" s="380"/>
      <c r="M23" s="380"/>
      <c r="N23" s="380"/>
      <c r="O23" s="380"/>
      <c r="P23" s="380"/>
      <c r="Q23" s="178"/>
      <c r="R23" s="178"/>
      <c r="S23" s="178"/>
      <c r="T23" s="178"/>
      <c r="U23" s="178"/>
      <c r="V23" s="178"/>
      <c r="W23" s="178"/>
      <c r="X23" s="178"/>
      <c r="Y23" s="178"/>
      <c r="Z23" s="178"/>
      <c r="AA23" s="178"/>
      <c r="AB23" s="178"/>
      <c r="AC23" s="178"/>
      <c r="AD23" s="178"/>
      <c r="AE23" s="178"/>
      <c r="AF23" s="178"/>
      <c r="AG23" s="178"/>
      <c r="AI23" s="25" t="s">
        <v>738</v>
      </c>
      <c r="AJ23" s="19">
        <f>VLOOKUP(C23,EJE!C$1:D1356,2,FALSE)</f>
        <v>0</v>
      </c>
    </row>
    <row r="24" spans="1:42">
      <c r="A24" s="166"/>
      <c r="B24" s="380"/>
      <c r="C24" s="380"/>
      <c r="D24" s="380"/>
      <c r="E24" s="380"/>
      <c r="F24" s="380"/>
      <c r="G24" s="380"/>
      <c r="H24" s="380"/>
      <c r="I24" s="380"/>
      <c r="J24" s="380"/>
      <c r="K24" s="380"/>
      <c r="L24" s="380"/>
      <c r="M24" s="380"/>
      <c r="N24" s="380"/>
      <c r="O24" s="380"/>
      <c r="P24" s="380"/>
      <c r="Q24" s="178"/>
      <c r="R24" s="178"/>
      <c r="S24" s="178"/>
      <c r="T24" s="178"/>
      <c r="U24" s="178"/>
      <c r="V24" s="178"/>
      <c r="W24" s="178"/>
      <c r="X24" s="178"/>
      <c r="Y24" s="178"/>
      <c r="Z24" s="178"/>
      <c r="AA24" s="178"/>
      <c r="AB24" s="178"/>
      <c r="AC24" s="178"/>
      <c r="AD24" s="178"/>
      <c r="AE24" s="178"/>
      <c r="AF24" s="159"/>
      <c r="AG24" s="178"/>
      <c r="AJ24" s="75"/>
    </row>
    <row r="25" spans="1:42">
      <c r="A25" s="166"/>
      <c r="B25" s="198"/>
      <c r="C25" s="178"/>
      <c r="D25" s="206"/>
      <c r="E25" s="380"/>
      <c r="F25" s="380"/>
      <c r="G25" s="380"/>
      <c r="H25" s="380"/>
      <c r="I25" s="380"/>
      <c r="J25" s="380"/>
      <c r="K25" s="380"/>
      <c r="L25" s="380"/>
      <c r="M25" s="380"/>
      <c r="N25" s="380"/>
      <c r="O25" s="380"/>
      <c r="P25" s="380"/>
      <c r="Q25" s="178"/>
      <c r="R25" s="178"/>
      <c r="S25" s="178"/>
      <c r="T25" s="178"/>
      <c r="U25" s="178"/>
      <c r="V25" s="178"/>
      <c r="W25" s="178"/>
      <c r="X25" s="178"/>
      <c r="Y25" s="178"/>
      <c r="Z25" s="178"/>
      <c r="AA25" s="178"/>
      <c r="AB25" s="178"/>
      <c r="AC25" s="178"/>
      <c r="AD25" s="178"/>
      <c r="AE25" s="178"/>
      <c r="AF25" s="159"/>
      <c r="AG25" s="178"/>
      <c r="AJ25" s="75"/>
      <c r="AP25" s="187">
        <v>2</v>
      </c>
    </row>
    <row r="26" spans="1:42">
      <c r="A26" s="166"/>
      <c r="B26" s="198"/>
      <c r="C26" s="186"/>
      <c r="D26" s="208"/>
      <c r="E26" s="380"/>
      <c r="F26" s="380"/>
      <c r="G26" s="380"/>
      <c r="H26" s="380"/>
      <c r="I26" s="380"/>
      <c r="J26" s="380"/>
      <c r="K26" s="380"/>
      <c r="L26" s="380"/>
      <c r="M26" s="380"/>
      <c r="N26" s="380"/>
      <c r="O26" s="380"/>
      <c r="P26" s="380"/>
      <c r="Q26" s="186"/>
      <c r="R26" s="186"/>
      <c r="S26" s="186"/>
      <c r="T26" s="186"/>
      <c r="U26" s="186"/>
      <c r="V26" s="186"/>
      <c r="W26" s="186"/>
      <c r="X26" s="186"/>
      <c r="Y26" s="186"/>
      <c r="Z26" s="186"/>
      <c r="AA26" s="186"/>
      <c r="AB26" s="186"/>
      <c r="AC26" s="186"/>
      <c r="AD26" s="186"/>
      <c r="AE26" s="186"/>
      <c r="AG26" s="186"/>
      <c r="AJ26" s="75"/>
    </row>
    <row r="27" spans="1:42">
      <c r="A27" s="166"/>
      <c r="B27" s="198"/>
      <c r="C27" s="186"/>
      <c r="D27" s="208"/>
      <c r="E27" s="380"/>
      <c r="F27" s="380"/>
      <c r="G27" s="380"/>
      <c r="H27" s="380"/>
      <c r="I27" s="380"/>
      <c r="J27" s="380"/>
      <c r="K27" s="380"/>
      <c r="L27" s="380"/>
      <c r="M27" s="380"/>
      <c r="N27" s="380"/>
      <c r="O27" s="380"/>
      <c r="P27" s="380"/>
      <c r="Q27" s="186"/>
      <c r="R27" s="186"/>
      <c r="S27" s="186"/>
      <c r="T27" s="186"/>
      <c r="U27" s="186"/>
      <c r="V27" s="186"/>
      <c r="W27" s="186"/>
      <c r="X27" s="186"/>
      <c r="Y27" s="186"/>
      <c r="Z27" s="186"/>
      <c r="AA27" s="186"/>
      <c r="AB27" s="186"/>
      <c r="AC27" s="186"/>
      <c r="AD27" s="186"/>
      <c r="AE27" s="186"/>
      <c r="AG27" s="186"/>
      <c r="AJ27" s="75"/>
    </row>
    <row r="28" spans="1:42">
      <c r="B28" s="198"/>
      <c r="C28" s="157" t="s">
        <v>770</v>
      </c>
      <c r="D28" s="208"/>
      <c r="E28" s="186"/>
      <c r="F28" s="186"/>
      <c r="G28" s="186"/>
      <c r="H28" s="186"/>
      <c r="I28" s="186"/>
      <c r="J28" s="186"/>
      <c r="K28" s="186"/>
      <c r="L28" s="186"/>
      <c r="M28" s="186"/>
      <c r="N28" s="178"/>
      <c r="O28" s="178"/>
      <c r="P28" s="178"/>
      <c r="Q28" s="186"/>
      <c r="R28" s="186"/>
      <c r="S28" s="186"/>
      <c r="T28" s="186"/>
      <c r="U28" s="186"/>
      <c r="V28" s="186"/>
      <c r="W28" s="186"/>
      <c r="X28" s="186"/>
      <c r="Y28" s="186"/>
      <c r="Z28" s="186"/>
      <c r="AA28" s="186"/>
      <c r="AB28" s="186"/>
      <c r="AC28" s="186"/>
      <c r="AD28" s="186"/>
      <c r="AE28" s="186"/>
      <c r="AG28" s="186"/>
      <c r="AJ28" s="75"/>
    </row>
    <row r="29" spans="1:42" s="250" customFormat="1" ht="19.5" thickBot="1">
      <c r="A29" s="245">
        <v>2</v>
      </c>
      <c r="B29" s="245"/>
      <c r="C29" s="245" t="s">
        <v>924</v>
      </c>
      <c r="D29" s="245"/>
      <c r="E29" s="401" t="s">
        <v>688</v>
      </c>
      <c r="F29" s="401"/>
      <c r="G29" s="401"/>
      <c r="H29" s="401" t="s">
        <v>38</v>
      </c>
      <c r="I29" s="401"/>
      <c r="J29" s="401"/>
      <c r="K29" s="401" t="s">
        <v>687</v>
      </c>
      <c r="L29" s="401"/>
      <c r="M29" s="401"/>
      <c r="N29" s="401" t="s">
        <v>686</v>
      </c>
      <c r="O29" s="401"/>
      <c r="P29" s="401"/>
      <c r="AH29" s="249"/>
      <c r="AI29" s="249"/>
    </row>
    <row r="30" spans="1:42">
      <c r="A30" s="165">
        <v>1</v>
      </c>
      <c r="B30" s="193" t="s">
        <v>175</v>
      </c>
      <c r="C30" s="176" t="s">
        <v>210</v>
      </c>
      <c r="D30" s="209" t="str">
        <f t="shared" ref="D30:D35" si="13">HYPERLINK(AJ30,AI30)</f>
        <v>video</v>
      </c>
      <c r="E30" s="389">
        <v>8</v>
      </c>
      <c r="F30" s="389"/>
      <c r="G30" s="389"/>
      <c r="H30" s="389"/>
      <c r="I30" s="389"/>
      <c r="J30" s="389"/>
      <c r="K30" s="389"/>
      <c r="L30" s="389"/>
      <c r="M30" s="389"/>
      <c r="N30" s="390"/>
      <c r="O30" s="390"/>
      <c r="P30" s="391"/>
      <c r="Q30" s="186"/>
      <c r="R30" s="186"/>
      <c r="S30" s="186"/>
      <c r="T30" s="186"/>
      <c r="U30" s="186"/>
      <c r="V30" s="186"/>
      <c r="W30" s="186"/>
      <c r="X30" s="186"/>
      <c r="Y30" s="186"/>
      <c r="Z30" s="186"/>
      <c r="AA30" s="186"/>
      <c r="AB30" s="186"/>
      <c r="AC30" s="186"/>
      <c r="AD30" s="186"/>
      <c r="AE30" s="186"/>
      <c r="AF30" s="186"/>
      <c r="AG30" s="186"/>
      <c r="AI30" s="25" t="s">
        <v>738</v>
      </c>
      <c r="AJ30" s="19">
        <f>VLOOKUP(C30,EJE!C$1:D1356,2,FALSE)</f>
        <v>0</v>
      </c>
    </row>
    <row r="31" spans="1:42" ht="16.5">
      <c r="A31" s="165">
        <v>2</v>
      </c>
      <c r="B31" s="194" t="s">
        <v>395</v>
      </c>
      <c r="C31" s="178" t="s">
        <v>389</v>
      </c>
      <c r="D31" s="208" t="str">
        <f t="shared" si="13"/>
        <v>video</v>
      </c>
      <c r="E31" s="384"/>
      <c r="F31" s="384"/>
      <c r="G31" s="384"/>
      <c r="H31" s="384" t="s">
        <v>776</v>
      </c>
      <c r="I31" s="384"/>
      <c r="J31" s="384"/>
      <c r="K31" s="384">
        <v>3</v>
      </c>
      <c r="L31" s="384"/>
      <c r="M31" s="384"/>
      <c r="N31" s="380"/>
      <c r="O31" s="380"/>
      <c r="P31" s="385"/>
      <c r="Q31" s="186"/>
      <c r="R31" s="186"/>
      <c r="S31" s="186"/>
      <c r="T31" s="186"/>
      <c r="U31" s="186"/>
      <c r="V31" s="186"/>
      <c r="W31" s="186"/>
      <c r="X31" s="186"/>
      <c r="Y31" s="186"/>
      <c r="Z31" s="186"/>
      <c r="AA31" s="186"/>
      <c r="AB31" s="186"/>
      <c r="AC31" s="186"/>
      <c r="AD31" s="186"/>
      <c r="AE31" s="186"/>
      <c r="AF31" s="186"/>
      <c r="AG31" s="186"/>
      <c r="AI31" s="25" t="s">
        <v>738</v>
      </c>
      <c r="AJ31" s="19" t="str">
        <f>VLOOKUP(C31,EJE!C$1:D1357,2,FALSE)</f>
        <v>https://youtu.be/B4AxYIlorgw?si=E6uIHQ3akwy8aj-m</v>
      </c>
    </row>
    <row r="32" spans="1:42" ht="17.25" thickBot="1">
      <c r="A32" s="165">
        <v>3</v>
      </c>
      <c r="B32" s="195" t="s">
        <v>392</v>
      </c>
      <c r="C32" s="180" t="s">
        <v>176</v>
      </c>
      <c r="D32" s="210" t="str">
        <f t="shared" si="13"/>
        <v>video</v>
      </c>
      <c r="E32" s="386"/>
      <c r="F32" s="386"/>
      <c r="G32" s="386"/>
      <c r="H32" s="386" t="s">
        <v>776</v>
      </c>
      <c r="I32" s="386"/>
      <c r="J32" s="386"/>
      <c r="K32" s="386">
        <v>3</v>
      </c>
      <c r="L32" s="386"/>
      <c r="M32" s="386"/>
      <c r="N32" s="387"/>
      <c r="O32" s="387"/>
      <c r="P32" s="388"/>
      <c r="Q32" s="186"/>
      <c r="R32" s="186"/>
      <c r="S32" s="186"/>
      <c r="T32" s="186"/>
      <c r="U32" s="186"/>
      <c r="V32" s="186"/>
      <c r="W32" s="186"/>
      <c r="X32" s="186"/>
      <c r="Y32" s="186"/>
      <c r="Z32" s="186"/>
      <c r="AA32" s="186"/>
      <c r="AB32" s="186"/>
      <c r="AC32" s="186"/>
      <c r="AD32" s="186"/>
      <c r="AE32" s="186"/>
      <c r="AF32" s="186"/>
      <c r="AG32" s="186"/>
      <c r="AI32" s="25" t="s">
        <v>738</v>
      </c>
      <c r="AJ32" s="19" t="str">
        <f>VLOOKUP(C32,EJE!C$1:D1358,2,FALSE)</f>
        <v>https://drive.google.com/file/d/1Q1An8Nigul245WUqUDS52fCJOsCBmEqf/view?usp=drive_link</v>
      </c>
    </row>
    <row r="33" spans="1:36" ht="16.5">
      <c r="A33" s="165">
        <v>4</v>
      </c>
      <c r="B33" s="193" t="s">
        <v>739</v>
      </c>
      <c r="C33" s="176" t="s">
        <v>66</v>
      </c>
      <c r="D33" s="209" t="str">
        <f t="shared" si="13"/>
        <v>video</v>
      </c>
      <c r="E33" s="389"/>
      <c r="F33" s="389"/>
      <c r="G33" s="389"/>
      <c r="H33" s="389" t="s">
        <v>776</v>
      </c>
      <c r="I33" s="389"/>
      <c r="J33" s="389"/>
      <c r="K33" s="389">
        <v>3</v>
      </c>
      <c r="L33" s="389"/>
      <c r="M33" s="389"/>
      <c r="N33" s="390"/>
      <c r="O33" s="390"/>
      <c r="P33" s="391"/>
      <c r="Q33" s="186"/>
      <c r="R33" s="186"/>
      <c r="S33" s="186"/>
      <c r="T33" s="186"/>
      <c r="U33" s="186"/>
      <c r="V33" s="186"/>
      <c r="W33" s="186"/>
      <c r="X33" s="186"/>
      <c r="Y33" s="186"/>
      <c r="Z33" s="186"/>
      <c r="AA33" s="186"/>
      <c r="AB33" s="186"/>
      <c r="AC33" s="186"/>
      <c r="AD33" s="186"/>
      <c r="AE33" s="186"/>
      <c r="AF33" s="186"/>
      <c r="AG33" s="186"/>
      <c r="AI33" s="25" t="s">
        <v>738</v>
      </c>
      <c r="AJ33" s="19" t="str">
        <f>VLOOKUP(C33,EJE!C$1:D1359,2,FALSE)</f>
        <v>https://youtu.be/YNAwRWgPwNk?si=tRGZb459mOPBCCZB</v>
      </c>
    </row>
    <row r="34" spans="1:36">
      <c r="A34" s="165">
        <v>5</v>
      </c>
      <c r="B34" s="194" t="s">
        <v>739</v>
      </c>
      <c r="C34" s="178" t="s">
        <v>622</v>
      </c>
      <c r="D34" s="208" t="e">
        <f t="shared" si="13"/>
        <v>#N/A</v>
      </c>
      <c r="E34" s="384"/>
      <c r="F34" s="384"/>
      <c r="G34" s="384"/>
      <c r="H34" s="384" t="s">
        <v>776</v>
      </c>
      <c r="I34" s="384"/>
      <c r="J34" s="384"/>
      <c r="K34" s="384">
        <v>3</v>
      </c>
      <c r="L34" s="384"/>
      <c r="M34" s="384"/>
      <c r="N34" s="380"/>
      <c r="O34" s="380"/>
      <c r="P34" s="385"/>
      <c r="Q34" s="186"/>
      <c r="R34" s="186"/>
      <c r="S34" s="186"/>
      <c r="T34" s="186"/>
      <c r="U34" s="186"/>
      <c r="V34" s="186"/>
      <c r="W34" s="186"/>
      <c r="X34" s="186"/>
      <c r="Y34" s="186"/>
      <c r="Z34" s="186"/>
      <c r="AA34" s="186"/>
      <c r="AB34" s="186"/>
      <c r="AC34" s="186"/>
      <c r="AD34" s="186"/>
      <c r="AE34" s="186"/>
      <c r="AF34" s="186"/>
      <c r="AG34" s="186"/>
      <c r="AI34" s="25" t="s">
        <v>738</v>
      </c>
      <c r="AJ34" s="19" t="e">
        <f>VLOOKUP(C34,EJE!C$1:D1360,2,FALSE)</f>
        <v>#N/A</v>
      </c>
    </row>
    <row r="35" spans="1:36" ht="13.5" thickBot="1">
      <c r="A35" s="165">
        <v>6</v>
      </c>
      <c r="B35" s="195" t="s">
        <v>0</v>
      </c>
      <c r="C35" s="180" t="s">
        <v>627</v>
      </c>
      <c r="D35" s="210" t="str">
        <f t="shared" si="13"/>
        <v>video</v>
      </c>
      <c r="E35" s="386"/>
      <c r="F35" s="386"/>
      <c r="G35" s="386"/>
      <c r="H35" s="386" t="s">
        <v>776</v>
      </c>
      <c r="I35" s="386"/>
      <c r="J35" s="386"/>
      <c r="K35" s="386">
        <v>3</v>
      </c>
      <c r="L35" s="386"/>
      <c r="M35" s="386"/>
      <c r="N35" s="387"/>
      <c r="O35" s="387"/>
      <c r="P35" s="388"/>
      <c r="Q35" s="186"/>
      <c r="R35" s="186"/>
      <c r="S35" s="186"/>
      <c r="T35" s="186"/>
      <c r="U35" s="186"/>
      <c r="V35" s="186"/>
      <c r="W35" s="186"/>
      <c r="X35" s="186"/>
      <c r="Y35" s="186"/>
      <c r="Z35" s="186"/>
      <c r="AA35" s="186"/>
      <c r="AB35" s="186"/>
      <c r="AC35" s="186"/>
      <c r="AD35" s="186"/>
      <c r="AE35" s="186"/>
      <c r="AF35" s="186"/>
      <c r="AG35" s="186"/>
      <c r="AI35" s="25" t="s">
        <v>738</v>
      </c>
      <c r="AJ35" s="19" t="str">
        <f>VLOOKUP(C35,EJE!C$1:D1361,2,FALSE)</f>
        <v>https://youtu.be/21c_yxmd5lQ?si=PIVwUqgcfAsyu5jn</v>
      </c>
    </row>
    <row r="36" spans="1:36">
      <c r="A36" s="165">
        <v>8</v>
      </c>
      <c r="B36" s="197" t="s">
        <v>39</v>
      </c>
      <c r="C36" s="178" t="s">
        <v>155</v>
      </c>
      <c r="D36" s="208" t="str">
        <f t="shared" ref="D36:D42" si="14">HYPERLINK(AJ36,AI36)</f>
        <v>video</v>
      </c>
      <c r="E36" s="384">
        <v>5</v>
      </c>
      <c r="F36" s="384"/>
      <c r="G36" s="384"/>
      <c r="H36" s="384"/>
      <c r="I36" s="384"/>
      <c r="J36" s="384"/>
      <c r="K36" s="384"/>
      <c r="L36" s="384"/>
      <c r="M36" s="384"/>
      <c r="N36" s="384">
        <v>2</v>
      </c>
      <c r="O36" s="384"/>
      <c r="P36" s="384"/>
      <c r="Q36" s="186"/>
      <c r="R36" s="186"/>
      <c r="S36" s="186"/>
      <c r="T36" s="186"/>
      <c r="U36" s="186"/>
      <c r="V36" s="186"/>
      <c r="W36" s="186"/>
      <c r="X36" s="186"/>
      <c r="Y36" s="186"/>
      <c r="Z36" s="186"/>
      <c r="AA36" s="186"/>
      <c r="AB36" s="186"/>
      <c r="AC36" s="186"/>
      <c r="AD36" s="186"/>
      <c r="AE36" s="186"/>
      <c r="AF36" s="186"/>
      <c r="AG36" s="186"/>
      <c r="AI36" s="25" t="s">
        <v>738</v>
      </c>
      <c r="AJ36" s="19">
        <f>VLOOKUP(C36,EJE!C$1:D1364,2,FALSE)</f>
        <v>0</v>
      </c>
    </row>
    <row r="37" spans="1:36">
      <c r="A37" s="165">
        <v>9</v>
      </c>
      <c r="B37" s="197" t="s">
        <v>942</v>
      </c>
      <c r="C37" s="178" t="s">
        <v>219</v>
      </c>
      <c r="D37" s="208" t="str">
        <f t="shared" si="14"/>
        <v>video</v>
      </c>
      <c r="E37" s="384"/>
      <c r="F37" s="384"/>
      <c r="G37" s="384"/>
      <c r="H37" s="384" t="s">
        <v>776</v>
      </c>
      <c r="I37" s="384"/>
      <c r="J37" s="384"/>
      <c r="K37" s="384"/>
      <c r="L37" s="384"/>
      <c r="M37" s="384"/>
      <c r="N37" s="384"/>
      <c r="O37" s="384"/>
      <c r="P37" s="384"/>
      <c r="Q37" s="186"/>
      <c r="R37" s="186"/>
      <c r="S37" s="186"/>
      <c r="T37" s="186"/>
      <c r="U37" s="186"/>
      <c r="V37" s="186"/>
      <c r="W37" s="186"/>
      <c r="X37" s="186"/>
      <c r="Y37" s="186"/>
      <c r="Z37" s="186"/>
      <c r="AA37" s="186"/>
      <c r="AB37" s="186"/>
      <c r="AC37" s="186"/>
      <c r="AD37" s="186"/>
      <c r="AE37" s="186"/>
      <c r="AF37" s="186"/>
      <c r="AG37" s="186"/>
      <c r="AI37" s="25" t="s">
        <v>738</v>
      </c>
      <c r="AJ37" s="19">
        <f>VLOOKUP(C37,EJE!C$1:D1365,2,FALSE)</f>
        <v>0</v>
      </c>
    </row>
    <row r="38" spans="1:36" ht="16.5">
      <c r="A38" s="165">
        <v>11</v>
      </c>
      <c r="B38" s="197" t="s">
        <v>685</v>
      </c>
      <c r="C38" s="178" t="s">
        <v>3</v>
      </c>
      <c r="D38" s="208" t="str">
        <f t="shared" si="14"/>
        <v>video</v>
      </c>
      <c r="E38" s="384"/>
      <c r="F38" s="384"/>
      <c r="G38" s="384"/>
      <c r="H38" s="384" t="s">
        <v>776</v>
      </c>
      <c r="I38" s="384"/>
      <c r="J38" s="384"/>
      <c r="K38" s="384"/>
      <c r="L38" s="384"/>
      <c r="M38" s="384"/>
      <c r="N38" s="384"/>
      <c r="O38" s="384"/>
      <c r="P38" s="384"/>
      <c r="Q38" s="186"/>
      <c r="R38" s="186"/>
      <c r="S38" s="186"/>
      <c r="T38" s="186"/>
      <c r="U38" s="186"/>
      <c r="V38" s="186"/>
      <c r="W38" s="186"/>
      <c r="X38" s="186"/>
      <c r="Y38" s="186"/>
      <c r="Z38" s="186"/>
      <c r="AA38" s="186"/>
      <c r="AB38" s="186"/>
      <c r="AC38" s="186"/>
      <c r="AD38" s="186"/>
      <c r="AE38" s="186"/>
      <c r="AF38" s="186"/>
      <c r="AG38" s="186"/>
      <c r="AI38" s="25" t="s">
        <v>738</v>
      </c>
      <c r="AJ38" s="19" t="str">
        <f>VLOOKUP(C38,EJE!C$1:D1367,2,FALSE)</f>
        <v>https://youtu.be/JwwQxitUCsY?si=-0IR-GRHn2uOUwX0</v>
      </c>
    </row>
    <row r="39" spans="1:36" ht="16.5">
      <c r="A39" s="165">
        <v>12</v>
      </c>
      <c r="B39" s="197" t="s">
        <v>942</v>
      </c>
      <c r="C39" s="178" t="s">
        <v>661</v>
      </c>
      <c r="D39" s="208" t="str">
        <f t="shared" si="14"/>
        <v>video</v>
      </c>
      <c r="E39" s="384"/>
      <c r="F39" s="384"/>
      <c r="G39" s="384"/>
      <c r="H39" s="384" t="s">
        <v>776</v>
      </c>
      <c r="I39" s="384"/>
      <c r="J39" s="384"/>
      <c r="K39" s="384"/>
      <c r="L39" s="384"/>
      <c r="M39" s="384"/>
      <c r="N39" s="384"/>
      <c r="O39" s="384"/>
      <c r="P39" s="384"/>
      <c r="Q39" s="186"/>
      <c r="R39" s="186"/>
      <c r="S39" s="186"/>
      <c r="T39" s="186"/>
      <c r="U39" s="186"/>
      <c r="V39" s="186"/>
      <c r="W39" s="186"/>
      <c r="X39" s="186"/>
      <c r="Y39" s="186"/>
      <c r="Z39" s="186"/>
      <c r="AA39" s="186"/>
      <c r="AB39" s="186"/>
      <c r="AC39" s="186"/>
      <c r="AD39" s="186"/>
      <c r="AE39" s="186"/>
      <c r="AF39" s="186"/>
      <c r="AG39" s="186"/>
      <c r="AI39" s="25" t="s">
        <v>738</v>
      </c>
      <c r="AJ39" s="19" t="str">
        <f>VLOOKUP(C39,EJE!C$1:D1368,2,FALSE)</f>
        <v>https://drive.google.com/file/d/1VSznd0Pd842fm_2ygqVwDGID2Qpk-swW/view?usp=sharing</v>
      </c>
    </row>
    <row r="40" spans="1:36" ht="12" customHeight="1">
      <c r="A40" s="165">
        <v>14</v>
      </c>
      <c r="B40" s="197" t="s">
        <v>42</v>
      </c>
      <c r="C40" s="178" t="s">
        <v>2</v>
      </c>
      <c r="D40" s="206" t="str">
        <f t="shared" si="14"/>
        <v>video</v>
      </c>
      <c r="E40" s="380">
        <v>10</v>
      </c>
      <c r="F40" s="380"/>
      <c r="G40" s="380"/>
      <c r="H40" s="380" t="s">
        <v>772</v>
      </c>
      <c r="I40" s="380"/>
      <c r="J40" s="380"/>
      <c r="K40" s="380">
        <v>3</v>
      </c>
      <c r="L40" s="380"/>
      <c r="M40" s="380"/>
      <c r="N40" s="380"/>
      <c r="O40" s="380"/>
      <c r="P40" s="380"/>
      <c r="Q40" s="178"/>
      <c r="R40" s="178"/>
      <c r="S40" s="178"/>
      <c r="T40" s="178"/>
      <c r="U40" s="178"/>
      <c r="V40" s="178"/>
      <c r="W40" s="178"/>
      <c r="X40" s="178"/>
      <c r="Y40" s="178"/>
      <c r="Z40" s="178"/>
      <c r="AA40" s="178"/>
      <c r="AB40" s="178"/>
      <c r="AG40" s="186"/>
      <c r="AI40" s="25" t="s">
        <v>738</v>
      </c>
      <c r="AJ40" s="19" t="str">
        <f>VLOOKUP(C40,EJE!C$1:D1370,2,FALSE)</f>
        <v>https://youtu.be/bgO3bI1ts_E?si=cgFOBOfo4lT9WI1k</v>
      </c>
    </row>
    <row r="41" spans="1:36" ht="12" customHeight="1">
      <c r="A41" s="165">
        <v>15</v>
      </c>
      <c r="B41" s="197" t="s">
        <v>39</v>
      </c>
      <c r="C41" s="178" t="s">
        <v>30</v>
      </c>
      <c r="D41" s="206" t="str">
        <f t="shared" si="14"/>
        <v>video</v>
      </c>
      <c r="E41" s="380">
        <v>10</v>
      </c>
      <c r="F41" s="380"/>
      <c r="G41" s="380"/>
      <c r="H41" s="380" t="s">
        <v>772</v>
      </c>
      <c r="I41" s="380"/>
      <c r="J41" s="380"/>
      <c r="K41" s="380">
        <v>3</v>
      </c>
      <c r="L41" s="380"/>
      <c r="M41" s="380"/>
      <c r="N41" s="380"/>
      <c r="O41" s="380"/>
      <c r="P41" s="380"/>
      <c r="Q41" s="178"/>
      <c r="R41" s="178"/>
      <c r="S41" s="178"/>
      <c r="T41" s="178"/>
      <c r="U41" s="178"/>
      <c r="V41" s="178"/>
      <c r="W41" s="178"/>
      <c r="X41" s="178"/>
      <c r="Y41" s="178"/>
      <c r="Z41" s="178"/>
      <c r="AA41" s="178"/>
      <c r="AB41" s="178"/>
      <c r="AG41" s="186"/>
      <c r="AI41" s="25" t="s">
        <v>738</v>
      </c>
      <c r="AJ41" s="19">
        <f>VLOOKUP(C41,EJE!C$1:D1371,2,FALSE)</f>
        <v>0</v>
      </c>
    </row>
    <row r="42" spans="1:36" ht="12.75" customHeight="1">
      <c r="A42" s="165">
        <v>16</v>
      </c>
      <c r="B42" s="197" t="s">
        <v>685</v>
      </c>
      <c r="C42" s="178" t="s">
        <v>4</v>
      </c>
      <c r="D42" s="206" t="str">
        <f t="shared" si="14"/>
        <v>video</v>
      </c>
      <c r="E42" s="380"/>
      <c r="F42" s="380"/>
      <c r="G42" s="380"/>
      <c r="H42" s="380" t="s">
        <v>779</v>
      </c>
      <c r="I42" s="380"/>
      <c r="J42" s="380"/>
      <c r="K42" s="380">
        <v>3</v>
      </c>
      <c r="L42" s="380"/>
      <c r="M42" s="380"/>
      <c r="N42" s="380"/>
      <c r="O42" s="380"/>
      <c r="P42" s="380"/>
      <c r="Q42" s="178"/>
      <c r="R42" s="178"/>
      <c r="S42" s="178"/>
      <c r="T42" s="178"/>
      <c r="U42" s="178"/>
      <c r="V42" s="178"/>
      <c r="W42" s="178"/>
      <c r="X42" s="178"/>
      <c r="Y42" s="178"/>
      <c r="Z42" s="178"/>
      <c r="AA42" s="178"/>
      <c r="AB42" s="178"/>
      <c r="AG42" s="186"/>
      <c r="AI42" s="25" t="s">
        <v>738</v>
      </c>
      <c r="AJ42" s="19" t="str">
        <f>VLOOKUP(C42,EJE!C$1:D1372,2,FALSE)</f>
        <v>https://youtu.be/SvFPSj9WcEk?si=iMWBcf8EZLcp5zy2</v>
      </c>
    </row>
    <row r="43" spans="1:36" ht="16.5">
      <c r="A43" s="166">
        <v>17</v>
      </c>
      <c r="B43" s="197" t="s">
        <v>1</v>
      </c>
      <c r="C43" s="178" t="s">
        <v>745</v>
      </c>
      <c r="D43" s="206" t="str">
        <f t="shared" ref="D43:D46" si="15">HYPERLINK(AJ43,AI43)</f>
        <v>video</v>
      </c>
      <c r="E43" s="380"/>
      <c r="F43" s="380"/>
      <c r="G43" s="380"/>
      <c r="H43" s="380" t="s">
        <v>779</v>
      </c>
      <c r="I43" s="380"/>
      <c r="J43" s="380"/>
      <c r="K43" s="380">
        <v>3</v>
      </c>
      <c r="L43" s="380"/>
      <c r="M43" s="380"/>
      <c r="N43" s="380"/>
      <c r="O43" s="380"/>
      <c r="P43" s="380"/>
      <c r="Q43" s="178"/>
      <c r="R43" s="178"/>
      <c r="S43" s="178"/>
      <c r="T43" s="178"/>
      <c r="U43" s="178"/>
      <c r="V43" s="178"/>
      <c r="W43" s="178"/>
      <c r="X43" s="178"/>
      <c r="Y43" s="178"/>
      <c r="Z43" s="178"/>
      <c r="AA43" s="178"/>
      <c r="AB43" s="178"/>
      <c r="AG43" s="186"/>
      <c r="AI43" s="25" t="s">
        <v>738</v>
      </c>
      <c r="AJ43" s="19" t="str">
        <f>VLOOKUP(C43,EJE!C$1:D1373,2,FALSE)</f>
        <v>https://drive.google.com/file/d/1d10kKB4X2rApjiYtDlKjBbuy7zvRY_rz/view?usp=sharing</v>
      </c>
    </row>
    <row r="44" spans="1:36" ht="16.5">
      <c r="A44" s="166">
        <v>18</v>
      </c>
      <c r="B44" s="197" t="s">
        <v>1</v>
      </c>
      <c r="C44" s="178" t="s">
        <v>745</v>
      </c>
      <c r="D44" s="206" t="str">
        <f t="shared" si="15"/>
        <v>video</v>
      </c>
      <c r="E44" s="380"/>
      <c r="F44" s="380"/>
      <c r="G44" s="380"/>
      <c r="H44" s="380" t="s">
        <v>779</v>
      </c>
      <c r="I44" s="380"/>
      <c r="J44" s="380"/>
      <c r="K44" s="380">
        <v>3</v>
      </c>
      <c r="L44" s="380"/>
      <c r="M44" s="380"/>
      <c r="N44" s="380"/>
      <c r="O44" s="380"/>
      <c r="P44" s="380"/>
      <c r="Q44" s="178"/>
      <c r="R44" s="178"/>
      <c r="S44" s="178"/>
      <c r="T44" s="178"/>
      <c r="U44" s="178"/>
      <c r="V44" s="178"/>
      <c r="W44" s="178"/>
      <c r="X44" s="178"/>
      <c r="Y44" s="178"/>
      <c r="Z44" s="178"/>
      <c r="AA44" s="178"/>
      <c r="AB44" s="178"/>
      <c r="AE44" s="174"/>
      <c r="AI44" s="25" t="s">
        <v>738</v>
      </c>
      <c r="AJ44" s="19" t="str">
        <f>VLOOKUP(C44,EJE!C$1:D1374,2,FALSE)</f>
        <v>https://drive.google.com/file/d/1d10kKB4X2rApjiYtDlKjBbuy7zvRY_rz/view?usp=sharing</v>
      </c>
    </row>
    <row r="45" spans="1:36" ht="16.5">
      <c r="A45" s="166">
        <v>19</v>
      </c>
      <c r="B45" s="197" t="s">
        <v>1</v>
      </c>
      <c r="C45" s="178" t="s">
        <v>745</v>
      </c>
      <c r="D45" s="206" t="str">
        <f t="shared" si="15"/>
        <v>video</v>
      </c>
      <c r="E45" s="380"/>
      <c r="F45" s="380"/>
      <c r="G45" s="380"/>
      <c r="H45" s="380" t="s">
        <v>779</v>
      </c>
      <c r="I45" s="380"/>
      <c r="J45" s="380"/>
      <c r="K45" s="380">
        <v>3</v>
      </c>
      <c r="L45" s="380"/>
      <c r="M45" s="380"/>
      <c r="N45" s="380"/>
      <c r="O45" s="380"/>
      <c r="P45" s="380"/>
      <c r="Q45" s="178"/>
      <c r="R45" s="178"/>
      <c r="S45" s="178"/>
      <c r="T45" s="178"/>
      <c r="U45" s="178"/>
      <c r="V45" s="178"/>
      <c r="W45" s="178"/>
      <c r="X45" s="178"/>
      <c r="Y45" s="178"/>
      <c r="Z45" s="178"/>
      <c r="AA45" s="178"/>
      <c r="AB45" s="178"/>
      <c r="AE45" s="174"/>
      <c r="AI45" s="25" t="s">
        <v>738</v>
      </c>
      <c r="AJ45" s="19" t="str">
        <f>VLOOKUP(C45,EJE!C$1:D1375,2,FALSE)</f>
        <v>https://drive.google.com/file/d/1d10kKB4X2rApjiYtDlKjBbuy7zvRY_rz/view?usp=sharing</v>
      </c>
    </row>
    <row r="46" spans="1:36" ht="16.5">
      <c r="A46" s="166">
        <v>20</v>
      </c>
      <c r="B46" s="197" t="s">
        <v>1</v>
      </c>
      <c r="C46" s="178" t="s">
        <v>745</v>
      </c>
      <c r="D46" s="206" t="str">
        <f t="shared" si="15"/>
        <v>video</v>
      </c>
      <c r="E46" s="380"/>
      <c r="F46" s="380"/>
      <c r="G46" s="380"/>
      <c r="H46" s="380" t="s">
        <v>779</v>
      </c>
      <c r="I46" s="380"/>
      <c r="J46" s="380"/>
      <c r="K46" s="380">
        <v>3</v>
      </c>
      <c r="L46" s="380"/>
      <c r="M46" s="380"/>
      <c r="N46" s="380"/>
      <c r="O46" s="380"/>
      <c r="P46" s="380"/>
      <c r="Q46" s="178"/>
      <c r="R46" s="178"/>
      <c r="S46" s="178"/>
      <c r="T46" s="178"/>
      <c r="U46" s="178"/>
      <c r="V46" s="178"/>
      <c r="W46" s="178"/>
      <c r="X46" s="178"/>
      <c r="Y46" s="178"/>
      <c r="Z46" s="178"/>
      <c r="AA46" s="178"/>
      <c r="AB46" s="178"/>
      <c r="AE46" s="174"/>
      <c r="AI46" s="25" t="s">
        <v>738</v>
      </c>
      <c r="AJ46" s="19" t="str">
        <f>VLOOKUP(C46,EJE!C$1:D1376,2,FALSE)</f>
        <v>https://drive.google.com/file/d/1d10kKB4X2rApjiYtDlKjBbuy7zvRY_rz/view?usp=sharing</v>
      </c>
    </row>
    <row r="47" spans="1:36">
      <c r="A47" s="166"/>
      <c r="B47" s="199"/>
      <c r="C47" s="156"/>
      <c r="D47" s="204"/>
      <c r="E47" s="380"/>
      <c r="F47" s="380"/>
      <c r="G47" s="380"/>
      <c r="H47" s="380"/>
      <c r="I47" s="380"/>
      <c r="J47" s="380"/>
      <c r="K47" s="380"/>
      <c r="L47" s="380"/>
      <c r="M47" s="380"/>
      <c r="N47" s="380"/>
      <c r="O47" s="380"/>
      <c r="P47" s="380"/>
      <c r="S47" s="174"/>
      <c r="U47" s="175"/>
      <c r="V47" s="175"/>
      <c r="W47" s="175"/>
      <c r="X47" s="175"/>
      <c r="Y47" s="175"/>
      <c r="AB47" s="174"/>
      <c r="AE47" s="174"/>
    </row>
    <row r="48" spans="1:36">
      <c r="A48" s="166"/>
      <c r="B48" s="199"/>
      <c r="C48" s="156"/>
      <c r="D48" s="204"/>
      <c r="E48" s="380"/>
      <c r="F48" s="380"/>
      <c r="G48" s="380"/>
      <c r="H48" s="380"/>
      <c r="I48" s="380"/>
      <c r="J48" s="380"/>
      <c r="K48" s="380"/>
      <c r="L48" s="380"/>
      <c r="M48" s="380"/>
      <c r="N48" s="380"/>
      <c r="O48" s="380"/>
      <c r="P48" s="380"/>
      <c r="S48" s="174"/>
      <c r="U48" s="175"/>
      <c r="V48" s="175"/>
      <c r="W48" s="175"/>
      <c r="X48" s="175"/>
      <c r="Y48" s="175"/>
      <c r="AB48" s="174"/>
      <c r="AE48" s="174"/>
    </row>
    <row r="49" spans="1:36">
      <c r="A49" s="166"/>
      <c r="B49" s="199"/>
      <c r="C49" s="156"/>
      <c r="D49" s="204"/>
      <c r="E49" s="380"/>
      <c r="F49" s="380"/>
      <c r="G49" s="380"/>
      <c r="H49" s="380"/>
      <c r="I49" s="380"/>
      <c r="J49" s="380"/>
      <c r="K49" s="380"/>
      <c r="L49" s="380"/>
      <c r="M49" s="380"/>
      <c r="N49" s="380"/>
      <c r="O49" s="380"/>
      <c r="P49" s="380"/>
      <c r="S49" s="174"/>
      <c r="U49" s="175"/>
      <c r="V49" s="175"/>
      <c r="W49" s="175"/>
      <c r="X49" s="175"/>
      <c r="Y49" s="175"/>
      <c r="AB49" s="174"/>
      <c r="AE49" s="174"/>
    </row>
    <row r="50" spans="1:36">
      <c r="A50" s="166"/>
      <c r="B50" s="199"/>
      <c r="C50" s="156"/>
      <c r="D50" s="204"/>
      <c r="E50" s="380"/>
      <c r="F50" s="380"/>
      <c r="G50" s="380"/>
      <c r="H50" s="380"/>
      <c r="I50" s="380"/>
      <c r="J50" s="380"/>
      <c r="K50" s="380"/>
      <c r="L50" s="380"/>
      <c r="M50" s="380"/>
      <c r="N50" s="380"/>
      <c r="O50" s="380"/>
      <c r="P50" s="380"/>
      <c r="S50" s="174"/>
      <c r="U50" s="175"/>
      <c r="V50" s="175"/>
      <c r="W50" s="175"/>
      <c r="X50" s="175"/>
      <c r="Y50" s="175"/>
      <c r="AB50" s="174"/>
      <c r="AE50" s="174"/>
    </row>
    <row r="51" spans="1:36">
      <c r="B51" s="200"/>
      <c r="C51" s="157" t="s">
        <v>770</v>
      </c>
      <c r="D51" s="208"/>
      <c r="E51" s="186"/>
      <c r="F51" s="186"/>
      <c r="G51" s="186"/>
      <c r="H51" s="186"/>
      <c r="I51" s="186"/>
      <c r="J51" s="186"/>
      <c r="K51" s="186"/>
      <c r="L51" s="186"/>
      <c r="M51" s="186"/>
      <c r="N51" s="186"/>
      <c r="O51" s="186"/>
      <c r="P51" s="186"/>
      <c r="AG51" s="186"/>
      <c r="AJ51" s="75"/>
    </row>
    <row r="52" spans="1:36" s="251" customFormat="1" ht="21" customHeight="1" thickBot="1">
      <c r="A52" s="246">
        <v>3</v>
      </c>
      <c r="B52" s="246"/>
      <c r="C52" s="246" t="s">
        <v>925</v>
      </c>
      <c r="D52" s="246"/>
      <c r="E52" s="402" t="s">
        <v>688</v>
      </c>
      <c r="F52" s="402"/>
      <c r="G52" s="402"/>
      <c r="H52" s="402" t="s">
        <v>38</v>
      </c>
      <c r="I52" s="402"/>
      <c r="J52" s="402"/>
      <c r="K52" s="402" t="s">
        <v>687</v>
      </c>
      <c r="L52" s="402"/>
      <c r="M52" s="402"/>
      <c r="N52" s="402" t="s">
        <v>686</v>
      </c>
      <c r="O52" s="402"/>
      <c r="P52" s="402"/>
      <c r="Q52" s="247"/>
      <c r="R52" s="247"/>
      <c r="S52" s="247"/>
      <c r="T52" s="247"/>
      <c r="U52" s="247"/>
      <c r="V52" s="247"/>
      <c r="W52" s="247"/>
      <c r="X52" s="247"/>
      <c r="Y52" s="247"/>
      <c r="Z52" s="247"/>
      <c r="AA52" s="247"/>
      <c r="AB52" s="247"/>
      <c r="AC52" s="247"/>
      <c r="AD52" s="247"/>
      <c r="AE52" s="247"/>
      <c r="AF52" s="247"/>
      <c r="AG52" s="248"/>
      <c r="AH52" s="249"/>
      <c r="AI52" s="249"/>
      <c r="AJ52" s="247"/>
    </row>
    <row r="53" spans="1:36" ht="25.5">
      <c r="A53" s="165">
        <v>1</v>
      </c>
      <c r="B53" s="193" t="s">
        <v>942</v>
      </c>
      <c r="C53" s="176" t="s">
        <v>720</v>
      </c>
      <c r="D53" s="205" t="str">
        <f t="shared" ref="D53:D58" si="16">HYPERLINK(AJ53,AI53)</f>
        <v>video</v>
      </c>
      <c r="E53" s="390">
        <v>8</v>
      </c>
      <c r="F53" s="390"/>
      <c r="G53" s="390"/>
      <c r="H53" s="390"/>
      <c r="I53" s="390"/>
      <c r="J53" s="390"/>
      <c r="K53" s="390"/>
      <c r="L53" s="390"/>
      <c r="M53" s="390"/>
      <c r="N53" s="390"/>
      <c r="O53" s="390"/>
      <c r="P53" s="391"/>
      <c r="Q53" s="159"/>
      <c r="R53" s="159"/>
      <c r="S53" s="159"/>
      <c r="T53" s="159"/>
      <c r="U53" s="159"/>
      <c r="V53" s="159"/>
      <c r="W53" s="159"/>
      <c r="X53" s="159"/>
      <c r="Y53" s="159"/>
      <c r="Z53" s="159"/>
      <c r="AA53" s="159"/>
      <c r="AB53" s="159"/>
      <c r="AC53" s="159"/>
      <c r="AD53" s="159"/>
      <c r="AE53" s="159"/>
      <c r="AF53" s="159"/>
      <c r="AG53" s="178"/>
      <c r="AI53" s="25" t="s">
        <v>738</v>
      </c>
      <c r="AJ53" s="19" t="str">
        <f>VLOOKUP(C53,EJE!C$1:D1385,2,FALSE)</f>
        <v>https://youtu.be/3cqkbGUWro4?si=jJC6Mfg8OeypjUji</v>
      </c>
    </row>
    <row r="54" spans="1:36" ht="12" customHeight="1">
      <c r="A54" s="165">
        <v>2</v>
      </c>
      <c r="B54" s="194" t="s">
        <v>264</v>
      </c>
      <c r="C54" s="178" t="s">
        <v>692</v>
      </c>
      <c r="D54" s="206" t="str">
        <f t="shared" si="16"/>
        <v>video</v>
      </c>
      <c r="E54" s="380"/>
      <c r="F54" s="380"/>
      <c r="G54" s="380"/>
      <c r="H54" s="380" t="s">
        <v>776</v>
      </c>
      <c r="I54" s="380"/>
      <c r="J54" s="380"/>
      <c r="K54" s="380">
        <v>3</v>
      </c>
      <c r="L54" s="380"/>
      <c r="M54" s="380"/>
      <c r="N54" s="380"/>
      <c r="O54" s="380"/>
      <c r="P54" s="385"/>
      <c r="Q54" s="159"/>
      <c r="R54" s="159"/>
      <c r="S54" s="159"/>
      <c r="T54" s="159"/>
      <c r="U54" s="159"/>
      <c r="V54" s="159"/>
      <c r="W54" s="159"/>
      <c r="X54" s="159"/>
      <c r="Y54" s="159"/>
      <c r="Z54" s="159"/>
      <c r="AA54" s="159"/>
      <c r="AB54" s="159"/>
      <c r="AC54" s="159"/>
      <c r="AD54" s="159"/>
      <c r="AE54" s="159"/>
      <c r="AF54" s="159"/>
      <c r="AG54" s="178"/>
      <c r="AI54" s="25" t="s">
        <v>738</v>
      </c>
      <c r="AJ54" s="19" t="str">
        <f>VLOOKUP(C54,EJE!C$1:D1386,2,FALSE)</f>
        <v>https://youtu.be/c6a4n-uxNy0?si=wxXF20Dhm3IYMqto</v>
      </c>
    </row>
    <row r="55" spans="1:36" ht="17.25" customHeight="1" thickBot="1">
      <c r="A55" s="165">
        <v>3</v>
      </c>
      <c r="B55" s="195" t="s">
        <v>942</v>
      </c>
      <c r="C55" s="180" t="s">
        <v>176</v>
      </c>
      <c r="D55" s="207" t="str">
        <f t="shared" si="16"/>
        <v>video</v>
      </c>
      <c r="E55" s="387"/>
      <c r="F55" s="387"/>
      <c r="G55" s="387"/>
      <c r="H55" s="387" t="s">
        <v>776</v>
      </c>
      <c r="I55" s="387"/>
      <c r="J55" s="387"/>
      <c r="K55" s="387">
        <v>3</v>
      </c>
      <c r="L55" s="387"/>
      <c r="M55" s="387"/>
      <c r="N55" s="387"/>
      <c r="O55" s="387"/>
      <c r="P55" s="388"/>
      <c r="Q55" s="159"/>
      <c r="R55" s="159"/>
      <c r="S55" s="159"/>
      <c r="T55" s="159"/>
      <c r="U55" s="159"/>
      <c r="V55" s="159"/>
      <c r="W55" s="159"/>
      <c r="X55" s="159"/>
      <c r="Y55" s="159"/>
      <c r="Z55" s="159"/>
      <c r="AA55" s="159"/>
      <c r="AB55" s="159"/>
      <c r="AC55" s="159"/>
      <c r="AD55" s="159"/>
      <c r="AE55" s="159"/>
      <c r="AF55" s="159"/>
      <c r="AG55" s="178"/>
      <c r="AI55" s="25" t="s">
        <v>738</v>
      </c>
      <c r="AJ55" s="19" t="str">
        <f>VLOOKUP(C55,EJE!C$1:D1387,2,FALSE)</f>
        <v>https://drive.google.com/file/d/1Q1An8Nigul245WUqUDS52fCJOsCBmEqf/view?usp=drive_link</v>
      </c>
    </row>
    <row r="56" spans="1:36" ht="16.5" customHeight="1">
      <c r="A56" s="165">
        <v>4</v>
      </c>
      <c r="B56" s="193" t="s">
        <v>739</v>
      </c>
      <c r="C56" s="176" t="s">
        <v>66</v>
      </c>
      <c r="D56" s="205" t="str">
        <f t="shared" si="16"/>
        <v>video</v>
      </c>
      <c r="E56" s="390"/>
      <c r="F56" s="390"/>
      <c r="G56" s="390"/>
      <c r="H56" s="390" t="s">
        <v>776</v>
      </c>
      <c r="I56" s="390"/>
      <c r="J56" s="390"/>
      <c r="K56" s="390">
        <v>3</v>
      </c>
      <c r="L56" s="390"/>
      <c r="M56" s="390"/>
      <c r="N56" s="390"/>
      <c r="O56" s="390"/>
      <c r="P56" s="391"/>
      <c r="Q56" s="159"/>
      <c r="R56" s="159"/>
      <c r="S56" s="159"/>
      <c r="T56" s="159"/>
      <c r="U56" s="159"/>
      <c r="V56" s="159"/>
      <c r="W56" s="159"/>
      <c r="X56" s="159"/>
      <c r="Y56" s="159"/>
      <c r="Z56" s="159"/>
      <c r="AA56" s="159"/>
      <c r="AB56" s="159"/>
      <c r="AC56" s="159"/>
      <c r="AD56" s="159"/>
      <c r="AE56" s="159"/>
      <c r="AF56" s="159"/>
      <c r="AG56" s="178"/>
      <c r="AI56" s="25" t="s">
        <v>738</v>
      </c>
      <c r="AJ56" s="19" t="str">
        <f>VLOOKUP(C56,EJE!C$1:D1388,2,FALSE)</f>
        <v>https://youtu.be/YNAwRWgPwNk?si=tRGZb459mOPBCCZB</v>
      </c>
    </row>
    <row r="57" spans="1:36" ht="12" customHeight="1">
      <c r="A57" s="165">
        <v>5</v>
      </c>
      <c r="B57" s="194" t="s">
        <v>739</v>
      </c>
      <c r="C57" s="178" t="s">
        <v>622</v>
      </c>
      <c r="D57" s="206" t="e">
        <f t="shared" si="16"/>
        <v>#N/A</v>
      </c>
      <c r="E57" s="380"/>
      <c r="F57" s="380"/>
      <c r="G57" s="380"/>
      <c r="H57" s="380" t="s">
        <v>776</v>
      </c>
      <c r="I57" s="380"/>
      <c r="J57" s="380"/>
      <c r="K57" s="380">
        <v>3</v>
      </c>
      <c r="L57" s="380"/>
      <c r="M57" s="380"/>
      <c r="N57" s="380"/>
      <c r="O57" s="380"/>
      <c r="P57" s="385"/>
      <c r="Q57" s="159"/>
      <c r="R57" s="159"/>
      <c r="S57" s="159"/>
      <c r="T57" s="159"/>
      <c r="U57" s="159"/>
      <c r="V57" s="159"/>
      <c r="W57" s="159"/>
      <c r="X57" s="159"/>
      <c r="Y57" s="159"/>
      <c r="Z57" s="159"/>
      <c r="AA57" s="159"/>
      <c r="AB57" s="159"/>
      <c r="AC57" s="159"/>
      <c r="AD57" s="159"/>
      <c r="AE57" s="159"/>
      <c r="AF57" s="159"/>
      <c r="AG57" s="178"/>
      <c r="AI57" s="25" t="s">
        <v>738</v>
      </c>
      <c r="AJ57" s="19" t="e">
        <f>VLOOKUP(C57,EJE!C$1:D1389,2,FALSE)</f>
        <v>#N/A</v>
      </c>
    </row>
    <row r="58" spans="1:36" ht="12.75" customHeight="1" thickBot="1">
      <c r="A58" s="165">
        <v>6</v>
      </c>
      <c r="B58" s="194" t="s">
        <v>0</v>
      </c>
      <c r="C58" s="178" t="s">
        <v>627</v>
      </c>
      <c r="D58" s="206" t="str">
        <f t="shared" si="16"/>
        <v>video</v>
      </c>
      <c r="E58" s="380"/>
      <c r="F58" s="380"/>
      <c r="G58" s="380"/>
      <c r="H58" s="380" t="s">
        <v>776</v>
      </c>
      <c r="I58" s="380"/>
      <c r="J58" s="380"/>
      <c r="K58" s="380">
        <v>3</v>
      </c>
      <c r="L58" s="380"/>
      <c r="M58" s="380"/>
      <c r="N58" s="380"/>
      <c r="O58" s="380"/>
      <c r="P58" s="385"/>
      <c r="Q58" s="159"/>
      <c r="R58" s="159"/>
      <c r="S58" s="159"/>
      <c r="T58" s="159"/>
      <c r="U58" s="159"/>
      <c r="V58" s="159"/>
      <c r="W58" s="159"/>
      <c r="X58" s="159"/>
      <c r="Y58" s="159"/>
      <c r="Z58" s="159"/>
      <c r="AA58" s="159"/>
      <c r="AB58" s="159"/>
      <c r="AC58" s="159"/>
      <c r="AD58" s="159"/>
      <c r="AE58" s="159"/>
      <c r="AF58" s="159"/>
      <c r="AG58" s="178"/>
      <c r="AI58" s="25" t="s">
        <v>738</v>
      </c>
      <c r="AJ58" s="19" t="str">
        <f>VLOOKUP(C58,EJE!C$1:D1390,2,FALSE)</f>
        <v>https://youtu.be/21c_yxmd5lQ?si=PIVwUqgcfAsyu5jn</v>
      </c>
    </row>
    <row r="59" spans="1:36">
      <c r="A59" s="165">
        <v>7</v>
      </c>
      <c r="B59" s="196" t="s">
        <v>834</v>
      </c>
      <c r="C59" s="176" t="str">
        <f>+VLOOKUP($B59,PERIODIZACION!$A$3:$AN$528,2,FALSE)</f>
        <v>HIP TRUST</v>
      </c>
      <c r="D59" s="222">
        <f>IF(VLOOKUP($B59,PERIODIZACION!$A$3:$AN$528,3,FALSE)=0,"",VLOOKUP($B59,PERIODIZACION!$A$3:$AN$528,3,FALSE))</f>
        <v>40</v>
      </c>
      <c r="E59" s="176" t="str">
        <f t="shared" ref="E59" si="17">IF(D59 &lt;&gt; "","/","")</f>
        <v>/</v>
      </c>
      <c r="F59" s="176">
        <f>IF(VLOOKUP($B59,PERIODIZACION!$A$3:$AN$528,4,FALSE)=0,"",VLOOKUP($B59,PERIODIZACION!$A$3:$AN$528,4,FALSE))</f>
        <v>4</v>
      </c>
      <c r="G59" s="176">
        <f>IF(VLOOKUP($B59,PERIODIZACION!$A$3:$AN$528,5,FALSE)=0,"",VLOOKUP($B59,PERIODIZACION!$A$3:$AN$528,5,FALSE))</f>
        <v>60</v>
      </c>
      <c r="H59" s="176" t="str">
        <f t="shared" ref="H59" si="18">IF(G59 &lt;&gt; "","/","")</f>
        <v>/</v>
      </c>
      <c r="I59" s="176">
        <f>IF(VLOOKUP($B59,PERIODIZACION!$A$3:$AN$528,6,FALSE)=0,"",VLOOKUP($B59,PERIODIZACION!$A$3:$AN$528,6,FALSE))</f>
        <v>4</v>
      </c>
      <c r="J59" s="176">
        <f>IF(VLOOKUP($B59,PERIODIZACION!$A$3:$AN$528,7,FALSE)=0,"",VLOOKUP($B59,PERIODIZACION!$A$3:$AN$528,7,FALSE))</f>
        <v>70</v>
      </c>
      <c r="K59" s="176" t="str">
        <f t="shared" ref="K59" si="19">IF(J59 &lt;&gt; "","/","")</f>
        <v>/</v>
      </c>
      <c r="L59" s="176">
        <f>IF(VLOOKUP($B59,PERIODIZACION!$A$3:$AN$528,8,FALSE)=0,"",VLOOKUP($B59,PERIODIZACION!$A$3:$AN$528,8,FALSE))</f>
        <v>4</v>
      </c>
      <c r="M59" s="176">
        <f>IF(VLOOKUP($B59,PERIODIZACION!$A$3:$AN$528,9,FALSE)=0,"",VLOOKUP($B59,PERIODIZACION!$A$3:$AN$528,9,FALSE))</f>
        <v>80</v>
      </c>
      <c r="N59" s="176" t="str">
        <f t="shared" ref="N59" si="20">IF(M59 &lt;&gt; "","/","")</f>
        <v>/</v>
      </c>
      <c r="O59" s="176">
        <f>IF(VLOOKUP($B59,PERIODIZACION!$A$3:$AN$528,10,FALSE)=0,"",VLOOKUP($B59,PERIODIZACION!$A$3:$AN$528,10,FALSE))</f>
        <v>3</v>
      </c>
      <c r="P59" s="176">
        <f>IF(VLOOKUP($B59,PERIODIZACION!$A$3:$AN$528,11,FALSE)=0,"",VLOOKUP($B59,PERIODIZACION!$A$3:$AN$528,11,FALSE))</f>
        <v>80</v>
      </c>
      <c r="Q59" s="176" t="str">
        <f t="shared" ref="Q59" si="21">IF(P59 &lt;&gt; "","/","")</f>
        <v>/</v>
      </c>
      <c r="R59" s="176">
        <f>IF(VLOOKUP($B59,PERIODIZACION!$A$3:$AN$528,12,FALSE)=0,"",VLOOKUP($B59,PERIODIZACION!$A$3:$AN$528,12,FALSE))</f>
        <v>3</v>
      </c>
      <c r="S59" s="176">
        <f>IF(VLOOKUP($B59,PERIODIZACION!$A$3:$AN$528,13,FALSE)=0,"",VLOOKUP($B59,PERIODIZACION!$A$3:$AN$528,13,FALSE))</f>
        <v>80</v>
      </c>
      <c r="T59" s="176" t="str">
        <f t="shared" ref="T59" si="22">IF(S59 &lt;&gt; "","/","")</f>
        <v>/</v>
      </c>
      <c r="U59" s="176">
        <f>IF(VLOOKUP($B59,PERIODIZACION!$A$3:$AN$528,14,FALSE)=0,"",VLOOKUP($B59,PERIODIZACION!$A$3:$AN$528,14,FALSE))</f>
        <v>3</v>
      </c>
      <c r="V59" s="176">
        <f>IF(VLOOKUP($B59,PERIODIZACION!$A$3:$AN$528,15,FALSE)=0,"",VLOOKUP($B59,PERIODIZACION!$A$3:$AN$528,15,FALSE))</f>
        <v>80</v>
      </c>
      <c r="W59" s="176" t="str">
        <f t="shared" ref="W59" si="23">IF(V59 &lt;&gt; "","/","")</f>
        <v>/</v>
      </c>
      <c r="X59" s="176">
        <f>IF(VLOOKUP($B59,PERIODIZACION!$A$3:$AN$528,16,FALSE)=0,"",VLOOKUP($B59,PERIODIZACION!$A$3:$AN$528,16,FALSE))</f>
        <v>3</v>
      </c>
      <c r="Y59" s="176">
        <f>IF(VLOOKUP($B59,PERIODIZACION!$A$3:$AN$528,17,FALSE)=0,"",VLOOKUP($B59,PERIODIZACION!$A$3:$AN$528,17,FALSE))</f>
        <v>80</v>
      </c>
      <c r="Z59" s="176" t="str">
        <f t="shared" ref="Z59" si="24">IF(Y59 &lt;&gt; "","/","")</f>
        <v>/</v>
      </c>
      <c r="AA59" s="176">
        <f>IF(VLOOKUP($B59,PERIODIZACION!$A$3:$AN$528,18,FALSE)=0,"",VLOOKUP($B59,PERIODIZACION!$A$3:$AN$528,18,FALSE))</f>
        <v>3</v>
      </c>
      <c r="AB59" s="176">
        <f>IF(VLOOKUP($B59,PERIODIZACION!$A$3:$AN$528,19,FALSE)=0,"",VLOOKUP($B59,PERIODIZACION!$A$3:$AN$528,19,FALSE))</f>
        <v>80</v>
      </c>
      <c r="AC59" s="176" t="str">
        <f t="shared" ref="AC59" si="25">IF(AB59 &lt;&gt; "","/","")</f>
        <v>/</v>
      </c>
      <c r="AD59" s="176">
        <f>IF(VLOOKUP($B59,PERIODIZACION!$A$3:$AN$528,20,FALSE)=0,"",VLOOKUP($B59,PERIODIZACION!$A$3:$AN$528,20,FALSE))</f>
        <v>3</v>
      </c>
      <c r="AE59" s="176" t="str">
        <f>IF(VLOOKUP($B59,PERIODIZACION!$A$3:$AN$528,21,FALSE)=0,"",VLOOKUP($B59,PERIODIZACION!$A$3:$AN$528,21,FALSE))</f>
        <v/>
      </c>
      <c r="AF59" s="176" t="str">
        <f t="shared" ref="AF59" si="26">IF(AE59 &lt;&gt; "","/","")</f>
        <v/>
      </c>
      <c r="AG59" s="182" t="str">
        <f>IF(VLOOKUP($B59,PERIODIZACION!$A$3:$AN$528,22,FALSE)=0,"",VLOOKUP($B59,PERIODIZACION!$A$3:$AN$528,22,FALSE))</f>
        <v/>
      </c>
      <c r="AJ59" s="19" t="e">
        <f>VLOOKUP(C59,EJE!C$1:D1392,2,FALSE)</f>
        <v>#N/A</v>
      </c>
    </row>
    <row r="60" spans="1:36" ht="12" customHeight="1">
      <c r="A60" s="165">
        <v>8</v>
      </c>
      <c r="B60" s="194" t="s">
        <v>685</v>
      </c>
      <c r="C60" s="178" t="s">
        <v>3</v>
      </c>
      <c r="D60" s="206" t="str">
        <f>HYPERLINK(AJ60,AI60)</f>
        <v>video</v>
      </c>
      <c r="E60" s="380"/>
      <c r="F60" s="380"/>
      <c r="G60" s="380"/>
      <c r="H60" s="380" t="s">
        <v>776</v>
      </c>
      <c r="I60" s="380"/>
      <c r="J60" s="380"/>
      <c r="K60" s="380"/>
      <c r="L60" s="380"/>
      <c r="M60" s="380"/>
      <c r="N60" s="380"/>
      <c r="O60" s="380"/>
      <c r="P60" s="380"/>
      <c r="Q60" s="178"/>
      <c r="R60" s="178"/>
      <c r="S60" s="178"/>
      <c r="T60" s="178"/>
      <c r="U60" s="178"/>
      <c r="V60" s="178"/>
      <c r="W60" s="178"/>
      <c r="X60" s="178"/>
      <c r="Y60" s="178"/>
      <c r="Z60" s="178"/>
      <c r="AA60" s="178"/>
      <c r="AB60" s="178"/>
      <c r="AC60" s="178"/>
      <c r="AD60" s="178"/>
      <c r="AE60" s="178"/>
      <c r="AF60" s="178"/>
      <c r="AG60" s="183"/>
      <c r="AI60" s="25" t="s">
        <v>738</v>
      </c>
      <c r="AJ60" s="19" t="str">
        <f>VLOOKUP(C60,EJE!C$1:D1393,2,FALSE)</f>
        <v>https://youtu.be/JwwQxitUCsY?si=-0IR-GRHn2uOUwX0</v>
      </c>
    </row>
    <row r="61" spans="1:36" ht="12.75" customHeight="1" thickBot="1">
      <c r="A61" s="165">
        <v>9</v>
      </c>
      <c r="B61" s="195" t="s">
        <v>264</v>
      </c>
      <c r="C61" s="180" t="s">
        <v>219</v>
      </c>
      <c r="D61" s="207" t="str">
        <f>HYPERLINK(AJ61,AI61)</f>
        <v>video</v>
      </c>
      <c r="E61" s="387"/>
      <c r="F61" s="387"/>
      <c r="G61" s="387"/>
      <c r="H61" s="387" t="s">
        <v>776</v>
      </c>
      <c r="I61" s="387"/>
      <c r="J61" s="387"/>
      <c r="K61" s="387"/>
      <c r="L61" s="387"/>
      <c r="M61" s="387"/>
      <c r="N61" s="387"/>
      <c r="O61" s="387"/>
      <c r="P61" s="387"/>
      <c r="Q61" s="180"/>
      <c r="R61" s="180"/>
      <c r="S61" s="180"/>
      <c r="T61" s="180"/>
      <c r="U61" s="180"/>
      <c r="V61" s="180"/>
      <c r="W61" s="180"/>
      <c r="X61" s="180"/>
      <c r="Y61" s="180"/>
      <c r="Z61" s="180"/>
      <c r="AA61" s="180"/>
      <c r="AB61" s="180"/>
      <c r="AC61" s="180"/>
      <c r="AD61" s="180"/>
      <c r="AE61" s="180"/>
      <c r="AF61" s="180"/>
      <c r="AG61" s="184"/>
      <c r="AI61" s="25" t="s">
        <v>738</v>
      </c>
      <c r="AJ61" s="19">
        <f>VLOOKUP(C61,EJE!C$1:D1394,2,FALSE)</f>
        <v>0</v>
      </c>
    </row>
    <row r="62" spans="1:36" ht="12" customHeight="1">
      <c r="A62" s="165">
        <v>10</v>
      </c>
      <c r="B62" s="400"/>
      <c r="C62" s="400"/>
      <c r="D62" s="400"/>
      <c r="E62" s="400" t="s">
        <v>688</v>
      </c>
      <c r="F62" s="400"/>
      <c r="G62" s="400"/>
      <c r="H62" s="400" t="s">
        <v>38</v>
      </c>
      <c r="I62" s="400"/>
      <c r="J62" s="400"/>
      <c r="K62" s="400" t="s">
        <v>687</v>
      </c>
      <c r="L62" s="400"/>
      <c r="M62" s="400"/>
      <c r="N62" s="400" t="s">
        <v>686</v>
      </c>
      <c r="O62" s="400"/>
      <c r="P62" s="400"/>
      <c r="Q62" s="178"/>
      <c r="R62" s="178"/>
      <c r="S62" s="178"/>
      <c r="T62" s="178"/>
      <c r="U62" s="178"/>
      <c r="V62" s="178"/>
      <c r="W62" s="178"/>
      <c r="X62" s="178"/>
      <c r="Y62" s="178"/>
      <c r="Z62" s="178"/>
      <c r="AA62" s="178"/>
      <c r="AB62" s="178"/>
      <c r="AC62" s="178"/>
      <c r="AD62" s="178"/>
      <c r="AE62" s="178"/>
      <c r="AF62" s="178"/>
      <c r="AG62" s="178"/>
      <c r="AJ62" s="19"/>
    </row>
    <row r="63" spans="1:36" ht="16.5" customHeight="1">
      <c r="A63" s="165">
        <v>11</v>
      </c>
      <c r="B63" s="197" t="s">
        <v>685</v>
      </c>
      <c r="C63" s="178" t="s">
        <v>3</v>
      </c>
      <c r="D63" s="206" t="str">
        <f t="shared" ref="D63:D72" si="27">HYPERLINK(AJ63,AI63)</f>
        <v>video</v>
      </c>
      <c r="E63" s="380"/>
      <c r="F63" s="380"/>
      <c r="G63" s="380"/>
      <c r="H63" s="380" t="s">
        <v>776</v>
      </c>
      <c r="I63" s="380"/>
      <c r="J63" s="380"/>
      <c r="K63" s="380"/>
      <c r="L63" s="380"/>
      <c r="M63" s="380"/>
      <c r="N63" s="380"/>
      <c r="O63" s="380"/>
      <c r="P63" s="380"/>
      <c r="Q63" s="178"/>
      <c r="R63" s="178"/>
      <c r="S63" s="178"/>
      <c r="T63" s="178"/>
      <c r="U63" s="178"/>
      <c r="V63" s="178"/>
      <c r="W63" s="178"/>
      <c r="X63" s="178"/>
      <c r="Y63" s="178"/>
      <c r="Z63" s="178"/>
      <c r="AA63" s="178"/>
      <c r="AB63" s="178"/>
      <c r="AC63" s="178"/>
      <c r="AD63" s="178"/>
      <c r="AE63" s="178"/>
      <c r="AF63" s="178"/>
      <c r="AG63" s="178"/>
      <c r="AI63" s="25" t="s">
        <v>738</v>
      </c>
      <c r="AJ63" s="19" t="str">
        <f>VLOOKUP(C63,EJE!C$1:D1396,2,FALSE)</f>
        <v>https://youtu.be/JwwQxitUCsY?si=-0IR-GRHn2uOUwX0</v>
      </c>
    </row>
    <row r="64" spans="1:36" ht="12.75" customHeight="1">
      <c r="A64" s="165">
        <v>12</v>
      </c>
      <c r="B64" s="197" t="s">
        <v>942</v>
      </c>
      <c r="C64" s="178" t="s">
        <v>661</v>
      </c>
      <c r="D64" s="206" t="str">
        <f t="shared" si="27"/>
        <v>video</v>
      </c>
      <c r="E64" s="380"/>
      <c r="F64" s="380"/>
      <c r="G64" s="380"/>
      <c r="H64" s="380" t="s">
        <v>776</v>
      </c>
      <c r="I64" s="380"/>
      <c r="J64" s="380"/>
      <c r="K64" s="380"/>
      <c r="L64" s="380"/>
      <c r="M64" s="380"/>
      <c r="N64" s="380"/>
      <c r="O64" s="380"/>
      <c r="P64" s="380"/>
      <c r="Q64" s="178"/>
      <c r="R64" s="178"/>
      <c r="S64" s="178"/>
      <c r="T64" s="178"/>
      <c r="U64" s="178"/>
      <c r="V64" s="178"/>
      <c r="W64" s="178"/>
      <c r="X64" s="178"/>
      <c r="Y64" s="178"/>
      <c r="Z64" s="178"/>
      <c r="AA64" s="178"/>
      <c r="AB64" s="178"/>
      <c r="AC64" s="178"/>
      <c r="AD64" s="178"/>
      <c r="AE64" s="178"/>
      <c r="AF64" s="178"/>
      <c r="AG64" s="178"/>
      <c r="AI64" s="25" t="s">
        <v>738</v>
      </c>
      <c r="AJ64" s="19" t="str">
        <f>VLOOKUP(C64,EJE!C$1:D1397,2,FALSE)</f>
        <v>https://drive.google.com/file/d/1VSznd0Pd842fm_2ygqVwDGID2Qpk-swW/view?usp=sharing</v>
      </c>
    </row>
    <row r="65" spans="1:36" ht="12" customHeight="1">
      <c r="A65" s="165">
        <v>13</v>
      </c>
      <c r="B65" s="197" t="s">
        <v>942</v>
      </c>
      <c r="C65" s="178" t="s">
        <v>661</v>
      </c>
      <c r="D65" s="206" t="str">
        <f t="shared" si="27"/>
        <v>video</v>
      </c>
      <c r="E65" s="380"/>
      <c r="F65" s="380"/>
      <c r="G65" s="380"/>
      <c r="H65" s="380" t="s">
        <v>776</v>
      </c>
      <c r="I65" s="380"/>
      <c r="J65" s="380"/>
      <c r="K65" s="380"/>
      <c r="L65" s="380"/>
      <c r="M65" s="380"/>
      <c r="N65" s="380"/>
      <c r="O65" s="380"/>
      <c r="P65" s="380"/>
      <c r="Q65" s="178"/>
      <c r="R65" s="178"/>
      <c r="S65" s="178"/>
      <c r="T65" s="178"/>
      <c r="U65" s="178"/>
      <c r="V65" s="178"/>
      <c r="W65" s="178"/>
      <c r="X65" s="178"/>
      <c r="Y65" s="178"/>
      <c r="Z65" s="178"/>
      <c r="AA65" s="178"/>
      <c r="AB65" s="178"/>
      <c r="AC65" s="178"/>
      <c r="AD65" s="178"/>
      <c r="AE65" s="178"/>
      <c r="AF65" s="178"/>
      <c r="AG65" s="178"/>
      <c r="AI65" s="25" t="s">
        <v>738</v>
      </c>
      <c r="AJ65" s="19" t="str">
        <f>VLOOKUP(C65,EJE!C$1:D1398,2,FALSE)</f>
        <v>https://drive.google.com/file/d/1VSznd0Pd842fm_2ygqVwDGID2Qpk-swW/view?usp=sharing</v>
      </c>
    </row>
    <row r="66" spans="1:36" ht="12" customHeight="1">
      <c r="A66" s="165">
        <v>14</v>
      </c>
      <c r="B66" s="197" t="s">
        <v>42</v>
      </c>
      <c r="C66" s="178" t="s">
        <v>2</v>
      </c>
      <c r="D66" s="206" t="str">
        <f t="shared" si="27"/>
        <v>video</v>
      </c>
      <c r="E66" s="380">
        <v>10</v>
      </c>
      <c r="F66" s="380"/>
      <c r="G66" s="380"/>
      <c r="H66" s="380" t="s">
        <v>772</v>
      </c>
      <c r="I66" s="380"/>
      <c r="J66" s="380"/>
      <c r="K66" s="380">
        <v>3</v>
      </c>
      <c r="L66" s="380"/>
      <c r="M66" s="380"/>
      <c r="N66" s="380"/>
      <c r="O66" s="380"/>
      <c r="P66" s="380"/>
      <c r="Q66" s="178"/>
      <c r="R66" s="178"/>
      <c r="S66" s="178"/>
      <c r="T66" s="178"/>
      <c r="U66" s="178"/>
      <c r="V66" s="178"/>
      <c r="W66" s="178"/>
      <c r="X66" s="178"/>
      <c r="Y66" s="178"/>
      <c r="Z66" s="178"/>
      <c r="AA66" s="178"/>
      <c r="AB66" s="178"/>
      <c r="AC66" s="178"/>
      <c r="AD66" s="178"/>
      <c r="AE66" s="178"/>
      <c r="AF66" s="178"/>
      <c r="AG66" s="178"/>
      <c r="AI66" s="25" t="s">
        <v>738</v>
      </c>
      <c r="AJ66" s="19" t="str">
        <f>VLOOKUP(C66,EJE!C$1:D1399,2,FALSE)</f>
        <v>https://youtu.be/bgO3bI1ts_E?si=cgFOBOfo4lT9WI1k</v>
      </c>
    </row>
    <row r="67" spans="1:36" ht="12" customHeight="1">
      <c r="A67" s="165">
        <v>15</v>
      </c>
      <c r="B67" s="197" t="s">
        <v>39</v>
      </c>
      <c r="C67" s="178" t="s">
        <v>565</v>
      </c>
      <c r="D67" s="206" t="str">
        <f t="shared" si="27"/>
        <v>video</v>
      </c>
      <c r="E67" s="380">
        <v>10</v>
      </c>
      <c r="F67" s="380"/>
      <c r="G67" s="380"/>
      <c r="H67" s="380" t="s">
        <v>772</v>
      </c>
      <c r="I67" s="380"/>
      <c r="J67" s="380"/>
      <c r="K67" s="380">
        <v>3</v>
      </c>
      <c r="L67" s="380"/>
      <c r="M67" s="380"/>
      <c r="N67" s="380"/>
      <c r="O67" s="380"/>
      <c r="P67" s="380"/>
      <c r="Q67" s="178"/>
      <c r="R67" s="178"/>
      <c r="S67" s="178"/>
      <c r="T67" s="178"/>
      <c r="U67" s="178"/>
      <c r="V67" s="178"/>
      <c r="W67" s="178"/>
      <c r="X67" s="178"/>
      <c r="Y67" s="178"/>
      <c r="Z67" s="178"/>
      <c r="AA67" s="178"/>
      <c r="AB67" s="178"/>
      <c r="AC67" s="178"/>
      <c r="AD67" s="178"/>
      <c r="AE67" s="178"/>
      <c r="AF67" s="178"/>
      <c r="AG67" s="178"/>
      <c r="AI67" s="25" t="s">
        <v>738</v>
      </c>
      <c r="AJ67" s="19">
        <f>VLOOKUP(C67,EJE!C$1:D1400,2,FALSE)</f>
        <v>0</v>
      </c>
    </row>
    <row r="68" spans="1:36" ht="12.75" customHeight="1">
      <c r="A68" s="165">
        <v>16</v>
      </c>
      <c r="B68" s="197" t="s">
        <v>685</v>
      </c>
      <c r="C68" s="178" t="s">
        <v>4</v>
      </c>
      <c r="D68" s="206" t="str">
        <f t="shared" si="27"/>
        <v>video</v>
      </c>
      <c r="E68" s="380"/>
      <c r="F68" s="380"/>
      <c r="G68" s="380"/>
      <c r="H68" s="380" t="s">
        <v>779</v>
      </c>
      <c r="I68" s="380"/>
      <c r="J68" s="380"/>
      <c r="K68" s="380">
        <v>3</v>
      </c>
      <c r="L68" s="380"/>
      <c r="M68" s="380"/>
      <c r="N68" s="380"/>
      <c r="O68" s="380"/>
      <c r="P68" s="380"/>
      <c r="Q68" s="178"/>
      <c r="R68" s="178"/>
      <c r="S68" s="178"/>
      <c r="T68" s="178"/>
      <c r="U68" s="178"/>
      <c r="V68" s="178"/>
      <c r="W68" s="178"/>
      <c r="X68" s="178"/>
      <c r="Y68" s="178"/>
      <c r="Z68" s="178"/>
      <c r="AA68" s="178"/>
      <c r="AB68" s="178"/>
      <c r="AC68" s="178"/>
      <c r="AD68" s="178"/>
      <c r="AE68" s="178"/>
      <c r="AF68" s="178"/>
      <c r="AG68" s="178"/>
      <c r="AI68" s="25" t="s">
        <v>738</v>
      </c>
      <c r="AJ68" s="19" t="str">
        <f>VLOOKUP(C68,EJE!C$1:D1401,2,FALSE)</f>
        <v>https://youtu.be/SvFPSj9WcEk?si=iMWBcf8EZLcp5zy2</v>
      </c>
    </row>
    <row r="69" spans="1:36" ht="16.5">
      <c r="A69" s="166">
        <v>17</v>
      </c>
      <c r="B69" s="197" t="s">
        <v>1</v>
      </c>
      <c r="C69" s="178" t="s">
        <v>746</v>
      </c>
      <c r="D69" s="206" t="str">
        <f t="shared" si="27"/>
        <v>video</v>
      </c>
      <c r="E69" s="380"/>
      <c r="F69" s="380"/>
      <c r="G69" s="380"/>
      <c r="H69" s="380"/>
      <c r="I69" s="380"/>
      <c r="J69" s="380"/>
      <c r="K69" s="380"/>
      <c r="L69" s="380"/>
      <c r="M69" s="380"/>
      <c r="N69" s="380"/>
      <c r="O69" s="380"/>
      <c r="P69" s="380"/>
      <c r="Q69" s="178"/>
      <c r="R69" s="178"/>
      <c r="S69" s="178"/>
      <c r="T69" s="178"/>
      <c r="U69" s="178"/>
      <c r="V69" s="178"/>
      <c r="W69" s="178"/>
      <c r="X69" s="178"/>
      <c r="Y69" s="178"/>
      <c r="Z69" s="178"/>
      <c r="AA69" s="178"/>
      <c r="AB69" s="178"/>
      <c r="AC69" s="178"/>
      <c r="AD69" s="178"/>
      <c r="AE69" s="178"/>
      <c r="AF69" s="178"/>
      <c r="AG69" s="178"/>
      <c r="AI69" s="25" t="s">
        <v>738</v>
      </c>
      <c r="AJ69" s="19">
        <f>VLOOKUP(C69,EJE!C$1:D1402,2,FALSE)</f>
        <v>0</v>
      </c>
    </row>
    <row r="70" spans="1:36" ht="16.5">
      <c r="A70" s="166">
        <v>18</v>
      </c>
      <c r="B70" s="197" t="s">
        <v>1</v>
      </c>
      <c r="C70" s="178" t="s">
        <v>746</v>
      </c>
      <c r="D70" s="206" t="str">
        <f t="shared" si="27"/>
        <v>video</v>
      </c>
      <c r="E70" s="380"/>
      <c r="F70" s="380"/>
      <c r="G70" s="380"/>
      <c r="H70" s="380"/>
      <c r="I70" s="380"/>
      <c r="J70" s="380"/>
      <c r="K70" s="380"/>
      <c r="L70" s="380"/>
      <c r="M70" s="380"/>
      <c r="N70" s="380"/>
      <c r="O70" s="380"/>
      <c r="P70" s="380"/>
      <c r="Q70" s="178"/>
      <c r="R70" s="178"/>
      <c r="S70" s="178"/>
      <c r="T70" s="178"/>
      <c r="U70" s="178"/>
      <c r="V70" s="178"/>
      <c r="W70" s="178"/>
      <c r="X70" s="178"/>
      <c r="Y70" s="178"/>
      <c r="Z70" s="178"/>
      <c r="AA70" s="178"/>
      <c r="AB70" s="178"/>
      <c r="AC70" s="178"/>
      <c r="AD70" s="178"/>
      <c r="AE70" s="178"/>
      <c r="AF70" s="178"/>
      <c r="AG70" s="178"/>
      <c r="AI70" s="25" t="s">
        <v>738</v>
      </c>
      <c r="AJ70" s="19">
        <f>VLOOKUP(C70,EJE!C$1:D1403,2,FALSE)</f>
        <v>0</v>
      </c>
    </row>
    <row r="71" spans="1:36" ht="16.5">
      <c r="A71" s="166">
        <v>19</v>
      </c>
      <c r="B71" s="197" t="s">
        <v>1</v>
      </c>
      <c r="C71" s="178" t="s">
        <v>746</v>
      </c>
      <c r="D71" s="206" t="str">
        <f t="shared" si="27"/>
        <v>video</v>
      </c>
      <c r="E71" s="380"/>
      <c r="F71" s="380"/>
      <c r="G71" s="380"/>
      <c r="H71" s="380"/>
      <c r="I71" s="380"/>
      <c r="J71" s="380"/>
      <c r="K71" s="380"/>
      <c r="L71" s="380"/>
      <c r="M71" s="380"/>
      <c r="N71" s="380"/>
      <c r="O71" s="380"/>
      <c r="P71" s="380"/>
      <c r="Q71" s="178"/>
      <c r="R71" s="178"/>
      <c r="S71" s="178"/>
      <c r="T71" s="178"/>
      <c r="U71" s="178"/>
      <c r="V71" s="178"/>
      <c r="W71" s="178"/>
      <c r="X71" s="178"/>
      <c r="Y71" s="178"/>
      <c r="Z71" s="178"/>
      <c r="AA71" s="178"/>
      <c r="AB71" s="178"/>
      <c r="AC71" s="178"/>
      <c r="AD71" s="178"/>
      <c r="AE71" s="178"/>
      <c r="AF71" s="178"/>
      <c r="AG71" s="178"/>
      <c r="AI71" s="25" t="s">
        <v>738</v>
      </c>
      <c r="AJ71" s="19">
        <f>VLOOKUP(C71,EJE!C$1:D1404,2,FALSE)</f>
        <v>0</v>
      </c>
    </row>
    <row r="72" spans="1:36" ht="16.5">
      <c r="A72" s="166">
        <v>20</v>
      </c>
      <c r="B72" s="197" t="s">
        <v>1</v>
      </c>
      <c r="C72" s="178" t="s">
        <v>746</v>
      </c>
      <c r="D72" s="206" t="str">
        <f t="shared" si="27"/>
        <v>video</v>
      </c>
      <c r="E72" s="380"/>
      <c r="F72" s="380"/>
      <c r="G72" s="380"/>
      <c r="H72" s="380"/>
      <c r="I72" s="380"/>
      <c r="J72" s="380"/>
      <c r="K72" s="380"/>
      <c r="L72" s="380"/>
      <c r="M72" s="380"/>
      <c r="N72" s="380"/>
      <c r="O72" s="380"/>
      <c r="P72" s="380"/>
      <c r="Q72" s="178"/>
      <c r="R72" s="178"/>
      <c r="S72" s="178"/>
      <c r="T72" s="178"/>
      <c r="U72" s="178"/>
      <c r="V72" s="178"/>
      <c r="W72" s="178"/>
      <c r="X72" s="178"/>
      <c r="Y72" s="178"/>
      <c r="Z72" s="178"/>
      <c r="AA72" s="178"/>
      <c r="AB72" s="178"/>
      <c r="AC72" s="178"/>
      <c r="AD72" s="178"/>
      <c r="AE72" s="178"/>
      <c r="AF72" s="178"/>
      <c r="AG72" s="178"/>
      <c r="AI72" s="25" t="s">
        <v>738</v>
      </c>
      <c r="AJ72" s="19">
        <f>VLOOKUP(C72,EJE!C$1:D1405,2,FALSE)</f>
        <v>0</v>
      </c>
    </row>
    <row r="73" spans="1:36">
      <c r="A73" s="166"/>
      <c r="B73" s="201"/>
      <c r="C73" s="178"/>
      <c r="D73" s="206"/>
      <c r="E73" s="178"/>
      <c r="F73" s="178"/>
      <c r="G73" s="178"/>
      <c r="H73" s="178"/>
      <c r="I73" s="178"/>
      <c r="J73" s="178"/>
      <c r="K73" s="178"/>
      <c r="L73" s="178"/>
      <c r="M73" s="178"/>
      <c r="N73" s="178"/>
      <c r="O73" s="178"/>
      <c r="P73" s="178"/>
      <c r="Q73" s="178"/>
      <c r="R73" s="178"/>
      <c r="S73" s="178"/>
      <c r="T73" s="178"/>
      <c r="U73" s="178"/>
      <c r="V73" s="178"/>
      <c r="W73" s="178"/>
      <c r="X73" s="178"/>
      <c r="Y73" s="178"/>
      <c r="Z73" s="178"/>
      <c r="AA73" s="178"/>
      <c r="AB73" s="178"/>
      <c r="AC73" s="178"/>
      <c r="AD73" s="178"/>
      <c r="AE73" s="178"/>
      <c r="AF73" s="159"/>
      <c r="AG73" s="178"/>
    </row>
    <row r="74" spans="1:36">
      <c r="A74" s="166"/>
      <c r="B74" s="201"/>
      <c r="C74" s="156"/>
      <c r="F74" s="156"/>
      <c r="I74" s="156"/>
      <c r="L74" s="156"/>
      <c r="O74" s="156"/>
    </row>
    <row r="75" spans="1:36">
      <c r="A75" s="166"/>
      <c r="B75" s="201"/>
      <c r="C75" s="156"/>
      <c r="F75" s="156"/>
      <c r="I75" s="156"/>
      <c r="L75" s="156"/>
      <c r="O75" s="156"/>
    </row>
    <row r="76" spans="1:36">
      <c r="A76" s="166"/>
      <c r="B76" s="201"/>
      <c r="C76" s="156"/>
      <c r="F76" s="156"/>
      <c r="I76" s="156"/>
      <c r="L76" s="156"/>
      <c r="O76" s="156"/>
    </row>
    <row r="77" spans="1:36">
      <c r="C77" s="157" t="s">
        <v>770</v>
      </c>
      <c r="D77" s="204"/>
      <c r="F77" s="156"/>
      <c r="G77" s="174"/>
      <c r="I77" s="156"/>
      <c r="J77" s="174"/>
      <c r="L77" s="156"/>
      <c r="M77" s="174"/>
      <c r="O77" s="156"/>
      <c r="P77" s="174"/>
      <c r="S77" s="174"/>
      <c r="V77" s="174"/>
      <c r="Y77" s="174"/>
      <c r="AB77" s="174"/>
      <c r="AE77" s="174"/>
    </row>
    <row r="78" spans="1:36" s="250" customFormat="1" ht="21" customHeight="1" thickBot="1">
      <c r="A78" s="245">
        <v>4</v>
      </c>
      <c r="B78" s="245"/>
      <c r="C78" s="245" t="s">
        <v>926</v>
      </c>
      <c r="D78" s="245"/>
      <c r="E78" s="401" t="s">
        <v>688</v>
      </c>
      <c r="F78" s="401"/>
      <c r="G78" s="401"/>
      <c r="H78" s="401" t="s">
        <v>38</v>
      </c>
      <c r="I78" s="401"/>
      <c r="J78" s="401"/>
      <c r="K78" s="401" t="s">
        <v>687</v>
      </c>
      <c r="L78" s="401"/>
      <c r="M78" s="401"/>
      <c r="N78" s="401" t="s">
        <v>686</v>
      </c>
      <c r="O78" s="401"/>
      <c r="P78" s="401"/>
      <c r="AH78" s="249"/>
      <c r="AI78" s="249"/>
    </row>
    <row r="79" spans="1:36">
      <c r="A79" s="165">
        <v>1</v>
      </c>
      <c r="B79" s="193" t="s">
        <v>175</v>
      </c>
      <c r="C79" s="176" t="s">
        <v>210</v>
      </c>
      <c r="D79" s="209" t="str">
        <f t="shared" ref="D79:D95" si="28">HYPERLINK(AJ79,AI79)</f>
        <v>video</v>
      </c>
      <c r="E79" s="389">
        <v>8</v>
      </c>
      <c r="F79" s="389"/>
      <c r="G79" s="389"/>
      <c r="H79" s="389"/>
      <c r="I79" s="389"/>
      <c r="J79" s="389"/>
      <c r="K79" s="389"/>
      <c r="L79" s="389"/>
      <c r="M79" s="389"/>
      <c r="N79" s="390"/>
      <c r="O79" s="390"/>
      <c r="P79" s="391"/>
      <c r="Q79" s="186"/>
      <c r="R79" s="186"/>
      <c r="S79" s="186"/>
      <c r="T79" s="186"/>
      <c r="U79" s="186"/>
      <c r="V79" s="186"/>
      <c r="W79" s="186"/>
      <c r="X79" s="186"/>
      <c r="Y79" s="186"/>
      <c r="Z79" s="186"/>
      <c r="AA79" s="186"/>
      <c r="AB79" s="186"/>
      <c r="AC79" s="186"/>
      <c r="AD79" s="186"/>
      <c r="AE79" s="186"/>
      <c r="AF79" s="186"/>
      <c r="AG79" s="186"/>
      <c r="AI79" s="25" t="s">
        <v>738</v>
      </c>
      <c r="AJ79" s="19">
        <f>VLOOKUP(C79,EJE!C$1:D1405,2,FALSE)</f>
        <v>0</v>
      </c>
    </row>
    <row r="80" spans="1:36" ht="12" customHeight="1">
      <c r="A80" s="165">
        <v>2</v>
      </c>
      <c r="B80" s="194" t="s">
        <v>395</v>
      </c>
      <c r="C80" s="178" t="s">
        <v>389</v>
      </c>
      <c r="D80" s="208" t="str">
        <f t="shared" si="28"/>
        <v>video</v>
      </c>
      <c r="E80" s="384"/>
      <c r="F80" s="384"/>
      <c r="G80" s="384"/>
      <c r="H80" s="384" t="s">
        <v>776</v>
      </c>
      <c r="I80" s="384"/>
      <c r="J80" s="384"/>
      <c r="K80" s="384">
        <v>3</v>
      </c>
      <c r="L80" s="384"/>
      <c r="M80" s="384"/>
      <c r="N80" s="380"/>
      <c r="O80" s="380"/>
      <c r="P80" s="385"/>
      <c r="Q80" s="186"/>
      <c r="R80" s="186"/>
      <c r="S80" s="186"/>
      <c r="T80" s="186"/>
      <c r="U80" s="186"/>
      <c r="V80" s="186"/>
      <c r="W80" s="186"/>
      <c r="X80" s="186"/>
      <c r="Y80" s="186"/>
      <c r="Z80" s="186"/>
      <c r="AA80" s="186"/>
      <c r="AB80" s="186"/>
      <c r="AC80" s="186"/>
      <c r="AD80" s="186"/>
      <c r="AE80" s="186"/>
      <c r="AF80" s="186"/>
      <c r="AG80" s="186"/>
      <c r="AI80" s="25" t="s">
        <v>738</v>
      </c>
      <c r="AJ80" s="19" t="str">
        <f>VLOOKUP(C80,EJE!C$1:D1406,2,FALSE)</f>
        <v>https://youtu.be/B4AxYIlorgw?si=E6uIHQ3akwy8aj-m</v>
      </c>
    </row>
    <row r="81" spans="1:43" ht="17.25" customHeight="1" thickBot="1">
      <c r="A81" s="165">
        <v>3</v>
      </c>
      <c r="B81" s="195" t="s">
        <v>392</v>
      </c>
      <c r="C81" s="180" t="s">
        <v>176</v>
      </c>
      <c r="D81" s="210" t="str">
        <f t="shared" si="28"/>
        <v>video</v>
      </c>
      <c r="E81" s="386"/>
      <c r="F81" s="386"/>
      <c r="G81" s="386"/>
      <c r="H81" s="386" t="s">
        <v>776</v>
      </c>
      <c r="I81" s="386"/>
      <c r="J81" s="386"/>
      <c r="K81" s="386">
        <v>3</v>
      </c>
      <c r="L81" s="386"/>
      <c r="M81" s="386"/>
      <c r="N81" s="387"/>
      <c r="O81" s="387"/>
      <c r="P81" s="388"/>
      <c r="Q81" s="186"/>
      <c r="R81" s="186"/>
      <c r="S81" s="186"/>
      <c r="T81" s="186"/>
      <c r="U81" s="186"/>
      <c r="V81" s="186"/>
      <c r="W81" s="186"/>
      <c r="X81" s="186"/>
      <c r="Y81" s="186"/>
      <c r="Z81" s="186"/>
      <c r="AA81" s="186"/>
      <c r="AB81" s="186"/>
      <c r="AC81" s="186"/>
      <c r="AD81" s="186"/>
      <c r="AE81" s="186"/>
      <c r="AF81" s="186"/>
      <c r="AG81" s="186"/>
      <c r="AI81" s="25" t="s">
        <v>738</v>
      </c>
      <c r="AJ81" s="19" t="str">
        <f>VLOOKUP(C81,EJE!C$1:D1407,2,FALSE)</f>
        <v>https://drive.google.com/file/d/1Q1An8Nigul245WUqUDS52fCJOsCBmEqf/view?usp=drive_link</v>
      </c>
    </row>
    <row r="82" spans="1:43" ht="16.5" customHeight="1">
      <c r="A82" s="165">
        <v>4</v>
      </c>
      <c r="B82" s="193" t="s">
        <v>739</v>
      </c>
      <c r="C82" s="176" t="s">
        <v>66</v>
      </c>
      <c r="D82" s="209" t="str">
        <f t="shared" si="28"/>
        <v>video</v>
      </c>
      <c r="E82" s="389"/>
      <c r="F82" s="389"/>
      <c r="G82" s="389"/>
      <c r="H82" s="389" t="s">
        <v>776</v>
      </c>
      <c r="I82" s="389"/>
      <c r="J82" s="389"/>
      <c r="K82" s="389">
        <v>3</v>
      </c>
      <c r="L82" s="389"/>
      <c r="M82" s="389"/>
      <c r="N82" s="390"/>
      <c r="O82" s="390"/>
      <c r="P82" s="391"/>
      <c r="Q82" s="186"/>
      <c r="R82" s="186"/>
      <c r="S82" s="186"/>
      <c r="T82" s="186"/>
      <c r="U82" s="186"/>
      <c r="V82" s="186"/>
      <c r="W82" s="186"/>
      <c r="X82" s="186"/>
      <c r="Y82" s="186"/>
      <c r="Z82" s="186"/>
      <c r="AA82" s="186"/>
      <c r="AB82" s="186"/>
      <c r="AC82" s="186"/>
      <c r="AD82" s="186"/>
      <c r="AE82" s="186"/>
      <c r="AF82" s="186"/>
      <c r="AG82" s="186"/>
      <c r="AI82" s="25" t="s">
        <v>738</v>
      </c>
      <c r="AJ82" s="19" t="str">
        <f>VLOOKUP(C82,EJE!C$1:D1408,2,FALSE)</f>
        <v>https://youtu.be/YNAwRWgPwNk?si=tRGZb459mOPBCCZB</v>
      </c>
    </row>
    <row r="83" spans="1:43" ht="12" customHeight="1">
      <c r="A83" s="165">
        <v>5</v>
      </c>
      <c r="B83" s="194" t="s">
        <v>739</v>
      </c>
      <c r="C83" s="178" t="s">
        <v>622</v>
      </c>
      <c r="D83" s="208" t="e">
        <f t="shared" si="28"/>
        <v>#N/A</v>
      </c>
      <c r="E83" s="384"/>
      <c r="F83" s="384"/>
      <c r="G83" s="384"/>
      <c r="H83" s="384" t="s">
        <v>776</v>
      </c>
      <c r="I83" s="384"/>
      <c r="J83" s="384"/>
      <c r="K83" s="384">
        <v>3</v>
      </c>
      <c r="L83" s="384"/>
      <c r="M83" s="384"/>
      <c r="N83" s="380"/>
      <c r="O83" s="380"/>
      <c r="P83" s="385"/>
      <c r="Q83" s="186"/>
      <c r="R83" s="186"/>
      <c r="S83" s="186"/>
      <c r="T83" s="186"/>
      <c r="U83" s="186"/>
      <c r="V83" s="186"/>
      <c r="W83" s="186"/>
      <c r="X83" s="186"/>
      <c r="Y83" s="186"/>
      <c r="Z83" s="186"/>
      <c r="AA83" s="186"/>
      <c r="AB83" s="186"/>
      <c r="AC83" s="186"/>
      <c r="AD83" s="186"/>
      <c r="AE83" s="186"/>
      <c r="AF83" s="186"/>
      <c r="AG83" s="186"/>
      <c r="AI83" s="25" t="s">
        <v>738</v>
      </c>
      <c r="AJ83" s="19" t="e">
        <f>VLOOKUP(C83,EJE!C$1:D1409,2,FALSE)</f>
        <v>#N/A</v>
      </c>
    </row>
    <row r="84" spans="1:43" ht="12" customHeight="1" thickBot="1">
      <c r="A84" s="165">
        <v>6</v>
      </c>
      <c r="B84" s="195" t="s">
        <v>0</v>
      </c>
      <c r="C84" s="180" t="s">
        <v>627</v>
      </c>
      <c r="D84" s="210" t="str">
        <f t="shared" si="28"/>
        <v>video</v>
      </c>
      <c r="E84" s="386"/>
      <c r="F84" s="386"/>
      <c r="G84" s="386"/>
      <c r="H84" s="386" t="s">
        <v>776</v>
      </c>
      <c r="I84" s="386"/>
      <c r="J84" s="386"/>
      <c r="K84" s="386">
        <v>3</v>
      </c>
      <c r="L84" s="386"/>
      <c r="M84" s="386"/>
      <c r="N84" s="387"/>
      <c r="O84" s="387"/>
      <c r="P84" s="388"/>
      <c r="Q84" s="186"/>
      <c r="R84" s="186"/>
      <c r="S84" s="186"/>
      <c r="T84" s="186"/>
      <c r="U84" s="186"/>
      <c r="V84" s="186"/>
      <c r="W84" s="186"/>
      <c r="X84" s="186"/>
      <c r="Y84" s="186"/>
      <c r="Z84" s="186"/>
      <c r="AA84" s="186"/>
      <c r="AB84" s="186"/>
      <c r="AC84" s="186"/>
      <c r="AD84" s="186"/>
      <c r="AE84" s="186"/>
      <c r="AF84" s="186"/>
      <c r="AG84" s="186"/>
      <c r="AI84" s="25" t="s">
        <v>738</v>
      </c>
      <c r="AJ84" s="19" t="str">
        <f>VLOOKUP(C84,EJE!C$1:D1410,2,FALSE)</f>
        <v>https://youtu.be/21c_yxmd5lQ?si=PIVwUqgcfAsyu5jn</v>
      </c>
    </row>
    <row r="85" spans="1:43">
      <c r="A85" s="165">
        <v>7</v>
      </c>
      <c r="B85" s="197" t="s">
        <v>685</v>
      </c>
      <c r="C85" s="178" t="s">
        <v>114</v>
      </c>
      <c r="D85" s="208" t="str">
        <f t="shared" si="28"/>
        <v>video</v>
      </c>
      <c r="E85" s="384"/>
      <c r="F85" s="384"/>
      <c r="G85" s="384"/>
      <c r="H85" s="384" t="s">
        <v>776</v>
      </c>
      <c r="I85" s="384"/>
      <c r="J85" s="384"/>
      <c r="K85" s="384"/>
      <c r="L85" s="384"/>
      <c r="M85" s="384"/>
      <c r="N85" s="384"/>
      <c r="O85" s="384"/>
      <c r="P85" s="384"/>
      <c r="Q85" s="186"/>
      <c r="R85" s="186"/>
      <c r="S85" s="186"/>
      <c r="T85" s="186"/>
      <c r="U85" s="186"/>
      <c r="V85" s="186"/>
      <c r="W85" s="186"/>
      <c r="X85" s="186"/>
      <c r="Y85" s="186"/>
      <c r="Z85" s="186"/>
      <c r="AA85" s="186"/>
      <c r="AB85" s="186"/>
      <c r="AC85" s="186"/>
      <c r="AD85" s="186"/>
      <c r="AE85" s="186"/>
      <c r="AF85" s="186"/>
      <c r="AG85" s="186"/>
      <c r="AI85" s="25" t="s">
        <v>738</v>
      </c>
      <c r="AJ85" s="19" t="str">
        <f>VLOOKUP(C85,EJE!C$1:D1413,2,FALSE)</f>
        <v>https://youtu.be/p2i_0eL_ztg?si=rwMzBD9p-1bf_avu</v>
      </c>
    </row>
    <row r="86" spans="1:43" ht="16.5" customHeight="1">
      <c r="A86" s="165">
        <v>8</v>
      </c>
      <c r="B86" s="197" t="s">
        <v>264</v>
      </c>
      <c r="C86" s="178" t="s">
        <v>219</v>
      </c>
      <c r="D86" s="208" t="str">
        <f t="shared" si="28"/>
        <v>video</v>
      </c>
      <c r="E86" s="384"/>
      <c r="F86" s="384"/>
      <c r="G86" s="384"/>
      <c r="H86" s="384" t="s">
        <v>776</v>
      </c>
      <c r="I86" s="384"/>
      <c r="J86" s="384"/>
      <c r="K86" s="384"/>
      <c r="L86" s="384"/>
      <c r="M86" s="384"/>
      <c r="N86" s="384"/>
      <c r="O86" s="384"/>
      <c r="P86" s="384"/>
      <c r="Q86" s="186"/>
      <c r="R86" s="186"/>
      <c r="S86" s="186"/>
      <c r="T86" s="186"/>
      <c r="U86" s="186"/>
      <c r="V86" s="186"/>
      <c r="W86" s="186"/>
      <c r="X86" s="186"/>
      <c r="Y86" s="186"/>
      <c r="Z86" s="186"/>
      <c r="AA86" s="186"/>
      <c r="AB86" s="186"/>
      <c r="AC86" s="186"/>
      <c r="AD86" s="186"/>
      <c r="AE86" s="186"/>
      <c r="AF86" s="186"/>
      <c r="AG86" s="186"/>
      <c r="AI86" s="25" t="s">
        <v>738</v>
      </c>
      <c r="AJ86" s="19">
        <f>VLOOKUP(C86,EJE!C$1:D1414,2,FALSE)</f>
        <v>0</v>
      </c>
    </row>
    <row r="87" spans="1:43" ht="12.75" customHeight="1">
      <c r="A87" s="165">
        <v>9</v>
      </c>
      <c r="B87" s="197" t="s">
        <v>685</v>
      </c>
      <c r="C87" s="178" t="s">
        <v>3</v>
      </c>
      <c r="D87" s="208" t="str">
        <f t="shared" si="28"/>
        <v>video</v>
      </c>
      <c r="E87" s="384"/>
      <c r="F87" s="384"/>
      <c r="G87" s="384"/>
      <c r="H87" s="384" t="s">
        <v>776</v>
      </c>
      <c r="I87" s="384"/>
      <c r="J87" s="384"/>
      <c r="K87" s="384"/>
      <c r="L87" s="384"/>
      <c r="M87" s="384"/>
      <c r="N87" s="384"/>
      <c r="O87" s="384"/>
      <c r="P87" s="384"/>
      <c r="Q87" s="186"/>
      <c r="R87" s="186"/>
      <c r="S87" s="186"/>
      <c r="T87" s="186"/>
      <c r="U87" s="186"/>
      <c r="V87" s="186"/>
      <c r="W87" s="186"/>
      <c r="X87" s="186"/>
      <c r="Y87" s="186"/>
      <c r="Z87" s="186"/>
      <c r="AA87" s="186"/>
      <c r="AB87" s="186"/>
      <c r="AC87" s="186"/>
      <c r="AD87" s="186"/>
      <c r="AE87" s="186"/>
      <c r="AF87" s="186"/>
      <c r="AG87" s="186"/>
      <c r="AI87" s="25" t="s">
        <v>738</v>
      </c>
      <c r="AJ87" s="19" t="str">
        <f>VLOOKUP(C87,EJE!C$1:D1416,2,FALSE)</f>
        <v>https://youtu.be/JwwQxitUCsY?si=-0IR-GRHn2uOUwX0</v>
      </c>
    </row>
    <row r="88" spans="1:43" ht="16.5">
      <c r="A88" s="165">
        <v>10</v>
      </c>
      <c r="B88" s="197" t="s">
        <v>942</v>
      </c>
      <c r="C88" s="178" t="s">
        <v>661</v>
      </c>
      <c r="D88" s="208" t="str">
        <f t="shared" si="28"/>
        <v>video</v>
      </c>
      <c r="E88" s="384"/>
      <c r="F88" s="384"/>
      <c r="G88" s="384"/>
      <c r="H88" s="384" t="s">
        <v>776</v>
      </c>
      <c r="I88" s="384"/>
      <c r="J88" s="384"/>
      <c r="K88" s="384"/>
      <c r="L88" s="384"/>
      <c r="M88" s="384"/>
      <c r="N88" s="384"/>
      <c r="O88" s="384"/>
      <c r="P88" s="384"/>
      <c r="Q88" s="186"/>
      <c r="R88" s="186"/>
      <c r="S88" s="186"/>
      <c r="T88" s="186"/>
      <c r="U88" s="186"/>
      <c r="V88" s="186"/>
      <c r="W88" s="186"/>
      <c r="X88" s="186"/>
      <c r="Y88" s="186"/>
      <c r="Z88" s="186"/>
      <c r="AA88" s="186"/>
      <c r="AB88" s="186"/>
      <c r="AC88" s="186"/>
      <c r="AD88" s="186"/>
      <c r="AE88" s="186"/>
      <c r="AF88" s="186"/>
      <c r="AG88" s="186"/>
      <c r="AI88" s="25" t="s">
        <v>738</v>
      </c>
      <c r="AJ88" s="19" t="str">
        <f>VLOOKUP(C88,EJE!C$1:D1417,2,FALSE)</f>
        <v>https://drive.google.com/file/d/1VSznd0Pd842fm_2ygqVwDGID2Qpk-swW/view?usp=sharing</v>
      </c>
    </row>
    <row r="89" spans="1:43" ht="16.5" customHeight="1">
      <c r="A89" s="165">
        <v>11</v>
      </c>
      <c r="B89" s="197" t="s">
        <v>42</v>
      </c>
      <c r="C89" s="178" t="s">
        <v>2</v>
      </c>
      <c r="D89" s="206" t="str">
        <f t="shared" si="28"/>
        <v>video</v>
      </c>
      <c r="E89" s="380">
        <v>10</v>
      </c>
      <c r="F89" s="380"/>
      <c r="G89" s="380"/>
      <c r="H89" s="380" t="s">
        <v>772</v>
      </c>
      <c r="I89" s="380"/>
      <c r="J89" s="380"/>
      <c r="K89" s="380">
        <v>3</v>
      </c>
      <c r="L89" s="380"/>
      <c r="M89" s="380"/>
      <c r="N89" s="380"/>
      <c r="O89" s="380"/>
      <c r="P89" s="380"/>
      <c r="Q89" s="178"/>
      <c r="R89" s="178"/>
      <c r="S89" s="178"/>
      <c r="T89" s="178"/>
      <c r="U89" s="178"/>
      <c r="V89" s="178"/>
      <c r="W89" s="178"/>
      <c r="X89" s="178"/>
      <c r="Y89" s="178"/>
      <c r="Z89" s="178"/>
      <c r="AA89" s="178"/>
      <c r="AB89" s="178"/>
      <c r="AG89" s="186"/>
      <c r="AI89" s="25" t="s">
        <v>738</v>
      </c>
      <c r="AJ89" s="19" t="str">
        <f>VLOOKUP(C89,EJE!C$1:D1419,2,FALSE)</f>
        <v>https://youtu.be/bgO3bI1ts_E?si=cgFOBOfo4lT9WI1k</v>
      </c>
    </row>
    <row r="90" spans="1:43" ht="12.75" customHeight="1">
      <c r="A90" s="165">
        <v>12</v>
      </c>
      <c r="B90" s="197" t="s">
        <v>39</v>
      </c>
      <c r="C90" s="178" t="s">
        <v>30</v>
      </c>
      <c r="D90" s="206" t="str">
        <f t="shared" si="28"/>
        <v>video</v>
      </c>
      <c r="E90" s="380">
        <v>10</v>
      </c>
      <c r="F90" s="380"/>
      <c r="G90" s="380"/>
      <c r="H90" s="380" t="s">
        <v>772</v>
      </c>
      <c r="I90" s="380"/>
      <c r="J90" s="380"/>
      <c r="K90" s="380">
        <v>3</v>
      </c>
      <c r="L90" s="380"/>
      <c r="M90" s="380"/>
      <c r="N90" s="380"/>
      <c r="O90" s="380"/>
      <c r="P90" s="380"/>
      <c r="Q90" s="178"/>
      <c r="R90" s="178"/>
      <c r="S90" s="178"/>
      <c r="T90" s="178"/>
      <c r="U90" s="178"/>
      <c r="V90" s="178"/>
      <c r="W90" s="178"/>
      <c r="X90" s="178"/>
      <c r="Y90" s="178"/>
      <c r="Z90" s="178"/>
      <c r="AA90" s="178"/>
      <c r="AB90" s="178"/>
      <c r="AG90" s="186"/>
      <c r="AI90" s="25" t="s">
        <v>738</v>
      </c>
      <c r="AJ90" s="19">
        <f>VLOOKUP(C90,EJE!C$1:D1420,2,FALSE)</f>
        <v>0</v>
      </c>
    </row>
    <row r="91" spans="1:43" ht="12.75" customHeight="1">
      <c r="A91" s="165">
        <v>13</v>
      </c>
      <c r="B91" s="197" t="s">
        <v>685</v>
      </c>
      <c r="C91" s="178" t="s">
        <v>4</v>
      </c>
      <c r="D91" s="206" t="str">
        <f t="shared" si="28"/>
        <v>video</v>
      </c>
      <c r="E91" s="380"/>
      <c r="F91" s="380"/>
      <c r="G91" s="380"/>
      <c r="H91" s="380" t="s">
        <v>779</v>
      </c>
      <c r="I91" s="380"/>
      <c r="J91" s="380"/>
      <c r="K91" s="380">
        <v>3</v>
      </c>
      <c r="L91" s="380"/>
      <c r="M91" s="380"/>
      <c r="N91" s="380"/>
      <c r="O91" s="380"/>
      <c r="P91" s="380"/>
      <c r="Q91" s="178"/>
      <c r="R91" s="178"/>
      <c r="S91" s="178"/>
      <c r="T91" s="178"/>
      <c r="U91" s="178"/>
      <c r="V91" s="178"/>
      <c r="W91" s="178"/>
      <c r="X91" s="178"/>
      <c r="Y91" s="178"/>
      <c r="Z91" s="178"/>
      <c r="AA91" s="178"/>
      <c r="AB91" s="178"/>
      <c r="AG91" s="186"/>
      <c r="AI91" s="25" t="s">
        <v>738</v>
      </c>
      <c r="AJ91" s="19" t="str">
        <f>VLOOKUP(C91,EJE!C$1:D1421,2,FALSE)</f>
        <v>https://youtu.be/SvFPSj9WcEk?si=iMWBcf8EZLcp5zy2</v>
      </c>
    </row>
    <row r="92" spans="1:43" ht="12" customHeight="1">
      <c r="A92" s="165">
        <v>14</v>
      </c>
      <c r="B92" s="197" t="s">
        <v>1</v>
      </c>
      <c r="C92" s="178" t="s">
        <v>745</v>
      </c>
      <c r="D92" s="206" t="str">
        <f t="shared" si="28"/>
        <v>video</v>
      </c>
      <c r="E92" s="380"/>
      <c r="F92" s="380"/>
      <c r="G92" s="380"/>
      <c r="H92" s="380" t="s">
        <v>779</v>
      </c>
      <c r="I92" s="380"/>
      <c r="J92" s="380"/>
      <c r="K92" s="380">
        <v>3</v>
      </c>
      <c r="L92" s="380"/>
      <c r="M92" s="380"/>
      <c r="N92" s="380"/>
      <c r="O92" s="380"/>
      <c r="P92" s="380"/>
      <c r="Q92" s="178"/>
      <c r="R92" s="178"/>
      <c r="S92" s="178"/>
      <c r="T92" s="178"/>
      <c r="U92" s="178"/>
      <c r="V92" s="178"/>
      <c r="W92" s="178"/>
      <c r="X92" s="178"/>
      <c r="Y92" s="178"/>
      <c r="Z92" s="178"/>
      <c r="AA92" s="178"/>
      <c r="AB92" s="178"/>
      <c r="AG92" s="186"/>
      <c r="AI92" s="25" t="s">
        <v>738</v>
      </c>
      <c r="AJ92" s="19" t="str">
        <f>VLOOKUP(C92,EJE!C$1:D1422,2,FALSE)</f>
        <v>https://drive.google.com/file/d/1d10kKB4X2rApjiYtDlKjBbuy7zvRY_rz/view?usp=sharing</v>
      </c>
    </row>
    <row r="93" spans="1:43" ht="12" customHeight="1">
      <c r="A93" s="165">
        <v>15</v>
      </c>
      <c r="B93" s="197" t="s">
        <v>1</v>
      </c>
      <c r="C93" s="178" t="s">
        <v>745</v>
      </c>
      <c r="D93" s="206" t="str">
        <f t="shared" si="28"/>
        <v>video</v>
      </c>
      <c r="E93" s="380"/>
      <c r="F93" s="380"/>
      <c r="G93" s="380"/>
      <c r="H93" s="380" t="s">
        <v>779</v>
      </c>
      <c r="I93" s="380"/>
      <c r="J93" s="380"/>
      <c r="K93" s="380">
        <v>3</v>
      </c>
      <c r="L93" s="380"/>
      <c r="M93" s="380"/>
      <c r="N93" s="380"/>
      <c r="O93" s="380"/>
      <c r="P93" s="380"/>
      <c r="Q93" s="178"/>
      <c r="R93" s="178"/>
      <c r="S93" s="178"/>
      <c r="T93" s="178"/>
      <c r="U93" s="178"/>
      <c r="V93" s="178"/>
      <c r="W93" s="178"/>
      <c r="X93" s="178"/>
      <c r="Y93" s="178"/>
      <c r="Z93" s="178"/>
      <c r="AA93" s="178"/>
      <c r="AB93" s="178"/>
      <c r="AE93" s="174"/>
      <c r="AI93" s="25" t="s">
        <v>738</v>
      </c>
      <c r="AJ93" s="19" t="str">
        <f>VLOOKUP(C93,EJE!C$1:D1423,2,FALSE)</f>
        <v>https://drive.google.com/file/d/1d10kKB4X2rApjiYtDlKjBbuy7zvRY_rz/view?usp=sharing</v>
      </c>
    </row>
    <row r="94" spans="1:43" ht="12.75" customHeight="1">
      <c r="A94" s="165">
        <v>16</v>
      </c>
      <c r="B94" s="197" t="s">
        <v>1</v>
      </c>
      <c r="C94" s="178" t="s">
        <v>745</v>
      </c>
      <c r="D94" s="206" t="str">
        <f t="shared" si="28"/>
        <v>video</v>
      </c>
      <c r="E94" s="380"/>
      <c r="F94" s="380"/>
      <c r="G94" s="380"/>
      <c r="H94" s="380" t="s">
        <v>779</v>
      </c>
      <c r="I94" s="380"/>
      <c r="J94" s="380"/>
      <c r="K94" s="380">
        <v>3</v>
      </c>
      <c r="L94" s="380"/>
      <c r="M94" s="380"/>
      <c r="N94" s="380"/>
      <c r="O94" s="380"/>
      <c r="P94" s="380"/>
      <c r="Q94" s="178"/>
      <c r="R94" s="178"/>
      <c r="S94" s="178"/>
      <c r="T94" s="178"/>
      <c r="U94" s="178"/>
      <c r="V94" s="178"/>
      <c r="W94" s="178"/>
      <c r="X94" s="178"/>
      <c r="Y94" s="178"/>
      <c r="Z94" s="178"/>
      <c r="AA94" s="178"/>
      <c r="AB94" s="178"/>
      <c r="AE94" s="174"/>
      <c r="AI94" s="25" t="s">
        <v>738</v>
      </c>
      <c r="AJ94" s="19" t="str">
        <f>VLOOKUP(C94,EJE!C$1:D1424,2,FALSE)</f>
        <v>https://drive.google.com/file/d/1d10kKB4X2rApjiYtDlKjBbuy7zvRY_rz/view?usp=sharing</v>
      </c>
    </row>
    <row r="95" spans="1:43" ht="12" customHeight="1">
      <c r="A95" s="166">
        <v>17</v>
      </c>
      <c r="B95" s="197" t="s">
        <v>1</v>
      </c>
      <c r="C95" s="178" t="s">
        <v>745</v>
      </c>
      <c r="D95" s="206" t="str">
        <f t="shared" si="28"/>
        <v>video</v>
      </c>
      <c r="E95" s="380"/>
      <c r="F95" s="380"/>
      <c r="G95" s="380"/>
      <c r="H95" s="380" t="s">
        <v>779</v>
      </c>
      <c r="I95" s="380"/>
      <c r="J95" s="380"/>
      <c r="K95" s="380">
        <v>3</v>
      </c>
      <c r="L95" s="380"/>
      <c r="M95" s="380"/>
      <c r="N95" s="380"/>
      <c r="O95" s="380"/>
      <c r="P95" s="380"/>
      <c r="Q95" s="178"/>
      <c r="R95" s="178"/>
      <c r="S95" s="178"/>
      <c r="T95" s="178"/>
      <c r="U95" s="178"/>
      <c r="V95" s="178"/>
      <c r="W95" s="178"/>
      <c r="X95" s="178"/>
      <c r="Y95" s="178"/>
      <c r="Z95" s="178"/>
      <c r="AA95" s="178"/>
      <c r="AB95" s="178"/>
      <c r="AE95" s="174"/>
      <c r="AI95" s="25" t="s">
        <v>738</v>
      </c>
      <c r="AJ95" s="19" t="str">
        <f>VLOOKUP(C95,EJE!C$1:D1425,2,FALSE)</f>
        <v>https://drive.google.com/file/d/1d10kKB4X2rApjiYtDlKjBbuy7zvRY_rz/view?usp=sharing</v>
      </c>
      <c r="AQ95" s="188"/>
    </row>
    <row r="96" spans="1:43" ht="16.5">
      <c r="A96" s="166">
        <v>18</v>
      </c>
      <c r="B96" s="197" t="s">
        <v>1</v>
      </c>
      <c r="C96" s="178" t="s">
        <v>745</v>
      </c>
      <c r="D96" s="206" t="str">
        <f t="shared" ref="D96:D98" si="29">HYPERLINK(AJ96,AI96)</f>
        <v>video</v>
      </c>
      <c r="E96" s="380"/>
      <c r="F96" s="380"/>
      <c r="G96" s="380"/>
      <c r="H96" s="380" t="s">
        <v>779</v>
      </c>
      <c r="I96" s="380"/>
      <c r="J96" s="380"/>
      <c r="K96" s="380">
        <v>3</v>
      </c>
      <c r="L96" s="380"/>
      <c r="M96" s="380"/>
      <c r="N96" s="380"/>
      <c r="O96" s="380"/>
      <c r="P96" s="380"/>
      <c r="Q96" s="178"/>
      <c r="R96" s="178"/>
      <c r="S96" s="178"/>
      <c r="T96" s="178"/>
      <c r="U96" s="178"/>
      <c r="V96" s="178"/>
      <c r="W96" s="178"/>
      <c r="X96" s="178"/>
      <c r="Y96" s="178"/>
      <c r="Z96" s="178"/>
      <c r="AA96" s="178"/>
      <c r="AB96" s="178"/>
      <c r="AE96" s="174"/>
      <c r="AI96" s="25" t="s">
        <v>738</v>
      </c>
      <c r="AJ96" s="19" t="str">
        <f>VLOOKUP(C96,EJE!C$1:D1438,2,FALSE)</f>
        <v>https://drive.google.com/file/d/1d10kKB4X2rApjiYtDlKjBbuy7zvRY_rz/view?usp=sharing</v>
      </c>
    </row>
    <row r="97" spans="1:43" ht="16.5">
      <c r="A97" s="166">
        <v>19</v>
      </c>
      <c r="B97" s="197" t="s">
        <v>1</v>
      </c>
      <c r="C97" s="178" t="s">
        <v>745</v>
      </c>
      <c r="D97" s="206" t="str">
        <f t="shared" si="29"/>
        <v>video</v>
      </c>
      <c r="E97" s="380"/>
      <c r="F97" s="380"/>
      <c r="G97" s="380"/>
      <c r="H97" s="380" t="s">
        <v>779</v>
      </c>
      <c r="I97" s="380"/>
      <c r="J97" s="380"/>
      <c r="K97" s="380">
        <v>3</v>
      </c>
      <c r="L97" s="380"/>
      <c r="M97" s="380"/>
      <c r="N97" s="380"/>
      <c r="O97" s="380"/>
      <c r="P97" s="380"/>
      <c r="Q97" s="178"/>
      <c r="R97" s="178"/>
      <c r="S97" s="178"/>
      <c r="T97" s="178"/>
      <c r="U97" s="178"/>
      <c r="V97" s="178"/>
      <c r="W97" s="178"/>
      <c r="X97" s="178"/>
      <c r="Y97" s="178"/>
      <c r="Z97" s="178"/>
      <c r="AA97" s="178"/>
      <c r="AB97" s="178"/>
      <c r="AE97" s="174"/>
      <c r="AI97" s="25" t="s">
        <v>738</v>
      </c>
      <c r="AJ97" s="19" t="str">
        <f>VLOOKUP(C97,EJE!C$1:D1439,2,FALSE)</f>
        <v>https://drive.google.com/file/d/1d10kKB4X2rApjiYtDlKjBbuy7zvRY_rz/view?usp=sharing</v>
      </c>
    </row>
    <row r="98" spans="1:43" ht="16.5">
      <c r="A98" s="166">
        <v>20</v>
      </c>
      <c r="B98" s="197" t="s">
        <v>1</v>
      </c>
      <c r="C98" s="178" t="s">
        <v>745</v>
      </c>
      <c r="D98" s="206" t="str">
        <f t="shared" si="29"/>
        <v>video</v>
      </c>
      <c r="E98" s="380"/>
      <c r="F98" s="380"/>
      <c r="G98" s="380"/>
      <c r="H98" s="380" t="s">
        <v>779</v>
      </c>
      <c r="I98" s="380"/>
      <c r="J98" s="380"/>
      <c r="K98" s="380">
        <v>3</v>
      </c>
      <c r="L98" s="380"/>
      <c r="M98" s="380"/>
      <c r="N98" s="380"/>
      <c r="O98" s="380"/>
      <c r="P98" s="380"/>
      <c r="Q98" s="178"/>
      <c r="R98" s="178"/>
      <c r="S98" s="178"/>
      <c r="T98" s="178"/>
      <c r="U98" s="178"/>
      <c r="V98" s="178"/>
      <c r="W98" s="178"/>
      <c r="X98" s="178"/>
      <c r="Y98" s="178"/>
      <c r="Z98" s="178"/>
      <c r="AA98" s="178"/>
      <c r="AB98" s="178"/>
      <c r="AE98" s="174"/>
      <c r="AI98" s="25" t="s">
        <v>738</v>
      </c>
      <c r="AJ98" s="19" t="str">
        <f>VLOOKUP(C98,EJE!C$1:D1440,2,FALSE)</f>
        <v>https://drive.google.com/file/d/1d10kKB4X2rApjiYtDlKjBbuy7zvRY_rz/view?usp=sharing</v>
      </c>
    </row>
    <row r="99" spans="1:43">
      <c r="A99" s="166"/>
      <c r="B99" s="199"/>
      <c r="C99" s="156"/>
      <c r="D99" s="204"/>
      <c r="E99" s="380"/>
      <c r="F99" s="380"/>
      <c r="G99" s="380"/>
      <c r="H99" s="380"/>
      <c r="I99" s="380"/>
      <c r="J99" s="380"/>
      <c r="K99" s="380"/>
      <c r="L99" s="380"/>
      <c r="M99" s="380"/>
      <c r="N99" s="380"/>
      <c r="O99" s="380"/>
      <c r="P99" s="380"/>
      <c r="S99" s="174"/>
      <c r="U99" s="175"/>
      <c r="V99" s="175"/>
      <c r="W99" s="175"/>
      <c r="X99" s="175"/>
      <c r="Y99" s="175"/>
      <c r="AB99" s="174"/>
      <c r="AE99" s="174"/>
      <c r="AJ99" s="75"/>
    </row>
    <row r="100" spans="1:43">
      <c r="A100" s="166"/>
      <c r="B100" s="199"/>
      <c r="C100" s="156"/>
      <c r="D100" s="204"/>
      <c r="E100" s="380"/>
      <c r="F100" s="380"/>
      <c r="G100" s="380"/>
      <c r="H100" s="380"/>
      <c r="I100" s="380"/>
      <c r="J100" s="380"/>
      <c r="K100" s="380"/>
      <c r="L100" s="380"/>
      <c r="M100" s="380"/>
      <c r="N100" s="380"/>
      <c r="O100" s="380"/>
      <c r="P100" s="380"/>
      <c r="S100" s="174"/>
      <c r="U100" s="175"/>
      <c r="V100" s="175"/>
      <c r="W100" s="175"/>
      <c r="X100" s="175"/>
      <c r="Y100" s="175"/>
      <c r="AB100" s="174"/>
      <c r="AE100" s="174"/>
      <c r="AJ100" s="75"/>
    </row>
    <row r="101" spans="1:43">
      <c r="A101" s="166"/>
      <c r="B101" s="199"/>
      <c r="C101" s="178"/>
      <c r="D101" s="206"/>
      <c r="E101" s="380"/>
      <c r="F101" s="380"/>
      <c r="G101" s="380"/>
      <c r="H101" s="380"/>
      <c r="I101" s="380"/>
      <c r="J101" s="380"/>
      <c r="K101" s="380"/>
      <c r="L101" s="380"/>
      <c r="M101" s="380"/>
      <c r="N101" s="380"/>
      <c r="O101" s="380"/>
      <c r="P101" s="380"/>
      <c r="Q101" s="178"/>
      <c r="R101" s="178"/>
      <c r="S101" s="178"/>
      <c r="T101" s="178"/>
      <c r="U101" s="178"/>
      <c r="V101" s="178"/>
      <c r="W101" s="178"/>
      <c r="X101" s="178"/>
      <c r="Y101" s="178"/>
      <c r="Z101" s="186"/>
      <c r="AA101" s="186"/>
      <c r="AB101" s="186"/>
      <c r="AC101" s="186"/>
      <c r="AD101" s="186"/>
      <c r="AE101" s="186"/>
      <c r="AG101" s="186"/>
      <c r="AJ101" s="75"/>
    </row>
    <row r="102" spans="1:43">
      <c r="A102" s="166"/>
      <c r="B102" s="199"/>
      <c r="C102" s="178"/>
      <c r="D102" s="206"/>
      <c r="E102" s="380"/>
      <c r="F102" s="380"/>
      <c r="G102" s="380"/>
      <c r="H102" s="380"/>
      <c r="I102" s="380"/>
      <c r="J102" s="380"/>
      <c r="K102" s="380"/>
      <c r="L102" s="380"/>
      <c r="M102" s="380"/>
      <c r="N102" s="380"/>
      <c r="O102" s="380"/>
      <c r="P102" s="380"/>
      <c r="Q102" s="178"/>
      <c r="R102" s="178"/>
      <c r="S102" s="178"/>
      <c r="T102" s="178"/>
      <c r="U102" s="178"/>
      <c r="V102" s="178"/>
      <c r="W102" s="178"/>
      <c r="X102" s="178"/>
      <c r="Y102" s="178"/>
      <c r="Z102" s="186"/>
      <c r="AA102" s="186"/>
      <c r="AB102" s="186"/>
      <c r="AC102" s="186"/>
      <c r="AD102" s="186"/>
      <c r="AE102" s="186"/>
      <c r="AG102" s="186"/>
      <c r="AJ102" s="75"/>
      <c r="AQ102" s="185"/>
    </row>
    <row r="103" spans="1:43">
      <c r="B103" s="200"/>
      <c r="C103" s="157" t="s">
        <v>927</v>
      </c>
      <c r="D103" s="208"/>
      <c r="E103" s="380"/>
      <c r="F103" s="380"/>
      <c r="G103" s="380"/>
      <c r="H103" s="380"/>
      <c r="I103" s="380"/>
      <c r="J103" s="380"/>
      <c r="K103" s="380"/>
      <c r="L103" s="380"/>
      <c r="M103" s="380"/>
      <c r="N103" s="380"/>
      <c r="O103" s="380"/>
      <c r="P103" s="380"/>
      <c r="AG103" s="186"/>
      <c r="AJ103" s="75"/>
      <c r="AQ103" s="185"/>
    </row>
    <row r="104" spans="1:43" s="249" customFormat="1" ht="21" customHeight="1" thickBot="1">
      <c r="A104" s="246">
        <v>5</v>
      </c>
      <c r="B104" s="246"/>
      <c r="C104" s="246" t="s">
        <v>928</v>
      </c>
      <c r="D104" s="246"/>
      <c r="E104" s="402" t="s">
        <v>688</v>
      </c>
      <c r="F104" s="402"/>
      <c r="G104" s="402"/>
      <c r="H104" s="402" t="s">
        <v>38</v>
      </c>
      <c r="I104" s="402"/>
      <c r="J104" s="402"/>
      <c r="K104" s="402" t="s">
        <v>687</v>
      </c>
      <c r="L104" s="402"/>
      <c r="M104" s="402"/>
      <c r="N104" s="402" t="s">
        <v>686</v>
      </c>
      <c r="O104" s="402"/>
      <c r="P104" s="402"/>
      <c r="Q104" s="247"/>
      <c r="R104" s="247"/>
      <c r="S104" s="247"/>
      <c r="T104" s="247"/>
      <c r="U104" s="247"/>
      <c r="V104" s="247"/>
      <c r="W104" s="247"/>
      <c r="X104" s="247"/>
      <c r="Y104" s="247"/>
      <c r="Z104" s="247"/>
      <c r="AA104" s="247"/>
      <c r="AB104" s="247"/>
      <c r="AC104" s="247"/>
      <c r="AD104" s="247"/>
      <c r="AE104" s="247"/>
      <c r="AF104" s="247"/>
      <c r="AG104" s="248"/>
      <c r="AJ104" s="247"/>
      <c r="AK104" s="251"/>
      <c r="AQ104" s="252"/>
    </row>
    <row r="105" spans="1:43" ht="25.5">
      <c r="A105" s="165">
        <v>1</v>
      </c>
      <c r="B105" s="193" t="s">
        <v>942</v>
      </c>
      <c r="C105" s="176" t="s">
        <v>720</v>
      </c>
      <c r="D105" s="205" t="str">
        <f t="shared" ref="D105:D110" si="30">HYPERLINK(AJ105,AI105)</f>
        <v>video</v>
      </c>
      <c r="E105" s="390">
        <v>8</v>
      </c>
      <c r="F105" s="390"/>
      <c r="G105" s="390"/>
      <c r="H105" s="390"/>
      <c r="I105" s="390"/>
      <c r="J105" s="390"/>
      <c r="K105" s="390"/>
      <c r="L105" s="390"/>
      <c r="M105" s="390"/>
      <c r="N105" s="390"/>
      <c r="O105" s="390"/>
      <c r="P105" s="391"/>
      <c r="Q105" s="159"/>
      <c r="R105" s="159"/>
      <c r="S105" s="159"/>
      <c r="T105" s="159"/>
      <c r="U105" s="159"/>
      <c r="V105" s="159"/>
      <c r="W105" s="159"/>
      <c r="X105" s="159"/>
      <c r="Y105" s="159"/>
      <c r="Z105" s="159"/>
      <c r="AA105" s="159"/>
      <c r="AB105" s="159"/>
      <c r="AC105" s="159"/>
      <c r="AD105" s="159"/>
      <c r="AE105" s="159"/>
      <c r="AF105" s="159"/>
      <c r="AG105" s="178"/>
      <c r="AI105" s="25" t="s">
        <v>738</v>
      </c>
      <c r="AJ105" s="19" t="str">
        <f>VLOOKUP(C105,EJE!C$1:D1437,2,FALSE)</f>
        <v>https://youtu.be/3cqkbGUWro4?si=jJC6Mfg8OeypjUji</v>
      </c>
      <c r="AQ105" s="185"/>
    </row>
    <row r="106" spans="1:43" ht="12" customHeight="1">
      <c r="A106" s="165">
        <v>2</v>
      </c>
      <c r="B106" s="194" t="s">
        <v>264</v>
      </c>
      <c r="C106" s="178" t="s">
        <v>692</v>
      </c>
      <c r="D106" s="206" t="str">
        <f t="shared" si="30"/>
        <v>video</v>
      </c>
      <c r="E106" s="380"/>
      <c r="F106" s="380"/>
      <c r="G106" s="380"/>
      <c r="H106" s="380" t="s">
        <v>776</v>
      </c>
      <c r="I106" s="380"/>
      <c r="J106" s="380"/>
      <c r="K106" s="380">
        <v>3</v>
      </c>
      <c r="L106" s="380"/>
      <c r="M106" s="380"/>
      <c r="N106" s="380"/>
      <c r="O106" s="380"/>
      <c r="P106" s="385"/>
      <c r="Q106" s="159"/>
      <c r="R106" s="159"/>
      <c r="S106" s="159"/>
      <c r="T106" s="159"/>
      <c r="U106" s="159"/>
      <c r="V106" s="159"/>
      <c r="W106" s="159"/>
      <c r="X106" s="159"/>
      <c r="Y106" s="159"/>
      <c r="Z106" s="159"/>
      <c r="AA106" s="159"/>
      <c r="AB106" s="159"/>
      <c r="AC106" s="159"/>
      <c r="AD106" s="159"/>
      <c r="AE106" s="159"/>
      <c r="AF106" s="159"/>
      <c r="AG106" s="178"/>
      <c r="AI106" s="25" t="s">
        <v>738</v>
      </c>
      <c r="AJ106" s="19" t="str">
        <f>VLOOKUP(C106,EJE!C$1:D1438,2,FALSE)</f>
        <v>https://youtu.be/c6a4n-uxNy0?si=wxXF20Dhm3IYMqto</v>
      </c>
      <c r="AQ106" s="185"/>
    </row>
    <row r="107" spans="1:43" ht="17.25" customHeight="1" thickBot="1">
      <c r="A107" s="165">
        <v>3</v>
      </c>
      <c r="B107" s="195" t="s">
        <v>942</v>
      </c>
      <c r="C107" s="180" t="s">
        <v>176</v>
      </c>
      <c r="D107" s="207" t="str">
        <f t="shared" si="30"/>
        <v>video</v>
      </c>
      <c r="E107" s="387"/>
      <c r="F107" s="387"/>
      <c r="G107" s="387"/>
      <c r="H107" s="387" t="s">
        <v>776</v>
      </c>
      <c r="I107" s="387"/>
      <c r="J107" s="387"/>
      <c r="K107" s="387">
        <v>3</v>
      </c>
      <c r="L107" s="387"/>
      <c r="M107" s="387"/>
      <c r="N107" s="387"/>
      <c r="O107" s="387"/>
      <c r="P107" s="388"/>
      <c r="Q107" s="159"/>
      <c r="R107" s="159"/>
      <c r="S107" s="159"/>
      <c r="T107" s="159"/>
      <c r="U107" s="159"/>
      <c r="V107" s="159"/>
      <c r="W107" s="159"/>
      <c r="X107" s="159"/>
      <c r="Y107" s="159"/>
      <c r="Z107" s="159"/>
      <c r="AA107" s="159"/>
      <c r="AB107" s="159"/>
      <c r="AC107" s="159"/>
      <c r="AD107" s="159"/>
      <c r="AE107" s="159"/>
      <c r="AF107" s="159"/>
      <c r="AG107" s="178"/>
      <c r="AI107" s="25" t="s">
        <v>738</v>
      </c>
      <c r="AJ107" s="19" t="str">
        <f>VLOOKUP(C107,EJE!C$1:D1439,2,FALSE)</f>
        <v>https://drive.google.com/file/d/1Q1An8Nigul245WUqUDS52fCJOsCBmEqf/view?usp=drive_link</v>
      </c>
      <c r="AQ107" s="185"/>
    </row>
    <row r="108" spans="1:43" ht="16.5" customHeight="1">
      <c r="A108" s="165">
        <v>4</v>
      </c>
      <c r="B108" s="193" t="s">
        <v>739</v>
      </c>
      <c r="C108" s="176" t="s">
        <v>66</v>
      </c>
      <c r="D108" s="205" t="str">
        <f t="shared" si="30"/>
        <v>video</v>
      </c>
      <c r="E108" s="390"/>
      <c r="F108" s="390"/>
      <c r="G108" s="390"/>
      <c r="H108" s="390" t="s">
        <v>776</v>
      </c>
      <c r="I108" s="390"/>
      <c r="J108" s="390"/>
      <c r="K108" s="390">
        <v>3</v>
      </c>
      <c r="L108" s="390"/>
      <c r="M108" s="390"/>
      <c r="N108" s="390"/>
      <c r="O108" s="390"/>
      <c r="P108" s="391"/>
      <c r="Q108" s="159"/>
      <c r="R108" s="159"/>
      <c r="S108" s="159"/>
      <c r="T108" s="159"/>
      <c r="U108" s="159"/>
      <c r="V108" s="159"/>
      <c r="W108" s="159"/>
      <c r="X108" s="159"/>
      <c r="Y108" s="159"/>
      <c r="Z108" s="159"/>
      <c r="AA108" s="159"/>
      <c r="AB108" s="159"/>
      <c r="AC108" s="159"/>
      <c r="AD108" s="159"/>
      <c r="AE108" s="159"/>
      <c r="AF108" s="159"/>
      <c r="AG108" s="178"/>
      <c r="AI108" s="25" t="s">
        <v>738</v>
      </c>
      <c r="AJ108" s="19" t="str">
        <f>VLOOKUP(C108,EJE!C$1:D1440,2,FALSE)</f>
        <v>https://youtu.be/YNAwRWgPwNk?si=tRGZb459mOPBCCZB</v>
      </c>
      <c r="AQ108" s="185"/>
    </row>
    <row r="109" spans="1:43" ht="12.75" customHeight="1">
      <c r="A109" s="165">
        <v>5</v>
      </c>
      <c r="B109" s="194" t="s">
        <v>739</v>
      </c>
      <c r="C109" s="178" t="s">
        <v>622</v>
      </c>
      <c r="D109" s="206" t="e">
        <f t="shared" si="30"/>
        <v>#N/A</v>
      </c>
      <c r="E109" s="380"/>
      <c r="F109" s="380"/>
      <c r="G109" s="380"/>
      <c r="H109" s="380" t="s">
        <v>776</v>
      </c>
      <c r="I109" s="380"/>
      <c r="J109" s="380"/>
      <c r="K109" s="380">
        <v>3</v>
      </c>
      <c r="L109" s="380"/>
      <c r="M109" s="380"/>
      <c r="N109" s="380"/>
      <c r="O109" s="380"/>
      <c r="P109" s="385"/>
      <c r="Q109" s="159"/>
      <c r="R109" s="159"/>
      <c r="S109" s="159"/>
      <c r="T109" s="159"/>
      <c r="U109" s="159"/>
      <c r="V109" s="159"/>
      <c r="W109" s="159"/>
      <c r="X109" s="159"/>
      <c r="Y109" s="159"/>
      <c r="Z109" s="159"/>
      <c r="AA109" s="159"/>
      <c r="AB109" s="159"/>
      <c r="AC109" s="159"/>
      <c r="AD109" s="159"/>
      <c r="AE109" s="159"/>
      <c r="AF109" s="159"/>
      <c r="AG109" s="178"/>
      <c r="AI109" s="25" t="s">
        <v>738</v>
      </c>
      <c r="AJ109" s="19" t="e">
        <f>VLOOKUP(C109,EJE!C$1:D1441,2,FALSE)</f>
        <v>#N/A</v>
      </c>
      <c r="AQ109" s="185"/>
    </row>
    <row r="110" spans="1:43" ht="12.75" customHeight="1" thickBot="1">
      <c r="A110" s="165">
        <v>6</v>
      </c>
      <c r="B110" s="194" t="s">
        <v>0</v>
      </c>
      <c r="C110" s="178" t="s">
        <v>627</v>
      </c>
      <c r="D110" s="206" t="str">
        <f t="shared" si="30"/>
        <v>video</v>
      </c>
      <c r="E110" s="380"/>
      <c r="F110" s="380"/>
      <c r="G110" s="380"/>
      <c r="H110" s="380" t="s">
        <v>776</v>
      </c>
      <c r="I110" s="380"/>
      <c r="J110" s="380"/>
      <c r="K110" s="380">
        <v>3</v>
      </c>
      <c r="L110" s="380"/>
      <c r="M110" s="380"/>
      <c r="N110" s="380"/>
      <c r="O110" s="380"/>
      <c r="P110" s="385"/>
      <c r="Q110" s="159"/>
      <c r="R110" s="159"/>
      <c r="S110" s="159"/>
      <c r="T110" s="159"/>
      <c r="U110" s="159"/>
      <c r="V110" s="159"/>
      <c r="W110" s="159"/>
      <c r="X110" s="159"/>
      <c r="Y110" s="159"/>
      <c r="Z110" s="159"/>
      <c r="AA110" s="159"/>
      <c r="AB110" s="159"/>
      <c r="AC110" s="159"/>
      <c r="AD110" s="159"/>
      <c r="AE110" s="159"/>
      <c r="AF110" s="159"/>
      <c r="AG110" s="178"/>
      <c r="AI110" s="25" t="s">
        <v>738</v>
      </c>
      <c r="AJ110" s="19" t="str">
        <f>VLOOKUP(C110,EJE!C$1:D1442,2,FALSE)</f>
        <v>https://youtu.be/21c_yxmd5lQ?si=PIVwUqgcfAsyu5jn</v>
      </c>
      <c r="AQ110" s="185"/>
    </row>
    <row r="111" spans="1:43" ht="12" customHeight="1">
      <c r="A111" s="165">
        <v>7</v>
      </c>
      <c r="B111" s="196" t="s">
        <v>835</v>
      </c>
      <c r="C111" s="176" t="str">
        <f>+VLOOKUP($B111,PERIODIZACION!$A$3:$AN$528,2,FALSE)</f>
        <v>HIP TRUST</v>
      </c>
      <c r="D111" s="222">
        <f>IF(VLOOKUP($B111,PERIODIZACION!$A$3:$AN$528,3,FALSE)=0,"",VLOOKUP($B111,PERIODIZACION!$A$3:$AN$528,3,FALSE))</f>
        <v>40</v>
      </c>
      <c r="E111" s="176" t="str">
        <f t="shared" ref="E111" si="31">IF(D111 &lt;&gt; "","/","")</f>
        <v>/</v>
      </c>
      <c r="F111" s="176">
        <f>IF(VLOOKUP($B111,PERIODIZACION!$A$3:$AN$528,4,FALSE)=0,"",VLOOKUP($B111,PERIODIZACION!$A$3:$AN$528,4,FALSE))</f>
        <v>4</v>
      </c>
      <c r="G111" s="176">
        <f>IF(VLOOKUP($B111,PERIODIZACION!$A$3:$AN$528,5,FALSE)=0,"",VLOOKUP($B111,PERIODIZACION!$A$3:$AN$528,5,FALSE))</f>
        <v>60</v>
      </c>
      <c r="H111" s="176" t="str">
        <f t="shared" ref="H111" si="32">IF(G111 &lt;&gt; "","/","")</f>
        <v>/</v>
      </c>
      <c r="I111" s="176">
        <f>IF(VLOOKUP($B111,PERIODIZACION!$A$3:$AN$528,6,FALSE)=0,"",VLOOKUP($B111,PERIODIZACION!$A$3:$AN$528,6,FALSE))</f>
        <v>4</v>
      </c>
      <c r="J111" s="176">
        <f>IF(VLOOKUP($B111,PERIODIZACION!$A$3:$AN$528,7,FALSE)=0,"",VLOOKUP($B111,PERIODIZACION!$A$3:$AN$528,7,FALSE))</f>
        <v>70</v>
      </c>
      <c r="K111" s="176" t="str">
        <f t="shared" ref="K111" si="33">IF(J111 &lt;&gt; "","/","")</f>
        <v>/</v>
      </c>
      <c r="L111" s="176">
        <f>IF(VLOOKUP($B111,PERIODIZACION!$A$3:$AN$528,8,FALSE)=0,"",VLOOKUP($B111,PERIODIZACION!$A$3:$AN$528,8,FALSE))</f>
        <v>4</v>
      </c>
      <c r="M111" s="176">
        <f>IF(VLOOKUP($B111,PERIODIZACION!$A$3:$AN$528,9,FALSE)=0,"",VLOOKUP($B111,PERIODIZACION!$A$3:$AN$528,9,FALSE))</f>
        <v>80</v>
      </c>
      <c r="N111" s="176" t="str">
        <f t="shared" ref="N111" si="34">IF(M111 &lt;&gt; "","/","")</f>
        <v>/</v>
      </c>
      <c r="O111" s="176">
        <f>IF(VLOOKUP($B111,PERIODIZACION!$A$3:$AN$528,10,FALSE)=0,"",VLOOKUP($B111,PERIODIZACION!$A$3:$AN$528,10,FALSE))</f>
        <v>2</v>
      </c>
      <c r="P111" s="176">
        <f>IF(VLOOKUP($B111,PERIODIZACION!$A$3:$AN$528,11,FALSE)=0,"",VLOOKUP($B111,PERIODIZACION!$A$3:$AN$528,11,FALSE))</f>
        <v>80</v>
      </c>
      <c r="Q111" s="176" t="str">
        <f t="shared" ref="Q111" si="35">IF(P111 &lt;&gt; "","/","")</f>
        <v>/</v>
      </c>
      <c r="R111" s="176">
        <f>IF(VLOOKUP($B111,PERIODIZACION!$A$3:$AN$528,12,FALSE)=0,"",VLOOKUP($B111,PERIODIZACION!$A$3:$AN$528,12,FALSE))</f>
        <v>2</v>
      </c>
      <c r="S111" s="176">
        <f>IF(VLOOKUP($B111,PERIODIZACION!$A$3:$AN$528,13,FALSE)=0,"",VLOOKUP($B111,PERIODIZACION!$A$3:$AN$528,13,FALSE))</f>
        <v>80</v>
      </c>
      <c r="T111" s="176" t="str">
        <f t="shared" ref="T111" si="36">IF(S111 &lt;&gt; "","/","")</f>
        <v>/</v>
      </c>
      <c r="U111" s="176">
        <f>IF(VLOOKUP($B111,PERIODIZACION!$A$3:$AN$528,14,FALSE)=0,"",VLOOKUP($B111,PERIODIZACION!$A$3:$AN$528,14,FALSE))</f>
        <v>2</v>
      </c>
      <c r="V111" s="176">
        <f>IF(VLOOKUP($B111,PERIODIZACION!$A$3:$AN$528,15,FALSE)=0,"",VLOOKUP($B111,PERIODIZACION!$A$3:$AN$528,15,FALSE))</f>
        <v>80</v>
      </c>
      <c r="W111" s="176" t="str">
        <f t="shared" ref="W111" si="37">IF(V111 &lt;&gt; "","/","")</f>
        <v>/</v>
      </c>
      <c r="X111" s="176">
        <f>IF(VLOOKUP($B111,PERIODIZACION!$A$3:$AN$528,16,FALSE)=0,"",VLOOKUP($B111,PERIODIZACION!$A$3:$AN$528,16,FALSE))</f>
        <v>2</v>
      </c>
      <c r="Y111" s="176">
        <f>IF(VLOOKUP($B111,PERIODIZACION!$A$3:$AN$528,17,FALSE)=0,"",VLOOKUP($B111,PERIODIZACION!$A$3:$AN$528,17,FALSE))</f>
        <v>80</v>
      </c>
      <c r="Z111" s="176" t="str">
        <f t="shared" ref="Z111" si="38">IF(Y111 &lt;&gt; "","/","")</f>
        <v>/</v>
      </c>
      <c r="AA111" s="176">
        <f>IF(VLOOKUP($B111,PERIODIZACION!$A$3:$AN$528,18,FALSE)=0,"",VLOOKUP($B111,PERIODIZACION!$A$3:$AN$528,18,FALSE))</f>
        <v>2</v>
      </c>
      <c r="AB111" s="176">
        <f>IF(VLOOKUP($B111,PERIODIZACION!$A$3:$AN$528,19,FALSE)=0,"",VLOOKUP($B111,PERIODIZACION!$A$3:$AN$528,19,FALSE))</f>
        <v>80</v>
      </c>
      <c r="AC111" s="176" t="str">
        <f t="shared" ref="AC111" si="39">IF(AB111 &lt;&gt; "","/","")</f>
        <v>/</v>
      </c>
      <c r="AD111" s="176">
        <f>IF(VLOOKUP($B111,PERIODIZACION!$A$3:$AN$528,20,FALSE)=0,"",VLOOKUP($B111,PERIODIZACION!$A$3:$AN$528,20,FALSE))</f>
        <v>2</v>
      </c>
      <c r="AE111" s="176" t="str">
        <f>IF(VLOOKUP($B111,PERIODIZACION!$A$3:$AN$528,21,FALSE)=0,"",VLOOKUP($B111,PERIODIZACION!$A$3:$AN$528,21,FALSE))</f>
        <v/>
      </c>
      <c r="AF111" s="176" t="str">
        <f t="shared" ref="AF111" si="40">IF(AE111 &lt;&gt; "","/","")</f>
        <v/>
      </c>
      <c r="AG111" s="182" t="str">
        <f>IF(VLOOKUP($B111,PERIODIZACION!$A$3:$AN$528,22,FALSE)=0,"",VLOOKUP($B111,PERIODIZACION!$A$3:$AN$528,22,FALSE))</f>
        <v/>
      </c>
      <c r="AJ111" s="19" t="e">
        <f>VLOOKUP(C111,EJE!C$1:D1444,2,FALSE)</f>
        <v>#N/A</v>
      </c>
      <c r="AQ111" s="185"/>
    </row>
    <row r="112" spans="1:43" ht="12.75" customHeight="1">
      <c r="A112" s="165">
        <v>8</v>
      </c>
      <c r="B112" s="194" t="s">
        <v>685</v>
      </c>
      <c r="C112" s="178" t="s">
        <v>3</v>
      </c>
      <c r="D112" s="206" t="str">
        <f>HYPERLINK(AJ112,AI112)</f>
        <v>video</v>
      </c>
      <c r="E112" s="380"/>
      <c r="F112" s="380"/>
      <c r="G112" s="380"/>
      <c r="H112" s="380" t="s">
        <v>776</v>
      </c>
      <c r="I112" s="380"/>
      <c r="J112" s="380"/>
      <c r="K112" s="380"/>
      <c r="L112" s="380"/>
      <c r="M112" s="380"/>
      <c r="N112" s="380"/>
      <c r="O112" s="380"/>
      <c r="P112" s="380"/>
      <c r="Q112" s="178"/>
      <c r="R112" s="178"/>
      <c r="S112" s="178"/>
      <c r="T112" s="178"/>
      <c r="U112" s="178"/>
      <c r="V112" s="178"/>
      <c r="W112" s="178"/>
      <c r="X112" s="178"/>
      <c r="Y112" s="178"/>
      <c r="Z112" s="178"/>
      <c r="AA112" s="178"/>
      <c r="AB112" s="178"/>
      <c r="AC112" s="178"/>
      <c r="AD112" s="178"/>
      <c r="AE112" s="178"/>
      <c r="AF112" s="178"/>
      <c r="AG112" s="183"/>
      <c r="AI112" s="25" t="s">
        <v>738</v>
      </c>
      <c r="AJ112" s="19" t="str">
        <f>VLOOKUP(C112,EJE!C$1:D1445,2,FALSE)</f>
        <v>https://youtu.be/JwwQxitUCsY?si=-0IR-GRHn2uOUwX0</v>
      </c>
      <c r="AQ112" s="185"/>
    </row>
    <row r="113" spans="1:43" ht="12.75" customHeight="1" thickBot="1">
      <c r="A113" s="165">
        <v>9</v>
      </c>
      <c r="B113" s="195" t="s">
        <v>264</v>
      </c>
      <c r="C113" s="180" t="s">
        <v>219</v>
      </c>
      <c r="D113" s="207" t="str">
        <f>HYPERLINK(AJ113,AI113)</f>
        <v>video</v>
      </c>
      <c r="E113" s="387"/>
      <c r="F113" s="387"/>
      <c r="G113" s="387"/>
      <c r="H113" s="387" t="s">
        <v>776</v>
      </c>
      <c r="I113" s="387"/>
      <c r="J113" s="387"/>
      <c r="K113" s="387"/>
      <c r="L113" s="387"/>
      <c r="M113" s="387"/>
      <c r="N113" s="387"/>
      <c r="O113" s="387"/>
      <c r="P113" s="387"/>
      <c r="Q113" s="180"/>
      <c r="R113" s="180"/>
      <c r="S113" s="180"/>
      <c r="T113" s="180"/>
      <c r="U113" s="180"/>
      <c r="V113" s="180"/>
      <c r="W113" s="180"/>
      <c r="X113" s="180"/>
      <c r="Y113" s="180"/>
      <c r="Z113" s="180"/>
      <c r="AA113" s="180"/>
      <c r="AB113" s="180"/>
      <c r="AC113" s="180"/>
      <c r="AD113" s="180"/>
      <c r="AE113" s="180"/>
      <c r="AF113" s="180"/>
      <c r="AG113" s="184"/>
      <c r="AI113" s="25" t="s">
        <v>738</v>
      </c>
      <c r="AJ113" s="19">
        <f>VLOOKUP(C113,EJE!C$1:D1446,2,FALSE)</f>
        <v>0</v>
      </c>
      <c r="AQ113" s="185"/>
    </row>
    <row r="114" spans="1:43" ht="16.5" customHeight="1">
      <c r="A114" s="165">
        <v>10</v>
      </c>
      <c r="B114" s="400"/>
      <c r="C114" s="400"/>
      <c r="D114" s="400"/>
      <c r="E114" s="400" t="s">
        <v>688</v>
      </c>
      <c r="F114" s="400"/>
      <c r="G114" s="400"/>
      <c r="H114" s="400" t="s">
        <v>38</v>
      </c>
      <c r="I114" s="400"/>
      <c r="J114" s="400"/>
      <c r="K114" s="400" t="s">
        <v>687</v>
      </c>
      <c r="L114" s="400"/>
      <c r="M114" s="400"/>
      <c r="N114" s="400" t="s">
        <v>686</v>
      </c>
      <c r="O114" s="400"/>
      <c r="P114" s="400"/>
      <c r="Q114" s="178"/>
      <c r="R114" s="178"/>
      <c r="S114" s="178"/>
      <c r="T114" s="178"/>
      <c r="U114" s="178"/>
      <c r="V114" s="178"/>
      <c r="W114" s="178"/>
      <c r="X114" s="178"/>
      <c r="Y114" s="178"/>
      <c r="Z114" s="178"/>
      <c r="AA114" s="178"/>
      <c r="AB114" s="178"/>
      <c r="AC114" s="178"/>
      <c r="AD114" s="178"/>
      <c r="AE114" s="178"/>
      <c r="AF114" s="178"/>
      <c r="AG114" s="178"/>
      <c r="AJ114" s="19"/>
      <c r="AQ114" s="185"/>
    </row>
    <row r="115" spans="1:43" ht="12.75" customHeight="1">
      <c r="A115" s="165">
        <v>11</v>
      </c>
      <c r="B115" s="197" t="s">
        <v>685</v>
      </c>
      <c r="C115" s="178" t="s">
        <v>3</v>
      </c>
      <c r="D115" s="206" t="str">
        <f t="shared" ref="D115:D124" si="41">HYPERLINK(AJ115,AI115)</f>
        <v>video</v>
      </c>
      <c r="E115" s="380"/>
      <c r="F115" s="380"/>
      <c r="G115" s="380"/>
      <c r="H115" s="380" t="s">
        <v>776</v>
      </c>
      <c r="I115" s="380"/>
      <c r="J115" s="380"/>
      <c r="K115" s="380"/>
      <c r="L115" s="380"/>
      <c r="M115" s="380"/>
      <c r="N115" s="380"/>
      <c r="O115" s="380"/>
      <c r="P115" s="380"/>
      <c r="Q115" s="178"/>
      <c r="R115" s="178"/>
      <c r="S115" s="178"/>
      <c r="T115" s="178"/>
      <c r="U115" s="178"/>
      <c r="V115" s="178"/>
      <c r="W115" s="178"/>
      <c r="X115" s="178"/>
      <c r="Y115" s="178"/>
      <c r="Z115" s="178"/>
      <c r="AA115" s="178"/>
      <c r="AB115" s="178"/>
      <c r="AC115" s="178"/>
      <c r="AD115" s="178"/>
      <c r="AE115" s="178"/>
      <c r="AF115" s="178"/>
      <c r="AG115" s="178"/>
      <c r="AI115" s="25" t="s">
        <v>738</v>
      </c>
      <c r="AJ115" s="19" t="str">
        <f>VLOOKUP(C115,EJE!C$1:D1448,2,FALSE)</f>
        <v>https://youtu.be/JwwQxitUCsY?si=-0IR-GRHn2uOUwX0</v>
      </c>
      <c r="AQ115" s="185"/>
    </row>
    <row r="116" spans="1:43" ht="12" customHeight="1">
      <c r="A116" s="165">
        <v>12</v>
      </c>
      <c r="B116" s="197" t="s">
        <v>942</v>
      </c>
      <c r="C116" s="178" t="s">
        <v>661</v>
      </c>
      <c r="D116" s="206" t="str">
        <f t="shared" si="41"/>
        <v>video</v>
      </c>
      <c r="E116" s="380"/>
      <c r="F116" s="380"/>
      <c r="G116" s="380"/>
      <c r="H116" s="380" t="s">
        <v>776</v>
      </c>
      <c r="I116" s="380"/>
      <c r="J116" s="380"/>
      <c r="K116" s="380"/>
      <c r="L116" s="380"/>
      <c r="M116" s="380"/>
      <c r="N116" s="380"/>
      <c r="O116" s="380"/>
      <c r="P116" s="380"/>
      <c r="Q116" s="178"/>
      <c r="R116" s="178"/>
      <c r="S116" s="178"/>
      <c r="T116" s="178"/>
      <c r="U116" s="178"/>
      <c r="V116" s="178"/>
      <c r="W116" s="178"/>
      <c r="X116" s="178"/>
      <c r="Y116" s="178"/>
      <c r="Z116" s="178"/>
      <c r="AA116" s="178"/>
      <c r="AB116" s="178"/>
      <c r="AC116" s="178"/>
      <c r="AD116" s="178"/>
      <c r="AE116" s="178"/>
      <c r="AF116" s="178"/>
      <c r="AG116" s="178"/>
      <c r="AI116" s="25" t="s">
        <v>738</v>
      </c>
      <c r="AJ116" s="19" t="str">
        <f>VLOOKUP(C116,EJE!C$1:D1449,2,FALSE)</f>
        <v>https://drive.google.com/file/d/1VSznd0Pd842fm_2ygqVwDGID2Qpk-swW/view?usp=sharing</v>
      </c>
      <c r="AQ116" s="185"/>
    </row>
    <row r="117" spans="1:43" ht="12" customHeight="1">
      <c r="A117" s="165">
        <v>13</v>
      </c>
      <c r="B117" s="197" t="s">
        <v>942</v>
      </c>
      <c r="C117" s="178" t="s">
        <v>661</v>
      </c>
      <c r="D117" s="206" t="str">
        <f t="shared" si="41"/>
        <v>video</v>
      </c>
      <c r="E117" s="380"/>
      <c r="F117" s="380"/>
      <c r="G117" s="380"/>
      <c r="H117" s="380" t="s">
        <v>776</v>
      </c>
      <c r="I117" s="380"/>
      <c r="J117" s="380"/>
      <c r="K117" s="380"/>
      <c r="L117" s="380"/>
      <c r="M117" s="380"/>
      <c r="N117" s="380"/>
      <c r="O117" s="380"/>
      <c r="P117" s="380"/>
      <c r="Q117" s="178"/>
      <c r="R117" s="178"/>
      <c r="S117" s="178"/>
      <c r="T117" s="178"/>
      <c r="U117" s="178"/>
      <c r="V117" s="178"/>
      <c r="W117" s="178"/>
      <c r="X117" s="178"/>
      <c r="Y117" s="178"/>
      <c r="Z117" s="178"/>
      <c r="AA117" s="178"/>
      <c r="AB117" s="178"/>
      <c r="AC117" s="178"/>
      <c r="AD117" s="178"/>
      <c r="AE117" s="178"/>
      <c r="AF117" s="178"/>
      <c r="AG117" s="178"/>
      <c r="AI117" s="25" t="s">
        <v>738</v>
      </c>
      <c r="AJ117" s="19" t="str">
        <f>VLOOKUP(C117,EJE!C$1:D1450,2,FALSE)</f>
        <v>https://drive.google.com/file/d/1VSznd0Pd842fm_2ygqVwDGID2Qpk-swW/view?usp=sharing</v>
      </c>
      <c r="AQ117" s="185"/>
    </row>
    <row r="118" spans="1:43" ht="12" customHeight="1">
      <c r="A118" s="165">
        <v>14</v>
      </c>
      <c r="B118" s="197" t="s">
        <v>42</v>
      </c>
      <c r="C118" s="178" t="s">
        <v>2</v>
      </c>
      <c r="D118" s="206" t="str">
        <f t="shared" si="41"/>
        <v>video</v>
      </c>
      <c r="E118" s="380">
        <v>10</v>
      </c>
      <c r="F118" s="380"/>
      <c r="G118" s="380"/>
      <c r="H118" s="380" t="s">
        <v>772</v>
      </c>
      <c r="I118" s="380"/>
      <c r="J118" s="380"/>
      <c r="K118" s="380">
        <v>3</v>
      </c>
      <c r="L118" s="380"/>
      <c r="M118" s="380"/>
      <c r="N118" s="380"/>
      <c r="O118" s="380"/>
      <c r="P118" s="380"/>
      <c r="Q118" s="178"/>
      <c r="R118" s="178"/>
      <c r="S118" s="178"/>
      <c r="T118" s="178"/>
      <c r="U118" s="178"/>
      <c r="V118" s="178"/>
      <c r="W118" s="178"/>
      <c r="X118" s="178"/>
      <c r="Y118" s="178"/>
      <c r="Z118" s="178"/>
      <c r="AA118" s="178"/>
      <c r="AB118" s="178"/>
      <c r="AC118" s="178"/>
      <c r="AD118" s="178"/>
      <c r="AE118" s="178"/>
      <c r="AF118" s="178"/>
      <c r="AG118" s="178"/>
      <c r="AI118" s="25" t="s">
        <v>738</v>
      </c>
      <c r="AJ118" s="19" t="str">
        <f>VLOOKUP(C118,EJE!C$1:D1451,2,FALSE)</f>
        <v>https://youtu.be/bgO3bI1ts_E?si=cgFOBOfo4lT9WI1k</v>
      </c>
      <c r="AQ118" s="185"/>
    </row>
    <row r="119" spans="1:43" ht="12.75" customHeight="1">
      <c r="A119" s="165">
        <v>15</v>
      </c>
      <c r="B119" s="197" t="s">
        <v>39</v>
      </c>
      <c r="C119" s="178" t="s">
        <v>565</v>
      </c>
      <c r="D119" s="206" t="str">
        <f t="shared" si="41"/>
        <v>video</v>
      </c>
      <c r="E119" s="380">
        <v>10</v>
      </c>
      <c r="F119" s="380"/>
      <c r="G119" s="380"/>
      <c r="H119" s="380" t="s">
        <v>772</v>
      </c>
      <c r="I119" s="380"/>
      <c r="J119" s="380"/>
      <c r="K119" s="380">
        <v>3</v>
      </c>
      <c r="L119" s="380"/>
      <c r="M119" s="380"/>
      <c r="N119" s="380"/>
      <c r="O119" s="380"/>
      <c r="P119" s="380"/>
      <c r="Q119" s="178"/>
      <c r="R119" s="178"/>
      <c r="S119" s="178"/>
      <c r="T119" s="178"/>
      <c r="U119" s="178"/>
      <c r="V119" s="178"/>
      <c r="W119" s="178"/>
      <c r="X119" s="178"/>
      <c r="Y119" s="178"/>
      <c r="Z119" s="178"/>
      <c r="AA119" s="178"/>
      <c r="AB119" s="178"/>
      <c r="AC119" s="178"/>
      <c r="AD119" s="178"/>
      <c r="AE119" s="178"/>
      <c r="AF119" s="178"/>
      <c r="AG119" s="178"/>
      <c r="AI119" s="25" t="s">
        <v>738</v>
      </c>
      <c r="AJ119" s="19">
        <f>VLOOKUP(C119,EJE!C$1:D1452,2,FALSE)</f>
        <v>0</v>
      </c>
      <c r="AQ119" s="185"/>
    </row>
    <row r="120" spans="1:43" ht="12" customHeight="1">
      <c r="A120" s="165">
        <v>16</v>
      </c>
      <c r="B120" s="197" t="s">
        <v>685</v>
      </c>
      <c r="C120" s="178" t="s">
        <v>4</v>
      </c>
      <c r="D120" s="206" t="str">
        <f t="shared" si="41"/>
        <v>video</v>
      </c>
      <c r="E120" s="380"/>
      <c r="F120" s="380"/>
      <c r="G120" s="380"/>
      <c r="H120" s="380" t="s">
        <v>779</v>
      </c>
      <c r="I120" s="380"/>
      <c r="J120" s="380"/>
      <c r="K120" s="380">
        <v>3</v>
      </c>
      <c r="L120" s="380"/>
      <c r="M120" s="380"/>
      <c r="N120" s="380"/>
      <c r="O120" s="380"/>
      <c r="P120" s="380"/>
      <c r="Q120" s="178"/>
      <c r="R120" s="178"/>
      <c r="S120" s="178"/>
      <c r="T120" s="178"/>
      <c r="U120" s="178"/>
      <c r="V120" s="178"/>
      <c r="W120" s="178"/>
      <c r="X120" s="178"/>
      <c r="Y120" s="178"/>
      <c r="Z120" s="178"/>
      <c r="AA120" s="178"/>
      <c r="AB120" s="178"/>
      <c r="AC120" s="178"/>
      <c r="AD120" s="178"/>
      <c r="AE120" s="178"/>
      <c r="AF120" s="178"/>
      <c r="AG120" s="178"/>
      <c r="AI120" s="25" t="s">
        <v>738</v>
      </c>
      <c r="AJ120" s="19" t="str">
        <f>VLOOKUP(C120,EJE!C$1:D1453,2,FALSE)</f>
        <v>https://youtu.be/SvFPSj9WcEk?si=iMWBcf8EZLcp5zy2</v>
      </c>
      <c r="AQ120" s="185"/>
    </row>
    <row r="121" spans="1:43" ht="12" customHeight="1">
      <c r="A121" s="166">
        <v>17</v>
      </c>
      <c r="B121" s="197" t="s">
        <v>1</v>
      </c>
      <c r="C121" s="178" t="s">
        <v>746</v>
      </c>
      <c r="D121" s="206" t="str">
        <f t="shared" si="41"/>
        <v>video</v>
      </c>
      <c r="E121" s="380"/>
      <c r="F121" s="380"/>
      <c r="G121" s="380"/>
      <c r="H121" s="380"/>
      <c r="I121" s="380"/>
      <c r="J121" s="380"/>
      <c r="K121" s="380"/>
      <c r="L121" s="380"/>
      <c r="M121" s="380"/>
      <c r="N121" s="380"/>
      <c r="O121" s="380"/>
      <c r="P121" s="380"/>
      <c r="Q121" s="178"/>
      <c r="R121" s="178"/>
      <c r="S121" s="178"/>
      <c r="T121" s="178"/>
      <c r="U121" s="178"/>
      <c r="V121" s="178"/>
      <c r="W121" s="178"/>
      <c r="X121" s="178"/>
      <c r="Y121" s="178"/>
      <c r="Z121" s="178"/>
      <c r="AA121" s="178"/>
      <c r="AB121" s="178"/>
      <c r="AC121" s="178"/>
      <c r="AD121" s="178"/>
      <c r="AE121" s="178"/>
      <c r="AF121" s="178"/>
      <c r="AG121" s="178"/>
      <c r="AI121" s="25" t="s">
        <v>738</v>
      </c>
      <c r="AJ121" s="19">
        <f>VLOOKUP(C121,EJE!C$1:D1454,2,FALSE)</f>
        <v>0</v>
      </c>
      <c r="AQ121" s="185"/>
    </row>
    <row r="122" spans="1:43" ht="12" customHeight="1">
      <c r="A122" s="166">
        <v>18</v>
      </c>
      <c r="B122" s="197" t="s">
        <v>1</v>
      </c>
      <c r="C122" s="178" t="s">
        <v>746</v>
      </c>
      <c r="D122" s="206" t="str">
        <f t="shared" si="41"/>
        <v>video</v>
      </c>
      <c r="E122" s="380"/>
      <c r="F122" s="380"/>
      <c r="G122" s="380"/>
      <c r="H122" s="380"/>
      <c r="I122" s="380"/>
      <c r="J122" s="380"/>
      <c r="K122" s="380"/>
      <c r="L122" s="380"/>
      <c r="M122" s="380"/>
      <c r="N122" s="380"/>
      <c r="O122" s="380"/>
      <c r="P122" s="380"/>
      <c r="Q122" s="178"/>
      <c r="R122" s="178"/>
      <c r="S122" s="178"/>
      <c r="T122" s="178"/>
      <c r="U122" s="178"/>
      <c r="V122" s="178"/>
      <c r="W122" s="178"/>
      <c r="X122" s="178"/>
      <c r="Y122" s="178"/>
      <c r="Z122" s="178"/>
      <c r="AA122" s="178"/>
      <c r="AB122" s="178"/>
      <c r="AC122" s="178"/>
      <c r="AD122" s="178"/>
      <c r="AE122" s="178"/>
      <c r="AF122" s="178"/>
      <c r="AG122" s="178"/>
      <c r="AI122" s="25" t="s">
        <v>738</v>
      </c>
      <c r="AJ122" s="19">
        <f>VLOOKUP(C122,EJE!C$1:D1455,2,FALSE)</f>
        <v>0</v>
      </c>
      <c r="AQ122" s="185"/>
    </row>
    <row r="123" spans="1:43" ht="12" customHeight="1">
      <c r="A123" s="166">
        <v>19</v>
      </c>
      <c r="B123" s="197" t="s">
        <v>1</v>
      </c>
      <c r="C123" s="178" t="s">
        <v>746</v>
      </c>
      <c r="D123" s="206" t="str">
        <f t="shared" si="41"/>
        <v>video</v>
      </c>
      <c r="E123" s="380"/>
      <c r="F123" s="380"/>
      <c r="G123" s="380"/>
      <c r="H123" s="380"/>
      <c r="I123" s="380"/>
      <c r="J123" s="380"/>
      <c r="K123" s="380"/>
      <c r="L123" s="380"/>
      <c r="M123" s="380"/>
      <c r="N123" s="380"/>
      <c r="O123" s="380"/>
      <c r="P123" s="380"/>
      <c r="Q123" s="178"/>
      <c r="R123" s="178"/>
      <c r="S123" s="178"/>
      <c r="T123" s="178"/>
      <c r="U123" s="178"/>
      <c r="V123" s="178"/>
      <c r="W123" s="178"/>
      <c r="X123" s="178"/>
      <c r="Y123" s="178"/>
      <c r="Z123" s="178"/>
      <c r="AA123" s="178"/>
      <c r="AB123" s="178"/>
      <c r="AC123" s="178"/>
      <c r="AD123" s="178"/>
      <c r="AE123" s="178"/>
      <c r="AF123" s="178"/>
      <c r="AG123" s="178"/>
      <c r="AI123" s="25" t="s">
        <v>738</v>
      </c>
      <c r="AJ123" s="19">
        <f>VLOOKUP(C123,EJE!C$1:D1456,2,FALSE)</f>
        <v>0</v>
      </c>
      <c r="AQ123" s="185"/>
    </row>
    <row r="124" spans="1:43" ht="12" customHeight="1">
      <c r="A124" s="166">
        <v>20</v>
      </c>
      <c r="B124" s="197" t="s">
        <v>1</v>
      </c>
      <c r="C124" s="178" t="s">
        <v>746</v>
      </c>
      <c r="D124" s="206" t="str">
        <f t="shared" si="41"/>
        <v>video</v>
      </c>
      <c r="E124" s="380"/>
      <c r="F124" s="380"/>
      <c r="G124" s="380"/>
      <c r="H124" s="380"/>
      <c r="I124" s="380"/>
      <c r="J124" s="380"/>
      <c r="K124" s="380"/>
      <c r="L124" s="380"/>
      <c r="M124" s="380"/>
      <c r="N124" s="380"/>
      <c r="O124" s="380"/>
      <c r="P124" s="380"/>
      <c r="Q124" s="178"/>
      <c r="R124" s="178"/>
      <c r="S124" s="178"/>
      <c r="T124" s="178"/>
      <c r="U124" s="178"/>
      <c r="V124" s="178"/>
      <c r="W124" s="178"/>
      <c r="X124" s="178"/>
      <c r="Y124" s="178"/>
      <c r="Z124" s="178"/>
      <c r="AA124" s="178"/>
      <c r="AB124" s="178"/>
      <c r="AC124" s="178"/>
      <c r="AD124" s="178"/>
      <c r="AE124" s="178"/>
      <c r="AF124" s="178"/>
      <c r="AG124" s="178"/>
      <c r="AI124" s="25" t="s">
        <v>738</v>
      </c>
      <c r="AJ124" s="19">
        <f>VLOOKUP(C124,EJE!C$1:D1457,2,FALSE)</f>
        <v>0</v>
      </c>
      <c r="AQ124" s="185"/>
    </row>
    <row r="125" spans="1:43">
      <c r="A125" s="167"/>
      <c r="B125" s="199"/>
      <c r="C125" s="159"/>
      <c r="D125" s="212"/>
      <c r="E125" s="159"/>
      <c r="F125" s="159"/>
      <c r="G125" s="159"/>
      <c r="H125" s="159"/>
      <c r="I125" s="159"/>
      <c r="J125" s="159"/>
      <c r="K125" s="159"/>
      <c r="L125" s="159"/>
      <c r="M125" s="159"/>
      <c r="N125" s="159"/>
      <c r="O125" s="159"/>
      <c r="P125" s="159"/>
      <c r="Q125" s="159"/>
      <c r="R125" s="159"/>
      <c r="S125" s="159"/>
      <c r="T125" s="159"/>
      <c r="U125" s="159"/>
      <c r="V125" s="159"/>
      <c r="AQ125" s="185"/>
    </row>
    <row r="126" spans="1:43">
      <c r="A126" s="167"/>
      <c r="B126" s="199"/>
      <c r="C126" s="159"/>
      <c r="D126" s="212"/>
      <c r="E126" s="159"/>
      <c r="F126" s="159"/>
      <c r="G126" s="159"/>
      <c r="H126" s="159"/>
      <c r="I126" s="159"/>
      <c r="J126" s="159"/>
      <c r="K126" s="159"/>
      <c r="L126" s="159"/>
      <c r="M126" s="159"/>
      <c r="N126" s="159"/>
      <c r="O126" s="159"/>
      <c r="P126" s="159"/>
      <c r="Q126" s="159"/>
      <c r="R126" s="159"/>
      <c r="S126" s="159"/>
      <c r="T126" s="159"/>
      <c r="U126" s="159"/>
      <c r="V126" s="159"/>
      <c r="AQ126" s="185"/>
    </row>
    <row r="127" spans="1:43">
      <c r="A127" s="167"/>
      <c r="B127" s="199"/>
      <c r="C127" s="159"/>
      <c r="F127" s="156"/>
      <c r="I127" s="156"/>
      <c r="L127" s="156"/>
      <c r="O127" s="156"/>
      <c r="AQ127" s="185"/>
    </row>
    <row r="128" spans="1:43">
      <c r="A128" s="166">
        <v>24</v>
      </c>
      <c r="C128" s="157" t="s">
        <v>927</v>
      </c>
      <c r="D128" s="204"/>
      <c r="F128" s="156"/>
      <c r="G128" s="174"/>
      <c r="I128" s="156"/>
      <c r="J128" s="174"/>
      <c r="L128" s="156"/>
      <c r="M128" s="174"/>
      <c r="O128" s="156"/>
      <c r="P128" s="174"/>
      <c r="S128" s="174"/>
      <c r="V128" s="174"/>
      <c r="Y128" s="174"/>
      <c r="AB128" s="174"/>
      <c r="AE128" s="174"/>
    </row>
    <row r="129" spans="1:36" s="250" customFormat="1" ht="21" customHeight="1" thickBot="1">
      <c r="A129" s="245">
        <v>6</v>
      </c>
      <c r="B129" s="245"/>
      <c r="C129" s="245" t="s">
        <v>937</v>
      </c>
      <c r="D129" s="245"/>
      <c r="E129" s="401" t="s">
        <v>688</v>
      </c>
      <c r="F129" s="401"/>
      <c r="G129" s="401"/>
      <c r="H129" s="401" t="s">
        <v>38</v>
      </c>
      <c r="I129" s="401"/>
      <c r="J129" s="401"/>
      <c r="K129" s="401" t="s">
        <v>687</v>
      </c>
      <c r="L129" s="401"/>
      <c r="M129" s="401"/>
      <c r="N129" s="401" t="s">
        <v>686</v>
      </c>
      <c r="O129" s="401"/>
      <c r="P129" s="401"/>
      <c r="AH129" s="249"/>
      <c r="AI129" s="249"/>
    </row>
    <row r="130" spans="1:36">
      <c r="A130" s="165">
        <v>1</v>
      </c>
      <c r="B130" s="193" t="s">
        <v>175</v>
      </c>
      <c r="C130" s="176" t="s">
        <v>210</v>
      </c>
      <c r="D130" s="209" t="str">
        <f t="shared" ref="D130:D146" si="42">HYPERLINK(AJ130,AI130)</f>
        <v>video</v>
      </c>
      <c r="E130" s="389">
        <v>8</v>
      </c>
      <c r="F130" s="389"/>
      <c r="G130" s="389"/>
      <c r="H130" s="389"/>
      <c r="I130" s="389"/>
      <c r="J130" s="389"/>
      <c r="K130" s="389"/>
      <c r="L130" s="389"/>
      <c r="M130" s="389"/>
      <c r="N130" s="390"/>
      <c r="O130" s="390"/>
      <c r="P130" s="391"/>
      <c r="Q130" s="186"/>
      <c r="R130" s="186"/>
      <c r="S130" s="186"/>
      <c r="T130" s="186"/>
      <c r="U130" s="186"/>
      <c r="V130" s="186"/>
      <c r="W130" s="186"/>
      <c r="X130" s="186"/>
      <c r="Y130" s="186"/>
      <c r="Z130" s="186"/>
      <c r="AA130" s="186"/>
      <c r="AB130" s="186"/>
      <c r="AC130" s="186"/>
      <c r="AD130" s="186"/>
      <c r="AE130" s="186"/>
      <c r="AF130" s="186"/>
      <c r="AG130" s="186"/>
      <c r="AI130" s="25" t="s">
        <v>738</v>
      </c>
      <c r="AJ130" s="19">
        <f>VLOOKUP(C130,EJE!C$1:D1456,2,FALSE)</f>
        <v>0</v>
      </c>
    </row>
    <row r="131" spans="1:36" ht="12" customHeight="1">
      <c r="A131" s="165">
        <v>2</v>
      </c>
      <c r="B131" s="194" t="s">
        <v>395</v>
      </c>
      <c r="C131" s="178" t="s">
        <v>389</v>
      </c>
      <c r="D131" s="208" t="str">
        <f t="shared" si="42"/>
        <v>video</v>
      </c>
      <c r="E131" s="384"/>
      <c r="F131" s="384"/>
      <c r="G131" s="384"/>
      <c r="H131" s="384" t="s">
        <v>776</v>
      </c>
      <c r="I131" s="384"/>
      <c r="J131" s="384"/>
      <c r="K131" s="384">
        <v>3</v>
      </c>
      <c r="L131" s="384"/>
      <c r="M131" s="384"/>
      <c r="N131" s="380"/>
      <c r="O131" s="380"/>
      <c r="P131" s="385"/>
      <c r="Q131" s="186"/>
      <c r="R131" s="186"/>
      <c r="S131" s="186"/>
      <c r="T131" s="186"/>
      <c r="U131" s="186"/>
      <c r="V131" s="186"/>
      <c r="W131" s="186"/>
      <c r="X131" s="186"/>
      <c r="Y131" s="186"/>
      <c r="Z131" s="186"/>
      <c r="AA131" s="186"/>
      <c r="AB131" s="186"/>
      <c r="AC131" s="186"/>
      <c r="AD131" s="186"/>
      <c r="AE131" s="186"/>
      <c r="AF131" s="186"/>
      <c r="AG131" s="186"/>
      <c r="AI131" s="25" t="s">
        <v>738</v>
      </c>
      <c r="AJ131" s="19" t="str">
        <f>VLOOKUP(C131,EJE!C$1:D1457,2,FALSE)</f>
        <v>https://youtu.be/B4AxYIlorgw?si=E6uIHQ3akwy8aj-m</v>
      </c>
    </row>
    <row r="132" spans="1:36" ht="17.25" customHeight="1" thickBot="1">
      <c r="A132" s="165">
        <v>3</v>
      </c>
      <c r="B132" s="195" t="s">
        <v>392</v>
      </c>
      <c r="C132" s="180" t="s">
        <v>176</v>
      </c>
      <c r="D132" s="210" t="str">
        <f t="shared" si="42"/>
        <v>video</v>
      </c>
      <c r="E132" s="386"/>
      <c r="F132" s="386"/>
      <c r="G132" s="386"/>
      <c r="H132" s="386" t="s">
        <v>776</v>
      </c>
      <c r="I132" s="386"/>
      <c r="J132" s="386"/>
      <c r="K132" s="386">
        <v>3</v>
      </c>
      <c r="L132" s="386"/>
      <c r="M132" s="386"/>
      <c r="N132" s="387"/>
      <c r="O132" s="387"/>
      <c r="P132" s="388"/>
      <c r="Q132" s="186"/>
      <c r="R132" s="186"/>
      <c r="S132" s="186"/>
      <c r="T132" s="186"/>
      <c r="U132" s="186"/>
      <c r="V132" s="186"/>
      <c r="W132" s="186"/>
      <c r="X132" s="186"/>
      <c r="Y132" s="186"/>
      <c r="Z132" s="186"/>
      <c r="AA132" s="186"/>
      <c r="AB132" s="186"/>
      <c r="AC132" s="186"/>
      <c r="AD132" s="186"/>
      <c r="AE132" s="186"/>
      <c r="AF132" s="186"/>
      <c r="AG132" s="186"/>
      <c r="AI132" s="25" t="s">
        <v>738</v>
      </c>
      <c r="AJ132" s="19" t="str">
        <f>VLOOKUP(C132,EJE!C$1:D1458,2,FALSE)</f>
        <v>https://drive.google.com/file/d/1Q1An8Nigul245WUqUDS52fCJOsCBmEqf/view?usp=drive_link</v>
      </c>
    </row>
    <row r="133" spans="1:36" ht="16.5" customHeight="1">
      <c r="A133" s="165">
        <v>4</v>
      </c>
      <c r="B133" s="193" t="s">
        <v>739</v>
      </c>
      <c r="C133" s="176" t="s">
        <v>66</v>
      </c>
      <c r="D133" s="209" t="str">
        <f t="shared" si="42"/>
        <v>video</v>
      </c>
      <c r="E133" s="389"/>
      <c r="F133" s="389"/>
      <c r="G133" s="389"/>
      <c r="H133" s="389" t="s">
        <v>776</v>
      </c>
      <c r="I133" s="389"/>
      <c r="J133" s="389"/>
      <c r="K133" s="389">
        <v>3</v>
      </c>
      <c r="L133" s="389"/>
      <c r="M133" s="389"/>
      <c r="N133" s="390"/>
      <c r="O133" s="390"/>
      <c r="P133" s="391"/>
      <c r="Q133" s="186"/>
      <c r="R133" s="186"/>
      <c r="S133" s="186"/>
      <c r="T133" s="186"/>
      <c r="U133" s="186"/>
      <c r="V133" s="186"/>
      <c r="W133" s="186"/>
      <c r="X133" s="186"/>
      <c r="Y133" s="186"/>
      <c r="Z133" s="186"/>
      <c r="AA133" s="186"/>
      <c r="AB133" s="186"/>
      <c r="AC133" s="186"/>
      <c r="AD133" s="186"/>
      <c r="AE133" s="186"/>
      <c r="AF133" s="186"/>
      <c r="AG133" s="186"/>
      <c r="AI133" s="25" t="s">
        <v>738</v>
      </c>
      <c r="AJ133" s="19" t="str">
        <f>VLOOKUP(C133,EJE!C$1:D1459,2,FALSE)</f>
        <v>https://youtu.be/YNAwRWgPwNk?si=tRGZb459mOPBCCZB</v>
      </c>
    </row>
    <row r="134" spans="1:36" ht="12" customHeight="1">
      <c r="A134" s="165">
        <v>5</v>
      </c>
      <c r="B134" s="194" t="s">
        <v>739</v>
      </c>
      <c r="C134" s="178" t="s">
        <v>622</v>
      </c>
      <c r="D134" s="208" t="e">
        <f t="shared" si="42"/>
        <v>#N/A</v>
      </c>
      <c r="E134" s="384"/>
      <c r="F134" s="384"/>
      <c r="G134" s="384"/>
      <c r="H134" s="384" t="s">
        <v>776</v>
      </c>
      <c r="I134" s="384"/>
      <c r="J134" s="384"/>
      <c r="K134" s="384">
        <v>3</v>
      </c>
      <c r="L134" s="384"/>
      <c r="M134" s="384"/>
      <c r="N134" s="380"/>
      <c r="O134" s="380"/>
      <c r="P134" s="385"/>
      <c r="Q134" s="186"/>
      <c r="R134" s="186"/>
      <c r="S134" s="186"/>
      <c r="T134" s="186"/>
      <c r="U134" s="186"/>
      <c r="V134" s="186"/>
      <c r="W134" s="186"/>
      <c r="X134" s="186"/>
      <c r="Y134" s="186"/>
      <c r="Z134" s="186"/>
      <c r="AA134" s="186"/>
      <c r="AB134" s="186"/>
      <c r="AC134" s="186"/>
      <c r="AD134" s="186"/>
      <c r="AE134" s="186"/>
      <c r="AF134" s="186"/>
      <c r="AG134" s="186"/>
      <c r="AI134" s="25" t="s">
        <v>738</v>
      </c>
      <c r="AJ134" s="19" t="e">
        <f>VLOOKUP(C134,EJE!C$1:D1460,2,FALSE)</f>
        <v>#N/A</v>
      </c>
    </row>
    <row r="135" spans="1:36" ht="12.75" customHeight="1" thickBot="1">
      <c r="A135" s="165">
        <v>6</v>
      </c>
      <c r="B135" s="195" t="s">
        <v>0</v>
      </c>
      <c r="C135" s="180" t="s">
        <v>627</v>
      </c>
      <c r="D135" s="210" t="str">
        <f t="shared" si="42"/>
        <v>video</v>
      </c>
      <c r="E135" s="386"/>
      <c r="F135" s="386"/>
      <c r="G135" s="386"/>
      <c r="H135" s="386" t="s">
        <v>776</v>
      </c>
      <c r="I135" s="386"/>
      <c r="J135" s="386"/>
      <c r="K135" s="386">
        <v>3</v>
      </c>
      <c r="L135" s="386"/>
      <c r="M135" s="386"/>
      <c r="N135" s="387"/>
      <c r="O135" s="387"/>
      <c r="P135" s="388"/>
      <c r="Q135" s="186"/>
      <c r="R135" s="186"/>
      <c r="S135" s="186"/>
      <c r="T135" s="186"/>
      <c r="U135" s="186"/>
      <c r="V135" s="186"/>
      <c r="W135" s="186"/>
      <c r="X135" s="186"/>
      <c r="Y135" s="186"/>
      <c r="Z135" s="186"/>
      <c r="AA135" s="186"/>
      <c r="AB135" s="186"/>
      <c r="AC135" s="186"/>
      <c r="AD135" s="186"/>
      <c r="AE135" s="186"/>
      <c r="AF135" s="186"/>
      <c r="AG135" s="186"/>
      <c r="AI135" s="25" t="s">
        <v>738</v>
      </c>
      <c r="AJ135" s="19" t="str">
        <f>VLOOKUP(C135,EJE!C$1:D1461,2,FALSE)</f>
        <v>https://youtu.be/21c_yxmd5lQ?si=PIVwUqgcfAsyu5jn</v>
      </c>
    </row>
    <row r="136" spans="1:36">
      <c r="A136" s="165">
        <v>7</v>
      </c>
      <c r="B136" s="197" t="s">
        <v>685</v>
      </c>
      <c r="C136" s="178" t="s">
        <v>114</v>
      </c>
      <c r="D136" s="208" t="str">
        <f t="shared" si="42"/>
        <v>video</v>
      </c>
      <c r="E136" s="384"/>
      <c r="F136" s="384"/>
      <c r="G136" s="384"/>
      <c r="H136" s="384" t="s">
        <v>776</v>
      </c>
      <c r="I136" s="384"/>
      <c r="J136" s="384"/>
      <c r="K136" s="384"/>
      <c r="L136" s="384"/>
      <c r="M136" s="384"/>
      <c r="N136" s="384"/>
      <c r="O136" s="384"/>
      <c r="P136" s="384"/>
      <c r="Q136" s="186"/>
      <c r="R136" s="186"/>
      <c r="S136" s="186"/>
      <c r="T136" s="186"/>
      <c r="U136" s="186"/>
      <c r="V136" s="186"/>
      <c r="W136" s="186"/>
      <c r="X136" s="186"/>
      <c r="Y136" s="186"/>
      <c r="Z136" s="186"/>
      <c r="AA136" s="186"/>
      <c r="AB136" s="186"/>
      <c r="AC136" s="186"/>
      <c r="AD136" s="186"/>
      <c r="AE136" s="186"/>
      <c r="AF136" s="186"/>
      <c r="AG136" s="186"/>
      <c r="AI136" s="25" t="s">
        <v>738</v>
      </c>
      <c r="AJ136" s="19" t="str">
        <f>VLOOKUP(C136,EJE!C$1:D1464,2,FALSE)</f>
        <v>https://youtu.be/p2i_0eL_ztg?si=rwMzBD9p-1bf_avu</v>
      </c>
    </row>
    <row r="137" spans="1:36" ht="12" customHeight="1">
      <c r="A137" s="165">
        <v>8</v>
      </c>
      <c r="B137" s="197" t="s">
        <v>264</v>
      </c>
      <c r="C137" s="178" t="s">
        <v>219</v>
      </c>
      <c r="D137" s="208" t="str">
        <f t="shared" si="42"/>
        <v>video</v>
      </c>
      <c r="E137" s="384"/>
      <c r="F137" s="384"/>
      <c r="G137" s="384"/>
      <c r="H137" s="384" t="s">
        <v>776</v>
      </c>
      <c r="I137" s="384"/>
      <c r="J137" s="384"/>
      <c r="K137" s="384"/>
      <c r="L137" s="384"/>
      <c r="M137" s="384"/>
      <c r="N137" s="384"/>
      <c r="O137" s="384"/>
      <c r="P137" s="384"/>
      <c r="Q137" s="186"/>
      <c r="R137" s="186"/>
      <c r="S137" s="186"/>
      <c r="T137" s="186"/>
      <c r="U137" s="186"/>
      <c r="V137" s="186"/>
      <c r="W137" s="186"/>
      <c r="X137" s="186"/>
      <c r="Y137" s="186"/>
      <c r="Z137" s="186"/>
      <c r="AA137" s="186"/>
      <c r="AB137" s="186"/>
      <c r="AC137" s="186"/>
      <c r="AD137" s="186"/>
      <c r="AE137" s="186"/>
      <c r="AF137" s="186"/>
      <c r="AG137" s="186"/>
      <c r="AI137" s="25" t="s">
        <v>738</v>
      </c>
      <c r="AJ137" s="19">
        <f>VLOOKUP(C137,EJE!C$1:D1465,2,FALSE)</f>
        <v>0</v>
      </c>
    </row>
    <row r="138" spans="1:36" ht="12.75" customHeight="1">
      <c r="A138" s="165">
        <v>9</v>
      </c>
      <c r="B138" s="197" t="s">
        <v>685</v>
      </c>
      <c r="C138" s="178" t="s">
        <v>3</v>
      </c>
      <c r="D138" s="208" t="str">
        <f t="shared" si="42"/>
        <v>video</v>
      </c>
      <c r="E138" s="384"/>
      <c r="F138" s="384"/>
      <c r="G138" s="384"/>
      <c r="H138" s="384" t="s">
        <v>776</v>
      </c>
      <c r="I138" s="384"/>
      <c r="J138" s="384"/>
      <c r="K138" s="384"/>
      <c r="L138" s="384"/>
      <c r="M138" s="384"/>
      <c r="N138" s="384"/>
      <c r="O138" s="384"/>
      <c r="P138" s="384"/>
      <c r="Q138" s="186"/>
      <c r="R138" s="186"/>
      <c r="S138" s="186"/>
      <c r="T138" s="186"/>
      <c r="U138" s="186"/>
      <c r="V138" s="186"/>
      <c r="W138" s="186"/>
      <c r="X138" s="186"/>
      <c r="Y138" s="186"/>
      <c r="Z138" s="186"/>
      <c r="AA138" s="186"/>
      <c r="AB138" s="186"/>
      <c r="AC138" s="186"/>
      <c r="AD138" s="186"/>
      <c r="AE138" s="186"/>
      <c r="AF138" s="186"/>
      <c r="AG138" s="186"/>
      <c r="AI138" s="25" t="s">
        <v>738</v>
      </c>
      <c r="AJ138" s="19" t="str">
        <f>VLOOKUP(C138,EJE!C$1:D1467,2,FALSE)</f>
        <v>https://youtu.be/JwwQxitUCsY?si=-0IR-GRHn2uOUwX0</v>
      </c>
    </row>
    <row r="139" spans="1:36" ht="16.5">
      <c r="A139" s="165">
        <v>10</v>
      </c>
      <c r="B139" s="197" t="s">
        <v>942</v>
      </c>
      <c r="C139" s="178" t="s">
        <v>661</v>
      </c>
      <c r="D139" s="208" t="str">
        <f t="shared" si="42"/>
        <v>video</v>
      </c>
      <c r="E139" s="384"/>
      <c r="F139" s="384"/>
      <c r="G139" s="384"/>
      <c r="H139" s="384" t="s">
        <v>776</v>
      </c>
      <c r="I139" s="384"/>
      <c r="J139" s="384"/>
      <c r="K139" s="384"/>
      <c r="L139" s="384"/>
      <c r="M139" s="384"/>
      <c r="N139" s="384"/>
      <c r="O139" s="384"/>
      <c r="P139" s="384"/>
      <c r="Q139" s="186"/>
      <c r="R139" s="186"/>
      <c r="S139" s="186"/>
      <c r="T139" s="186"/>
      <c r="U139" s="186"/>
      <c r="V139" s="186"/>
      <c r="W139" s="186"/>
      <c r="X139" s="186"/>
      <c r="Y139" s="186"/>
      <c r="Z139" s="186"/>
      <c r="AA139" s="186"/>
      <c r="AB139" s="186"/>
      <c r="AC139" s="186"/>
      <c r="AD139" s="186"/>
      <c r="AE139" s="186"/>
      <c r="AF139" s="186"/>
      <c r="AG139" s="186"/>
      <c r="AI139" s="25" t="s">
        <v>738</v>
      </c>
      <c r="AJ139" s="19" t="str">
        <f>VLOOKUP(C139,EJE!C$1:D1468,2,FALSE)</f>
        <v>https://drive.google.com/file/d/1VSznd0Pd842fm_2ygqVwDGID2Qpk-swW/view?usp=sharing</v>
      </c>
    </row>
    <row r="140" spans="1:36" ht="16.5" customHeight="1">
      <c r="A140" s="165">
        <v>11</v>
      </c>
      <c r="B140" s="197" t="s">
        <v>42</v>
      </c>
      <c r="C140" s="178" t="s">
        <v>2</v>
      </c>
      <c r="D140" s="206" t="str">
        <f t="shared" si="42"/>
        <v>video</v>
      </c>
      <c r="E140" s="380">
        <v>10</v>
      </c>
      <c r="F140" s="380"/>
      <c r="G140" s="380"/>
      <c r="H140" s="380" t="s">
        <v>772</v>
      </c>
      <c r="I140" s="380"/>
      <c r="J140" s="380"/>
      <c r="K140" s="380">
        <v>3</v>
      </c>
      <c r="L140" s="380"/>
      <c r="M140" s="380"/>
      <c r="N140" s="380"/>
      <c r="O140" s="380"/>
      <c r="P140" s="380"/>
      <c r="Q140" s="178"/>
      <c r="R140" s="178"/>
      <c r="S140" s="178"/>
      <c r="T140" s="178"/>
      <c r="U140" s="178"/>
      <c r="V140" s="178"/>
      <c r="W140" s="178"/>
      <c r="X140" s="178"/>
      <c r="Y140" s="178"/>
      <c r="Z140" s="178"/>
      <c r="AA140" s="178"/>
      <c r="AB140" s="178"/>
      <c r="AG140" s="186"/>
      <c r="AI140" s="25" t="s">
        <v>738</v>
      </c>
      <c r="AJ140" s="19" t="str">
        <f>VLOOKUP(C140,EJE!C$1:D1470,2,FALSE)</f>
        <v>https://youtu.be/bgO3bI1ts_E?si=cgFOBOfo4lT9WI1k</v>
      </c>
    </row>
    <row r="141" spans="1:36" ht="12.75" customHeight="1">
      <c r="A141" s="165">
        <v>12</v>
      </c>
      <c r="B141" s="197" t="s">
        <v>39</v>
      </c>
      <c r="C141" s="178" t="s">
        <v>30</v>
      </c>
      <c r="D141" s="206" t="str">
        <f t="shared" si="42"/>
        <v>video</v>
      </c>
      <c r="E141" s="380">
        <v>10</v>
      </c>
      <c r="F141" s="380"/>
      <c r="G141" s="380"/>
      <c r="H141" s="380" t="s">
        <v>772</v>
      </c>
      <c r="I141" s="380"/>
      <c r="J141" s="380"/>
      <c r="K141" s="380">
        <v>3</v>
      </c>
      <c r="L141" s="380"/>
      <c r="M141" s="380"/>
      <c r="N141" s="380"/>
      <c r="O141" s="380"/>
      <c r="P141" s="380"/>
      <c r="Q141" s="178"/>
      <c r="R141" s="178"/>
      <c r="S141" s="178"/>
      <c r="T141" s="178"/>
      <c r="U141" s="178"/>
      <c r="V141" s="178"/>
      <c r="W141" s="178"/>
      <c r="X141" s="178"/>
      <c r="Y141" s="178"/>
      <c r="Z141" s="178"/>
      <c r="AA141" s="178"/>
      <c r="AB141" s="178"/>
      <c r="AG141" s="186"/>
      <c r="AI141" s="25" t="s">
        <v>738</v>
      </c>
      <c r="AJ141" s="19">
        <f>VLOOKUP(C141,EJE!C$1:D1471,2,FALSE)</f>
        <v>0</v>
      </c>
    </row>
    <row r="142" spans="1:36" ht="12" customHeight="1">
      <c r="A142" s="165">
        <v>13</v>
      </c>
      <c r="B142" s="197" t="s">
        <v>685</v>
      </c>
      <c r="C142" s="178" t="s">
        <v>4</v>
      </c>
      <c r="D142" s="206" t="str">
        <f t="shared" si="42"/>
        <v>video</v>
      </c>
      <c r="E142" s="380"/>
      <c r="F142" s="380"/>
      <c r="G142" s="380"/>
      <c r="H142" s="380" t="s">
        <v>779</v>
      </c>
      <c r="I142" s="380"/>
      <c r="J142" s="380"/>
      <c r="K142" s="380">
        <v>3</v>
      </c>
      <c r="L142" s="380"/>
      <c r="M142" s="380"/>
      <c r="N142" s="380"/>
      <c r="O142" s="380"/>
      <c r="P142" s="380"/>
      <c r="Q142" s="178"/>
      <c r="R142" s="178"/>
      <c r="S142" s="178"/>
      <c r="T142" s="178"/>
      <c r="U142" s="178"/>
      <c r="V142" s="178"/>
      <c r="W142" s="178"/>
      <c r="X142" s="178"/>
      <c r="Y142" s="178"/>
      <c r="Z142" s="178"/>
      <c r="AA142" s="178"/>
      <c r="AB142" s="178"/>
      <c r="AG142" s="186"/>
      <c r="AI142" s="25" t="s">
        <v>738</v>
      </c>
      <c r="AJ142" s="19" t="str">
        <f>VLOOKUP(C142,EJE!C$1:D1472,2,FALSE)</f>
        <v>https://youtu.be/SvFPSj9WcEk?si=iMWBcf8EZLcp5zy2</v>
      </c>
    </row>
    <row r="143" spans="1:36" ht="12" customHeight="1">
      <c r="A143" s="165">
        <v>14</v>
      </c>
      <c r="B143" s="197" t="s">
        <v>1</v>
      </c>
      <c r="C143" s="178" t="s">
        <v>745</v>
      </c>
      <c r="D143" s="206" t="str">
        <f t="shared" si="42"/>
        <v>video</v>
      </c>
      <c r="E143" s="380"/>
      <c r="F143" s="380"/>
      <c r="G143" s="380"/>
      <c r="H143" s="380" t="s">
        <v>779</v>
      </c>
      <c r="I143" s="380"/>
      <c r="J143" s="380"/>
      <c r="K143" s="380">
        <v>3</v>
      </c>
      <c r="L143" s="380"/>
      <c r="M143" s="380"/>
      <c r="N143" s="380"/>
      <c r="O143" s="380"/>
      <c r="P143" s="380"/>
      <c r="Q143" s="178"/>
      <c r="R143" s="178"/>
      <c r="S143" s="178"/>
      <c r="T143" s="178"/>
      <c r="U143" s="178"/>
      <c r="V143" s="178"/>
      <c r="W143" s="178"/>
      <c r="X143" s="178"/>
      <c r="Y143" s="178"/>
      <c r="Z143" s="178"/>
      <c r="AA143" s="178"/>
      <c r="AB143" s="178"/>
      <c r="AG143" s="186"/>
      <c r="AI143" s="25" t="s">
        <v>738</v>
      </c>
      <c r="AJ143" s="19" t="str">
        <f>VLOOKUP(C143,EJE!C$1:D1473,2,FALSE)</f>
        <v>https://drive.google.com/file/d/1d10kKB4X2rApjiYtDlKjBbuy7zvRY_rz/view?usp=sharing</v>
      </c>
    </row>
    <row r="144" spans="1:36" ht="12" customHeight="1">
      <c r="A144" s="165">
        <v>15</v>
      </c>
      <c r="B144" s="197" t="s">
        <v>1</v>
      </c>
      <c r="C144" s="178" t="s">
        <v>745</v>
      </c>
      <c r="D144" s="206" t="str">
        <f t="shared" si="42"/>
        <v>video</v>
      </c>
      <c r="E144" s="380"/>
      <c r="F144" s="380"/>
      <c r="G144" s="380"/>
      <c r="H144" s="380" t="s">
        <v>779</v>
      </c>
      <c r="I144" s="380"/>
      <c r="J144" s="380"/>
      <c r="K144" s="380">
        <v>3</v>
      </c>
      <c r="L144" s="380"/>
      <c r="M144" s="380"/>
      <c r="N144" s="380"/>
      <c r="O144" s="380"/>
      <c r="P144" s="380"/>
      <c r="Q144" s="178"/>
      <c r="R144" s="178"/>
      <c r="S144" s="178"/>
      <c r="T144" s="178"/>
      <c r="U144" s="178"/>
      <c r="V144" s="178"/>
      <c r="W144" s="178"/>
      <c r="X144" s="178"/>
      <c r="Y144" s="178"/>
      <c r="Z144" s="178"/>
      <c r="AA144" s="178"/>
      <c r="AB144" s="178"/>
      <c r="AE144" s="174"/>
      <c r="AI144" s="25" t="s">
        <v>738</v>
      </c>
      <c r="AJ144" s="19" t="str">
        <f>VLOOKUP(C144,EJE!C$1:D1474,2,FALSE)</f>
        <v>https://drive.google.com/file/d/1d10kKB4X2rApjiYtDlKjBbuy7zvRY_rz/view?usp=sharing</v>
      </c>
    </row>
    <row r="145" spans="1:36" ht="12.75" customHeight="1">
      <c r="A145" s="165">
        <v>16</v>
      </c>
      <c r="B145" s="197" t="s">
        <v>1</v>
      </c>
      <c r="C145" s="178" t="s">
        <v>745</v>
      </c>
      <c r="D145" s="206" t="str">
        <f t="shared" si="42"/>
        <v>video</v>
      </c>
      <c r="E145" s="380"/>
      <c r="F145" s="380"/>
      <c r="G145" s="380"/>
      <c r="H145" s="380" t="s">
        <v>779</v>
      </c>
      <c r="I145" s="380"/>
      <c r="J145" s="380"/>
      <c r="K145" s="380">
        <v>3</v>
      </c>
      <c r="L145" s="380"/>
      <c r="M145" s="380"/>
      <c r="N145" s="380"/>
      <c r="O145" s="380"/>
      <c r="P145" s="380"/>
      <c r="Q145" s="178"/>
      <c r="R145" s="178"/>
      <c r="S145" s="178"/>
      <c r="T145" s="178"/>
      <c r="U145" s="178"/>
      <c r="V145" s="178"/>
      <c r="W145" s="178"/>
      <c r="X145" s="178"/>
      <c r="Y145" s="178"/>
      <c r="Z145" s="178"/>
      <c r="AA145" s="178"/>
      <c r="AB145" s="178"/>
      <c r="AE145" s="174"/>
      <c r="AI145" s="25" t="s">
        <v>738</v>
      </c>
      <c r="AJ145" s="19" t="str">
        <f>VLOOKUP(C145,EJE!C$1:D1475,2,FALSE)</f>
        <v>https://drive.google.com/file/d/1d10kKB4X2rApjiYtDlKjBbuy7zvRY_rz/view?usp=sharing</v>
      </c>
    </row>
    <row r="146" spans="1:36" ht="12" customHeight="1">
      <c r="A146" s="166">
        <v>17</v>
      </c>
      <c r="B146" s="197" t="s">
        <v>1</v>
      </c>
      <c r="C146" s="178" t="s">
        <v>745</v>
      </c>
      <c r="D146" s="206" t="str">
        <f t="shared" si="42"/>
        <v>video</v>
      </c>
      <c r="E146" s="380"/>
      <c r="F146" s="380"/>
      <c r="G146" s="380"/>
      <c r="H146" s="380" t="s">
        <v>779</v>
      </c>
      <c r="I146" s="380"/>
      <c r="J146" s="380"/>
      <c r="K146" s="380">
        <v>3</v>
      </c>
      <c r="L146" s="380"/>
      <c r="M146" s="380"/>
      <c r="N146" s="380"/>
      <c r="O146" s="380"/>
      <c r="P146" s="380"/>
      <c r="Q146" s="178"/>
      <c r="R146" s="178"/>
      <c r="S146" s="178"/>
      <c r="T146" s="178"/>
      <c r="U146" s="178"/>
      <c r="V146" s="178"/>
      <c r="W146" s="178"/>
      <c r="X146" s="178"/>
      <c r="Y146" s="178"/>
      <c r="Z146" s="178"/>
      <c r="AA146" s="178"/>
      <c r="AB146" s="178"/>
      <c r="AE146" s="174"/>
      <c r="AI146" s="25" t="s">
        <v>738</v>
      </c>
      <c r="AJ146" s="19" t="str">
        <f>VLOOKUP(C146,EJE!C$1:D1476,2,FALSE)</f>
        <v>https://drive.google.com/file/d/1d10kKB4X2rApjiYtDlKjBbuy7zvRY_rz/view?usp=sharing</v>
      </c>
    </row>
    <row r="147" spans="1:36" ht="16.5">
      <c r="A147" s="166">
        <v>18</v>
      </c>
      <c r="B147" s="197" t="s">
        <v>1</v>
      </c>
      <c r="C147" s="178" t="s">
        <v>745</v>
      </c>
      <c r="D147" s="206" t="str">
        <f t="shared" ref="D147:D149" si="43">HYPERLINK(AJ147,AI147)</f>
        <v>video</v>
      </c>
      <c r="E147" s="380"/>
      <c r="F147" s="380"/>
      <c r="G147" s="380"/>
      <c r="H147" s="380" t="s">
        <v>779</v>
      </c>
      <c r="I147" s="380"/>
      <c r="J147" s="380"/>
      <c r="K147" s="380">
        <v>3</v>
      </c>
      <c r="L147" s="380"/>
      <c r="M147" s="380"/>
      <c r="N147" s="380"/>
      <c r="O147" s="380"/>
      <c r="P147" s="380"/>
      <c r="Q147" s="178"/>
      <c r="R147" s="178"/>
      <c r="S147" s="178"/>
      <c r="T147" s="178"/>
      <c r="U147" s="178"/>
      <c r="V147" s="178"/>
      <c r="W147" s="178"/>
      <c r="X147" s="178"/>
      <c r="Y147" s="178"/>
      <c r="Z147" s="178"/>
      <c r="AA147" s="178"/>
      <c r="AB147" s="178"/>
      <c r="AE147" s="174"/>
      <c r="AI147" s="25" t="s">
        <v>738</v>
      </c>
      <c r="AJ147" s="19" t="str">
        <f>VLOOKUP(C147,EJE!C$1:D1489,2,FALSE)</f>
        <v>https://drive.google.com/file/d/1d10kKB4X2rApjiYtDlKjBbuy7zvRY_rz/view?usp=sharing</v>
      </c>
    </row>
    <row r="148" spans="1:36" ht="16.5">
      <c r="A148" s="166">
        <v>19</v>
      </c>
      <c r="B148" s="197" t="s">
        <v>1</v>
      </c>
      <c r="C148" s="178" t="s">
        <v>745</v>
      </c>
      <c r="D148" s="206" t="str">
        <f t="shared" si="43"/>
        <v>video</v>
      </c>
      <c r="E148" s="380"/>
      <c r="F148" s="380"/>
      <c r="G148" s="380"/>
      <c r="H148" s="380" t="s">
        <v>779</v>
      </c>
      <c r="I148" s="380"/>
      <c r="J148" s="380"/>
      <c r="K148" s="380">
        <v>3</v>
      </c>
      <c r="L148" s="380"/>
      <c r="M148" s="380"/>
      <c r="N148" s="380"/>
      <c r="O148" s="380"/>
      <c r="P148" s="380"/>
      <c r="Q148" s="178"/>
      <c r="R148" s="178"/>
      <c r="S148" s="178"/>
      <c r="T148" s="178"/>
      <c r="U148" s="178"/>
      <c r="V148" s="178"/>
      <c r="W148" s="178"/>
      <c r="X148" s="178"/>
      <c r="Y148" s="178"/>
      <c r="Z148" s="178"/>
      <c r="AA148" s="178"/>
      <c r="AB148" s="178"/>
      <c r="AE148" s="174"/>
      <c r="AI148" s="25" t="s">
        <v>738</v>
      </c>
      <c r="AJ148" s="19" t="str">
        <f>VLOOKUP(C148,EJE!C$1:D1490,2,FALSE)</f>
        <v>https://drive.google.com/file/d/1d10kKB4X2rApjiYtDlKjBbuy7zvRY_rz/view?usp=sharing</v>
      </c>
    </row>
    <row r="149" spans="1:36" ht="16.5">
      <c r="A149" s="166">
        <v>20</v>
      </c>
      <c r="B149" s="197" t="s">
        <v>1</v>
      </c>
      <c r="C149" s="178" t="s">
        <v>745</v>
      </c>
      <c r="D149" s="206" t="str">
        <f t="shared" si="43"/>
        <v>video</v>
      </c>
      <c r="E149" s="380"/>
      <c r="F149" s="380"/>
      <c r="G149" s="380"/>
      <c r="H149" s="380" t="s">
        <v>779</v>
      </c>
      <c r="I149" s="380"/>
      <c r="J149" s="380"/>
      <c r="K149" s="380">
        <v>3</v>
      </c>
      <c r="L149" s="380"/>
      <c r="M149" s="380"/>
      <c r="N149" s="380"/>
      <c r="O149" s="380"/>
      <c r="P149" s="380"/>
      <c r="Q149" s="178"/>
      <c r="R149" s="178"/>
      <c r="S149" s="178"/>
      <c r="T149" s="178"/>
      <c r="U149" s="178"/>
      <c r="V149" s="178"/>
      <c r="W149" s="178"/>
      <c r="X149" s="178"/>
      <c r="Y149" s="178"/>
      <c r="Z149" s="178"/>
      <c r="AA149" s="178"/>
      <c r="AB149" s="178"/>
      <c r="AE149" s="174"/>
      <c r="AI149" s="25" t="s">
        <v>738</v>
      </c>
      <c r="AJ149" s="19" t="str">
        <f>VLOOKUP(C149,EJE!C$1:D1491,2,FALSE)</f>
        <v>https://drive.google.com/file/d/1d10kKB4X2rApjiYtDlKjBbuy7zvRY_rz/view?usp=sharing</v>
      </c>
    </row>
    <row r="150" spans="1:36">
      <c r="A150" s="167"/>
      <c r="B150" s="199"/>
      <c r="C150" s="159"/>
      <c r="D150" s="204"/>
      <c r="E150" s="173"/>
      <c r="F150" s="173"/>
      <c r="G150" s="173"/>
      <c r="I150" s="156"/>
      <c r="J150" s="174"/>
      <c r="L150" s="156"/>
      <c r="M150" s="174"/>
      <c r="O150" s="156"/>
      <c r="P150" s="174"/>
      <c r="S150" s="174"/>
      <c r="U150" s="175"/>
      <c r="V150" s="175"/>
      <c r="W150" s="175"/>
      <c r="X150" s="175"/>
      <c r="Y150" s="175"/>
      <c r="AB150" s="174"/>
      <c r="AE150" s="174"/>
    </row>
    <row r="151" spans="1:36">
      <c r="A151" s="167"/>
      <c r="B151" s="199"/>
      <c r="C151" s="159"/>
      <c r="D151" s="204"/>
      <c r="E151" s="173"/>
      <c r="F151" s="173"/>
      <c r="G151" s="173"/>
      <c r="I151" s="156"/>
      <c r="J151" s="174"/>
      <c r="L151" s="156"/>
      <c r="M151" s="174"/>
      <c r="O151" s="156"/>
      <c r="P151" s="174"/>
      <c r="S151" s="174"/>
      <c r="U151" s="175"/>
      <c r="V151" s="175"/>
      <c r="W151" s="175"/>
      <c r="X151" s="175"/>
      <c r="Y151" s="175"/>
      <c r="AB151" s="174"/>
      <c r="AE151" s="174"/>
    </row>
    <row r="152" spans="1:36">
      <c r="A152" s="167"/>
      <c r="B152" s="199"/>
      <c r="C152" s="189"/>
      <c r="D152" s="204"/>
      <c r="F152" s="156"/>
      <c r="G152" s="174"/>
      <c r="I152" s="156"/>
      <c r="J152" s="174"/>
      <c r="L152" s="156"/>
      <c r="M152" s="174"/>
      <c r="O152" s="156"/>
      <c r="P152" s="174"/>
      <c r="S152" s="174"/>
      <c r="V152" s="174"/>
      <c r="Y152" s="174"/>
      <c r="AB152" s="174"/>
      <c r="AE152" s="174"/>
    </row>
    <row r="153" spans="1:36">
      <c r="A153" s="167"/>
      <c r="B153" s="199"/>
      <c r="C153" s="189"/>
      <c r="D153" s="204"/>
      <c r="F153" s="156"/>
      <c r="G153" s="174"/>
      <c r="I153" s="156"/>
      <c r="J153" s="174"/>
      <c r="L153" s="156"/>
      <c r="M153" s="174"/>
      <c r="O153" s="156"/>
      <c r="P153" s="174"/>
      <c r="S153" s="174"/>
      <c r="V153" s="174"/>
      <c r="Y153" s="174"/>
      <c r="AB153" s="174"/>
      <c r="AE153" s="174"/>
    </row>
    <row r="154" spans="1:36">
      <c r="B154" s="199"/>
      <c r="C154" s="157" t="s">
        <v>927</v>
      </c>
      <c r="D154" s="208"/>
      <c r="E154" s="186"/>
      <c r="F154" s="186"/>
      <c r="G154" s="186"/>
      <c r="H154" s="186"/>
      <c r="I154" s="186"/>
      <c r="J154" s="186"/>
      <c r="K154" s="186"/>
      <c r="L154" s="186"/>
      <c r="M154" s="186"/>
      <c r="N154" s="178"/>
      <c r="O154" s="178"/>
      <c r="P154" s="178"/>
      <c r="Q154" s="186"/>
      <c r="R154" s="186"/>
      <c r="S154" s="186"/>
      <c r="T154" s="186"/>
      <c r="U154" s="186"/>
      <c r="V154" s="186"/>
      <c r="W154" s="186"/>
      <c r="X154" s="186"/>
      <c r="Y154" s="186"/>
      <c r="Z154" s="186"/>
      <c r="AA154" s="186"/>
      <c r="AB154" s="186"/>
      <c r="AC154" s="186"/>
      <c r="AD154" s="186"/>
      <c r="AE154" s="186"/>
      <c r="AG154" s="186"/>
      <c r="AJ154" s="75"/>
    </row>
    <row r="155" spans="1:36" s="250" customFormat="1" ht="21" customHeight="1" thickBot="1">
      <c r="A155" s="246">
        <v>7</v>
      </c>
      <c r="B155" s="246"/>
      <c r="C155" s="246" t="s">
        <v>938</v>
      </c>
      <c r="D155" s="246"/>
      <c r="E155" s="402" t="s">
        <v>688</v>
      </c>
      <c r="F155" s="402"/>
      <c r="G155" s="402"/>
      <c r="H155" s="402" t="s">
        <v>38</v>
      </c>
      <c r="I155" s="402"/>
      <c r="J155" s="402"/>
      <c r="K155" s="402" t="s">
        <v>687</v>
      </c>
      <c r="L155" s="402"/>
      <c r="M155" s="402"/>
      <c r="N155" s="402" t="s">
        <v>686</v>
      </c>
      <c r="O155" s="402"/>
      <c r="P155" s="402"/>
      <c r="Q155" s="247"/>
      <c r="R155" s="247"/>
      <c r="S155" s="247"/>
      <c r="T155" s="247"/>
      <c r="U155" s="247"/>
      <c r="V155" s="247"/>
      <c r="W155" s="247"/>
      <c r="X155" s="247"/>
      <c r="Y155" s="247"/>
      <c r="Z155" s="247"/>
      <c r="AA155" s="247"/>
      <c r="AB155" s="247"/>
      <c r="AC155" s="247"/>
      <c r="AD155" s="247"/>
      <c r="AE155" s="247"/>
      <c r="AF155" s="247"/>
      <c r="AG155" s="248"/>
      <c r="AH155" s="249"/>
      <c r="AI155" s="249"/>
      <c r="AJ155" s="247"/>
    </row>
    <row r="156" spans="1:36" ht="16.5" customHeight="1">
      <c r="A156" s="165">
        <v>1</v>
      </c>
      <c r="B156" s="193" t="s">
        <v>942</v>
      </c>
      <c r="C156" s="176" t="s">
        <v>720</v>
      </c>
      <c r="D156" s="205" t="str">
        <f t="shared" ref="D156:D161" si="44">HYPERLINK(AJ156,AI156)</f>
        <v>video</v>
      </c>
      <c r="E156" s="390">
        <v>8</v>
      </c>
      <c r="F156" s="390"/>
      <c r="G156" s="390"/>
      <c r="H156" s="390"/>
      <c r="I156" s="390"/>
      <c r="J156" s="390"/>
      <c r="K156" s="390"/>
      <c r="L156" s="390"/>
      <c r="M156" s="390"/>
      <c r="N156" s="390"/>
      <c r="O156" s="390"/>
      <c r="P156" s="391"/>
      <c r="Q156" s="159"/>
      <c r="R156" s="159"/>
      <c r="S156" s="159"/>
      <c r="T156" s="159"/>
      <c r="U156" s="159"/>
      <c r="V156" s="159"/>
      <c r="W156" s="159"/>
      <c r="X156" s="159"/>
      <c r="Y156" s="159"/>
      <c r="Z156" s="159"/>
      <c r="AA156" s="159"/>
      <c r="AB156" s="159"/>
      <c r="AC156" s="159"/>
      <c r="AD156" s="159"/>
      <c r="AE156" s="159"/>
      <c r="AF156" s="159"/>
      <c r="AG156" s="178"/>
      <c r="AI156" s="25" t="s">
        <v>738</v>
      </c>
      <c r="AJ156" s="19" t="str">
        <f>VLOOKUP(C156,EJE!C$1:D1488,2,FALSE)</f>
        <v>https://youtu.be/3cqkbGUWro4?si=jJC6Mfg8OeypjUji</v>
      </c>
    </row>
    <row r="157" spans="1:36" ht="12" customHeight="1">
      <c r="A157" s="165">
        <v>2</v>
      </c>
      <c r="B157" s="194" t="s">
        <v>264</v>
      </c>
      <c r="C157" s="178" t="s">
        <v>692</v>
      </c>
      <c r="D157" s="206" t="str">
        <f t="shared" si="44"/>
        <v>video</v>
      </c>
      <c r="E157" s="380"/>
      <c r="F157" s="380"/>
      <c r="G157" s="380"/>
      <c r="H157" s="380" t="s">
        <v>776</v>
      </c>
      <c r="I157" s="380"/>
      <c r="J157" s="380"/>
      <c r="K157" s="380">
        <v>3</v>
      </c>
      <c r="L157" s="380"/>
      <c r="M157" s="380"/>
      <c r="N157" s="380"/>
      <c r="O157" s="380"/>
      <c r="P157" s="385"/>
      <c r="Q157" s="159"/>
      <c r="R157" s="159"/>
      <c r="S157" s="159"/>
      <c r="T157" s="159"/>
      <c r="U157" s="159"/>
      <c r="V157" s="159"/>
      <c r="W157" s="159"/>
      <c r="X157" s="159"/>
      <c r="Y157" s="159"/>
      <c r="Z157" s="159"/>
      <c r="AA157" s="159"/>
      <c r="AB157" s="159"/>
      <c r="AC157" s="159"/>
      <c r="AD157" s="159"/>
      <c r="AE157" s="159"/>
      <c r="AF157" s="159"/>
      <c r="AG157" s="178"/>
      <c r="AI157" s="25" t="s">
        <v>738</v>
      </c>
      <c r="AJ157" s="19" t="str">
        <f>VLOOKUP(C157,EJE!C$1:D1489,2,FALSE)</f>
        <v>https://youtu.be/c6a4n-uxNy0?si=wxXF20Dhm3IYMqto</v>
      </c>
    </row>
    <row r="158" spans="1:36" ht="17.25" customHeight="1" thickBot="1">
      <c r="A158" s="165">
        <v>3</v>
      </c>
      <c r="B158" s="195" t="s">
        <v>942</v>
      </c>
      <c r="C158" s="180" t="s">
        <v>176</v>
      </c>
      <c r="D158" s="207" t="str">
        <f t="shared" si="44"/>
        <v>video</v>
      </c>
      <c r="E158" s="387"/>
      <c r="F158" s="387"/>
      <c r="G158" s="387"/>
      <c r="H158" s="387" t="s">
        <v>776</v>
      </c>
      <c r="I158" s="387"/>
      <c r="J158" s="387"/>
      <c r="K158" s="387">
        <v>3</v>
      </c>
      <c r="L158" s="387"/>
      <c r="M158" s="387"/>
      <c r="N158" s="387"/>
      <c r="O158" s="387"/>
      <c r="P158" s="388"/>
      <c r="Q158" s="159"/>
      <c r="R158" s="159"/>
      <c r="S158" s="159"/>
      <c r="T158" s="159"/>
      <c r="U158" s="159"/>
      <c r="V158" s="159"/>
      <c r="W158" s="159"/>
      <c r="X158" s="159"/>
      <c r="Y158" s="159"/>
      <c r="Z158" s="159"/>
      <c r="AA158" s="159"/>
      <c r="AB158" s="159"/>
      <c r="AC158" s="159"/>
      <c r="AD158" s="159"/>
      <c r="AE158" s="159"/>
      <c r="AF158" s="159"/>
      <c r="AG158" s="178"/>
      <c r="AI158" s="25" t="s">
        <v>738</v>
      </c>
      <c r="AJ158" s="19" t="str">
        <f>VLOOKUP(C158,EJE!C$1:D1490,2,FALSE)</f>
        <v>https://drive.google.com/file/d/1Q1An8Nigul245WUqUDS52fCJOsCBmEqf/view?usp=drive_link</v>
      </c>
    </row>
    <row r="159" spans="1:36" ht="16.5" customHeight="1">
      <c r="A159" s="165">
        <v>4</v>
      </c>
      <c r="B159" s="193" t="s">
        <v>739</v>
      </c>
      <c r="C159" s="176" t="s">
        <v>66</v>
      </c>
      <c r="D159" s="205" t="str">
        <f t="shared" si="44"/>
        <v>video</v>
      </c>
      <c r="E159" s="390"/>
      <c r="F159" s="390"/>
      <c r="G159" s="390"/>
      <c r="H159" s="390" t="s">
        <v>776</v>
      </c>
      <c r="I159" s="390"/>
      <c r="J159" s="390"/>
      <c r="K159" s="390">
        <v>3</v>
      </c>
      <c r="L159" s="390"/>
      <c r="M159" s="390"/>
      <c r="N159" s="390"/>
      <c r="O159" s="390"/>
      <c r="P159" s="391"/>
      <c r="Q159" s="159"/>
      <c r="R159" s="159"/>
      <c r="S159" s="159"/>
      <c r="T159" s="159"/>
      <c r="U159" s="159"/>
      <c r="V159" s="159"/>
      <c r="W159" s="159"/>
      <c r="X159" s="159"/>
      <c r="Y159" s="159"/>
      <c r="Z159" s="159"/>
      <c r="AA159" s="159"/>
      <c r="AB159" s="159"/>
      <c r="AC159" s="159"/>
      <c r="AD159" s="159"/>
      <c r="AE159" s="159"/>
      <c r="AF159" s="159"/>
      <c r="AG159" s="178"/>
      <c r="AI159" s="25" t="s">
        <v>738</v>
      </c>
      <c r="AJ159" s="19" t="str">
        <f>VLOOKUP(C159,EJE!C$1:D1491,2,FALSE)</f>
        <v>https://youtu.be/YNAwRWgPwNk?si=tRGZb459mOPBCCZB</v>
      </c>
    </row>
    <row r="160" spans="1:36" ht="12" customHeight="1">
      <c r="A160" s="165">
        <v>5</v>
      </c>
      <c r="B160" s="194" t="s">
        <v>739</v>
      </c>
      <c r="C160" s="178" t="s">
        <v>622</v>
      </c>
      <c r="D160" s="206" t="e">
        <f t="shared" si="44"/>
        <v>#N/A</v>
      </c>
      <c r="E160" s="380"/>
      <c r="F160" s="380"/>
      <c r="G160" s="380"/>
      <c r="H160" s="380" t="s">
        <v>776</v>
      </c>
      <c r="I160" s="380"/>
      <c r="J160" s="380"/>
      <c r="K160" s="380">
        <v>3</v>
      </c>
      <c r="L160" s="380"/>
      <c r="M160" s="380"/>
      <c r="N160" s="380"/>
      <c r="O160" s="380"/>
      <c r="P160" s="385"/>
      <c r="Q160" s="159"/>
      <c r="R160" s="159"/>
      <c r="S160" s="159"/>
      <c r="T160" s="159"/>
      <c r="U160" s="159"/>
      <c r="V160" s="159"/>
      <c r="W160" s="159"/>
      <c r="X160" s="159"/>
      <c r="Y160" s="159"/>
      <c r="Z160" s="159"/>
      <c r="AA160" s="159"/>
      <c r="AB160" s="159"/>
      <c r="AC160" s="159"/>
      <c r="AD160" s="159"/>
      <c r="AE160" s="159"/>
      <c r="AF160" s="159"/>
      <c r="AG160" s="178"/>
      <c r="AI160" s="25" t="s">
        <v>738</v>
      </c>
      <c r="AJ160" s="19" t="e">
        <f>VLOOKUP(C160,EJE!C$1:D1492,2,FALSE)</f>
        <v>#N/A</v>
      </c>
    </row>
    <row r="161" spans="1:36" ht="12.75" customHeight="1" thickBot="1">
      <c r="A161" s="165">
        <v>6</v>
      </c>
      <c r="B161" s="194" t="s">
        <v>0</v>
      </c>
      <c r="C161" s="178" t="s">
        <v>627</v>
      </c>
      <c r="D161" s="206" t="str">
        <f t="shared" si="44"/>
        <v>video</v>
      </c>
      <c r="E161" s="380"/>
      <c r="F161" s="380"/>
      <c r="G161" s="380"/>
      <c r="H161" s="380" t="s">
        <v>776</v>
      </c>
      <c r="I161" s="380"/>
      <c r="J161" s="380"/>
      <c r="K161" s="380">
        <v>3</v>
      </c>
      <c r="L161" s="380"/>
      <c r="M161" s="380"/>
      <c r="N161" s="380"/>
      <c r="O161" s="380"/>
      <c r="P161" s="385"/>
      <c r="Q161" s="159"/>
      <c r="R161" s="159"/>
      <c r="S161" s="159"/>
      <c r="T161" s="159"/>
      <c r="U161" s="159"/>
      <c r="V161" s="159"/>
      <c r="W161" s="159"/>
      <c r="X161" s="159"/>
      <c r="Y161" s="159"/>
      <c r="Z161" s="159"/>
      <c r="AA161" s="159"/>
      <c r="AB161" s="159"/>
      <c r="AC161" s="159"/>
      <c r="AD161" s="159"/>
      <c r="AE161" s="159"/>
      <c r="AF161" s="159"/>
      <c r="AG161" s="178"/>
      <c r="AI161" s="25" t="s">
        <v>738</v>
      </c>
      <c r="AJ161" s="19" t="str">
        <f>VLOOKUP(C161,EJE!C$1:D1493,2,FALSE)</f>
        <v>https://youtu.be/21c_yxmd5lQ?si=PIVwUqgcfAsyu5jn</v>
      </c>
    </row>
    <row r="162" spans="1:36">
      <c r="A162" s="165">
        <v>7</v>
      </c>
      <c r="B162" s="196" t="s">
        <v>836</v>
      </c>
      <c r="C162" s="176" t="str">
        <f>+VLOOKUP($B162,PERIODIZACION!$A$3:$AN$528,2,FALSE)</f>
        <v>HIP TRUST</v>
      </c>
      <c r="D162" s="222">
        <f>IF(VLOOKUP($B162,PERIODIZACION!$A$3:$AN$528,3,FALSE)=0,"",VLOOKUP($B162,PERIODIZACION!$A$3:$AN$528,3,FALSE))</f>
        <v>40</v>
      </c>
      <c r="E162" s="176" t="str">
        <f t="shared" ref="E162" si="45">IF(D162 &lt;&gt; "","/","")</f>
        <v>/</v>
      </c>
      <c r="F162" s="176">
        <f>IF(VLOOKUP($B162,PERIODIZACION!$A$3:$AN$528,4,FALSE)=0,"",VLOOKUP($B162,PERIODIZACION!$A$3:$AN$528,4,FALSE))</f>
        <v>4</v>
      </c>
      <c r="G162" s="176">
        <f>IF(VLOOKUP($B162,PERIODIZACION!$A$3:$AN$528,5,FALSE)=0,"",VLOOKUP($B162,PERIODIZACION!$A$3:$AN$528,5,FALSE))</f>
        <v>60</v>
      </c>
      <c r="H162" s="176" t="str">
        <f t="shared" ref="H162" si="46">IF(G162 &lt;&gt; "","/","")</f>
        <v>/</v>
      </c>
      <c r="I162" s="176">
        <f>IF(VLOOKUP($B162,PERIODIZACION!$A$3:$AN$528,6,FALSE)=0,"",VLOOKUP($B162,PERIODIZACION!$A$3:$AN$528,6,FALSE))</f>
        <v>4</v>
      </c>
      <c r="J162" s="176">
        <f>IF(VLOOKUP($B162,PERIODIZACION!$A$3:$AN$528,7,FALSE)=0,"",VLOOKUP($B162,PERIODIZACION!$A$3:$AN$528,7,FALSE))</f>
        <v>70</v>
      </c>
      <c r="K162" s="176" t="str">
        <f t="shared" ref="K162" si="47">IF(J162 &lt;&gt; "","/","")</f>
        <v>/</v>
      </c>
      <c r="L162" s="176">
        <f>IF(VLOOKUP($B162,PERIODIZACION!$A$3:$AN$528,8,FALSE)=0,"",VLOOKUP($B162,PERIODIZACION!$A$3:$AN$528,8,FALSE))</f>
        <v>4</v>
      </c>
      <c r="M162" s="176">
        <f>IF(VLOOKUP($B162,PERIODIZACION!$A$3:$AN$528,9,FALSE)=0,"",VLOOKUP($B162,PERIODIZACION!$A$3:$AN$528,9,FALSE))</f>
        <v>80</v>
      </c>
      <c r="N162" s="176" t="str">
        <f t="shared" ref="N162" si="48">IF(M162 &lt;&gt; "","/","")</f>
        <v>/</v>
      </c>
      <c r="O162" s="176">
        <f>IF(VLOOKUP($B162,PERIODIZACION!$A$3:$AN$528,10,FALSE)=0,"",VLOOKUP($B162,PERIODIZACION!$A$3:$AN$528,10,FALSE))</f>
        <v>4</v>
      </c>
      <c r="P162" s="176">
        <f>IF(VLOOKUP($B162,PERIODIZACION!$A$3:$AN$528,11,FALSE)=0,"",VLOOKUP($B162,PERIODIZACION!$A$3:$AN$528,11,FALSE))</f>
        <v>80</v>
      </c>
      <c r="Q162" s="176" t="str">
        <f t="shared" ref="Q162" si="49">IF(P162 &lt;&gt; "","/","")</f>
        <v>/</v>
      </c>
      <c r="R162" s="176">
        <f>IF(VLOOKUP($B162,PERIODIZACION!$A$3:$AN$528,12,FALSE)=0,"",VLOOKUP($B162,PERIODIZACION!$A$3:$AN$528,12,FALSE))</f>
        <v>4</v>
      </c>
      <c r="S162" s="176">
        <f>IF(VLOOKUP($B162,PERIODIZACION!$A$3:$AN$528,13,FALSE)=0,"",VLOOKUP($B162,PERIODIZACION!$A$3:$AN$528,13,FALSE))</f>
        <v>80</v>
      </c>
      <c r="T162" s="176" t="str">
        <f t="shared" ref="T162" si="50">IF(S162 &lt;&gt; "","/","")</f>
        <v>/</v>
      </c>
      <c r="U162" s="176">
        <f>IF(VLOOKUP($B162,PERIODIZACION!$A$3:$AN$528,14,FALSE)=0,"",VLOOKUP($B162,PERIODIZACION!$A$3:$AN$528,14,FALSE))</f>
        <v>4</v>
      </c>
      <c r="V162" s="176">
        <f>IF(VLOOKUP($B162,PERIODIZACION!$A$3:$AN$528,15,FALSE)=0,"",VLOOKUP($B162,PERIODIZACION!$A$3:$AN$528,15,FALSE))</f>
        <v>80</v>
      </c>
      <c r="W162" s="176" t="str">
        <f t="shared" ref="W162" si="51">IF(V162 &lt;&gt; "","/","")</f>
        <v>/</v>
      </c>
      <c r="X162" s="176">
        <f>IF(VLOOKUP($B162,PERIODIZACION!$A$3:$AN$528,16,FALSE)=0,"",VLOOKUP($B162,PERIODIZACION!$A$3:$AN$528,16,FALSE))</f>
        <v>4</v>
      </c>
      <c r="Y162" s="176">
        <f>IF(VLOOKUP($B162,PERIODIZACION!$A$3:$AN$528,17,FALSE)=0,"",VLOOKUP($B162,PERIODIZACION!$A$3:$AN$528,17,FALSE))</f>
        <v>80</v>
      </c>
      <c r="Z162" s="176" t="str">
        <f t="shared" ref="Z162" si="52">IF(Y162 &lt;&gt; "","/","")</f>
        <v>/</v>
      </c>
      <c r="AA162" s="176">
        <f>IF(VLOOKUP($B162,PERIODIZACION!$A$3:$AN$528,18,FALSE)=0,"",VLOOKUP($B162,PERIODIZACION!$A$3:$AN$528,18,FALSE))</f>
        <v>4</v>
      </c>
      <c r="AB162" s="176">
        <f>IF(VLOOKUP($B162,PERIODIZACION!$A$3:$AN$528,19,FALSE)=0,"",VLOOKUP($B162,PERIODIZACION!$A$3:$AN$528,19,FALSE))</f>
        <v>80</v>
      </c>
      <c r="AC162" s="176" t="str">
        <f t="shared" ref="AC162" si="53">IF(AB162 &lt;&gt; "","/","")</f>
        <v>/</v>
      </c>
      <c r="AD162" s="176">
        <f>IF(VLOOKUP($B162,PERIODIZACION!$A$3:$AN$528,20,FALSE)=0,"",VLOOKUP($B162,PERIODIZACION!$A$3:$AN$528,20,FALSE))</f>
        <v>4</v>
      </c>
      <c r="AE162" s="176" t="str">
        <f>IF(VLOOKUP($B162,PERIODIZACION!$A$3:$AN$528,21,FALSE)=0,"",VLOOKUP($B162,PERIODIZACION!$A$3:$AN$528,21,FALSE))</f>
        <v/>
      </c>
      <c r="AF162" s="176" t="str">
        <f t="shared" ref="AF162" si="54">IF(AE162 &lt;&gt; "","/","")</f>
        <v/>
      </c>
      <c r="AG162" s="182" t="str">
        <f>IF(VLOOKUP($B162,PERIODIZACION!$A$3:$AN$528,22,FALSE)=0,"",VLOOKUP($B162,PERIODIZACION!$A$3:$AN$528,22,FALSE))</f>
        <v/>
      </c>
      <c r="AJ162" s="19" t="e">
        <f>VLOOKUP(C162,EJE!C$1:D1495,2,FALSE)</f>
        <v>#N/A</v>
      </c>
    </row>
    <row r="163" spans="1:36" ht="12" customHeight="1">
      <c r="A163" s="165">
        <v>8</v>
      </c>
      <c r="B163" s="194" t="s">
        <v>685</v>
      </c>
      <c r="C163" s="178" t="s">
        <v>3</v>
      </c>
      <c r="D163" s="206" t="str">
        <f>HYPERLINK(AJ163,AI163)</f>
        <v>video</v>
      </c>
      <c r="E163" s="380"/>
      <c r="F163" s="380"/>
      <c r="G163" s="380"/>
      <c r="H163" s="380" t="s">
        <v>776</v>
      </c>
      <c r="I163" s="380"/>
      <c r="J163" s="380"/>
      <c r="K163" s="380"/>
      <c r="L163" s="380"/>
      <c r="M163" s="380"/>
      <c r="N163" s="380"/>
      <c r="O163" s="380"/>
      <c r="P163" s="380"/>
      <c r="Q163" s="178"/>
      <c r="R163" s="178"/>
      <c r="S163" s="178"/>
      <c r="T163" s="178"/>
      <c r="U163" s="178"/>
      <c r="V163" s="178"/>
      <c r="W163" s="178"/>
      <c r="X163" s="178"/>
      <c r="Y163" s="178"/>
      <c r="Z163" s="178"/>
      <c r="AA163" s="178"/>
      <c r="AB163" s="178"/>
      <c r="AC163" s="178"/>
      <c r="AD163" s="178"/>
      <c r="AE163" s="178"/>
      <c r="AF163" s="178"/>
      <c r="AG163" s="183"/>
      <c r="AI163" s="25" t="s">
        <v>738</v>
      </c>
      <c r="AJ163" s="19" t="str">
        <f>VLOOKUP(C163,EJE!C$1:D1496,2,FALSE)</f>
        <v>https://youtu.be/JwwQxitUCsY?si=-0IR-GRHn2uOUwX0</v>
      </c>
    </row>
    <row r="164" spans="1:36" ht="12.75" customHeight="1" thickBot="1">
      <c r="A164" s="165">
        <v>9</v>
      </c>
      <c r="B164" s="195" t="s">
        <v>264</v>
      </c>
      <c r="C164" s="180" t="s">
        <v>219</v>
      </c>
      <c r="D164" s="207" t="str">
        <f>HYPERLINK(AJ164,AI164)</f>
        <v>video</v>
      </c>
      <c r="E164" s="387"/>
      <c r="F164" s="387"/>
      <c r="G164" s="387"/>
      <c r="H164" s="387" t="s">
        <v>776</v>
      </c>
      <c r="I164" s="387"/>
      <c r="J164" s="387"/>
      <c r="K164" s="387"/>
      <c r="L164" s="387"/>
      <c r="M164" s="387"/>
      <c r="N164" s="387"/>
      <c r="O164" s="387"/>
      <c r="P164" s="387"/>
      <c r="Q164" s="180"/>
      <c r="R164" s="180"/>
      <c r="S164" s="180"/>
      <c r="T164" s="180"/>
      <c r="U164" s="180"/>
      <c r="V164" s="180"/>
      <c r="W164" s="180"/>
      <c r="X164" s="180"/>
      <c r="Y164" s="180"/>
      <c r="Z164" s="180"/>
      <c r="AA164" s="180"/>
      <c r="AB164" s="180"/>
      <c r="AC164" s="180"/>
      <c r="AD164" s="180"/>
      <c r="AE164" s="180"/>
      <c r="AF164" s="180"/>
      <c r="AG164" s="184"/>
      <c r="AI164" s="25" t="s">
        <v>738</v>
      </c>
      <c r="AJ164" s="19">
        <f>VLOOKUP(C164,EJE!C$1:D1497,2,FALSE)</f>
        <v>0</v>
      </c>
    </row>
    <row r="165" spans="1:36">
      <c r="A165" s="165">
        <v>10</v>
      </c>
      <c r="B165" s="400"/>
      <c r="C165" s="400"/>
      <c r="D165" s="400"/>
      <c r="E165" s="400" t="s">
        <v>688</v>
      </c>
      <c r="F165" s="400"/>
      <c r="G165" s="400"/>
      <c r="H165" s="400" t="s">
        <v>38</v>
      </c>
      <c r="I165" s="400"/>
      <c r="J165" s="400"/>
      <c r="K165" s="400" t="s">
        <v>687</v>
      </c>
      <c r="L165" s="400"/>
      <c r="M165" s="400"/>
      <c r="N165" s="400" t="s">
        <v>686</v>
      </c>
      <c r="O165" s="400"/>
      <c r="P165" s="400"/>
      <c r="Q165" s="178"/>
      <c r="R165" s="178"/>
      <c r="S165" s="178"/>
      <c r="T165" s="178"/>
      <c r="U165" s="178"/>
      <c r="V165" s="178"/>
      <c r="W165" s="178"/>
      <c r="X165" s="178"/>
      <c r="Y165" s="178"/>
      <c r="Z165" s="178"/>
      <c r="AA165" s="178"/>
      <c r="AB165" s="178"/>
      <c r="AC165" s="178"/>
      <c r="AD165" s="178"/>
      <c r="AE165" s="178"/>
      <c r="AF165" s="178"/>
      <c r="AG165" s="178"/>
      <c r="AJ165" s="19"/>
    </row>
    <row r="166" spans="1:36" ht="16.5" customHeight="1">
      <c r="A166" s="165">
        <v>11</v>
      </c>
      <c r="B166" s="197" t="s">
        <v>685</v>
      </c>
      <c r="C166" s="178" t="s">
        <v>3</v>
      </c>
      <c r="D166" s="206" t="str">
        <f t="shared" ref="D166:D175" si="55">HYPERLINK(AJ166,AI166)</f>
        <v>video</v>
      </c>
      <c r="E166" s="380"/>
      <c r="F166" s="380"/>
      <c r="G166" s="380"/>
      <c r="H166" s="380" t="s">
        <v>776</v>
      </c>
      <c r="I166" s="380"/>
      <c r="J166" s="380"/>
      <c r="K166" s="380"/>
      <c r="L166" s="380"/>
      <c r="M166" s="380"/>
      <c r="N166" s="380"/>
      <c r="O166" s="380"/>
      <c r="P166" s="380"/>
      <c r="Q166" s="178"/>
      <c r="R166" s="178"/>
      <c r="S166" s="178"/>
      <c r="T166" s="178"/>
      <c r="U166" s="178"/>
      <c r="V166" s="178"/>
      <c r="W166" s="178"/>
      <c r="X166" s="178"/>
      <c r="Y166" s="178"/>
      <c r="Z166" s="178"/>
      <c r="AA166" s="178"/>
      <c r="AB166" s="178"/>
      <c r="AC166" s="178"/>
      <c r="AD166" s="178"/>
      <c r="AE166" s="178"/>
      <c r="AF166" s="178"/>
      <c r="AG166" s="178"/>
      <c r="AI166" s="25" t="s">
        <v>738</v>
      </c>
      <c r="AJ166" s="19" t="str">
        <f>VLOOKUP(C166,EJE!C$1:D1499,2,FALSE)</f>
        <v>https://youtu.be/JwwQxitUCsY?si=-0IR-GRHn2uOUwX0</v>
      </c>
    </row>
    <row r="167" spans="1:36" ht="12.75" customHeight="1">
      <c r="A167" s="165">
        <v>12</v>
      </c>
      <c r="B167" s="197" t="s">
        <v>942</v>
      </c>
      <c r="C167" s="178" t="s">
        <v>661</v>
      </c>
      <c r="D167" s="206" t="str">
        <f t="shared" si="55"/>
        <v>video</v>
      </c>
      <c r="E167" s="380"/>
      <c r="F167" s="380"/>
      <c r="G167" s="380"/>
      <c r="H167" s="380" t="s">
        <v>776</v>
      </c>
      <c r="I167" s="380"/>
      <c r="J167" s="380"/>
      <c r="K167" s="380"/>
      <c r="L167" s="380"/>
      <c r="M167" s="380"/>
      <c r="N167" s="380"/>
      <c r="O167" s="380"/>
      <c r="P167" s="380"/>
      <c r="Q167" s="178"/>
      <c r="R167" s="178"/>
      <c r="S167" s="178"/>
      <c r="T167" s="178"/>
      <c r="U167" s="178"/>
      <c r="V167" s="178"/>
      <c r="W167" s="178"/>
      <c r="X167" s="178"/>
      <c r="Y167" s="178"/>
      <c r="Z167" s="178"/>
      <c r="AA167" s="178"/>
      <c r="AB167" s="178"/>
      <c r="AC167" s="178"/>
      <c r="AD167" s="178"/>
      <c r="AE167" s="178"/>
      <c r="AF167" s="178"/>
      <c r="AG167" s="178"/>
      <c r="AI167" s="25" t="s">
        <v>738</v>
      </c>
      <c r="AJ167" s="19" t="str">
        <f>VLOOKUP(C167,EJE!C$1:D1500,2,FALSE)</f>
        <v>https://drive.google.com/file/d/1VSznd0Pd842fm_2ygqVwDGID2Qpk-swW/view?usp=sharing</v>
      </c>
    </row>
    <row r="168" spans="1:36" ht="12.75" customHeight="1">
      <c r="A168" s="165">
        <v>13</v>
      </c>
      <c r="B168" s="197" t="s">
        <v>942</v>
      </c>
      <c r="C168" s="178" t="s">
        <v>661</v>
      </c>
      <c r="D168" s="206" t="str">
        <f t="shared" si="55"/>
        <v>video</v>
      </c>
      <c r="E168" s="380"/>
      <c r="F168" s="380"/>
      <c r="G168" s="380"/>
      <c r="H168" s="380" t="s">
        <v>776</v>
      </c>
      <c r="I168" s="380"/>
      <c r="J168" s="380"/>
      <c r="K168" s="380"/>
      <c r="L168" s="380"/>
      <c r="M168" s="380"/>
      <c r="N168" s="380"/>
      <c r="O168" s="380"/>
      <c r="P168" s="380"/>
      <c r="Q168" s="178"/>
      <c r="R168" s="178"/>
      <c r="S168" s="178"/>
      <c r="T168" s="178"/>
      <c r="U168" s="178"/>
      <c r="V168" s="178"/>
      <c r="W168" s="178"/>
      <c r="X168" s="178"/>
      <c r="Y168" s="178"/>
      <c r="Z168" s="178"/>
      <c r="AA168" s="178"/>
      <c r="AB168" s="178"/>
      <c r="AC168" s="178"/>
      <c r="AD168" s="178"/>
      <c r="AE168" s="178"/>
      <c r="AF168" s="178"/>
      <c r="AG168" s="178"/>
      <c r="AI168" s="25" t="s">
        <v>738</v>
      </c>
      <c r="AJ168" s="19" t="str">
        <f>VLOOKUP(C168,EJE!C$1:D1501,2,FALSE)</f>
        <v>https://drive.google.com/file/d/1VSznd0Pd842fm_2ygqVwDGID2Qpk-swW/view?usp=sharing</v>
      </c>
    </row>
    <row r="169" spans="1:36" ht="12" customHeight="1">
      <c r="A169" s="165">
        <v>14</v>
      </c>
      <c r="B169" s="197" t="s">
        <v>42</v>
      </c>
      <c r="C169" s="178" t="s">
        <v>2</v>
      </c>
      <c r="D169" s="206" t="str">
        <f t="shared" si="55"/>
        <v>video</v>
      </c>
      <c r="E169" s="380">
        <v>10</v>
      </c>
      <c r="F169" s="380"/>
      <c r="G169" s="380"/>
      <c r="H169" s="380" t="s">
        <v>772</v>
      </c>
      <c r="I169" s="380"/>
      <c r="J169" s="380"/>
      <c r="K169" s="380">
        <v>3</v>
      </c>
      <c r="L169" s="380"/>
      <c r="M169" s="380"/>
      <c r="N169" s="380"/>
      <c r="O169" s="380"/>
      <c r="P169" s="380"/>
      <c r="Q169" s="178"/>
      <c r="R169" s="178"/>
      <c r="S169" s="178"/>
      <c r="T169" s="178"/>
      <c r="U169" s="178"/>
      <c r="V169" s="178"/>
      <c r="W169" s="178"/>
      <c r="X169" s="178"/>
      <c r="Y169" s="178"/>
      <c r="Z169" s="178"/>
      <c r="AA169" s="178"/>
      <c r="AB169" s="178"/>
      <c r="AC169" s="178"/>
      <c r="AD169" s="178"/>
      <c r="AE169" s="178"/>
      <c r="AF169" s="178"/>
      <c r="AG169" s="178"/>
      <c r="AI169" s="25" t="s">
        <v>738</v>
      </c>
      <c r="AJ169" s="19" t="str">
        <f>VLOOKUP(C169,EJE!C$1:D1502,2,FALSE)</f>
        <v>https://youtu.be/bgO3bI1ts_E?si=cgFOBOfo4lT9WI1k</v>
      </c>
    </row>
    <row r="170" spans="1:36" ht="12" customHeight="1">
      <c r="A170" s="165">
        <v>15</v>
      </c>
      <c r="B170" s="197" t="s">
        <v>39</v>
      </c>
      <c r="C170" s="178" t="s">
        <v>565</v>
      </c>
      <c r="D170" s="206" t="str">
        <f t="shared" si="55"/>
        <v>video</v>
      </c>
      <c r="E170" s="380">
        <v>10</v>
      </c>
      <c r="F170" s="380"/>
      <c r="G170" s="380"/>
      <c r="H170" s="380" t="s">
        <v>772</v>
      </c>
      <c r="I170" s="380"/>
      <c r="J170" s="380"/>
      <c r="K170" s="380">
        <v>3</v>
      </c>
      <c r="L170" s="380"/>
      <c r="M170" s="380"/>
      <c r="N170" s="380"/>
      <c r="O170" s="380"/>
      <c r="P170" s="380"/>
      <c r="Q170" s="178"/>
      <c r="R170" s="178"/>
      <c r="S170" s="178"/>
      <c r="T170" s="178"/>
      <c r="U170" s="178"/>
      <c r="V170" s="178"/>
      <c r="W170" s="178"/>
      <c r="X170" s="178"/>
      <c r="Y170" s="178"/>
      <c r="Z170" s="178"/>
      <c r="AA170" s="178"/>
      <c r="AB170" s="178"/>
      <c r="AC170" s="178"/>
      <c r="AD170" s="178"/>
      <c r="AE170" s="178"/>
      <c r="AF170" s="178"/>
      <c r="AG170" s="178"/>
      <c r="AI170" s="25" t="s">
        <v>738</v>
      </c>
      <c r="AJ170" s="19">
        <f>VLOOKUP(C170,EJE!C$1:D1503,2,FALSE)</f>
        <v>0</v>
      </c>
    </row>
    <row r="171" spans="1:36" ht="12.75" customHeight="1">
      <c r="A171" s="165">
        <v>16</v>
      </c>
      <c r="B171" s="197" t="s">
        <v>685</v>
      </c>
      <c r="C171" s="178" t="s">
        <v>4</v>
      </c>
      <c r="D171" s="206" t="str">
        <f t="shared" si="55"/>
        <v>video</v>
      </c>
      <c r="E171" s="380"/>
      <c r="F171" s="380"/>
      <c r="G171" s="380"/>
      <c r="H171" s="380" t="s">
        <v>779</v>
      </c>
      <c r="I171" s="380"/>
      <c r="J171" s="380"/>
      <c r="K171" s="380">
        <v>3</v>
      </c>
      <c r="L171" s="380"/>
      <c r="M171" s="380"/>
      <c r="N171" s="380"/>
      <c r="O171" s="380"/>
      <c r="P171" s="380"/>
      <c r="Q171" s="178"/>
      <c r="R171" s="178"/>
      <c r="S171" s="178"/>
      <c r="T171" s="178"/>
      <c r="U171" s="178"/>
      <c r="V171" s="178"/>
      <c r="W171" s="178"/>
      <c r="X171" s="178"/>
      <c r="Y171" s="178"/>
      <c r="Z171" s="178"/>
      <c r="AA171" s="178"/>
      <c r="AB171" s="178"/>
      <c r="AC171" s="178"/>
      <c r="AD171" s="178"/>
      <c r="AE171" s="178"/>
      <c r="AF171" s="178"/>
      <c r="AG171" s="178"/>
      <c r="AI171" s="25" t="s">
        <v>738</v>
      </c>
      <c r="AJ171" s="19" t="str">
        <f>VLOOKUP(C171,EJE!C$1:D1504,2,FALSE)</f>
        <v>https://youtu.be/SvFPSj9WcEk?si=iMWBcf8EZLcp5zy2</v>
      </c>
    </row>
    <row r="172" spans="1:36" ht="16.5">
      <c r="A172" s="166">
        <v>17</v>
      </c>
      <c r="B172" s="197" t="s">
        <v>1</v>
      </c>
      <c r="C172" s="178" t="s">
        <v>746</v>
      </c>
      <c r="D172" s="206" t="str">
        <f t="shared" si="55"/>
        <v>video</v>
      </c>
      <c r="E172" s="380"/>
      <c r="F172" s="380"/>
      <c r="G172" s="380"/>
      <c r="H172" s="380"/>
      <c r="I172" s="380"/>
      <c r="J172" s="380"/>
      <c r="K172" s="380"/>
      <c r="L172" s="380"/>
      <c r="M172" s="380"/>
      <c r="N172" s="380"/>
      <c r="O172" s="380"/>
      <c r="P172" s="380"/>
      <c r="Q172" s="178"/>
      <c r="R172" s="178"/>
      <c r="S172" s="178"/>
      <c r="T172" s="178"/>
      <c r="U172" s="178"/>
      <c r="V172" s="178"/>
      <c r="W172" s="178"/>
      <c r="X172" s="178"/>
      <c r="Y172" s="178"/>
      <c r="Z172" s="178"/>
      <c r="AA172" s="178"/>
      <c r="AB172" s="178"/>
      <c r="AC172" s="178"/>
      <c r="AD172" s="178"/>
      <c r="AE172" s="178"/>
      <c r="AF172" s="178"/>
      <c r="AG172" s="178"/>
      <c r="AI172" s="25" t="s">
        <v>738</v>
      </c>
      <c r="AJ172" s="19">
        <f>VLOOKUP(C172,EJE!C$1:D1505,2,FALSE)</f>
        <v>0</v>
      </c>
    </row>
    <row r="173" spans="1:36" ht="16.5">
      <c r="A173" s="166">
        <v>18</v>
      </c>
      <c r="B173" s="197" t="s">
        <v>1</v>
      </c>
      <c r="C173" s="178" t="s">
        <v>746</v>
      </c>
      <c r="D173" s="206" t="str">
        <f t="shared" si="55"/>
        <v>video</v>
      </c>
      <c r="E173" s="380"/>
      <c r="F173" s="380"/>
      <c r="G173" s="380"/>
      <c r="H173" s="380"/>
      <c r="I173" s="380"/>
      <c r="J173" s="380"/>
      <c r="K173" s="380"/>
      <c r="L173" s="380"/>
      <c r="M173" s="380"/>
      <c r="N173" s="380"/>
      <c r="O173" s="380"/>
      <c r="P173" s="380"/>
      <c r="Q173" s="178"/>
      <c r="R173" s="178"/>
      <c r="S173" s="178"/>
      <c r="T173" s="178"/>
      <c r="U173" s="178"/>
      <c r="V173" s="178"/>
      <c r="W173" s="178"/>
      <c r="X173" s="178"/>
      <c r="Y173" s="178"/>
      <c r="Z173" s="178"/>
      <c r="AA173" s="178"/>
      <c r="AB173" s="178"/>
      <c r="AC173" s="178"/>
      <c r="AD173" s="178"/>
      <c r="AE173" s="178"/>
      <c r="AF173" s="178"/>
      <c r="AG173" s="178"/>
      <c r="AI173" s="25" t="s">
        <v>738</v>
      </c>
      <c r="AJ173" s="19">
        <f>VLOOKUP(C173,EJE!C$1:D1506,2,FALSE)</f>
        <v>0</v>
      </c>
    </row>
    <row r="174" spans="1:36" ht="16.5">
      <c r="A174" s="166">
        <v>19</v>
      </c>
      <c r="B174" s="197" t="s">
        <v>1</v>
      </c>
      <c r="C174" s="178" t="s">
        <v>746</v>
      </c>
      <c r="D174" s="206" t="str">
        <f t="shared" si="55"/>
        <v>video</v>
      </c>
      <c r="E174" s="380"/>
      <c r="F174" s="380"/>
      <c r="G174" s="380"/>
      <c r="H174" s="380"/>
      <c r="I174" s="380"/>
      <c r="J174" s="380"/>
      <c r="K174" s="380"/>
      <c r="L174" s="380"/>
      <c r="M174" s="380"/>
      <c r="N174" s="380"/>
      <c r="O174" s="380"/>
      <c r="P174" s="380"/>
      <c r="Q174" s="178"/>
      <c r="R174" s="178"/>
      <c r="S174" s="178"/>
      <c r="T174" s="178"/>
      <c r="U174" s="178"/>
      <c r="V174" s="178"/>
      <c r="W174" s="178"/>
      <c r="X174" s="178"/>
      <c r="Y174" s="178"/>
      <c r="Z174" s="178"/>
      <c r="AA174" s="178"/>
      <c r="AB174" s="178"/>
      <c r="AC174" s="178"/>
      <c r="AD174" s="178"/>
      <c r="AE174" s="178"/>
      <c r="AF174" s="178"/>
      <c r="AG174" s="178"/>
      <c r="AI174" s="25" t="s">
        <v>738</v>
      </c>
      <c r="AJ174" s="19">
        <f>VLOOKUP(C174,EJE!C$1:D1507,2,FALSE)</f>
        <v>0</v>
      </c>
    </row>
    <row r="175" spans="1:36" ht="16.5">
      <c r="A175" s="166">
        <v>20</v>
      </c>
      <c r="B175" s="197" t="s">
        <v>1</v>
      </c>
      <c r="C175" s="178" t="s">
        <v>746</v>
      </c>
      <c r="D175" s="206" t="str">
        <f t="shared" si="55"/>
        <v>video</v>
      </c>
      <c r="E175" s="380"/>
      <c r="F175" s="380"/>
      <c r="G175" s="380"/>
      <c r="H175" s="380"/>
      <c r="I175" s="380"/>
      <c r="J175" s="380"/>
      <c r="K175" s="380"/>
      <c r="L175" s="380"/>
      <c r="M175" s="380"/>
      <c r="N175" s="380"/>
      <c r="O175" s="380"/>
      <c r="P175" s="380"/>
      <c r="Q175" s="178"/>
      <c r="R175" s="178"/>
      <c r="S175" s="178"/>
      <c r="T175" s="178"/>
      <c r="U175" s="178"/>
      <c r="V175" s="178"/>
      <c r="W175" s="178"/>
      <c r="X175" s="178"/>
      <c r="Y175" s="178"/>
      <c r="Z175" s="178"/>
      <c r="AA175" s="178"/>
      <c r="AB175" s="178"/>
      <c r="AC175" s="178"/>
      <c r="AD175" s="178"/>
      <c r="AE175" s="178"/>
      <c r="AF175" s="178"/>
      <c r="AG175" s="178"/>
      <c r="AI175" s="25" t="s">
        <v>738</v>
      </c>
      <c r="AJ175" s="19">
        <f>VLOOKUP(C175,EJE!C$1:D1508,2,FALSE)</f>
        <v>0</v>
      </c>
    </row>
    <row r="176" spans="1:36">
      <c r="A176" s="167"/>
      <c r="B176" s="199"/>
      <c r="C176" s="159"/>
      <c r="D176" s="204"/>
      <c r="E176" s="173"/>
      <c r="F176" s="173"/>
      <c r="G176" s="173"/>
      <c r="I176" s="156"/>
      <c r="J176" s="174"/>
      <c r="L176" s="156"/>
      <c r="M176" s="174"/>
      <c r="O176" s="156"/>
      <c r="P176" s="174"/>
      <c r="S176" s="174"/>
      <c r="U176" s="175"/>
      <c r="V176" s="175"/>
      <c r="W176" s="175"/>
      <c r="X176" s="175"/>
      <c r="Y176" s="175"/>
      <c r="AB176" s="174"/>
      <c r="AE176" s="174"/>
    </row>
    <row r="177" spans="1:36">
      <c r="A177" s="167"/>
      <c r="B177" s="199"/>
      <c r="C177" s="159"/>
      <c r="D177" s="204"/>
      <c r="E177" s="173"/>
      <c r="F177" s="173"/>
      <c r="G177" s="173"/>
      <c r="I177" s="156"/>
      <c r="J177" s="174"/>
      <c r="L177" s="156"/>
      <c r="M177" s="174"/>
      <c r="O177" s="156"/>
      <c r="P177" s="174"/>
      <c r="S177" s="174"/>
      <c r="U177" s="175"/>
      <c r="V177" s="175"/>
      <c r="W177" s="175"/>
      <c r="X177" s="175"/>
      <c r="Y177" s="175"/>
      <c r="AB177" s="174"/>
      <c r="AE177" s="174"/>
    </row>
    <row r="178" spans="1:36">
      <c r="A178" s="167"/>
      <c r="B178" s="199"/>
      <c r="C178" s="159"/>
      <c r="D178" s="204"/>
      <c r="E178" s="173"/>
      <c r="F178" s="173"/>
      <c r="G178" s="173"/>
      <c r="I178" s="156"/>
      <c r="J178" s="174"/>
      <c r="L178" s="156"/>
      <c r="M178" s="174"/>
      <c r="O178" s="156"/>
      <c r="P178" s="174"/>
      <c r="S178" s="174"/>
      <c r="U178" s="175"/>
      <c r="V178" s="175"/>
      <c r="W178" s="175"/>
      <c r="X178" s="175"/>
      <c r="Y178" s="175"/>
      <c r="AB178" s="174"/>
      <c r="AE178" s="174"/>
    </row>
    <row r="179" spans="1:36">
      <c r="A179" s="167"/>
      <c r="B179" s="199"/>
      <c r="C179" s="159"/>
      <c r="D179" s="204"/>
      <c r="E179" s="173"/>
      <c r="F179" s="173"/>
      <c r="G179" s="173"/>
      <c r="I179" s="156"/>
      <c r="J179" s="174"/>
      <c r="L179" s="156"/>
      <c r="M179" s="174"/>
      <c r="O179" s="156"/>
      <c r="P179" s="174"/>
      <c r="S179" s="174"/>
      <c r="U179" s="175"/>
      <c r="V179" s="175"/>
      <c r="W179" s="175"/>
      <c r="X179" s="175"/>
      <c r="Y179" s="175"/>
      <c r="AB179" s="174"/>
      <c r="AE179" s="174"/>
    </row>
    <row r="180" spans="1:36">
      <c r="C180" s="157" t="s">
        <v>927</v>
      </c>
      <c r="D180" s="204"/>
      <c r="E180" s="173"/>
      <c r="F180" s="173"/>
      <c r="G180" s="173"/>
      <c r="I180" s="156"/>
      <c r="J180" s="174"/>
      <c r="L180" s="156"/>
      <c r="M180" s="174"/>
      <c r="O180" s="156"/>
      <c r="P180" s="174"/>
      <c r="S180" s="174"/>
      <c r="U180" s="175"/>
      <c r="V180" s="175"/>
      <c r="W180" s="175"/>
      <c r="X180" s="175"/>
      <c r="Y180" s="175"/>
      <c r="AB180" s="174"/>
      <c r="AE180" s="174"/>
    </row>
    <row r="181" spans="1:36" s="250" customFormat="1" ht="20.25" customHeight="1" thickBot="1">
      <c r="A181" s="245">
        <v>8</v>
      </c>
      <c r="B181" s="245"/>
      <c r="C181" s="245" t="s">
        <v>929</v>
      </c>
      <c r="D181" s="245"/>
      <c r="E181" s="401" t="s">
        <v>688</v>
      </c>
      <c r="F181" s="401"/>
      <c r="G181" s="401"/>
      <c r="H181" s="401" t="s">
        <v>38</v>
      </c>
      <c r="I181" s="401"/>
      <c r="J181" s="401"/>
      <c r="K181" s="401" t="s">
        <v>687</v>
      </c>
      <c r="L181" s="401"/>
      <c r="M181" s="401"/>
      <c r="N181" s="401" t="s">
        <v>686</v>
      </c>
      <c r="O181" s="401"/>
      <c r="P181" s="401"/>
      <c r="AH181" s="249"/>
      <c r="AI181" s="249"/>
    </row>
    <row r="182" spans="1:36">
      <c r="A182" s="165">
        <v>1</v>
      </c>
      <c r="B182" s="193" t="s">
        <v>175</v>
      </c>
      <c r="C182" s="176" t="s">
        <v>210</v>
      </c>
      <c r="D182" s="209" t="str">
        <f t="shared" ref="D182:D201" si="56">HYPERLINK(AJ182,AI182)</f>
        <v>video</v>
      </c>
      <c r="E182" s="389">
        <v>8</v>
      </c>
      <c r="F182" s="389"/>
      <c r="G182" s="389"/>
      <c r="H182" s="389"/>
      <c r="I182" s="389"/>
      <c r="J182" s="389"/>
      <c r="K182" s="389"/>
      <c r="L182" s="389"/>
      <c r="M182" s="389"/>
      <c r="N182" s="390"/>
      <c r="O182" s="390"/>
      <c r="P182" s="391"/>
      <c r="Q182" s="186"/>
      <c r="R182" s="186"/>
      <c r="S182" s="186"/>
      <c r="T182" s="186"/>
      <c r="U182" s="186"/>
      <c r="V182" s="186"/>
      <c r="W182" s="186"/>
      <c r="X182" s="186"/>
      <c r="Y182" s="186"/>
      <c r="Z182" s="186"/>
      <c r="AA182" s="186"/>
      <c r="AB182" s="186"/>
      <c r="AC182" s="186"/>
      <c r="AD182" s="186"/>
      <c r="AE182" s="186"/>
      <c r="AF182" s="186"/>
      <c r="AG182" s="186"/>
      <c r="AI182" s="25" t="s">
        <v>738</v>
      </c>
      <c r="AJ182" s="19">
        <f>VLOOKUP(C182,EJE!C$1:D1508,2,FALSE)</f>
        <v>0</v>
      </c>
    </row>
    <row r="183" spans="1:36" ht="12" customHeight="1">
      <c r="A183" s="165">
        <v>2</v>
      </c>
      <c r="B183" s="194" t="s">
        <v>395</v>
      </c>
      <c r="C183" s="178" t="s">
        <v>389</v>
      </c>
      <c r="D183" s="208" t="str">
        <f t="shared" si="56"/>
        <v>video</v>
      </c>
      <c r="E183" s="384"/>
      <c r="F183" s="384"/>
      <c r="G183" s="384"/>
      <c r="H183" s="384" t="s">
        <v>776</v>
      </c>
      <c r="I183" s="384"/>
      <c r="J183" s="384"/>
      <c r="K183" s="384">
        <v>3</v>
      </c>
      <c r="L183" s="384"/>
      <c r="M183" s="384"/>
      <c r="N183" s="380"/>
      <c r="O183" s="380"/>
      <c r="P183" s="385"/>
      <c r="Q183" s="186"/>
      <c r="R183" s="186"/>
      <c r="S183" s="186"/>
      <c r="T183" s="186"/>
      <c r="U183" s="186"/>
      <c r="V183" s="186"/>
      <c r="W183" s="186"/>
      <c r="X183" s="186"/>
      <c r="Y183" s="186"/>
      <c r="Z183" s="186"/>
      <c r="AA183" s="186"/>
      <c r="AB183" s="186"/>
      <c r="AC183" s="186"/>
      <c r="AD183" s="186"/>
      <c r="AE183" s="186"/>
      <c r="AF183" s="186"/>
      <c r="AG183" s="186"/>
      <c r="AI183" s="25" t="s">
        <v>738</v>
      </c>
      <c r="AJ183" s="19" t="str">
        <f>VLOOKUP(C183,EJE!C$1:D1509,2,FALSE)</f>
        <v>https://youtu.be/B4AxYIlorgw?si=E6uIHQ3akwy8aj-m</v>
      </c>
    </row>
    <row r="184" spans="1:36" ht="17.25" customHeight="1" thickBot="1">
      <c r="A184" s="165">
        <v>3</v>
      </c>
      <c r="B184" s="195" t="s">
        <v>392</v>
      </c>
      <c r="C184" s="180" t="s">
        <v>176</v>
      </c>
      <c r="D184" s="210" t="str">
        <f t="shared" si="56"/>
        <v>video</v>
      </c>
      <c r="E184" s="386"/>
      <c r="F184" s="386"/>
      <c r="G184" s="386"/>
      <c r="H184" s="386" t="s">
        <v>776</v>
      </c>
      <c r="I184" s="386"/>
      <c r="J184" s="386"/>
      <c r="K184" s="386">
        <v>3</v>
      </c>
      <c r="L184" s="386"/>
      <c r="M184" s="386"/>
      <c r="N184" s="387"/>
      <c r="O184" s="387"/>
      <c r="P184" s="388"/>
      <c r="Q184" s="186"/>
      <c r="R184" s="186"/>
      <c r="S184" s="186"/>
      <c r="T184" s="186"/>
      <c r="U184" s="186"/>
      <c r="V184" s="186"/>
      <c r="W184" s="186"/>
      <c r="X184" s="186"/>
      <c r="Y184" s="186"/>
      <c r="Z184" s="186"/>
      <c r="AA184" s="186"/>
      <c r="AB184" s="186"/>
      <c r="AC184" s="186"/>
      <c r="AD184" s="186"/>
      <c r="AE184" s="186"/>
      <c r="AF184" s="186"/>
      <c r="AG184" s="186"/>
      <c r="AI184" s="25" t="s">
        <v>738</v>
      </c>
      <c r="AJ184" s="19" t="str">
        <f>VLOOKUP(C184,EJE!C$1:D1510,2,FALSE)</f>
        <v>https://drive.google.com/file/d/1Q1An8Nigul245WUqUDS52fCJOsCBmEqf/view?usp=drive_link</v>
      </c>
    </row>
    <row r="185" spans="1:36" ht="16.5" customHeight="1">
      <c r="A185" s="165">
        <v>4</v>
      </c>
      <c r="B185" s="193" t="s">
        <v>739</v>
      </c>
      <c r="C185" s="176" t="s">
        <v>66</v>
      </c>
      <c r="D185" s="209" t="str">
        <f t="shared" si="56"/>
        <v>video</v>
      </c>
      <c r="E185" s="389"/>
      <c r="F185" s="389"/>
      <c r="G185" s="389"/>
      <c r="H185" s="389" t="s">
        <v>776</v>
      </c>
      <c r="I185" s="389"/>
      <c r="J185" s="389"/>
      <c r="K185" s="389">
        <v>3</v>
      </c>
      <c r="L185" s="389"/>
      <c r="M185" s="389"/>
      <c r="N185" s="390"/>
      <c r="O185" s="390"/>
      <c r="P185" s="391"/>
      <c r="Q185" s="186"/>
      <c r="R185" s="186"/>
      <c r="S185" s="186"/>
      <c r="T185" s="186"/>
      <c r="U185" s="186"/>
      <c r="V185" s="186"/>
      <c r="W185" s="186"/>
      <c r="X185" s="186"/>
      <c r="Y185" s="186"/>
      <c r="Z185" s="186"/>
      <c r="AA185" s="186"/>
      <c r="AB185" s="186"/>
      <c r="AC185" s="186"/>
      <c r="AD185" s="186"/>
      <c r="AE185" s="186"/>
      <c r="AF185" s="186"/>
      <c r="AG185" s="186"/>
      <c r="AI185" s="25" t="s">
        <v>738</v>
      </c>
      <c r="AJ185" s="19" t="str">
        <f>VLOOKUP(C185,EJE!C$1:D1511,2,FALSE)</f>
        <v>https://youtu.be/YNAwRWgPwNk?si=tRGZb459mOPBCCZB</v>
      </c>
    </row>
    <row r="186" spans="1:36" ht="12" customHeight="1">
      <c r="A186" s="165">
        <v>5</v>
      </c>
      <c r="B186" s="194" t="s">
        <v>739</v>
      </c>
      <c r="C186" s="178" t="s">
        <v>622</v>
      </c>
      <c r="D186" s="208" t="e">
        <f t="shared" si="56"/>
        <v>#N/A</v>
      </c>
      <c r="E186" s="384"/>
      <c r="F186" s="384"/>
      <c r="G186" s="384"/>
      <c r="H186" s="384" t="s">
        <v>776</v>
      </c>
      <c r="I186" s="384"/>
      <c r="J186" s="384"/>
      <c r="K186" s="384">
        <v>3</v>
      </c>
      <c r="L186" s="384"/>
      <c r="M186" s="384"/>
      <c r="N186" s="380"/>
      <c r="O186" s="380"/>
      <c r="P186" s="385"/>
      <c r="Q186" s="186"/>
      <c r="R186" s="186"/>
      <c r="S186" s="186"/>
      <c r="T186" s="186"/>
      <c r="U186" s="186"/>
      <c r="V186" s="186"/>
      <c r="W186" s="186"/>
      <c r="X186" s="186"/>
      <c r="Y186" s="186"/>
      <c r="Z186" s="186"/>
      <c r="AA186" s="186"/>
      <c r="AB186" s="186"/>
      <c r="AC186" s="186"/>
      <c r="AD186" s="186"/>
      <c r="AE186" s="186"/>
      <c r="AF186" s="186"/>
      <c r="AG186" s="186"/>
      <c r="AI186" s="25" t="s">
        <v>738</v>
      </c>
      <c r="AJ186" s="19" t="e">
        <f>VLOOKUP(C186,EJE!C$1:D1512,2,FALSE)</f>
        <v>#N/A</v>
      </c>
    </row>
    <row r="187" spans="1:36" ht="12.75" customHeight="1" thickBot="1">
      <c r="A187" s="165">
        <v>6</v>
      </c>
      <c r="B187" s="195" t="s">
        <v>0</v>
      </c>
      <c r="C187" s="180" t="s">
        <v>627</v>
      </c>
      <c r="D187" s="210" t="str">
        <f t="shared" si="56"/>
        <v>video</v>
      </c>
      <c r="E187" s="386"/>
      <c r="F187" s="386"/>
      <c r="G187" s="386"/>
      <c r="H187" s="386" t="s">
        <v>776</v>
      </c>
      <c r="I187" s="386"/>
      <c r="J187" s="386"/>
      <c r="K187" s="386">
        <v>3</v>
      </c>
      <c r="L187" s="386"/>
      <c r="M187" s="386"/>
      <c r="N187" s="387"/>
      <c r="O187" s="387"/>
      <c r="P187" s="388"/>
      <c r="Q187" s="186"/>
      <c r="R187" s="186"/>
      <c r="S187" s="186"/>
      <c r="T187" s="186"/>
      <c r="U187" s="186"/>
      <c r="V187" s="186"/>
      <c r="W187" s="186"/>
      <c r="X187" s="186"/>
      <c r="Y187" s="186"/>
      <c r="Z187" s="186"/>
      <c r="AA187" s="186"/>
      <c r="AB187" s="186"/>
      <c r="AC187" s="186"/>
      <c r="AD187" s="186"/>
      <c r="AE187" s="186"/>
      <c r="AF187" s="186"/>
      <c r="AG187" s="186"/>
      <c r="AI187" s="25" t="s">
        <v>738</v>
      </c>
      <c r="AJ187" s="19" t="str">
        <f>VLOOKUP(C187,EJE!C$1:D1513,2,FALSE)</f>
        <v>https://youtu.be/21c_yxmd5lQ?si=PIVwUqgcfAsyu5jn</v>
      </c>
    </row>
    <row r="188" spans="1:36" ht="12" customHeight="1">
      <c r="A188" s="165">
        <v>7</v>
      </c>
      <c r="B188" s="197" t="s">
        <v>685</v>
      </c>
      <c r="C188" s="178" t="s">
        <v>114</v>
      </c>
      <c r="D188" s="208" t="str">
        <f t="shared" si="56"/>
        <v>video</v>
      </c>
      <c r="E188" s="384"/>
      <c r="F188" s="384"/>
      <c r="G188" s="384"/>
      <c r="H188" s="384" t="s">
        <v>776</v>
      </c>
      <c r="I188" s="384"/>
      <c r="J188" s="384"/>
      <c r="K188" s="384"/>
      <c r="L188" s="384"/>
      <c r="M188" s="384"/>
      <c r="N188" s="384"/>
      <c r="O188" s="384"/>
      <c r="P188" s="384"/>
      <c r="Q188" s="186"/>
      <c r="R188" s="186"/>
      <c r="S188" s="186"/>
      <c r="T188" s="186"/>
      <c r="U188" s="186"/>
      <c r="V188" s="186"/>
      <c r="W188" s="186"/>
      <c r="X188" s="186"/>
      <c r="Y188" s="186"/>
      <c r="Z188" s="186"/>
      <c r="AA188" s="186"/>
      <c r="AB188" s="186"/>
      <c r="AC188" s="186"/>
      <c r="AD188" s="186"/>
      <c r="AE188" s="186"/>
      <c r="AF188" s="186"/>
      <c r="AG188" s="186"/>
      <c r="AI188" s="25" t="s">
        <v>738</v>
      </c>
      <c r="AJ188" s="19" t="str">
        <f>VLOOKUP(C188,EJE!C$1:D1516,2,FALSE)</f>
        <v>https://youtu.be/p2i_0eL_ztg?si=rwMzBD9p-1bf_avu</v>
      </c>
    </row>
    <row r="189" spans="1:36" ht="12" customHeight="1">
      <c r="A189" s="165">
        <v>8</v>
      </c>
      <c r="B189" s="197" t="s">
        <v>264</v>
      </c>
      <c r="C189" s="178" t="s">
        <v>219</v>
      </c>
      <c r="D189" s="208" t="str">
        <f t="shared" si="56"/>
        <v>video</v>
      </c>
      <c r="E189" s="384"/>
      <c r="F189" s="384"/>
      <c r="G189" s="384"/>
      <c r="H189" s="384" t="s">
        <v>776</v>
      </c>
      <c r="I189" s="384"/>
      <c r="J189" s="384"/>
      <c r="K189" s="384"/>
      <c r="L189" s="384"/>
      <c r="M189" s="384"/>
      <c r="N189" s="384"/>
      <c r="O189" s="384"/>
      <c r="P189" s="384"/>
      <c r="Q189" s="186"/>
      <c r="R189" s="186"/>
      <c r="S189" s="186"/>
      <c r="T189" s="186"/>
      <c r="U189" s="186"/>
      <c r="V189" s="186"/>
      <c r="W189" s="186"/>
      <c r="X189" s="186"/>
      <c r="Y189" s="186"/>
      <c r="Z189" s="186"/>
      <c r="AA189" s="186"/>
      <c r="AB189" s="186"/>
      <c r="AC189" s="186"/>
      <c r="AD189" s="186"/>
      <c r="AE189" s="186"/>
      <c r="AF189" s="186"/>
      <c r="AG189" s="186"/>
      <c r="AI189" s="25" t="s">
        <v>738</v>
      </c>
      <c r="AJ189" s="19">
        <f>VLOOKUP(C189,EJE!C$1:D1517,2,FALSE)</f>
        <v>0</v>
      </c>
    </row>
    <row r="190" spans="1:36" ht="12.75" customHeight="1">
      <c r="A190" s="165">
        <v>9</v>
      </c>
      <c r="B190" s="197" t="s">
        <v>685</v>
      </c>
      <c r="C190" s="178" t="s">
        <v>3</v>
      </c>
      <c r="D190" s="208" t="str">
        <f t="shared" si="56"/>
        <v>video</v>
      </c>
      <c r="E190" s="384"/>
      <c r="F190" s="384"/>
      <c r="G190" s="384"/>
      <c r="H190" s="384" t="s">
        <v>776</v>
      </c>
      <c r="I190" s="384"/>
      <c r="J190" s="384"/>
      <c r="K190" s="384"/>
      <c r="L190" s="384"/>
      <c r="M190" s="384"/>
      <c r="N190" s="384"/>
      <c r="O190" s="384"/>
      <c r="P190" s="384"/>
      <c r="Q190" s="186"/>
      <c r="R190" s="186"/>
      <c r="S190" s="186"/>
      <c r="T190" s="186"/>
      <c r="U190" s="186"/>
      <c r="V190" s="186"/>
      <c r="W190" s="186"/>
      <c r="X190" s="186"/>
      <c r="Y190" s="186"/>
      <c r="Z190" s="186"/>
      <c r="AA190" s="186"/>
      <c r="AB190" s="186"/>
      <c r="AC190" s="186"/>
      <c r="AD190" s="186"/>
      <c r="AE190" s="186"/>
      <c r="AF190" s="186"/>
      <c r="AG190" s="186"/>
      <c r="AI190" s="25" t="s">
        <v>738</v>
      </c>
      <c r="AJ190" s="19" t="str">
        <f>VLOOKUP(C190,EJE!C$1:D1519,2,FALSE)</f>
        <v>https://youtu.be/JwwQxitUCsY?si=-0IR-GRHn2uOUwX0</v>
      </c>
    </row>
    <row r="191" spans="1:36" ht="16.5" customHeight="1">
      <c r="A191" s="165">
        <v>10</v>
      </c>
      <c r="B191" s="197" t="s">
        <v>942</v>
      </c>
      <c r="C191" s="178" t="s">
        <v>661</v>
      </c>
      <c r="D191" s="208" t="str">
        <f t="shared" si="56"/>
        <v>video</v>
      </c>
      <c r="E191" s="384"/>
      <c r="F191" s="384"/>
      <c r="G191" s="384"/>
      <c r="H191" s="384" t="s">
        <v>776</v>
      </c>
      <c r="I191" s="384"/>
      <c r="J191" s="384"/>
      <c r="K191" s="384"/>
      <c r="L191" s="384"/>
      <c r="M191" s="384"/>
      <c r="N191" s="384"/>
      <c r="O191" s="384"/>
      <c r="P191" s="384"/>
      <c r="Q191" s="186"/>
      <c r="R191" s="186"/>
      <c r="S191" s="186"/>
      <c r="T191" s="186"/>
      <c r="U191" s="186"/>
      <c r="V191" s="186"/>
      <c r="W191" s="186"/>
      <c r="X191" s="186"/>
      <c r="Y191" s="186"/>
      <c r="Z191" s="186"/>
      <c r="AA191" s="186"/>
      <c r="AB191" s="186"/>
      <c r="AC191" s="186"/>
      <c r="AD191" s="186"/>
      <c r="AE191" s="186"/>
      <c r="AF191" s="186"/>
      <c r="AG191" s="186"/>
      <c r="AI191" s="25" t="s">
        <v>738</v>
      </c>
      <c r="AJ191" s="19" t="str">
        <f>VLOOKUP(C191,EJE!C$1:D1520,2,FALSE)</f>
        <v>https://drive.google.com/file/d/1VSznd0Pd842fm_2ygqVwDGID2Qpk-swW/view?usp=sharing</v>
      </c>
    </row>
    <row r="192" spans="1:36" ht="16.5" customHeight="1">
      <c r="A192" s="165">
        <v>11</v>
      </c>
      <c r="B192" s="197" t="s">
        <v>42</v>
      </c>
      <c r="C192" s="178" t="s">
        <v>2</v>
      </c>
      <c r="D192" s="206" t="str">
        <f t="shared" si="56"/>
        <v>video</v>
      </c>
      <c r="E192" s="380">
        <v>10</v>
      </c>
      <c r="F192" s="380"/>
      <c r="G192" s="380"/>
      <c r="H192" s="380" t="s">
        <v>772</v>
      </c>
      <c r="I192" s="380"/>
      <c r="J192" s="380"/>
      <c r="K192" s="380">
        <v>3</v>
      </c>
      <c r="L192" s="380"/>
      <c r="M192" s="380"/>
      <c r="N192" s="380"/>
      <c r="O192" s="380"/>
      <c r="P192" s="380"/>
      <c r="Q192" s="178"/>
      <c r="R192" s="178"/>
      <c r="S192" s="178"/>
      <c r="T192" s="178"/>
      <c r="U192" s="178"/>
      <c r="V192" s="178"/>
      <c r="W192" s="178"/>
      <c r="X192" s="178"/>
      <c r="Y192" s="178"/>
      <c r="Z192" s="178"/>
      <c r="AA192" s="178"/>
      <c r="AB192" s="178"/>
      <c r="AG192" s="186"/>
      <c r="AI192" s="25" t="s">
        <v>738</v>
      </c>
      <c r="AJ192" s="19" t="str">
        <f>VLOOKUP(C192,EJE!C$1:D1522,2,FALSE)</f>
        <v>https://youtu.be/bgO3bI1ts_E?si=cgFOBOfo4lT9WI1k</v>
      </c>
    </row>
    <row r="193" spans="1:36" ht="12.75" customHeight="1">
      <c r="A193" s="165">
        <v>12</v>
      </c>
      <c r="B193" s="197" t="s">
        <v>39</v>
      </c>
      <c r="C193" s="178" t="s">
        <v>30</v>
      </c>
      <c r="D193" s="206" t="str">
        <f t="shared" si="56"/>
        <v>video</v>
      </c>
      <c r="E193" s="380">
        <v>10</v>
      </c>
      <c r="F193" s="380"/>
      <c r="G193" s="380"/>
      <c r="H193" s="380" t="s">
        <v>772</v>
      </c>
      <c r="I193" s="380"/>
      <c r="J193" s="380"/>
      <c r="K193" s="380">
        <v>3</v>
      </c>
      <c r="L193" s="380"/>
      <c r="M193" s="380"/>
      <c r="N193" s="380"/>
      <c r="O193" s="380"/>
      <c r="P193" s="380"/>
      <c r="Q193" s="178"/>
      <c r="R193" s="178"/>
      <c r="S193" s="178"/>
      <c r="T193" s="178"/>
      <c r="U193" s="178"/>
      <c r="V193" s="178"/>
      <c r="W193" s="178"/>
      <c r="X193" s="178"/>
      <c r="Y193" s="178"/>
      <c r="Z193" s="178"/>
      <c r="AA193" s="178"/>
      <c r="AB193" s="178"/>
      <c r="AG193" s="186"/>
      <c r="AI193" s="25" t="s">
        <v>738</v>
      </c>
      <c r="AJ193" s="19">
        <f>VLOOKUP(C193,EJE!C$1:D1523,2,FALSE)</f>
        <v>0</v>
      </c>
    </row>
    <row r="194" spans="1:36" ht="12.75" customHeight="1">
      <c r="A194" s="165">
        <v>13</v>
      </c>
      <c r="B194" s="197" t="s">
        <v>685</v>
      </c>
      <c r="C194" s="178" t="s">
        <v>4</v>
      </c>
      <c r="D194" s="206" t="str">
        <f t="shared" si="56"/>
        <v>video</v>
      </c>
      <c r="E194" s="380"/>
      <c r="F194" s="380"/>
      <c r="G194" s="380"/>
      <c r="H194" s="380" t="s">
        <v>779</v>
      </c>
      <c r="I194" s="380"/>
      <c r="J194" s="380"/>
      <c r="K194" s="380">
        <v>3</v>
      </c>
      <c r="L194" s="380"/>
      <c r="M194" s="380"/>
      <c r="N194" s="380"/>
      <c r="O194" s="380"/>
      <c r="P194" s="380"/>
      <c r="Q194" s="178"/>
      <c r="R194" s="178"/>
      <c r="S194" s="178"/>
      <c r="T194" s="178"/>
      <c r="U194" s="178"/>
      <c r="V194" s="178"/>
      <c r="W194" s="178"/>
      <c r="X194" s="178"/>
      <c r="Y194" s="178"/>
      <c r="Z194" s="178"/>
      <c r="AA194" s="178"/>
      <c r="AB194" s="178"/>
      <c r="AG194" s="186"/>
      <c r="AI194" s="25" t="s">
        <v>738</v>
      </c>
      <c r="AJ194" s="19" t="str">
        <f>VLOOKUP(C194,EJE!C$1:D1524,2,FALSE)</f>
        <v>https://youtu.be/SvFPSj9WcEk?si=iMWBcf8EZLcp5zy2</v>
      </c>
    </row>
    <row r="195" spans="1:36" ht="12" customHeight="1">
      <c r="A195" s="165">
        <v>14</v>
      </c>
      <c r="B195" s="197" t="s">
        <v>1</v>
      </c>
      <c r="C195" s="178" t="s">
        <v>745</v>
      </c>
      <c r="D195" s="206" t="str">
        <f t="shared" si="56"/>
        <v>video</v>
      </c>
      <c r="E195" s="380"/>
      <c r="F195" s="380"/>
      <c r="G195" s="380"/>
      <c r="H195" s="380" t="s">
        <v>779</v>
      </c>
      <c r="I195" s="380"/>
      <c r="J195" s="380"/>
      <c r="K195" s="380">
        <v>3</v>
      </c>
      <c r="L195" s="380"/>
      <c r="M195" s="380"/>
      <c r="N195" s="380"/>
      <c r="O195" s="380"/>
      <c r="P195" s="380"/>
      <c r="Q195" s="178"/>
      <c r="R195" s="178"/>
      <c r="S195" s="178"/>
      <c r="T195" s="178"/>
      <c r="U195" s="178"/>
      <c r="V195" s="178"/>
      <c r="W195" s="178"/>
      <c r="X195" s="178"/>
      <c r="Y195" s="178"/>
      <c r="Z195" s="178"/>
      <c r="AA195" s="178"/>
      <c r="AB195" s="178"/>
      <c r="AG195" s="186"/>
      <c r="AI195" s="25" t="s">
        <v>738</v>
      </c>
      <c r="AJ195" s="19" t="str">
        <f>VLOOKUP(C195,EJE!C$1:D1525,2,FALSE)</f>
        <v>https://drive.google.com/file/d/1d10kKB4X2rApjiYtDlKjBbuy7zvRY_rz/view?usp=sharing</v>
      </c>
    </row>
    <row r="196" spans="1:36" ht="12" customHeight="1">
      <c r="A196" s="165">
        <v>15</v>
      </c>
      <c r="B196" s="197" t="s">
        <v>1</v>
      </c>
      <c r="C196" s="178" t="s">
        <v>745</v>
      </c>
      <c r="D196" s="206" t="str">
        <f t="shared" si="56"/>
        <v>video</v>
      </c>
      <c r="E196" s="380"/>
      <c r="F196" s="380"/>
      <c r="G196" s="380"/>
      <c r="H196" s="380" t="s">
        <v>779</v>
      </c>
      <c r="I196" s="380"/>
      <c r="J196" s="380"/>
      <c r="K196" s="380">
        <v>3</v>
      </c>
      <c r="L196" s="380"/>
      <c r="M196" s="380"/>
      <c r="N196" s="380"/>
      <c r="O196" s="380"/>
      <c r="P196" s="380"/>
      <c r="Q196" s="178"/>
      <c r="R196" s="178"/>
      <c r="S196" s="178"/>
      <c r="T196" s="178"/>
      <c r="U196" s="178"/>
      <c r="V196" s="178"/>
      <c r="W196" s="178"/>
      <c r="X196" s="178"/>
      <c r="Y196" s="178"/>
      <c r="Z196" s="178"/>
      <c r="AA196" s="178"/>
      <c r="AB196" s="178"/>
      <c r="AE196" s="174"/>
      <c r="AI196" s="25" t="s">
        <v>738</v>
      </c>
      <c r="AJ196" s="19" t="str">
        <f>VLOOKUP(C196,EJE!C$1:D1526,2,FALSE)</f>
        <v>https://drive.google.com/file/d/1d10kKB4X2rApjiYtDlKjBbuy7zvRY_rz/view?usp=sharing</v>
      </c>
    </row>
    <row r="197" spans="1:36" ht="12.75" customHeight="1">
      <c r="A197" s="165">
        <v>16</v>
      </c>
      <c r="B197" s="197" t="s">
        <v>1</v>
      </c>
      <c r="C197" s="178" t="s">
        <v>745</v>
      </c>
      <c r="D197" s="206" t="str">
        <f t="shared" si="56"/>
        <v>video</v>
      </c>
      <c r="E197" s="380"/>
      <c r="F197" s="380"/>
      <c r="G197" s="380"/>
      <c r="H197" s="380" t="s">
        <v>779</v>
      </c>
      <c r="I197" s="380"/>
      <c r="J197" s="380"/>
      <c r="K197" s="380">
        <v>3</v>
      </c>
      <c r="L197" s="380"/>
      <c r="M197" s="380"/>
      <c r="N197" s="380"/>
      <c r="O197" s="380"/>
      <c r="P197" s="380"/>
      <c r="Q197" s="178"/>
      <c r="R197" s="178"/>
      <c r="S197" s="178"/>
      <c r="T197" s="178"/>
      <c r="U197" s="178"/>
      <c r="V197" s="178"/>
      <c r="W197" s="178"/>
      <c r="X197" s="178"/>
      <c r="Y197" s="178"/>
      <c r="Z197" s="178"/>
      <c r="AA197" s="178"/>
      <c r="AB197" s="178"/>
      <c r="AE197" s="174"/>
      <c r="AI197" s="25" t="s">
        <v>738</v>
      </c>
      <c r="AJ197" s="19" t="str">
        <f>VLOOKUP(C197,EJE!C$1:D1527,2,FALSE)</f>
        <v>https://drive.google.com/file/d/1d10kKB4X2rApjiYtDlKjBbuy7zvRY_rz/view?usp=sharing</v>
      </c>
    </row>
    <row r="198" spans="1:36" ht="12" customHeight="1">
      <c r="A198" s="166">
        <v>17</v>
      </c>
      <c r="B198" s="197" t="s">
        <v>1</v>
      </c>
      <c r="C198" s="178" t="s">
        <v>745</v>
      </c>
      <c r="D198" s="206" t="str">
        <f t="shared" si="56"/>
        <v>video</v>
      </c>
      <c r="E198" s="380"/>
      <c r="F198" s="380"/>
      <c r="G198" s="380"/>
      <c r="H198" s="380" t="s">
        <v>779</v>
      </c>
      <c r="I198" s="380"/>
      <c r="J198" s="380"/>
      <c r="K198" s="380">
        <v>3</v>
      </c>
      <c r="L198" s="380"/>
      <c r="M198" s="380"/>
      <c r="N198" s="380"/>
      <c r="O198" s="380"/>
      <c r="P198" s="380"/>
      <c r="Q198" s="178"/>
      <c r="R198" s="178"/>
      <c r="S198" s="178"/>
      <c r="T198" s="178"/>
      <c r="U198" s="178"/>
      <c r="V198" s="178"/>
      <c r="W198" s="178"/>
      <c r="X198" s="178"/>
      <c r="Y198" s="178"/>
      <c r="Z198" s="178"/>
      <c r="AA198" s="178"/>
      <c r="AB198" s="178"/>
      <c r="AE198" s="174"/>
      <c r="AI198" s="25" t="s">
        <v>738</v>
      </c>
      <c r="AJ198" s="19" t="str">
        <f>VLOOKUP(C198,EJE!C$1:D1528,2,FALSE)</f>
        <v>https://drive.google.com/file/d/1d10kKB4X2rApjiYtDlKjBbuy7zvRY_rz/view?usp=sharing</v>
      </c>
    </row>
    <row r="199" spans="1:36" ht="12" customHeight="1">
      <c r="A199" s="166">
        <v>18</v>
      </c>
      <c r="B199" s="197" t="s">
        <v>1</v>
      </c>
      <c r="C199" s="178" t="s">
        <v>745</v>
      </c>
      <c r="D199" s="206" t="str">
        <f t="shared" si="56"/>
        <v>video</v>
      </c>
      <c r="E199" s="380"/>
      <c r="F199" s="380"/>
      <c r="G199" s="380"/>
      <c r="H199" s="380" t="s">
        <v>779</v>
      </c>
      <c r="I199" s="380"/>
      <c r="J199" s="380"/>
      <c r="K199" s="380">
        <v>3</v>
      </c>
      <c r="L199" s="380"/>
      <c r="M199" s="380"/>
      <c r="N199" s="380"/>
      <c r="O199" s="380"/>
      <c r="P199" s="380"/>
      <c r="Q199" s="178"/>
      <c r="R199" s="178"/>
      <c r="S199" s="178"/>
      <c r="T199" s="178"/>
      <c r="U199" s="178"/>
      <c r="V199" s="178"/>
      <c r="W199" s="178"/>
      <c r="X199" s="178"/>
      <c r="Y199" s="178"/>
      <c r="Z199" s="178"/>
      <c r="AA199" s="178"/>
      <c r="AB199" s="178"/>
      <c r="AE199" s="174"/>
      <c r="AI199" s="25" t="s">
        <v>738</v>
      </c>
      <c r="AJ199" s="19" t="str">
        <f>VLOOKUP(C199,EJE!C$1:D1541,2,FALSE)</f>
        <v>https://drive.google.com/file/d/1d10kKB4X2rApjiYtDlKjBbuy7zvRY_rz/view?usp=sharing</v>
      </c>
    </row>
    <row r="200" spans="1:36" ht="12" customHeight="1">
      <c r="A200" s="166">
        <v>19</v>
      </c>
      <c r="B200" s="197" t="s">
        <v>1</v>
      </c>
      <c r="C200" s="178" t="s">
        <v>745</v>
      </c>
      <c r="D200" s="206" t="str">
        <f t="shared" si="56"/>
        <v>video</v>
      </c>
      <c r="E200" s="380"/>
      <c r="F200" s="380"/>
      <c r="G200" s="380"/>
      <c r="H200" s="380" t="s">
        <v>779</v>
      </c>
      <c r="I200" s="380"/>
      <c r="J200" s="380"/>
      <c r="K200" s="380">
        <v>3</v>
      </c>
      <c r="L200" s="380"/>
      <c r="M200" s="380"/>
      <c r="N200" s="380"/>
      <c r="O200" s="380"/>
      <c r="P200" s="380"/>
      <c r="Q200" s="178"/>
      <c r="R200" s="178"/>
      <c r="S200" s="178"/>
      <c r="T200" s="178"/>
      <c r="U200" s="178"/>
      <c r="V200" s="178"/>
      <c r="W200" s="178"/>
      <c r="X200" s="178"/>
      <c r="Y200" s="178"/>
      <c r="Z200" s="178"/>
      <c r="AA200" s="178"/>
      <c r="AB200" s="178"/>
      <c r="AE200" s="174"/>
      <c r="AI200" s="25" t="s">
        <v>738</v>
      </c>
      <c r="AJ200" s="19" t="str">
        <f>VLOOKUP(C200,EJE!C$1:D1542,2,FALSE)</f>
        <v>https://drive.google.com/file/d/1d10kKB4X2rApjiYtDlKjBbuy7zvRY_rz/view?usp=sharing</v>
      </c>
    </row>
    <row r="201" spans="1:36" ht="12" customHeight="1">
      <c r="A201" s="166">
        <v>20</v>
      </c>
      <c r="B201" s="197" t="s">
        <v>1</v>
      </c>
      <c r="C201" s="178" t="s">
        <v>745</v>
      </c>
      <c r="D201" s="206" t="str">
        <f t="shared" si="56"/>
        <v>video</v>
      </c>
      <c r="E201" s="380"/>
      <c r="F201" s="380"/>
      <c r="G201" s="380"/>
      <c r="H201" s="380" t="s">
        <v>779</v>
      </c>
      <c r="I201" s="380"/>
      <c r="J201" s="380"/>
      <c r="K201" s="380">
        <v>3</v>
      </c>
      <c r="L201" s="380"/>
      <c r="M201" s="380"/>
      <c r="N201" s="380"/>
      <c r="O201" s="380"/>
      <c r="P201" s="380"/>
      <c r="Q201" s="178"/>
      <c r="R201" s="178"/>
      <c r="S201" s="178"/>
      <c r="T201" s="178"/>
      <c r="U201" s="178"/>
      <c r="V201" s="178"/>
      <c r="W201" s="178"/>
      <c r="X201" s="178"/>
      <c r="Y201" s="178"/>
      <c r="Z201" s="178"/>
      <c r="AA201" s="178"/>
      <c r="AB201" s="178"/>
      <c r="AE201" s="174"/>
      <c r="AI201" s="25" t="s">
        <v>738</v>
      </c>
      <c r="AJ201" s="19" t="str">
        <f>VLOOKUP(C201,EJE!C$1:D1543,2,FALSE)</f>
        <v>https://drive.google.com/file/d/1d10kKB4X2rApjiYtDlKjBbuy7zvRY_rz/view?usp=sharing</v>
      </c>
    </row>
    <row r="202" spans="1:36">
      <c r="A202" s="87"/>
      <c r="B202" s="199"/>
      <c r="C202" s="159"/>
      <c r="D202" s="204"/>
      <c r="E202" s="173"/>
      <c r="F202" s="173"/>
      <c r="G202" s="173"/>
      <c r="I202" s="156"/>
      <c r="J202" s="174"/>
      <c r="L202" s="156"/>
      <c r="M202" s="174"/>
      <c r="O202" s="156"/>
      <c r="P202" s="174"/>
      <c r="S202" s="174"/>
      <c r="U202" s="175"/>
      <c r="V202" s="175"/>
      <c r="W202" s="175"/>
      <c r="X202" s="175"/>
      <c r="Y202" s="175"/>
      <c r="AB202" s="174"/>
      <c r="AE202" s="174"/>
    </row>
    <row r="203" spans="1:36">
      <c r="A203" s="87"/>
      <c r="B203" s="199"/>
      <c r="C203" s="159"/>
      <c r="D203" s="204"/>
      <c r="E203" s="173"/>
      <c r="F203" s="173"/>
      <c r="G203" s="173"/>
      <c r="I203" s="156"/>
      <c r="J203" s="174"/>
      <c r="L203" s="156"/>
      <c r="M203" s="174"/>
      <c r="O203" s="156"/>
      <c r="P203" s="174"/>
      <c r="S203" s="174"/>
      <c r="U203" s="175"/>
      <c r="V203" s="175"/>
      <c r="W203" s="175"/>
      <c r="X203" s="175"/>
      <c r="Y203" s="175"/>
      <c r="AB203" s="174"/>
      <c r="AE203" s="174"/>
    </row>
    <row r="204" spans="1:36">
      <c r="A204" s="87"/>
      <c r="B204" s="199"/>
      <c r="C204" s="189"/>
      <c r="D204" s="204"/>
      <c r="F204" s="156"/>
      <c r="G204" s="174"/>
      <c r="I204" s="156"/>
      <c r="J204" s="174"/>
      <c r="L204" s="156"/>
      <c r="M204" s="174"/>
      <c r="O204" s="156"/>
      <c r="P204" s="174"/>
      <c r="S204" s="174"/>
      <c r="V204" s="174"/>
      <c r="Y204" s="174"/>
      <c r="AB204" s="174"/>
      <c r="AE204" s="174"/>
    </row>
    <row r="205" spans="1:36">
      <c r="A205" s="87"/>
      <c r="B205" s="199"/>
      <c r="C205" s="189"/>
      <c r="D205" s="204"/>
      <c r="F205" s="156"/>
      <c r="G205" s="174"/>
      <c r="I205" s="156"/>
      <c r="J205" s="174"/>
      <c r="L205" s="156"/>
      <c r="M205" s="174"/>
      <c r="O205" s="156"/>
      <c r="P205" s="174"/>
      <c r="S205" s="174"/>
      <c r="V205" s="174"/>
      <c r="Y205" s="174"/>
      <c r="AB205" s="174"/>
      <c r="AE205" s="174"/>
    </row>
    <row r="206" spans="1:36">
      <c r="B206" s="198"/>
      <c r="C206" s="157" t="s">
        <v>932</v>
      </c>
      <c r="D206" s="213"/>
      <c r="E206" s="186"/>
      <c r="F206" s="186"/>
      <c r="G206" s="186"/>
      <c r="H206" s="186"/>
      <c r="I206" s="186"/>
      <c r="J206" s="186"/>
      <c r="K206" s="186"/>
      <c r="L206" s="186"/>
      <c r="M206" s="186"/>
      <c r="N206" s="178"/>
      <c r="O206" s="178"/>
      <c r="P206" s="178"/>
      <c r="Q206" s="186"/>
      <c r="R206" s="186"/>
      <c r="S206" s="186"/>
      <c r="T206" s="186"/>
      <c r="U206" s="186"/>
      <c r="V206" s="186"/>
      <c r="W206" s="186"/>
      <c r="X206" s="186"/>
      <c r="Y206" s="186"/>
      <c r="Z206" s="186"/>
      <c r="AA206" s="186"/>
      <c r="AB206" s="186"/>
      <c r="AC206" s="186"/>
      <c r="AD206" s="186"/>
      <c r="AE206" s="186"/>
      <c r="AG206" s="186"/>
      <c r="AJ206" s="75"/>
    </row>
    <row r="207" spans="1:36" s="250" customFormat="1" ht="21" customHeight="1" thickBot="1">
      <c r="A207" s="246">
        <v>9</v>
      </c>
      <c r="B207" s="246"/>
      <c r="C207" s="246" t="s">
        <v>930</v>
      </c>
      <c r="D207" s="246"/>
      <c r="E207" s="402" t="s">
        <v>688</v>
      </c>
      <c r="F207" s="402"/>
      <c r="G207" s="402"/>
      <c r="H207" s="402" t="s">
        <v>38</v>
      </c>
      <c r="I207" s="402"/>
      <c r="J207" s="402"/>
      <c r="K207" s="402" t="s">
        <v>687</v>
      </c>
      <c r="L207" s="402"/>
      <c r="M207" s="402"/>
      <c r="N207" s="402" t="s">
        <v>686</v>
      </c>
      <c r="O207" s="402"/>
      <c r="P207" s="402"/>
      <c r="Q207" s="247"/>
      <c r="R207" s="247"/>
      <c r="S207" s="247"/>
      <c r="T207" s="247"/>
      <c r="U207" s="247"/>
      <c r="V207" s="247"/>
      <c r="W207" s="247"/>
      <c r="X207" s="247"/>
      <c r="Y207" s="247"/>
      <c r="Z207" s="247"/>
      <c r="AA207" s="247"/>
      <c r="AB207" s="247"/>
      <c r="AC207" s="247"/>
      <c r="AD207" s="247"/>
      <c r="AE207" s="247"/>
      <c r="AF207" s="247"/>
      <c r="AG207" s="248"/>
      <c r="AH207" s="249"/>
      <c r="AI207" s="249"/>
      <c r="AJ207" s="247"/>
    </row>
    <row r="208" spans="1:36" ht="25.5">
      <c r="A208" s="165">
        <v>1</v>
      </c>
      <c r="B208" s="193" t="s">
        <v>942</v>
      </c>
      <c r="C208" s="176" t="s">
        <v>720</v>
      </c>
      <c r="D208" s="205" t="str">
        <f t="shared" ref="D208:D213" si="57">HYPERLINK(AJ208,AI208)</f>
        <v>video</v>
      </c>
      <c r="E208" s="390">
        <v>8</v>
      </c>
      <c r="F208" s="390"/>
      <c r="G208" s="390"/>
      <c r="H208" s="390"/>
      <c r="I208" s="390"/>
      <c r="J208" s="390"/>
      <c r="K208" s="390"/>
      <c r="L208" s="390"/>
      <c r="M208" s="390"/>
      <c r="N208" s="390"/>
      <c r="O208" s="390"/>
      <c r="P208" s="391"/>
      <c r="Q208" s="159"/>
      <c r="R208" s="159"/>
      <c r="S208" s="159"/>
      <c r="T208" s="159"/>
      <c r="U208" s="159"/>
      <c r="V208" s="159"/>
      <c r="W208" s="159"/>
      <c r="X208" s="159"/>
      <c r="Y208" s="159"/>
      <c r="Z208" s="159"/>
      <c r="AA208" s="159"/>
      <c r="AB208" s="159"/>
      <c r="AC208" s="159"/>
      <c r="AD208" s="159"/>
      <c r="AE208" s="159"/>
      <c r="AF208" s="159"/>
      <c r="AG208" s="178"/>
      <c r="AI208" s="25" t="s">
        <v>738</v>
      </c>
      <c r="AJ208" s="19" t="str">
        <f>VLOOKUP(C208,EJE!C$1:D1540,2,FALSE)</f>
        <v>https://youtu.be/3cqkbGUWro4?si=jJC6Mfg8OeypjUji</v>
      </c>
    </row>
    <row r="209" spans="1:36" ht="12" customHeight="1">
      <c r="A209" s="165">
        <v>2</v>
      </c>
      <c r="B209" s="194" t="s">
        <v>264</v>
      </c>
      <c r="C209" s="178" t="s">
        <v>692</v>
      </c>
      <c r="D209" s="206" t="str">
        <f t="shared" si="57"/>
        <v>video</v>
      </c>
      <c r="E209" s="380"/>
      <c r="F209" s="380"/>
      <c r="G209" s="380"/>
      <c r="H209" s="380" t="s">
        <v>776</v>
      </c>
      <c r="I209" s="380"/>
      <c r="J209" s="380"/>
      <c r="K209" s="380">
        <v>3</v>
      </c>
      <c r="L209" s="380"/>
      <c r="M209" s="380"/>
      <c r="N209" s="380"/>
      <c r="O209" s="380"/>
      <c r="P209" s="385"/>
      <c r="Q209" s="159"/>
      <c r="R209" s="159"/>
      <c r="S209" s="159"/>
      <c r="T209" s="159"/>
      <c r="U209" s="159"/>
      <c r="V209" s="159"/>
      <c r="W209" s="159"/>
      <c r="X209" s="159"/>
      <c r="Y209" s="159"/>
      <c r="Z209" s="159"/>
      <c r="AA209" s="159"/>
      <c r="AB209" s="159"/>
      <c r="AC209" s="159"/>
      <c r="AD209" s="159"/>
      <c r="AE209" s="159"/>
      <c r="AF209" s="159"/>
      <c r="AG209" s="178"/>
      <c r="AI209" s="25" t="s">
        <v>738</v>
      </c>
      <c r="AJ209" s="19" t="str">
        <f>VLOOKUP(C209,EJE!C$1:D1541,2,FALSE)</f>
        <v>https://youtu.be/c6a4n-uxNy0?si=wxXF20Dhm3IYMqto</v>
      </c>
    </row>
    <row r="210" spans="1:36" ht="17.25" customHeight="1" thickBot="1">
      <c r="A210" s="165">
        <v>3</v>
      </c>
      <c r="B210" s="195" t="s">
        <v>942</v>
      </c>
      <c r="C210" s="180" t="s">
        <v>176</v>
      </c>
      <c r="D210" s="207" t="str">
        <f t="shared" si="57"/>
        <v>video</v>
      </c>
      <c r="E210" s="387"/>
      <c r="F210" s="387"/>
      <c r="G210" s="387"/>
      <c r="H210" s="387" t="s">
        <v>776</v>
      </c>
      <c r="I210" s="387"/>
      <c r="J210" s="387"/>
      <c r="K210" s="387">
        <v>3</v>
      </c>
      <c r="L210" s="387"/>
      <c r="M210" s="387"/>
      <c r="N210" s="387"/>
      <c r="O210" s="387"/>
      <c r="P210" s="388"/>
      <c r="Q210" s="159"/>
      <c r="R210" s="159"/>
      <c r="S210" s="159"/>
      <c r="T210" s="159"/>
      <c r="U210" s="159"/>
      <c r="V210" s="159"/>
      <c r="W210" s="159"/>
      <c r="X210" s="159"/>
      <c r="Y210" s="159"/>
      <c r="Z210" s="159"/>
      <c r="AA210" s="159"/>
      <c r="AB210" s="159"/>
      <c r="AC210" s="159"/>
      <c r="AD210" s="159"/>
      <c r="AE210" s="159"/>
      <c r="AF210" s="159"/>
      <c r="AG210" s="178"/>
      <c r="AI210" s="25" t="s">
        <v>738</v>
      </c>
      <c r="AJ210" s="19" t="str">
        <f>VLOOKUP(C210,EJE!C$1:D1542,2,FALSE)</f>
        <v>https://drive.google.com/file/d/1Q1An8Nigul245WUqUDS52fCJOsCBmEqf/view?usp=drive_link</v>
      </c>
    </row>
    <row r="211" spans="1:36" ht="16.5" customHeight="1">
      <c r="A211" s="165">
        <v>4</v>
      </c>
      <c r="B211" s="193" t="s">
        <v>739</v>
      </c>
      <c r="C211" s="176" t="s">
        <v>66</v>
      </c>
      <c r="D211" s="205" t="str">
        <f t="shared" si="57"/>
        <v>video</v>
      </c>
      <c r="E211" s="390"/>
      <c r="F211" s="390"/>
      <c r="G211" s="390"/>
      <c r="H211" s="390" t="s">
        <v>776</v>
      </c>
      <c r="I211" s="390"/>
      <c r="J211" s="390"/>
      <c r="K211" s="390">
        <v>3</v>
      </c>
      <c r="L211" s="390"/>
      <c r="M211" s="390"/>
      <c r="N211" s="390"/>
      <c r="O211" s="390"/>
      <c r="P211" s="391"/>
      <c r="Q211" s="159"/>
      <c r="R211" s="159"/>
      <c r="S211" s="159"/>
      <c r="T211" s="159"/>
      <c r="U211" s="159"/>
      <c r="V211" s="159"/>
      <c r="W211" s="159"/>
      <c r="X211" s="159"/>
      <c r="Y211" s="159"/>
      <c r="Z211" s="159"/>
      <c r="AA211" s="159"/>
      <c r="AB211" s="159"/>
      <c r="AC211" s="159"/>
      <c r="AD211" s="159"/>
      <c r="AE211" s="159"/>
      <c r="AF211" s="159"/>
      <c r="AG211" s="178"/>
      <c r="AI211" s="25" t="s">
        <v>738</v>
      </c>
      <c r="AJ211" s="19" t="str">
        <f>VLOOKUP(C211,EJE!C$1:D1543,2,FALSE)</f>
        <v>https://youtu.be/YNAwRWgPwNk?si=tRGZb459mOPBCCZB</v>
      </c>
    </row>
    <row r="212" spans="1:36" ht="12" customHeight="1">
      <c r="A212" s="165">
        <v>5</v>
      </c>
      <c r="B212" s="194" t="s">
        <v>739</v>
      </c>
      <c r="C212" s="178" t="s">
        <v>622</v>
      </c>
      <c r="D212" s="206" t="e">
        <f t="shared" si="57"/>
        <v>#N/A</v>
      </c>
      <c r="E212" s="380"/>
      <c r="F212" s="380"/>
      <c r="G212" s="380"/>
      <c r="H212" s="380" t="s">
        <v>776</v>
      </c>
      <c r="I212" s="380"/>
      <c r="J212" s="380"/>
      <c r="K212" s="380">
        <v>3</v>
      </c>
      <c r="L212" s="380"/>
      <c r="M212" s="380"/>
      <c r="N212" s="380"/>
      <c r="O212" s="380"/>
      <c r="P212" s="385"/>
      <c r="Q212" s="159"/>
      <c r="R212" s="159"/>
      <c r="S212" s="159"/>
      <c r="T212" s="159"/>
      <c r="U212" s="159"/>
      <c r="V212" s="159"/>
      <c r="W212" s="159"/>
      <c r="X212" s="159"/>
      <c r="Y212" s="159"/>
      <c r="Z212" s="159"/>
      <c r="AA212" s="159"/>
      <c r="AB212" s="159"/>
      <c r="AC212" s="159"/>
      <c r="AD212" s="159"/>
      <c r="AE212" s="159"/>
      <c r="AF212" s="159"/>
      <c r="AG212" s="178"/>
      <c r="AI212" s="25" t="s">
        <v>738</v>
      </c>
      <c r="AJ212" s="19" t="e">
        <f>VLOOKUP(C212,EJE!C$1:D1544,2,FALSE)</f>
        <v>#N/A</v>
      </c>
    </row>
    <row r="213" spans="1:36" ht="12.75" customHeight="1" thickBot="1">
      <c r="A213" s="165">
        <v>6</v>
      </c>
      <c r="B213" s="194" t="s">
        <v>0</v>
      </c>
      <c r="C213" s="178" t="s">
        <v>627</v>
      </c>
      <c r="D213" s="206" t="str">
        <f t="shared" si="57"/>
        <v>video</v>
      </c>
      <c r="E213" s="380"/>
      <c r="F213" s="380"/>
      <c r="G213" s="380"/>
      <c r="H213" s="380" t="s">
        <v>776</v>
      </c>
      <c r="I213" s="380"/>
      <c r="J213" s="380"/>
      <c r="K213" s="380">
        <v>3</v>
      </c>
      <c r="L213" s="380"/>
      <c r="M213" s="380"/>
      <c r="N213" s="380"/>
      <c r="O213" s="380"/>
      <c r="P213" s="385"/>
      <c r="Q213" s="159"/>
      <c r="R213" s="159"/>
      <c r="S213" s="159"/>
      <c r="T213" s="159"/>
      <c r="U213" s="159"/>
      <c r="V213" s="159"/>
      <c r="W213" s="159"/>
      <c r="X213" s="159"/>
      <c r="Y213" s="159"/>
      <c r="Z213" s="159"/>
      <c r="AA213" s="159"/>
      <c r="AB213" s="159"/>
      <c r="AC213" s="159"/>
      <c r="AD213" s="159"/>
      <c r="AE213" s="159"/>
      <c r="AF213" s="159"/>
      <c r="AG213" s="178"/>
      <c r="AI213" s="25" t="s">
        <v>738</v>
      </c>
      <c r="AJ213" s="19" t="str">
        <f>VLOOKUP(C213,EJE!C$1:D1545,2,FALSE)</f>
        <v>https://youtu.be/21c_yxmd5lQ?si=PIVwUqgcfAsyu5jn</v>
      </c>
    </row>
    <row r="214" spans="1:36">
      <c r="A214" s="165">
        <v>7</v>
      </c>
      <c r="B214" s="196" t="s">
        <v>837</v>
      </c>
      <c r="C214" s="176" t="str">
        <f>+VLOOKUP($B214,PERIODIZACION!$A$3:$AN$528,2,FALSE)</f>
        <v>HIP TRUST</v>
      </c>
      <c r="D214" s="222">
        <f>IF(VLOOKUP($B214,PERIODIZACION!$A$3:$AN$528,3,FALSE)=0,"",VLOOKUP($B214,PERIODIZACION!$A$3:$AN$528,3,FALSE))</f>
        <v>40</v>
      </c>
      <c r="E214" s="176" t="str">
        <f t="shared" ref="E214" si="58">IF(D214 &lt;&gt; "","/","")</f>
        <v>/</v>
      </c>
      <c r="F214" s="176">
        <f>IF(VLOOKUP($B214,PERIODIZACION!$A$3:$AN$528,4,FALSE)=0,"",VLOOKUP($B214,PERIODIZACION!$A$3:$AN$528,4,FALSE))</f>
        <v>4</v>
      </c>
      <c r="G214" s="176">
        <f>IF(VLOOKUP($B214,PERIODIZACION!$A$3:$AN$528,5,FALSE)=0,"",VLOOKUP($B214,PERIODIZACION!$A$3:$AN$528,5,FALSE))</f>
        <v>60</v>
      </c>
      <c r="H214" s="176" t="str">
        <f t="shared" ref="H214" si="59">IF(G214 &lt;&gt; "","/","")</f>
        <v>/</v>
      </c>
      <c r="I214" s="176">
        <f>IF(VLOOKUP($B214,PERIODIZACION!$A$3:$AN$528,6,FALSE)=0,"",VLOOKUP($B214,PERIODIZACION!$A$3:$AN$528,6,FALSE))</f>
        <v>4</v>
      </c>
      <c r="J214" s="176">
        <f>IF(VLOOKUP($B214,PERIODIZACION!$A$3:$AN$528,7,FALSE)=0,"",VLOOKUP($B214,PERIODIZACION!$A$3:$AN$528,7,FALSE))</f>
        <v>70</v>
      </c>
      <c r="K214" s="176" t="str">
        <f t="shared" ref="K214" si="60">IF(J214 &lt;&gt; "","/","")</f>
        <v>/</v>
      </c>
      <c r="L214" s="176">
        <f>IF(VLOOKUP($B214,PERIODIZACION!$A$3:$AN$528,8,FALSE)=0,"",VLOOKUP($B214,PERIODIZACION!$A$3:$AN$528,8,FALSE))</f>
        <v>4</v>
      </c>
      <c r="M214" s="176">
        <f>IF(VLOOKUP($B214,PERIODIZACION!$A$3:$AN$528,9,FALSE)=0,"",VLOOKUP($B214,PERIODIZACION!$A$3:$AN$528,9,FALSE))</f>
        <v>80</v>
      </c>
      <c r="N214" s="176" t="str">
        <f t="shared" ref="N214" si="61">IF(M214 &lt;&gt; "","/","")</f>
        <v>/</v>
      </c>
      <c r="O214" s="176">
        <f>IF(VLOOKUP($B214,PERIODIZACION!$A$3:$AN$528,10,FALSE)=0,"",VLOOKUP($B214,PERIODIZACION!$A$3:$AN$528,10,FALSE))</f>
        <v>2</v>
      </c>
      <c r="P214" s="176">
        <f>IF(VLOOKUP($B214,PERIODIZACION!$A$3:$AN$528,11,FALSE)=0,"",VLOOKUP($B214,PERIODIZACION!$A$3:$AN$528,11,FALSE))</f>
        <v>80</v>
      </c>
      <c r="Q214" s="176" t="str">
        <f t="shared" ref="Q214" si="62">IF(P214 &lt;&gt; "","/","")</f>
        <v>/</v>
      </c>
      <c r="R214" s="176">
        <f>IF(VLOOKUP($B214,PERIODIZACION!$A$3:$AN$528,12,FALSE)=0,"",VLOOKUP($B214,PERIODIZACION!$A$3:$AN$528,12,FALSE))</f>
        <v>2</v>
      </c>
      <c r="S214" s="176">
        <f>IF(VLOOKUP($B214,PERIODIZACION!$A$3:$AN$528,13,FALSE)=0,"",VLOOKUP($B214,PERIODIZACION!$A$3:$AN$528,13,FALSE))</f>
        <v>80</v>
      </c>
      <c r="T214" s="176" t="str">
        <f t="shared" ref="T214" si="63">IF(S214 &lt;&gt; "","/","")</f>
        <v>/</v>
      </c>
      <c r="U214" s="176">
        <f>IF(VLOOKUP($B214,PERIODIZACION!$A$3:$AN$528,14,FALSE)=0,"",VLOOKUP($B214,PERIODIZACION!$A$3:$AN$528,14,FALSE))</f>
        <v>2</v>
      </c>
      <c r="V214" s="176">
        <f>IF(VLOOKUP($B214,PERIODIZACION!$A$3:$AN$528,15,FALSE)=0,"",VLOOKUP($B214,PERIODIZACION!$A$3:$AN$528,15,FALSE))</f>
        <v>80</v>
      </c>
      <c r="W214" s="176" t="str">
        <f t="shared" ref="W214" si="64">IF(V214 &lt;&gt; "","/","")</f>
        <v>/</v>
      </c>
      <c r="X214" s="176">
        <f>IF(VLOOKUP($B214,PERIODIZACION!$A$3:$AN$528,16,FALSE)=0,"",VLOOKUP($B214,PERIODIZACION!$A$3:$AN$528,16,FALSE))</f>
        <v>2</v>
      </c>
      <c r="Y214" s="176">
        <f>IF(VLOOKUP($B214,PERIODIZACION!$A$3:$AN$528,17,FALSE)=0,"",VLOOKUP($B214,PERIODIZACION!$A$3:$AN$528,17,FALSE))</f>
        <v>80</v>
      </c>
      <c r="Z214" s="176" t="str">
        <f t="shared" ref="Z214" si="65">IF(Y214 &lt;&gt; "","/","")</f>
        <v>/</v>
      </c>
      <c r="AA214" s="176">
        <f>IF(VLOOKUP($B214,PERIODIZACION!$A$3:$AN$528,18,FALSE)=0,"",VLOOKUP($B214,PERIODIZACION!$A$3:$AN$528,18,FALSE))</f>
        <v>2</v>
      </c>
      <c r="AB214" s="176">
        <f>IF(VLOOKUP($B214,PERIODIZACION!$A$3:$AN$528,19,FALSE)=0,"",VLOOKUP($B214,PERIODIZACION!$A$3:$AN$528,19,FALSE))</f>
        <v>80</v>
      </c>
      <c r="AC214" s="176" t="str">
        <f t="shared" ref="AC214" si="66">IF(AB214 &lt;&gt; "","/","")</f>
        <v>/</v>
      </c>
      <c r="AD214" s="176">
        <f>IF(VLOOKUP($B214,PERIODIZACION!$A$3:$AN$528,20,FALSE)=0,"",VLOOKUP($B214,PERIODIZACION!$A$3:$AN$528,20,FALSE))</f>
        <v>2</v>
      </c>
      <c r="AE214" s="176" t="str">
        <f>IF(VLOOKUP($B214,PERIODIZACION!$A$3:$AN$528,21,FALSE)=0,"",VLOOKUP($B214,PERIODIZACION!$A$3:$AN$528,21,FALSE))</f>
        <v/>
      </c>
      <c r="AF214" s="176" t="str">
        <f t="shared" ref="AF214" si="67">IF(AE214 &lt;&gt; "","/","")</f>
        <v/>
      </c>
      <c r="AG214" s="182" t="str">
        <f>IF(VLOOKUP($B214,PERIODIZACION!$A$3:$AN$528,22,FALSE)=0,"",VLOOKUP($B214,PERIODIZACION!$A$3:$AN$528,22,FALSE))</f>
        <v/>
      </c>
      <c r="AJ214" s="19" t="e">
        <f>VLOOKUP(C214,EJE!C$1:D1547,2,FALSE)</f>
        <v>#N/A</v>
      </c>
    </row>
    <row r="215" spans="1:36" ht="12" customHeight="1">
      <c r="A215" s="165">
        <v>8</v>
      </c>
      <c r="B215" s="194" t="s">
        <v>685</v>
      </c>
      <c r="C215" s="178" t="s">
        <v>3</v>
      </c>
      <c r="D215" s="206" t="str">
        <f>HYPERLINK(AJ215,AI215)</f>
        <v>video</v>
      </c>
      <c r="E215" s="380"/>
      <c r="F215" s="380"/>
      <c r="G215" s="380"/>
      <c r="H215" s="380" t="s">
        <v>776</v>
      </c>
      <c r="I215" s="380"/>
      <c r="J215" s="380"/>
      <c r="K215" s="380"/>
      <c r="L215" s="380"/>
      <c r="M215" s="380"/>
      <c r="N215" s="380"/>
      <c r="O215" s="380"/>
      <c r="P215" s="380"/>
      <c r="Q215" s="178"/>
      <c r="R215" s="178"/>
      <c r="S215" s="178"/>
      <c r="T215" s="178"/>
      <c r="U215" s="178"/>
      <c r="V215" s="178"/>
      <c r="W215" s="178"/>
      <c r="X215" s="178"/>
      <c r="Y215" s="178"/>
      <c r="Z215" s="178"/>
      <c r="AA215" s="178"/>
      <c r="AB215" s="178"/>
      <c r="AC215" s="178"/>
      <c r="AD215" s="178"/>
      <c r="AE215" s="178"/>
      <c r="AF215" s="178"/>
      <c r="AG215" s="183"/>
      <c r="AI215" s="25" t="s">
        <v>738</v>
      </c>
      <c r="AJ215" s="19" t="str">
        <f>VLOOKUP(C215,EJE!C$1:D1548,2,FALSE)</f>
        <v>https://youtu.be/JwwQxitUCsY?si=-0IR-GRHn2uOUwX0</v>
      </c>
    </row>
    <row r="216" spans="1:36" ht="12.75" customHeight="1" thickBot="1">
      <c r="A216" s="165">
        <v>9</v>
      </c>
      <c r="B216" s="195" t="s">
        <v>264</v>
      </c>
      <c r="C216" s="180" t="s">
        <v>219</v>
      </c>
      <c r="D216" s="207" t="str">
        <f>HYPERLINK(AJ216,AI216)</f>
        <v>video</v>
      </c>
      <c r="E216" s="387"/>
      <c r="F216" s="387"/>
      <c r="G216" s="387"/>
      <c r="H216" s="387" t="s">
        <v>776</v>
      </c>
      <c r="I216" s="387"/>
      <c r="J216" s="387"/>
      <c r="K216" s="387"/>
      <c r="L216" s="387"/>
      <c r="M216" s="387"/>
      <c r="N216" s="387"/>
      <c r="O216" s="387"/>
      <c r="P216" s="387"/>
      <c r="Q216" s="180"/>
      <c r="R216" s="180"/>
      <c r="S216" s="180"/>
      <c r="T216" s="180"/>
      <c r="U216" s="180"/>
      <c r="V216" s="180"/>
      <c r="W216" s="180"/>
      <c r="X216" s="180"/>
      <c r="Y216" s="180"/>
      <c r="Z216" s="180"/>
      <c r="AA216" s="180"/>
      <c r="AB216" s="180"/>
      <c r="AC216" s="180"/>
      <c r="AD216" s="180"/>
      <c r="AE216" s="180"/>
      <c r="AF216" s="180"/>
      <c r="AG216" s="184"/>
      <c r="AI216" s="25" t="s">
        <v>738</v>
      </c>
      <c r="AJ216" s="19">
        <f>VLOOKUP(C216,EJE!C$1:D1549,2,FALSE)</f>
        <v>0</v>
      </c>
    </row>
    <row r="217" spans="1:36" ht="12" customHeight="1">
      <c r="A217" s="165">
        <v>10</v>
      </c>
      <c r="B217" s="400"/>
      <c r="C217" s="400"/>
      <c r="D217" s="400"/>
      <c r="E217" s="400" t="s">
        <v>688</v>
      </c>
      <c r="F217" s="400"/>
      <c r="G217" s="400"/>
      <c r="H217" s="400" t="s">
        <v>38</v>
      </c>
      <c r="I217" s="400"/>
      <c r="J217" s="400"/>
      <c r="K217" s="400" t="s">
        <v>687</v>
      </c>
      <c r="L217" s="400"/>
      <c r="M217" s="400"/>
      <c r="N217" s="400" t="s">
        <v>686</v>
      </c>
      <c r="O217" s="400"/>
      <c r="P217" s="400"/>
      <c r="Q217" s="178"/>
      <c r="R217" s="178"/>
      <c r="S217" s="178"/>
      <c r="T217" s="178"/>
      <c r="U217" s="178"/>
      <c r="V217" s="178"/>
      <c r="W217" s="178"/>
      <c r="X217" s="178"/>
      <c r="Y217" s="178"/>
      <c r="Z217" s="178"/>
      <c r="AA217" s="178"/>
      <c r="AB217" s="178"/>
      <c r="AC217" s="178"/>
      <c r="AD217" s="178"/>
      <c r="AE217" s="178"/>
      <c r="AF217" s="178"/>
      <c r="AG217" s="178"/>
      <c r="AJ217" s="19"/>
    </row>
    <row r="218" spans="1:36" ht="16.5" customHeight="1">
      <c r="A218" s="165">
        <v>11</v>
      </c>
      <c r="B218" s="197" t="s">
        <v>685</v>
      </c>
      <c r="C218" s="178" t="s">
        <v>3</v>
      </c>
      <c r="D218" s="206" t="str">
        <f t="shared" ref="D218:D227" si="68">HYPERLINK(AJ218,AI218)</f>
        <v>video</v>
      </c>
      <c r="E218" s="380"/>
      <c r="F218" s="380"/>
      <c r="G218" s="380"/>
      <c r="H218" s="380" t="s">
        <v>776</v>
      </c>
      <c r="I218" s="380"/>
      <c r="J218" s="380"/>
      <c r="K218" s="380"/>
      <c r="L218" s="380"/>
      <c r="M218" s="380"/>
      <c r="N218" s="380"/>
      <c r="O218" s="380"/>
      <c r="P218" s="380"/>
      <c r="Q218" s="178"/>
      <c r="R218" s="178"/>
      <c r="S218" s="178"/>
      <c r="T218" s="178"/>
      <c r="U218" s="178"/>
      <c r="V218" s="178"/>
      <c r="W218" s="178"/>
      <c r="X218" s="178"/>
      <c r="Y218" s="178"/>
      <c r="Z218" s="178"/>
      <c r="AA218" s="178"/>
      <c r="AB218" s="178"/>
      <c r="AC218" s="178"/>
      <c r="AD218" s="178"/>
      <c r="AE218" s="178"/>
      <c r="AF218" s="178"/>
      <c r="AG218" s="178"/>
      <c r="AI218" s="25" t="s">
        <v>738</v>
      </c>
      <c r="AJ218" s="19" t="str">
        <f>VLOOKUP(C218,EJE!C$1:D1551,2,FALSE)</f>
        <v>https://youtu.be/JwwQxitUCsY?si=-0IR-GRHn2uOUwX0</v>
      </c>
    </row>
    <row r="219" spans="1:36" ht="12.75" customHeight="1">
      <c r="A219" s="165">
        <v>12</v>
      </c>
      <c r="B219" s="197" t="s">
        <v>942</v>
      </c>
      <c r="C219" s="178" t="s">
        <v>661</v>
      </c>
      <c r="D219" s="206" t="str">
        <f t="shared" si="68"/>
        <v>video</v>
      </c>
      <c r="E219" s="380"/>
      <c r="F219" s="380"/>
      <c r="G219" s="380"/>
      <c r="H219" s="380" t="s">
        <v>776</v>
      </c>
      <c r="I219" s="380"/>
      <c r="J219" s="380"/>
      <c r="K219" s="380"/>
      <c r="L219" s="380"/>
      <c r="M219" s="380"/>
      <c r="N219" s="380"/>
      <c r="O219" s="380"/>
      <c r="P219" s="380"/>
      <c r="Q219" s="178"/>
      <c r="R219" s="178"/>
      <c r="S219" s="178"/>
      <c r="T219" s="178"/>
      <c r="U219" s="178"/>
      <c r="V219" s="178"/>
      <c r="W219" s="178"/>
      <c r="X219" s="178"/>
      <c r="Y219" s="178"/>
      <c r="Z219" s="178"/>
      <c r="AA219" s="178"/>
      <c r="AB219" s="178"/>
      <c r="AC219" s="178"/>
      <c r="AD219" s="178"/>
      <c r="AE219" s="178"/>
      <c r="AF219" s="178"/>
      <c r="AG219" s="178"/>
      <c r="AI219" s="25" t="s">
        <v>738</v>
      </c>
      <c r="AJ219" s="19" t="str">
        <f>VLOOKUP(C219,EJE!C$1:D1552,2,FALSE)</f>
        <v>https://drive.google.com/file/d/1VSznd0Pd842fm_2ygqVwDGID2Qpk-swW/view?usp=sharing</v>
      </c>
    </row>
    <row r="220" spans="1:36" ht="12.75" customHeight="1">
      <c r="A220" s="165">
        <v>13</v>
      </c>
      <c r="B220" s="197" t="s">
        <v>942</v>
      </c>
      <c r="C220" s="178" t="s">
        <v>661</v>
      </c>
      <c r="D220" s="206" t="str">
        <f t="shared" si="68"/>
        <v>video</v>
      </c>
      <c r="E220" s="380"/>
      <c r="F220" s="380"/>
      <c r="G220" s="380"/>
      <c r="H220" s="380" t="s">
        <v>776</v>
      </c>
      <c r="I220" s="380"/>
      <c r="J220" s="380"/>
      <c r="K220" s="380"/>
      <c r="L220" s="380"/>
      <c r="M220" s="380"/>
      <c r="N220" s="380"/>
      <c r="O220" s="380"/>
      <c r="P220" s="380"/>
      <c r="Q220" s="178"/>
      <c r="R220" s="178"/>
      <c r="S220" s="178"/>
      <c r="T220" s="178"/>
      <c r="U220" s="178"/>
      <c r="V220" s="178"/>
      <c r="W220" s="178"/>
      <c r="X220" s="178"/>
      <c r="Y220" s="178"/>
      <c r="Z220" s="178"/>
      <c r="AA220" s="178"/>
      <c r="AB220" s="178"/>
      <c r="AC220" s="178"/>
      <c r="AD220" s="178"/>
      <c r="AE220" s="178"/>
      <c r="AF220" s="178"/>
      <c r="AG220" s="178"/>
      <c r="AI220" s="25" t="s">
        <v>738</v>
      </c>
      <c r="AJ220" s="19" t="str">
        <f>VLOOKUP(C220,EJE!C$1:D1553,2,FALSE)</f>
        <v>https://drive.google.com/file/d/1VSznd0Pd842fm_2ygqVwDGID2Qpk-swW/view?usp=sharing</v>
      </c>
    </row>
    <row r="221" spans="1:36" ht="12" customHeight="1">
      <c r="A221" s="165">
        <v>14</v>
      </c>
      <c r="B221" s="197" t="s">
        <v>42</v>
      </c>
      <c r="C221" s="178" t="s">
        <v>2</v>
      </c>
      <c r="D221" s="206" t="str">
        <f t="shared" si="68"/>
        <v>video</v>
      </c>
      <c r="E221" s="380">
        <v>10</v>
      </c>
      <c r="F221" s="380"/>
      <c r="G221" s="380"/>
      <c r="H221" s="380" t="s">
        <v>772</v>
      </c>
      <c r="I221" s="380"/>
      <c r="J221" s="380"/>
      <c r="K221" s="380">
        <v>3</v>
      </c>
      <c r="L221" s="380"/>
      <c r="M221" s="380"/>
      <c r="N221" s="380"/>
      <c r="O221" s="380"/>
      <c r="P221" s="380"/>
      <c r="Q221" s="178"/>
      <c r="R221" s="178"/>
      <c r="S221" s="178"/>
      <c r="T221" s="178"/>
      <c r="U221" s="178"/>
      <c r="V221" s="178"/>
      <c r="W221" s="178"/>
      <c r="X221" s="178"/>
      <c r="Y221" s="178"/>
      <c r="Z221" s="178"/>
      <c r="AA221" s="178"/>
      <c r="AB221" s="178"/>
      <c r="AC221" s="178"/>
      <c r="AD221" s="178"/>
      <c r="AE221" s="178"/>
      <c r="AF221" s="178"/>
      <c r="AG221" s="178"/>
      <c r="AI221" s="25" t="s">
        <v>738</v>
      </c>
      <c r="AJ221" s="19" t="str">
        <f>VLOOKUP(C221,EJE!C$1:D1554,2,FALSE)</f>
        <v>https://youtu.be/bgO3bI1ts_E?si=cgFOBOfo4lT9WI1k</v>
      </c>
    </row>
    <row r="222" spans="1:36" ht="12" customHeight="1">
      <c r="A222" s="165">
        <v>15</v>
      </c>
      <c r="B222" s="197" t="s">
        <v>39</v>
      </c>
      <c r="C222" s="178" t="s">
        <v>565</v>
      </c>
      <c r="D222" s="206" t="str">
        <f t="shared" si="68"/>
        <v>video</v>
      </c>
      <c r="E222" s="380">
        <v>10</v>
      </c>
      <c r="F222" s="380"/>
      <c r="G222" s="380"/>
      <c r="H222" s="380" t="s">
        <v>772</v>
      </c>
      <c r="I222" s="380"/>
      <c r="J222" s="380"/>
      <c r="K222" s="380">
        <v>3</v>
      </c>
      <c r="L222" s="380"/>
      <c r="M222" s="380"/>
      <c r="N222" s="380"/>
      <c r="O222" s="380"/>
      <c r="P222" s="380"/>
      <c r="Q222" s="178"/>
      <c r="R222" s="178"/>
      <c r="S222" s="178"/>
      <c r="T222" s="178"/>
      <c r="U222" s="178"/>
      <c r="V222" s="178"/>
      <c r="W222" s="178"/>
      <c r="X222" s="178"/>
      <c r="Y222" s="178"/>
      <c r="Z222" s="178"/>
      <c r="AA222" s="178"/>
      <c r="AB222" s="178"/>
      <c r="AC222" s="178"/>
      <c r="AD222" s="178"/>
      <c r="AE222" s="178"/>
      <c r="AF222" s="178"/>
      <c r="AG222" s="178"/>
      <c r="AI222" s="25" t="s">
        <v>738</v>
      </c>
      <c r="AJ222" s="19">
        <f>VLOOKUP(C222,EJE!C$1:D1555,2,FALSE)</f>
        <v>0</v>
      </c>
    </row>
    <row r="223" spans="1:36" ht="12.75" customHeight="1">
      <c r="A223" s="165">
        <v>16</v>
      </c>
      <c r="B223" s="197" t="s">
        <v>685</v>
      </c>
      <c r="C223" s="178" t="s">
        <v>4</v>
      </c>
      <c r="D223" s="206" t="str">
        <f t="shared" si="68"/>
        <v>video</v>
      </c>
      <c r="E223" s="380"/>
      <c r="F223" s="380"/>
      <c r="G223" s="380"/>
      <c r="H223" s="380" t="s">
        <v>779</v>
      </c>
      <c r="I223" s="380"/>
      <c r="J223" s="380"/>
      <c r="K223" s="380">
        <v>3</v>
      </c>
      <c r="L223" s="380"/>
      <c r="M223" s="380"/>
      <c r="N223" s="380"/>
      <c r="O223" s="380"/>
      <c r="P223" s="380"/>
      <c r="Q223" s="178"/>
      <c r="R223" s="178"/>
      <c r="S223" s="178"/>
      <c r="T223" s="178"/>
      <c r="U223" s="178"/>
      <c r="V223" s="178"/>
      <c r="W223" s="178"/>
      <c r="X223" s="178"/>
      <c r="Y223" s="178"/>
      <c r="Z223" s="178"/>
      <c r="AA223" s="178"/>
      <c r="AB223" s="178"/>
      <c r="AC223" s="178"/>
      <c r="AD223" s="178"/>
      <c r="AE223" s="178"/>
      <c r="AF223" s="178"/>
      <c r="AG223" s="178"/>
      <c r="AI223" s="25" t="s">
        <v>738</v>
      </c>
      <c r="AJ223" s="19" t="str">
        <f>VLOOKUP(C223,EJE!C$1:D1556,2,FALSE)</f>
        <v>https://youtu.be/SvFPSj9WcEk?si=iMWBcf8EZLcp5zy2</v>
      </c>
    </row>
    <row r="224" spans="1:36" ht="16.5">
      <c r="A224" s="166">
        <v>17</v>
      </c>
      <c r="B224" s="197" t="s">
        <v>1</v>
      </c>
      <c r="C224" s="178" t="s">
        <v>746</v>
      </c>
      <c r="D224" s="206" t="str">
        <f t="shared" si="68"/>
        <v>video</v>
      </c>
      <c r="E224" s="380"/>
      <c r="F224" s="380"/>
      <c r="G224" s="380"/>
      <c r="H224" s="380"/>
      <c r="I224" s="380"/>
      <c r="J224" s="380"/>
      <c r="K224" s="380"/>
      <c r="L224" s="380"/>
      <c r="M224" s="380"/>
      <c r="N224" s="380"/>
      <c r="O224" s="380"/>
      <c r="P224" s="380"/>
      <c r="Q224" s="178"/>
      <c r="R224" s="178"/>
      <c r="S224" s="178"/>
      <c r="T224" s="178"/>
      <c r="U224" s="178"/>
      <c r="V224" s="178"/>
      <c r="W224" s="178"/>
      <c r="X224" s="178"/>
      <c r="Y224" s="178"/>
      <c r="Z224" s="178"/>
      <c r="AA224" s="178"/>
      <c r="AB224" s="178"/>
      <c r="AC224" s="178"/>
      <c r="AD224" s="178"/>
      <c r="AE224" s="178"/>
      <c r="AF224" s="178"/>
      <c r="AG224" s="178"/>
      <c r="AI224" s="25" t="s">
        <v>738</v>
      </c>
      <c r="AJ224" s="19">
        <f>VLOOKUP(C224,EJE!C$1:D1557,2,FALSE)</f>
        <v>0</v>
      </c>
    </row>
    <row r="225" spans="1:36" ht="16.5">
      <c r="A225" s="166">
        <v>18</v>
      </c>
      <c r="B225" s="197" t="s">
        <v>1</v>
      </c>
      <c r="C225" s="178" t="s">
        <v>746</v>
      </c>
      <c r="D225" s="206" t="str">
        <f t="shared" si="68"/>
        <v>video</v>
      </c>
      <c r="E225" s="380"/>
      <c r="F225" s="380"/>
      <c r="G225" s="380"/>
      <c r="H225" s="380"/>
      <c r="I225" s="380"/>
      <c r="J225" s="380"/>
      <c r="K225" s="380"/>
      <c r="L225" s="380"/>
      <c r="M225" s="380"/>
      <c r="N225" s="380"/>
      <c r="O225" s="380"/>
      <c r="P225" s="380"/>
      <c r="Q225" s="178"/>
      <c r="R225" s="178"/>
      <c r="S225" s="178"/>
      <c r="T225" s="178"/>
      <c r="U225" s="178"/>
      <c r="V225" s="178"/>
      <c r="W225" s="178"/>
      <c r="X225" s="178"/>
      <c r="Y225" s="178"/>
      <c r="Z225" s="178"/>
      <c r="AA225" s="178"/>
      <c r="AB225" s="178"/>
      <c r="AC225" s="178"/>
      <c r="AD225" s="178"/>
      <c r="AE225" s="178"/>
      <c r="AF225" s="178"/>
      <c r="AG225" s="178"/>
      <c r="AI225" s="25" t="s">
        <v>738</v>
      </c>
      <c r="AJ225" s="19">
        <f>VLOOKUP(C225,EJE!C$1:D1558,2,FALSE)</f>
        <v>0</v>
      </c>
    </row>
    <row r="226" spans="1:36" ht="16.5">
      <c r="A226" s="166">
        <v>19</v>
      </c>
      <c r="B226" s="197" t="s">
        <v>1</v>
      </c>
      <c r="C226" s="178" t="s">
        <v>746</v>
      </c>
      <c r="D226" s="206" t="str">
        <f t="shared" si="68"/>
        <v>video</v>
      </c>
      <c r="E226" s="380"/>
      <c r="F226" s="380"/>
      <c r="G226" s="380"/>
      <c r="H226" s="380"/>
      <c r="I226" s="380"/>
      <c r="J226" s="380"/>
      <c r="K226" s="380"/>
      <c r="L226" s="380"/>
      <c r="M226" s="380"/>
      <c r="N226" s="380"/>
      <c r="O226" s="380"/>
      <c r="P226" s="380"/>
      <c r="Q226" s="178"/>
      <c r="R226" s="178"/>
      <c r="S226" s="178"/>
      <c r="T226" s="178"/>
      <c r="U226" s="178"/>
      <c r="V226" s="178"/>
      <c r="W226" s="178"/>
      <c r="X226" s="178"/>
      <c r="Y226" s="178"/>
      <c r="Z226" s="178"/>
      <c r="AA226" s="178"/>
      <c r="AB226" s="178"/>
      <c r="AC226" s="178"/>
      <c r="AD226" s="178"/>
      <c r="AE226" s="178"/>
      <c r="AF226" s="178"/>
      <c r="AG226" s="178"/>
      <c r="AI226" s="25" t="s">
        <v>738</v>
      </c>
      <c r="AJ226" s="19">
        <f>VLOOKUP(C226,EJE!C$1:D1559,2,FALSE)</f>
        <v>0</v>
      </c>
    </row>
    <row r="227" spans="1:36" ht="16.5">
      <c r="A227" s="166">
        <v>20</v>
      </c>
      <c r="B227" s="197" t="s">
        <v>1</v>
      </c>
      <c r="C227" s="178" t="s">
        <v>746</v>
      </c>
      <c r="D227" s="206" t="str">
        <f t="shared" si="68"/>
        <v>video</v>
      </c>
      <c r="E227" s="380"/>
      <c r="F227" s="380"/>
      <c r="G227" s="380"/>
      <c r="H227" s="380"/>
      <c r="I227" s="380"/>
      <c r="J227" s="380"/>
      <c r="K227" s="380"/>
      <c r="L227" s="380"/>
      <c r="M227" s="380"/>
      <c r="N227" s="380"/>
      <c r="O227" s="380"/>
      <c r="P227" s="380"/>
      <c r="Q227" s="178"/>
      <c r="R227" s="178"/>
      <c r="S227" s="178"/>
      <c r="T227" s="178"/>
      <c r="U227" s="178"/>
      <c r="V227" s="178"/>
      <c r="W227" s="178"/>
      <c r="X227" s="178"/>
      <c r="Y227" s="178"/>
      <c r="Z227" s="178"/>
      <c r="AA227" s="178"/>
      <c r="AB227" s="178"/>
      <c r="AC227" s="178"/>
      <c r="AD227" s="178"/>
      <c r="AE227" s="178"/>
      <c r="AF227" s="178"/>
      <c r="AG227" s="178"/>
      <c r="AI227" s="25" t="s">
        <v>738</v>
      </c>
      <c r="AJ227" s="19">
        <f>VLOOKUP(C227,EJE!C$1:D1560,2,FALSE)</f>
        <v>0</v>
      </c>
    </row>
    <row r="228" spans="1:36">
      <c r="A228" s="167"/>
      <c r="B228" s="199"/>
      <c r="C228" s="159"/>
      <c r="D228" s="204"/>
      <c r="E228" s="173"/>
      <c r="F228" s="173"/>
      <c r="G228" s="173"/>
      <c r="I228" s="156"/>
      <c r="J228" s="174"/>
      <c r="L228" s="156"/>
      <c r="M228" s="174"/>
      <c r="O228" s="156"/>
      <c r="P228" s="174"/>
      <c r="S228" s="174"/>
      <c r="U228" s="175"/>
      <c r="V228" s="175"/>
      <c r="W228" s="175"/>
      <c r="X228" s="175"/>
      <c r="Y228" s="175"/>
      <c r="AB228" s="174"/>
      <c r="AE228" s="174"/>
    </row>
    <row r="229" spans="1:36">
      <c r="A229" s="167"/>
      <c r="B229" s="199"/>
      <c r="C229" s="159"/>
      <c r="D229" s="204"/>
      <c r="E229" s="173"/>
      <c r="F229" s="173"/>
      <c r="G229" s="173"/>
      <c r="I229" s="156"/>
      <c r="J229" s="174"/>
      <c r="L229" s="156"/>
      <c r="M229" s="174"/>
      <c r="O229" s="156"/>
      <c r="P229" s="174"/>
      <c r="S229" s="174"/>
      <c r="U229" s="175"/>
      <c r="V229" s="175"/>
      <c r="W229" s="175"/>
      <c r="X229" s="175"/>
      <c r="Y229" s="175"/>
      <c r="AB229" s="174"/>
      <c r="AE229" s="174"/>
    </row>
    <row r="230" spans="1:36">
      <c r="A230" s="167"/>
      <c r="B230" s="199"/>
      <c r="C230" s="159"/>
      <c r="D230" s="204"/>
      <c r="E230" s="173"/>
      <c r="F230" s="173"/>
      <c r="G230" s="173"/>
      <c r="I230" s="156"/>
      <c r="J230" s="174"/>
      <c r="L230" s="156"/>
      <c r="M230" s="174"/>
      <c r="O230" s="156"/>
      <c r="P230" s="174"/>
      <c r="S230" s="174"/>
      <c r="U230" s="175"/>
      <c r="V230" s="175"/>
      <c r="W230" s="175"/>
      <c r="X230" s="175"/>
      <c r="Y230" s="175"/>
      <c r="AB230" s="174"/>
      <c r="AE230" s="174"/>
    </row>
    <row r="231" spans="1:36">
      <c r="A231" s="167"/>
      <c r="B231" s="199"/>
      <c r="C231" s="159"/>
      <c r="D231" s="204"/>
      <c r="E231" s="173"/>
      <c r="F231" s="173"/>
      <c r="G231" s="173"/>
      <c r="I231" s="156"/>
      <c r="J231" s="174"/>
      <c r="L231" s="156"/>
      <c r="M231" s="174"/>
      <c r="O231" s="156"/>
      <c r="P231" s="174"/>
      <c r="S231" s="174"/>
      <c r="U231" s="175"/>
      <c r="V231" s="175"/>
      <c r="W231" s="175"/>
      <c r="X231" s="175"/>
      <c r="Y231" s="175"/>
      <c r="AB231" s="174"/>
      <c r="AE231" s="174"/>
    </row>
    <row r="232" spans="1:36">
      <c r="C232" s="157" t="s">
        <v>932</v>
      </c>
      <c r="D232" s="204"/>
      <c r="E232" s="173"/>
      <c r="F232" s="173"/>
      <c r="G232" s="173"/>
      <c r="I232" s="156"/>
      <c r="J232" s="174"/>
      <c r="L232" s="156"/>
      <c r="M232" s="174"/>
      <c r="O232" s="156"/>
      <c r="P232" s="174"/>
      <c r="S232" s="174"/>
      <c r="U232" s="175"/>
      <c r="V232" s="175"/>
      <c r="W232" s="175"/>
      <c r="X232" s="175"/>
      <c r="Y232" s="175"/>
      <c r="AB232" s="174"/>
      <c r="AE232" s="174"/>
    </row>
    <row r="233" spans="1:36" s="250" customFormat="1" ht="20.25" customHeight="1" thickBot="1">
      <c r="A233" s="245">
        <v>10</v>
      </c>
      <c r="B233" s="245"/>
      <c r="C233" s="245" t="s">
        <v>931</v>
      </c>
      <c r="D233" s="245"/>
      <c r="E233" s="401" t="s">
        <v>688</v>
      </c>
      <c r="F233" s="401"/>
      <c r="G233" s="401"/>
      <c r="H233" s="401" t="s">
        <v>38</v>
      </c>
      <c r="I233" s="401"/>
      <c r="J233" s="401"/>
      <c r="K233" s="401" t="s">
        <v>687</v>
      </c>
      <c r="L233" s="401"/>
      <c r="M233" s="401"/>
      <c r="N233" s="401" t="s">
        <v>686</v>
      </c>
      <c r="O233" s="401"/>
      <c r="P233" s="401"/>
      <c r="AH233" s="249"/>
      <c r="AI233" s="249"/>
    </row>
    <row r="234" spans="1:36">
      <c r="A234" s="165">
        <v>1</v>
      </c>
      <c r="B234" s="193" t="s">
        <v>175</v>
      </c>
      <c r="C234" s="176" t="s">
        <v>210</v>
      </c>
      <c r="D234" s="209" t="str">
        <f t="shared" ref="D234:D253" si="69">HYPERLINK(AJ234,AI234)</f>
        <v>video</v>
      </c>
      <c r="E234" s="389">
        <v>8</v>
      </c>
      <c r="F234" s="389"/>
      <c r="G234" s="389"/>
      <c r="H234" s="389"/>
      <c r="I234" s="389"/>
      <c r="J234" s="389"/>
      <c r="K234" s="389"/>
      <c r="L234" s="389"/>
      <c r="M234" s="389"/>
      <c r="N234" s="390"/>
      <c r="O234" s="390"/>
      <c r="P234" s="391"/>
      <c r="Q234" s="186"/>
      <c r="R234" s="186"/>
      <c r="S234" s="186"/>
      <c r="T234" s="186"/>
      <c r="U234" s="186"/>
      <c r="V234" s="186"/>
      <c r="W234" s="186"/>
      <c r="X234" s="186"/>
      <c r="Y234" s="186"/>
      <c r="Z234" s="186"/>
      <c r="AA234" s="186"/>
      <c r="AB234" s="186"/>
      <c r="AC234" s="186"/>
      <c r="AD234" s="186"/>
      <c r="AE234" s="186"/>
      <c r="AF234" s="186"/>
      <c r="AG234" s="186"/>
      <c r="AI234" s="25" t="s">
        <v>738</v>
      </c>
      <c r="AJ234" s="19">
        <f>VLOOKUP(C234,EJE!C$1:D1560,2,FALSE)</f>
        <v>0</v>
      </c>
    </row>
    <row r="235" spans="1:36" ht="12" customHeight="1">
      <c r="A235" s="165">
        <v>2</v>
      </c>
      <c r="B235" s="194" t="s">
        <v>395</v>
      </c>
      <c r="C235" s="178" t="s">
        <v>389</v>
      </c>
      <c r="D235" s="208" t="str">
        <f t="shared" si="69"/>
        <v>video</v>
      </c>
      <c r="E235" s="384"/>
      <c r="F235" s="384"/>
      <c r="G235" s="384"/>
      <c r="H235" s="384" t="s">
        <v>776</v>
      </c>
      <c r="I235" s="384"/>
      <c r="J235" s="384"/>
      <c r="K235" s="384">
        <v>3</v>
      </c>
      <c r="L235" s="384"/>
      <c r="M235" s="384"/>
      <c r="N235" s="380"/>
      <c r="O235" s="380"/>
      <c r="P235" s="385"/>
      <c r="Q235" s="186"/>
      <c r="R235" s="186"/>
      <c r="S235" s="186"/>
      <c r="T235" s="186"/>
      <c r="U235" s="186"/>
      <c r="V235" s="186"/>
      <c r="W235" s="186"/>
      <c r="X235" s="186"/>
      <c r="Y235" s="186"/>
      <c r="Z235" s="186"/>
      <c r="AA235" s="186"/>
      <c r="AB235" s="186"/>
      <c r="AC235" s="186"/>
      <c r="AD235" s="186"/>
      <c r="AE235" s="186"/>
      <c r="AF235" s="186"/>
      <c r="AG235" s="186"/>
      <c r="AI235" s="25" t="s">
        <v>738</v>
      </c>
      <c r="AJ235" s="19" t="str">
        <f>VLOOKUP(C235,EJE!C$1:D1561,2,FALSE)</f>
        <v>https://youtu.be/B4AxYIlorgw?si=E6uIHQ3akwy8aj-m</v>
      </c>
    </row>
    <row r="236" spans="1:36" ht="17.25" customHeight="1" thickBot="1">
      <c r="A236" s="165">
        <v>3</v>
      </c>
      <c r="B236" s="195" t="s">
        <v>392</v>
      </c>
      <c r="C236" s="180" t="s">
        <v>176</v>
      </c>
      <c r="D236" s="210" t="str">
        <f t="shared" si="69"/>
        <v>video</v>
      </c>
      <c r="E236" s="386"/>
      <c r="F236" s="386"/>
      <c r="G236" s="386"/>
      <c r="H236" s="386" t="s">
        <v>776</v>
      </c>
      <c r="I236" s="386"/>
      <c r="J236" s="386"/>
      <c r="K236" s="386">
        <v>3</v>
      </c>
      <c r="L236" s="386"/>
      <c r="M236" s="386"/>
      <c r="N236" s="387"/>
      <c r="O236" s="387"/>
      <c r="P236" s="388"/>
      <c r="Q236" s="186"/>
      <c r="R236" s="186"/>
      <c r="S236" s="186"/>
      <c r="T236" s="186"/>
      <c r="U236" s="186"/>
      <c r="V236" s="186"/>
      <c r="W236" s="186"/>
      <c r="X236" s="186"/>
      <c r="Y236" s="186"/>
      <c r="Z236" s="186"/>
      <c r="AA236" s="186"/>
      <c r="AB236" s="186"/>
      <c r="AC236" s="186"/>
      <c r="AD236" s="186"/>
      <c r="AE236" s="186"/>
      <c r="AF236" s="186"/>
      <c r="AG236" s="186"/>
      <c r="AI236" s="25" t="s">
        <v>738</v>
      </c>
      <c r="AJ236" s="19" t="str">
        <f>VLOOKUP(C236,EJE!C$1:D1562,2,FALSE)</f>
        <v>https://drive.google.com/file/d/1Q1An8Nigul245WUqUDS52fCJOsCBmEqf/view?usp=drive_link</v>
      </c>
    </row>
    <row r="237" spans="1:36" ht="16.5" customHeight="1">
      <c r="A237" s="165">
        <v>4</v>
      </c>
      <c r="B237" s="193" t="s">
        <v>739</v>
      </c>
      <c r="C237" s="176" t="s">
        <v>66</v>
      </c>
      <c r="D237" s="209" t="str">
        <f t="shared" si="69"/>
        <v>video</v>
      </c>
      <c r="E237" s="389"/>
      <c r="F237" s="389"/>
      <c r="G237" s="389"/>
      <c r="H237" s="389" t="s">
        <v>776</v>
      </c>
      <c r="I237" s="389"/>
      <c r="J237" s="389"/>
      <c r="K237" s="389">
        <v>3</v>
      </c>
      <c r="L237" s="389"/>
      <c r="M237" s="389"/>
      <c r="N237" s="390"/>
      <c r="O237" s="390"/>
      <c r="P237" s="391"/>
      <c r="Q237" s="186"/>
      <c r="R237" s="186"/>
      <c r="S237" s="186"/>
      <c r="T237" s="186"/>
      <c r="U237" s="186"/>
      <c r="V237" s="186"/>
      <c r="W237" s="186"/>
      <c r="X237" s="186"/>
      <c r="Y237" s="186"/>
      <c r="Z237" s="186"/>
      <c r="AA237" s="186"/>
      <c r="AB237" s="186"/>
      <c r="AC237" s="186"/>
      <c r="AD237" s="186"/>
      <c r="AE237" s="186"/>
      <c r="AF237" s="186"/>
      <c r="AG237" s="186"/>
      <c r="AI237" s="25" t="s">
        <v>738</v>
      </c>
      <c r="AJ237" s="19" t="str">
        <f>VLOOKUP(C237,EJE!C$1:D1563,2,FALSE)</f>
        <v>https://youtu.be/YNAwRWgPwNk?si=tRGZb459mOPBCCZB</v>
      </c>
    </row>
    <row r="238" spans="1:36" ht="12" customHeight="1">
      <c r="A238" s="165">
        <v>5</v>
      </c>
      <c r="B238" s="194" t="s">
        <v>739</v>
      </c>
      <c r="C238" s="178" t="s">
        <v>622</v>
      </c>
      <c r="D238" s="208" t="e">
        <f t="shared" si="69"/>
        <v>#N/A</v>
      </c>
      <c r="E238" s="384"/>
      <c r="F238" s="384"/>
      <c r="G238" s="384"/>
      <c r="H238" s="384" t="s">
        <v>776</v>
      </c>
      <c r="I238" s="384"/>
      <c r="J238" s="384"/>
      <c r="K238" s="384">
        <v>3</v>
      </c>
      <c r="L238" s="384"/>
      <c r="M238" s="384"/>
      <c r="N238" s="380"/>
      <c r="O238" s="380"/>
      <c r="P238" s="385"/>
      <c r="Q238" s="186"/>
      <c r="R238" s="186"/>
      <c r="S238" s="186"/>
      <c r="T238" s="186"/>
      <c r="U238" s="186"/>
      <c r="V238" s="186"/>
      <c r="W238" s="186"/>
      <c r="X238" s="186"/>
      <c r="Y238" s="186"/>
      <c r="Z238" s="186"/>
      <c r="AA238" s="186"/>
      <c r="AB238" s="186"/>
      <c r="AC238" s="186"/>
      <c r="AD238" s="186"/>
      <c r="AE238" s="186"/>
      <c r="AF238" s="186"/>
      <c r="AG238" s="186"/>
      <c r="AI238" s="25" t="s">
        <v>738</v>
      </c>
      <c r="AJ238" s="19" t="e">
        <f>VLOOKUP(C238,EJE!C$1:D1564,2,FALSE)</f>
        <v>#N/A</v>
      </c>
    </row>
    <row r="239" spans="1:36" ht="12.75" customHeight="1" thickBot="1">
      <c r="A239" s="165">
        <v>6</v>
      </c>
      <c r="B239" s="195" t="s">
        <v>0</v>
      </c>
      <c r="C239" s="180" t="s">
        <v>627</v>
      </c>
      <c r="D239" s="210" t="str">
        <f t="shared" si="69"/>
        <v>video</v>
      </c>
      <c r="E239" s="386"/>
      <c r="F239" s="386"/>
      <c r="G239" s="386"/>
      <c r="H239" s="386" t="s">
        <v>776</v>
      </c>
      <c r="I239" s="386"/>
      <c r="J239" s="386"/>
      <c r="K239" s="386">
        <v>3</v>
      </c>
      <c r="L239" s="386"/>
      <c r="M239" s="386"/>
      <c r="N239" s="387"/>
      <c r="O239" s="387"/>
      <c r="P239" s="388"/>
      <c r="Q239" s="186"/>
      <c r="R239" s="186"/>
      <c r="S239" s="186"/>
      <c r="T239" s="186"/>
      <c r="U239" s="186"/>
      <c r="V239" s="186"/>
      <c r="W239" s="186"/>
      <c r="X239" s="186"/>
      <c r="Y239" s="186"/>
      <c r="Z239" s="186"/>
      <c r="AA239" s="186"/>
      <c r="AB239" s="186"/>
      <c r="AC239" s="186"/>
      <c r="AD239" s="186"/>
      <c r="AE239" s="186"/>
      <c r="AF239" s="186"/>
      <c r="AG239" s="186"/>
      <c r="AI239" s="25" t="s">
        <v>738</v>
      </c>
      <c r="AJ239" s="19" t="str">
        <f>VLOOKUP(C239,EJE!C$1:D1565,2,FALSE)</f>
        <v>https://youtu.be/21c_yxmd5lQ?si=PIVwUqgcfAsyu5jn</v>
      </c>
    </row>
    <row r="240" spans="1:36" ht="12" customHeight="1">
      <c r="A240" s="165">
        <v>7</v>
      </c>
      <c r="B240" s="197" t="s">
        <v>685</v>
      </c>
      <c r="C240" s="178" t="s">
        <v>114</v>
      </c>
      <c r="D240" s="208" t="str">
        <f t="shared" si="69"/>
        <v>video</v>
      </c>
      <c r="E240" s="384"/>
      <c r="F240" s="384"/>
      <c r="G240" s="384"/>
      <c r="H240" s="384" t="s">
        <v>776</v>
      </c>
      <c r="I240" s="384"/>
      <c r="J240" s="384"/>
      <c r="K240" s="384"/>
      <c r="L240" s="384"/>
      <c r="M240" s="384"/>
      <c r="N240" s="384"/>
      <c r="O240" s="384"/>
      <c r="P240" s="384"/>
      <c r="Q240" s="186"/>
      <c r="R240" s="186"/>
      <c r="S240" s="186"/>
      <c r="T240" s="186"/>
      <c r="U240" s="186"/>
      <c r="V240" s="186"/>
      <c r="W240" s="186"/>
      <c r="X240" s="186"/>
      <c r="Y240" s="186"/>
      <c r="Z240" s="186"/>
      <c r="AA240" s="186"/>
      <c r="AB240" s="186"/>
      <c r="AC240" s="186"/>
      <c r="AD240" s="186"/>
      <c r="AE240" s="186"/>
      <c r="AF240" s="186"/>
      <c r="AG240" s="186"/>
      <c r="AI240" s="25" t="s">
        <v>738</v>
      </c>
      <c r="AJ240" s="19" t="str">
        <f>VLOOKUP(C240,EJE!C$1:D1568,2,FALSE)</f>
        <v>https://youtu.be/p2i_0eL_ztg?si=rwMzBD9p-1bf_avu</v>
      </c>
    </row>
    <row r="241" spans="1:36" ht="12" customHeight="1">
      <c r="A241" s="165">
        <v>8</v>
      </c>
      <c r="B241" s="197" t="s">
        <v>264</v>
      </c>
      <c r="C241" s="178" t="s">
        <v>219</v>
      </c>
      <c r="D241" s="208" t="str">
        <f t="shared" si="69"/>
        <v>video</v>
      </c>
      <c r="E241" s="384"/>
      <c r="F241" s="384"/>
      <c r="G241" s="384"/>
      <c r="H241" s="384" t="s">
        <v>776</v>
      </c>
      <c r="I241" s="384"/>
      <c r="J241" s="384"/>
      <c r="K241" s="384"/>
      <c r="L241" s="384"/>
      <c r="M241" s="384"/>
      <c r="N241" s="384"/>
      <c r="O241" s="384"/>
      <c r="P241" s="384"/>
      <c r="Q241" s="186"/>
      <c r="R241" s="186"/>
      <c r="S241" s="186"/>
      <c r="T241" s="186"/>
      <c r="U241" s="186"/>
      <c r="V241" s="186"/>
      <c r="W241" s="186"/>
      <c r="X241" s="186"/>
      <c r="Y241" s="186"/>
      <c r="Z241" s="186"/>
      <c r="AA241" s="186"/>
      <c r="AB241" s="186"/>
      <c r="AC241" s="186"/>
      <c r="AD241" s="186"/>
      <c r="AE241" s="186"/>
      <c r="AF241" s="186"/>
      <c r="AG241" s="186"/>
      <c r="AI241" s="25" t="s">
        <v>738</v>
      </c>
      <c r="AJ241" s="19">
        <f>VLOOKUP(C241,EJE!C$1:D1569,2,FALSE)</f>
        <v>0</v>
      </c>
    </row>
    <row r="242" spans="1:36" ht="12.75" customHeight="1">
      <c r="A242" s="165">
        <v>9</v>
      </c>
      <c r="B242" s="197" t="s">
        <v>685</v>
      </c>
      <c r="C242" s="178" t="s">
        <v>3</v>
      </c>
      <c r="D242" s="208" t="str">
        <f t="shared" si="69"/>
        <v>video</v>
      </c>
      <c r="E242" s="384"/>
      <c r="F242" s="384"/>
      <c r="G242" s="384"/>
      <c r="H242" s="384" t="s">
        <v>776</v>
      </c>
      <c r="I242" s="384"/>
      <c r="J242" s="384"/>
      <c r="K242" s="384"/>
      <c r="L242" s="384"/>
      <c r="M242" s="384"/>
      <c r="N242" s="384"/>
      <c r="O242" s="384"/>
      <c r="P242" s="384"/>
      <c r="Q242" s="186"/>
      <c r="R242" s="186"/>
      <c r="S242" s="186"/>
      <c r="T242" s="186"/>
      <c r="U242" s="186"/>
      <c r="V242" s="186"/>
      <c r="W242" s="186"/>
      <c r="X242" s="186"/>
      <c r="Y242" s="186"/>
      <c r="Z242" s="186"/>
      <c r="AA242" s="186"/>
      <c r="AB242" s="186"/>
      <c r="AC242" s="186"/>
      <c r="AD242" s="186"/>
      <c r="AE242" s="186"/>
      <c r="AF242" s="186"/>
      <c r="AG242" s="186"/>
      <c r="AI242" s="25" t="s">
        <v>738</v>
      </c>
      <c r="AJ242" s="19" t="str">
        <f>VLOOKUP(C242,EJE!C$1:D1571,2,FALSE)</f>
        <v>https://youtu.be/JwwQxitUCsY?si=-0IR-GRHn2uOUwX0</v>
      </c>
    </row>
    <row r="243" spans="1:36" ht="16.5" customHeight="1">
      <c r="A243" s="165">
        <v>10</v>
      </c>
      <c r="B243" s="197" t="s">
        <v>942</v>
      </c>
      <c r="C243" s="178" t="s">
        <v>661</v>
      </c>
      <c r="D243" s="208" t="str">
        <f t="shared" si="69"/>
        <v>video</v>
      </c>
      <c r="E243" s="384"/>
      <c r="F243" s="384"/>
      <c r="G243" s="384"/>
      <c r="H243" s="384" t="s">
        <v>776</v>
      </c>
      <c r="I243" s="384"/>
      <c r="J243" s="384"/>
      <c r="K243" s="384"/>
      <c r="L243" s="384"/>
      <c r="M243" s="384"/>
      <c r="N243" s="384"/>
      <c r="O243" s="384"/>
      <c r="P243" s="384"/>
      <c r="Q243" s="186"/>
      <c r="R243" s="186"/>
      <c r="S243" s="186"/>
      <c r="T243" s="186"/>
      <c r="U243" s="186"/>
      <c r="V243" s="186"/>
      <c r="W243" s="186"/>
      <c r="X243" s="186"/>
      <c r="Y243" s="186"/>
      <c r="Z243" s="186"/>
      <c r="AA243" s="186"/>
      <c r="AB243" s="186"/>
      <c r="AC243" s="186"/>
      <c r="AD243" s="186"/>
      <c r="AE243" s="186"/>
      <c r="AF243" s="186"/>
      <c r="AG243" s="186"/>
      <c r="AI243" s="25" t="s">
        <v>738</v>
      </c>
      <c r="AJ243" s="19" t="str">
        <f>VLOOKUP(C243,EJE!C$1:D1572,2,FALSE)</f>
        <v>https://drive.google.com/file/d/1VSznd0Pd842fm_2ygqVwDGID2Qpk-swW/view?usp=sharing</v>
      </c>
    </row>
    <row r="244" spans="1:36" ht="16.5" customHeight="1">
      <c r="A244" s="165">
        <v>11</v>
      </c>
      <c r="B244" s="197" t="s">
        <v>42</v>
      </c>
      <c r="C244" s="178" t="s">
        <v>2</v>
      </c>
      <c r="D244" s="206" t="str">
        <f t="shared" si="69"/>
        <v>video</v>
      </c>
      <c r="E244" s="380">
        <v>10</v>
      </c>
      <c r="F244" s="380"/>
      <c r="G244" s="380"/>
      <c r="H244" s="380" t="s">
        <v>772</v>
      </c>
      <c r="I244" s="380"/>
      <c r="J244" s="380"/>
      <c r="K244" s="380">
        <v>3</v>
      </c>
      <c r="L244" s="380"/>
      <c r="M244" s="380"/>
      <c r="N244" s="380"/>
      <c r="O244" s="380"/>
      <c r="P244" s="380"/>
      <c r="Q244" s="178"/>
      <c r="R244" s="178"/>
      <c r="S244" s="178"/>
      <c r="T244" s="178"/>
      <c r="U244" s="178"/>
      <c r="V244" s="178"/>
      <c r="W244" s="178"/>
      <c r="X244" s="178"/>
      <c r="Y244" s="178"/>
      <c r="Z244" s="178"/>
      <c r="AA244" s="178"/>
      <c r="AB244" s="178"/>
      <c r="AG244" s="186"/>
      <c r="AI244" s="25" t="s">
        <v>738</v>
      </c>
      <c r="AJ244" s="19" t="str">
        <f>VLOOKUP(C244,EJE!C$1:D1574,2,FALSE)</f>
        <v>https://youtu.be/bgO3bI1ts_E?si=cgFOBOfo4lT9WI1k</v>
      </c>
    </row>
    <row r="245" spans="1:36" ht="12.75" customHeight="1">
      <c r="A245" s="165">
        <v>12</v>
      </c>
      <c r="B245" s="197" t="s">
        <v>39</v>
      </c>
      <c r="C245" s="178" t="s">
        <v>30</v>
      </c>
      <c r="D245" s="206" t="str">
        <f t="shared" si="69"/>
        <v>video</v>
      </c>
      <c r="E245" s="380">
        <v>10</v>
      </c>
      <c r="F245" s="380"/>
      <c r="G245" s="380"/>
      <c r="H245" s="380" t="s">
        <v>772</v>
      </c>
      <c r="I245" s="380"/>
      <c r="J245" s="380"/>
      <c r="K245" s="380">
        <v>3</v>
      </c>
      <c r="L245" s="380"/>
      <c r="M245" s="380"/>
      <c r="N245" s="380"/>
      <c r="O245" s="380"/>
      <c r="P245" s="380"/>
      <c r="Q245" s="178"/>
      <c r="R245" s="178"/>
      <c r="S245" s="178"/>
      <c r="T245" s="178"/>
      <c r="U245" s="178"/>
      <c r="V245" s="178"/>
      <c r="W245" s="178"/>
      <c r="X245" s="178"/>
      <c r="Y245" s="178"/>
      <c r="Z245" s="178"/>
      <c r="AA245" s="178"/>
      <c r="AB245" s="178"/>
      <c r="AG245" s="186"/>
      <c r="AI245" s="25" t="s">
        <v>738</v>
      </c>
      <c r="AJ245" s="19">
        <f>VLOOKUP(C245,EJE!C$1:D1575,2,FALSE)</f>
        <v>0</v>
      </c>
    </row>
    <row r="246" spans="1:36" ht="12.75" customHeight="1">
      <c r="A246" s="165">
        <v>13</v>
      </c>
      <c r="B246" s="197" t="s">
        <v>685</v>
      </c>
      <c r="C246" s="178" t="s">
        <v>4</v>
      </c>
      <c r="D246" s="206" t="str">
        <f t="shared" si="69"/>
        <v>video</v>
      </c>
      <c r="E246" s="380"/>
      <c r="F246" s="380"/>
      <c r="G246" s="380"/>
      <c r="H246" s="380" t="s">
        <v>779</v>
      </c>
      <c r="I246" s="380"/>
      <c r="J246" s="380"/>
      <c r="K246" s="380">
        <v>3</v>
      </c>
      <c r="L246" s="380"/>
      <c r="M246" s="380"/>
      <c r="N246" s="380"/>
      <c r="O246" s="380"/>
      <c r="P246" s="380"/>
      <c r="Q246" s="178"/>
      <c r="R246" s="178"/>
      <c r="S246" s="178"/>
      <c r="T246" s="178"/>
      <c r="U246" s="178"/>
      <c r="V246" s="178"/>
      <c r="W246" s="178"/>
      <c r="X246" s="178"/>
      <c r="Y246" s="178"/>
      <c r="Z246" s="178"/>
      <c r="AA246" s="178"/>
      <c r="AB246" s="178"/>
      <c r="AG246" s="186"/>
      <c r="AI246" s="25" t="s">
        <v>738</v>
      </c>
      <c r="AJ246" s="19" t="str">
        <f>VLOOKUP(C246,EJE!C$1:D1576,2,FALSE)</f>
        <v>https://youtu.be/SvFPSj9WcEk?si=iMWBcf8EZLcp5zy2</v>
      </c>
    </row>
    <row r="247" spans="1:36" ht="12" customHeight="1">
      <c r="A247" s="165">
        <v>14</v>
      </c>
      <c r="B247" s="197" t="s">
        <v>1</v>
      </c>
      <c r="C247" s="178" t="s">
        <v>745</v>
      </c>
      <c r="D247" s="206" t="str">
        <f t="shared" si="69"/>
        <v>video</v>
      </c>
      <c r="E247" s="380"/>
      <c r="F247" s="380"/>
      <c r="G247" s="380"/>
      <c r="H247" s="380" t="s">
        <v>779</v>
      </c>
      <c r="I247" s="380"/>
      <c r="J247" s="380"/>
      <c r="K247" s="380">
        <v>3</v>
      </c>
      <c r="L247" s="380"/>
      <c r="M247" s="380"/>
      <c r="N247" s="380"/>
      <c r="O247" s="380"/>
      <c r="P247" s="380"/>
      <c r="Q247" s="178"/>
      <c r="R247" s="178"/>
      <c r="S247" s="178"/>
      <c r="T247" s="178"/>
      <c r="U247" s="178"/>
      <c r="V247" s="178"/>
      <c r="W247" s="178"/>
      <c r="X247" s="178"/>
      <c r="Y247" s="178"/>
      <c r="Z247" s="178"/>
      <c r="AA247" s="178"/>
      <c r="AB247" s="178"/>
      <c r="AG247" s="186"/>
      <c r="AI247" s="25" t="s">
        <v>738</v>
      </c>
      <c r="AJ247" s="19" t="str">
        <f>VLOOKUP(C247,EJE!C$1:D1577,2,FALSE)</f>
        <v>https://drive.google.com/file/d/1d10kKB4X2rApjiYtDlKjBbuy7zvRY_rz/view?usp=sharing</v>
      </c>
    </row>
    <row r="248" spans="1:36" ht="12" customHeight="1">
      <c r="A248" s="165">
        <v>15</v>
      </c>
      <c r="B248" s="197" t="s">
        <v>1</v>
      </c>
      <c r="C248" s="178" t="s">
        <v>745</v>
      </c>
      <c r="D248" s="206" t="str">
        <f t="shared" si="69"/>
        <v>video</v>
      </c>
      <c r="E248" s="380"/>
      <c r="F248" s="380"/>
      <c r="G248" s="380"/>
      <c r="H248" s="380" t="s">
        <v>779</v>
      </c>
      <c r="I248" s="380"/>
      <c r="J248" s="380"/>
      <c r="K248" s="380">
        <v>3</v>
      </c>
      <c r="L248" s="380"/>
      <c r="M248" s="380"/>
      <c r="N248" s="380"/>
      <c r="O248" s="380"/>
      <c r="P248" s="380"/>
      <c r="Q248" s="178"/>
      <c r="R248" s="178"/>
      <c r="S248" s="178"/>
      <c r="T248" s="178"/>
      <c r="U248" s="178"/>
      <c r="V248" s="178"/>
      <c r="W248" s="178"/>
      <c r="X248" s="178"/>
      <c r="Y248" s="178"/>
      <c r="Z248" s="178"/>
      <c r="AA248" s="178"/>
      <c r="AB248" s="178"/>
      <c r="AE248" s="174"/>
      <c r="AI248" s="25" t="s">
        <v>738</v>
      </c>
      <c r="AJ248" s="19" t="str">
        <f>VLOOKUP(C248,EJE!C$1:D1578,2,FALSE)</f>
        <v>https://drive.google.com/file/d/1d10kKB4X2rApjiYtDlKjBbuy7zvRY_rz/view?usp=sharing</v>
      </c>
    </row>
    <row r="249" spans="1:36" ht="12.75" customHeight="1">
      <c r="A249" s="165">
        <v>16</v>
      </c>
      <c r="B249" s="197" t="s">
        <v>1</v>
      </c>
      <c r="C249" s="178" t="s">
        <v>745</v>
      </c>
      <c r="D249" s="206" t="str">
        <f t="shared" si="69"/>
        <v>video</v>
      </c>
      <c r="E249" s="380"/>
      <c r="F249" s="380"/>
      <c r="G249" s="380"/>
      <c r="H249" s="380" t="s">
        <v>779</v>
      </c>
      <c r="I249" s="380"/>
      <c r="J249" s="380"/>
      <c r="K249" s="380">
        <v>3</v>
      </c>
      <c r="L249" s="380"/>
      <c r="M249" s="380"/>
      <c r="N249" s="380"/>
      <c r="O249" s="380"/>
      <c r="P249" s="380"/>
      <c r="Q249" s="178"/>
      <c r="R249" s="178"/>
      <c r="S249" s="178"/>
      <c r="T249" s="178"/>
      <c r="U249" s="178"/>
      <c r="V249" s="178"/>
      <c r="W249" s="178"/>
      <c r="X249" s="178"/>
      <c r="Y249" s="178"/>
      <c r="Z249" s="178"/>
      <c r="AA249" s="178"/>
      <c r="AB249" s="178"/>
      <c r="AE249" s="174"/>
      <c r="AI249" s="25" t="s">
        <v>738</v>
      </c>
      <c r="AJ249" s="19" t="str">
        <f>VLOOKUP(C249,EJE!C$1:D1579,2,FALSE)</f>
        <v>https://drive.google.com/file/d/1d10kKB4X2rApjiYtDlKjBbuy7zvRY_rz/view?usp=sharing</v>
      </c>
    </row>
    <row r="250" spans="1:36" ht="12" customHeight="1">
      <c r="A250" s="166">
        <v>17</v>
      </c>
      <c r="B250" s="197" t="s">
        <v>1</v>
      </c>
      <c r="C250" s="178" t="s">
        <v>745</v>
      </c>
      <c r="D250" s="206" t="str">
        <f t="shared" si="69"/>
        <v>video</v>
      </c>
      <c r="E250" s="380"/>
      <c r="F250" s="380"/>
      <c r="G250" s="380"/>
      <c r="H250" s="380" t="s">
        <v>779</v>
      </c>
      <c r="I250" s="380"/>
      <c r="J250" s="380"/>
      <c r="K250" s="380">
        <v>3</v>
      </c>
      <c r="L250" s="380"/>
      <c r="M250" s="380"/>
      <c r="N250" s="380"/>
      <c r="O250" s="380"/>
      <c r="P250" s="380"/>
      <c r="Q250" s="178"/>
      <c r="R250" s="178"/>
      <c r="S250" s="178"/>
      <c r="T250" s="178"/>
      <c r="U250" s="178"/>
      <c r="V250" s="178"/>
      <c r="W250" s="178"/>
      <c r="X250" s="178"/>
      <c r="Y250" s="178"/>
      <c r="Z250" s="178"/>
      <c r="AA250" s="178"/>
      <c r="AB250" s="178"/>
      <c r="AE250" s="174"/>
      <c r="AI250" s="25" t="s">
        <v>738</v>
      </c>
      <c r="AJ250" s="19" t="str">
        <f>VLOOKUP(C250,EJE!C$1:D1580,2,FALSE)</f>
        <v>https://drive.google.com/file/d/1d10kKB4X2rApjiYtDlKjBbuy7zvRY_rz/view?usp=sharing</v>
      </c>
    </row>
    <row r="251" spans="1:36" ht="12" customHeight="1">
      <c r="A251" s="166">
        <v>18</v>
      </c>
      <c r="B251" s="197" t="s">
        <v>1</v>
      </c>
      <c r="C251" s="178" t="s">
        <v>745</v>
      </c>
      <c r="D251" s="206" t="str">
        <f t="shared" si="69"/>
        <v>video</v>
      </c>
      <c r="E251" s="380"/>
      <c r="F251" s="380"/>
      <c r="G251" s="380"/>
      <c r="H251" s="380" t="s">
        <v>779</v>
      </c>
      <c r="I251" s="380"/>
      <c r="J251" s="380"/>
      <c r="K251" s="380">
        <v>3</v>
      </c>
      <c r="L251" s="380"/>
      <c r="M251" s="380"/>
      <c r="N251" s="380"/>
      <c r="O251" s="380"/>
      <c r="P251" s="380"/>
      <c r="Q251" s="178"/>
      <c r="R251" s="178"/>
      <c r="S251" s="178"/>
      <c r="T251" s="178"/>
      <c r="U251" s="178"/>
      <c r="V251" s="178"/>
      <c r="W251" s="178"/>
      <c r="X251" s="178"/>
      <c r="Y251" s="178"/>
      <c r="Z251" s="178"/>
      <c r="AA251" s="178"/>
      <c r="AB251" s="178"/>
      <c r="AE251" s="174"/>
      <c r="AI251" s="25" t="s">
        <v>738</v>
      </c>
      <c r="AJ251" s="19" t="str">
        <f>VLOOKUP(C251,EJE!C$1:D1593,2,FALSE)</f>
        <v>https://drive.google.com/file/d/1d10kKB4X2rApjiYtDlKjBbuy7zvRY_rz/view?usp=sharing</v>
      </c>
    </row>
    <row r="252" spans="1:36" ht="12" customHeight="1">
      <c r="A252" s="166">
        <v>19</v>
      </c>
      <c r="B252" s="197" t="s">
        <v>1</v>
      </c>
      <c r="C252" s="178" t="s">
        <v>745</v>
      </c>
      <c r="D252" s="206" t="str">
        <f t="shared" si="69"/>
        <v>video</v>
      </c>
      <c r="E252" s="380"/>
      <c r="F252" s="380"/>
      <c r="G252" s="380"/>
      <c r="H252" s="380" t="s">
        <v>779</v>
      </c>
      <c r="I252" s="380"/>
      <c r="J252" s="380"/>
      <c r="K252" s="380">
        <v>3</v>
      </c>
      <c r="L252" s="380"/>
      <c r="M252" s="380"/>
      <c r="N252" s="380"/>
      <c r="O252" s="380"/>
      <c r="P252" s="380"/>
      <c r="Q252" s="178"/>
      <c r="R252" s="178"/>
      <c r="S252" s="178"/>
      <c r="T252" s="178"/>
      <c r="U252" s="178"/>
      <c r="V252" s="178"/>
      <c r="W252" s="178"/>
      <c r="X252" s="178"/>
      <c r="Y252" s="178"/>
      <c r="Z252" s="178"/>
      <c r="AA252" s="178"/>
      <c r="AB252" s="178"/>
      <c r="AE252" s="174"/>
      <c r="AI252" s="25" t="s">
        <v>738</v>
      </c>
      <c r="AJ252" s="19" t="str">
        <f>VLOOKUP(C252,EJE!C$1:D1594,2,FALSE)</f>
        <v>https://drive.google.com/file/d/1d10kKB4X2rApjiYtDlKjBbuy7zvRY_rz/view?usp=sharing</v>
      </c>
    </row>
    <row r="253" spans="1:36" ht="12" customHeight="1">
      <c r="A253" s="166">
        <v>20</v>
      </c>
      <c r="B253" s="197" t="s">
        <v>1</v>
      </c>
      <c r="C253" s="178" t="s">
        <v>745</v>
      </c>
      <c r="D253" s="206" t="str">
        <f t="shared" si="69"/>
        <v>video</v>
      </c>
      <c r="E253" s="380"/>
      <c r="F253" s="380"/>
      <c r="G253" s="380"/>
      <c r="H253" s="380" t="s">
        <v>779</v>
      </c>
      <c r="I253" s="380"/>
      <c r="J253" s="380"/>
      <c r="K253" s="380">
        <v>3</v>
      </c>
      <c r="L253" s="380"/>
      <c r="M253" s="380"/>
      <c r="N253" s="380"/>
      <c r="O253" s="380"/>
      <c r="P253" s="380"/>
      <c r="Q253" s="178"/>
      <c r="R253" s="178"/>
      <c r="S253" s="178"/>
      <c r="T253" s="178"/>
      <c r="U253" s="178"/>
      <c r="V253" s="178"/>
      <c r="W253" s="178"/>
      <c r="X253" s="178"/>
      <c r="Y253" s="178"/>
      <c r="Z253" s="178"/>
      <c r="AA253" s="178"/>
      <c r="AB253" s="178"/>
      <c r="AE253" s="174"/>
      <c r="AI253" s="25" t="s">
        <v>738</v>
      </c>
      <c r="AJ253" s="19" t="str">
        <f>VLOOKUP(C253,EJE!C$1:D1595,2,FALSE)</f>
        <v>https://drive.google.com/file/d/1d10kKB4X2rApjiYtDlKjBbuy7zvRY_rz/view?usp=sharing</v>
      </c>
    </row>
    <row r="254" spans="1:36">
      <c r="A254" s="166"/>
      <c r="B254" s="199"/>
      <c r="C254" s="159"/>
      <c r="D254" s="204"/>
      <c r="E254" s="173"/>
      <c r="F254" s="173"/>
      <c r="G254" s="173"/>
      <c r="I254" s="156"/>
      <c r="J254" s="174"/>
      <c r="L254" s="156"/>
      <c r="M254" s="174"/>
      <c r="O254" s="156"/>
      <c r="P254" s="174"/>
      <c r="S254" s="174"/>
      <c r="U254" s="175"/>
      <c r="V254" s="175"/>
      <c r="W254" s="175"/>
      <c r="X254" s="175"/>
      <c r="Y254" s="175"/>
      <c r="AB254" s="174"/>
      <c r="AE254" s="174"/>
    </row>
    <row r="255" spans="1:36">
      <c r="A255" s="166"/>
      <c r="B255" s="199"/>
      <c r="C255" s="159"/>
      <c r="D255" s="204"/>
      <c r="E255" s="173"/>
      <c r="F255" s="173"/>
      <c r="G255" s="173"/>
      <c r="I255" s="156"/>
      <c r="J255" s="174"/>
      <c r="L255" s="156"/>
      <c r="M255" s="174"/>
      <c r="O255" s="156"/>
      <c r="P255" s="174"/>
      <c r="S255" s="174"/>
      <c r="U255" s="175"/>
      <c r="V255" s="175"/>
      <c r="W255" s="175"/>
      <c r="X255" s="175"/>
      <c r="Y255" s="175"/>
      <c r="AB255" s="174"/>
      <c r="AE255" s="174"/>
    </row>
    <row r="256" spans="1:36">
      <c r="A256" s="166"/>
      <c r="B256" s="199"/>
      <c r="C256" s="189"/>
      <c r="D256" s="204"/>
      <c r="F256" s="156"/>
      <c r="G256" s="174"/>
      <c r="I256" s="156"/>
      <c r="J256" s="174"/>
      <c r="L256" s="156"/>
      <c r="M256" s="174"/>
      <c r="O256" s="156"/>
      <c r="P256" s="174"/>
      <c r="S256" s="174"/>
      <c r="V256" s="174"/>
      <c r="Y256" s="174"/>
      <c r="AB256" s="174"/>
      <c r="AE256" s="174"/>
    </row>
    <row r="257" spans="1:42">
      <c r="A257" s="166"/>
      <c r="B257" s="199"/>
      <c r="C257" s="189"/>
      <c r="D257" s="204"/>
      <c r="F257" s="156"/>
      <c r="G257" s="174"/>
      <c r="I257" s="156"/>
      <c r="J257" s="174"/>
      <c r="L257" s="156"/>
      <c r="M257" s="174"/>
      <c r="O257" s="156"/>
      <c r="P257" s="174"/>
      <c r="S257" s="174"/>
      <c r="V257" s="174"/>
      <c r="Y257" s="174"/>
      <c r="AB257" s="174"/>
      <c r="AE257" s="174"/>
      <c r="AP257" s="188"/>
    </row>
    <row r="258" spans="1:42">
      <c r="C258" s="157" t="s">
        <v>932</v>
      </c>
      <c r="D258" s="208"/>
      <c r="E258" s="186"/>
      <c r="F258" s="186"/>
      <c r="G258" s="186"/>
      <c r="H258" s="186"/>
      <c r="I258" s="186"/>
      <c r="J258" s="186"/>
      <c r="K258" s="186"/>
      <c r="L258" s="186"/>
      <c r="M258" s="186"/>
      <c r="N258" s="186"/>
      <c r="O258" s="186"/>
      <c r="P258" s="186"/>
      <c r="AG258" s="186"/>
      <c r="AJ258" s="75"/>
    </row>
    <row r="259" spans="1:42" s="250" customFormat="1" ht="21" customHeight="1" thickBot="1">
      <c r="A259" s="246">
        <v>11</v>
      </c>
      <c r="B259" s="246"/>
      <c r="C259" s="246" t="s">
        <v>933</v>
      </c>
      <c r="D259" s="246"/>
      <c r="E259" s="402" t="s">
        <v>688</v>
      </c>
      <c r="F259" s="402"/>
      <c r="G259" s="402"/>
      <c r="H259" s="402" t="s">
        <v>38</v>
      </c>
      <c r="I259" s="402"/>
      <c r="J259" s="402"/>
      <c r="K259" s="402" t="s">
        <v>687</v>
      </c>
      <c r="L259" s="402"/>
      <c r="M259" s="402"/>
      <c r="N259" s="402" t="s">
        <v>686</v>
      </c>
      <c r="O259" s="402"/>
      <c r="P259" s="402"/>
      <c r="Q259" s="247"/>
      <c r="R259" s="247"/>
      <c r="S259" s="247"/>
      <c r="T259" s="247"/>
      <c r="U259" s="247"/>
      <c r="V259" s="247"/>
      <c r="W259" s="247"/>
      <c r="X259" s="247"/>
      <c r="Y259" s="247"/>
      <c r="Z259" s="247"/>
      <c r="AA259" s="247"/>
      <c r="AB259" s="247"/>
      <c r="AC259" s="247"/>
      <c r="AD259" s="247"/>
      <c r="AE259" s="247"/>
      <c r="AF259" s="247"/>
      <c r="AG259" s="248"/>
      <c r="AH259" s="249"/>
      <c r="AI259" s="249"/>
      <c r="AJ259" s="247"/>
    </row>
    <row r="260" spans="1:42" ht="25.5">
      <c r="A260" s="165">
        <v>1</v>
      </c>
      <c r="B260" s="193" t="s">
        <v>942</v>
      </c>
      <c r="C260" s="176" t="s">
        <v>720</v>
      </c>
      <c r="D260" s="205" t="str">
        <f t="shared" ref="D260:D265" si="70">HYPERLINK(AJ260,AI260)</f>
        <v>video</v>
      </c>
      <c r="E260" s="390">
        <v>8</v>
      </c>
      <c r="F260" s="390"/>
      <c r="G260" s="390"/>
      <c r="H260" s="390"/>
      <c r="I260" s="390"/>
      <c r="J260" s="390"/>
      <c r="K260" s="390"/>
      <c r="L260" s="390"/>
      <c r="M260" s="390"/>
      <c r="N260" s="390"/>
      <c r="O260" s="390"/>
      <c r="P260" s="391"/>
      <c r="Q260" s="159"/>
      <c r="R260" s="159"/>
      <c r="S260" s="159"/>
      <c r="T260" s="159"/>
      <c r="U260" s="159"/>
      <c r="V260" s="159"/>
      <c r="W260" s="159"/>
      <c r="X260" s="159"/>
      <c r="Y260" s="159"/>
      <c r="Z260" s="159"/>
      <c r="AA260" s="159"/>
      <c r="AB260" s="159"/>
      <c r="AC260" s="159"/>
      <c r="AD260" s="159"/>
      <c r="AE260" s="159"/>
      <c r="AF260" s="159"/>
      <c r="AG260" s="178"/>
      <c r="AI260" s="25" t="s">
        <v>738</v>
      </c>
      <c r="AJ260" s="19" t="str">
        <f>VLOOKUP(C260,EJE!C$1:D1592,2,FALSE)</f>
        <v>https://youtu.be/3cqkbGUWro4?si=jJC6Mfg8OeypjUji</v>
      </c>
    </row>
    <row r="261" spans="1:42" ht="12" customHeight="1">
      <c r="A261" s="165">
        <v>2</v>
      </c>
      <c r="B261" s="194" t="s">
        <v>264</v>
      </c>
      <c r="C261" s="178" t="s">
        <v>692</v>
      </c>
      <c r="D261" s="206" t="str">
        <f t="shared" si="70"/>
        <v>video</v>
      </c>
      <c r="E261" s="380"/>
      <c r="F261" s="380"/>
      <c r="G261" s="380"/>
      <c r="H261" s="380" t="s">
        <v>776</v>
      </c>
      <c r="I261" s="380"/>
      <c r="J261" s="380"/>
      <c r="K261" s="380">
        <v>3</v>
      </c>
      <c r="L261" s="380"/>
      <c r="M261" s="380"/>
      <c r="N261" s="380"/>
      <c r="O261" s="380"/>
      <c r="P261" s="385"/>
      <c r="Q261" s="159"/>
      <c r="R261" s="159"/>
      <c r="S261" s="159"/>
      <c r="T261" s="159"/>
      <c r="U261" s="159"/>
      <c r="V261" s="159"/>
      <c r="W261" s="159"/>
      <c r="X261" s="159"/>
      <c r="Y261" s="159"/>
      <c r="Z261" s="159"/>
      <c r="AA261" s="159"/>
      <c r="AB261" s="159"/>
      <c r="AC261" s="159"/>
      <c r="AD261" s="159"/>
      <c r="AE261" s="159"/>
      <c r="AF261" s="159"/>
      <c r="AG261" s="178"/>
      <c r="AI261" s="25" t="s">
        <v>738</v>
      </c>
      <c r="AJ261" s="19" t="str">
        <f>VLOOKUP(C261,EJE!C$1:D1593,2,FALSE)</f>
        <v>https://youtu.be/c6a4n-uxNy0?si=wxXF20Dhm3IYMqto</v>
      </c>
    </row>
    <row r="262" spans="1:42" ht="17.25" customHeight="1" thickBot="1">
      <c r="A262" s="165">
        <v>3</v>
      </c>
      <c r="B262" s="195" t="s">
        <v>942</v>
      </c>
      <c r="C262" s="180" t="s">
        <v>176</v>
      </c>
      <c r="D262" s="207" t="str">
        <f t="shared" si="70"/>
        <v>video</v>
      </c>
      <c r="E262" s="387"/>
      <c r="F262" s="387"/>
      <c r="G262" s="387"/>
      <c r="H262" s="387" t="s">
        <v>776</v>
      </c>
      <c r="I262" s="387"/>
      <c r="J262" s="387"/>
      <c r="K262" s="387">
        <v>3</v>
      </c>
      <c r="L262" s="387"/>
      <c r="M262" s="387"/>
      <c r="N262" s="387"/>
      <c r="O262" s="387"/>
      <c r="P262" s="388"/>
      <c r="Q262" s="159"/>
      <c r="R262" s="159"/>
      <c r="S262" s="159"/>
      <c r="T262" s="159"/>
      <c r="U262" s="159"/>
      <c r="V262" s="159"/>
      <c r="W262" s="159"/>
      <c r="X262" s="159"/>
      <c r="Y262" s="159"/>
      <c r="Z262" s="159"/>
      <c r="AA262" s="159"/>
      <c r="AB262" s="159"/>
      <c r="AC262" s="159"/>
      <c r="AD262" s="159"/>
      <c r="AE262" s="159"/>
      <c r="AF262" s="159"/>
      <c r="AG262" s="178"/>
      <c r="AI262" s="25" t="s">
        <v>738</v>
      </c>
      <c r="AJ262" s="19" t="str">
        <f>VLOOKUP(C262,EJE!C$1:D1594,2,FALSE)</f>
        <v>https://drive.google.com/file/d/1Q1An8Nigul245WUqUDS52fCJOsCBmEqf/view?usp=drive_link</v>
      </c>
    </row>
    <row r="263" spans="1:42" ht="16.5" customHeight="1">
      <c r="A263" s="165">
        <v>4</v>
      </c>
      <c r="B263" s="193" t="s">
        <v>739</v>
      </c>
      <c r="C263" s="176" t="s">
        <v>66</v>
      </c>
      <c r="D263" s="205" t="str">
        <f t="shared" si="70"/>
        <v>video</v>
      </c>
      <c r="E263" s="390"/>
      <c r="F263" s="390"/>
      <c r="G263" s="390"/>
      <c r="H263" s="390" t="s">
        <v>776</v>
      </c>
      <c r="I263" s="390"/>
      <c r="J263" s="390"/>
      <c r="K263" s="390">
        <v>3</v>
      </c>
      <c r="L263" s="390"/>
      <c r="M263" s="390"/>
      <c r="N263" s="390"/>
      <c r="O263" s="390"/>
      <c r="P263" s="391"/>
      <c r="Q263" s="159"/>
      <c r="R263" s="159"/>
      <c r="S263" s="159"/>
      <c r="T263" s="159"/>
      <c r="U263" s="159"/>
      <c r="V263" s="159"/>
      <c r="W263" s="159"/>
      <c r="X263" s="159"/>
      <c r="Y263" s="159"/>
      <c r="Z263" s="159"/>
      <c r="AA263" s="159"/>
      <c r="AB263" s="159"/>
      <c r="AC263" s="159"/>
      <c r="AD263" s="159"/>
      <c r="AE263" s="159"/>
      <c r="AF263" s="159"/>
      <c r="AG263" s="178"/>
      <c r="AI263" s="25" t="s">
        <v>738</v>
      </c>
      <c r="AJ263" s="19" t="str">
        <f>VLOOKUP(C263,EJE!C$1:D1595,2,FALSE)</f>
        <v>https://youtu.be/YNAwRWgPwNk?si=tRGZb459mOPBCCZB</v>
      </c>
    </row>
    <row r="264" spans="1:42" ht="12" customHeight="1">
      <c r="A264" s="165">
        <v>5</v>
      </c>
      <c r="B264" s="194" t="s">
        <v>739</v>
      </c>
      <c r="C264" s="178" t="s">
        <v>622</v>
      </c>
      <c r="D264" s="206" t="e">
        <f t="shared" si="70"/>
        <v>#N/A</v>
      </c>
      <c r="E264" s="380"/>
      <c r="F264" s="380"/>
      <c r="G264" s="380"/>
      <c r="H264" s="380" t="s">
        <v>776</v>
      </c>
      <c r="I264" s="380"/>
      <c r="J264" s="380"/>
      <c r="K264" s="380">
        <v>3</v>
      </c>
      <c r="L264" s="380"/>
      <c r="M264" s="380"/>
      <c r="N264" s="380"/>
      <c r="O264" s="380"/>
      <c r="P264" s="385"/>
      <c r="Q264" s="159"/>
      <c r="R264" s="159"/>
      <c r="S264" s="159"/>
      <c r="T264" s="159"/>
      <c r="U264" s="159"/>
      <c r="V264" s="159"/>
      <c r="W264" s="159"/>
      <c r="X264" s="159"/>
      <c r="Y264" s="159"/>
      <c r="Z264" s="159"/>
      <c r="AA264" s="159"/>
      <c r="AB264" s="159"/>
      <c r="AC264" s="159"/>
      <c r="AD264" s="159"/>
      <c r="AE264" s="159"/>
      <c r="AF264" s="159"/>
      <c r="AG264" s="178"/>
      <c r="AI264" s="25" t="s">
        <v>738</v>
      </c>
      <c r="AJ264" s="19" t="e">
        <f>VLOOKUP(C264,EJE!C$1:D1596,2,FALSE)</f>
        <v>#N/A</v>
      </c>
    </row>
    <row r="265" spans="1:42" ht="12.75" customHeight="1" thickBot="1">
      <c r="A265" s="165">
        <v>6</v>
      </c>
      <c r="B265" s="194" t="s">
        <v>0</v>
      </c>
      <c r="C265" s="178" t="s">
        <v>627</v>
      </c>
      <c r="D265" s="206" t="str">
        <f t="shared" si="70"/>
        <v>video</v>
      </c>
      <c r="E265" s="380"/>
      <c r="F265" s="380"/>
      <c r="G265" s="380"/>
      <c r="H265" s="380" t="s">
        <v>776</v>
      </c>
      <c r="I265" s="380"/>
      <c r="J265" s="380"/>
      <c r="K265" s="380">
        <v>3</v>
      </c>
      <c r="L265" s="380"/>
      <c r="M265" s="380"/>
      <c r="N265" s="380"/>
      <c r="O265" s="380"/>
      <c r="P265" s="385"/>
      <c r="Q265" s="159"/>
      <c r="R265" s="159"/>
      <c r="S265" s="159"/>
      <c r="T265" s="159"/>
      <c r="U265" s="159"/>
      <c r="V265" s="159"/>
      <c r="W265" s="159"/>
      <c r="X265" s="159"/>
      <c r="Y265" s="159"/>
      <c r="Z265" s="159"/>
      <c r="AA265" s="159"/>
      <c r="AB265" s="159"/>
      <c r="AC265" s="159"/>
      <c r="AD265" s="159"/>
      <c r="AE265" s="159"/>
      <c r="AF265" s="159"/>
      <c r="AG265" s="178"/>
      <c r="AI265" s="25" t="s">
        <v>738</v>
      </c>
      <c r="AJ265" s="19" t="str">
        <f>VLOOKUP(C265,EJE!C$1:D1597,2,FALSE)</f>
        <v>https://youtu.be/21c_yxmd5lQ?si=PIVwUqgcfAsyu5jn</v>
      </c>
    </row>
    <row r="266" spans="1:42">
      <c r="A266" s="165">
        <v>7</v>
      </c>
      <c r="B266" s="196" t="s">
        <v>838</v>
      </c>
      <c r="C266" s="176" t="str">
        <f>+VLOOKUP($B266,PERIODIZACION!$A$3:$AN$528,2,FALSE)</f>
        <v>HIP TRUST</v>
      </c>
      <c r="D266" s="222">
        <f>IF(VLOOKUP($B266,PERIODIZACION!$A$3:$AN$528,3,FALSE)=0,"",VLOOKUP($B266,PERIODIZACION!$A$3:$AN$528,3,FALSE))</f>
        <v>40</v>
      </c>
      <c r="E266" s="176" t="str">
        <f t="shared" ref="E266" si="71">IF(D266 &lt;&gt; "","/","")</f>
        <v>/</v>
      </c>
      <c r="F266" s="176">
        <f>IF(VLOOKUP($B266,PERIODIZACION!$A$3:$AN$528,4,FALSE)=0,"",VLOOKUP($B266,PERIODIZACION!$A$3:$AN$528,4,FALSE))</f>
        <v>4</v>
      </c>
      <c r="G266" s="176">
        <f>IF(VLOOKUP($B266,PERIODIZACION!$A$3:$AN$528,5,FALSE)=0,"",VLOOKUP($B266,PERIODIZACION!$A$3:$AN$528,5,FALSE))</f>
        <v>60</v>
      </c>
      <c r="H266" s="176" t="str">
        <f t="shared" ref="H266" si="72">IF(G266 &lt;&gt; "","/","")</f>
        <v>/</v>
      </c>
      <c r="I266" s="176">
        <f>IF(VLOOKUP($B266,PERIODIZACION!$A$3:$AN$528,6,FALSE)=0,"",VLOOKUP($B266,PERIODIZACION!$A$3:$AN$528,6,FALSE))</f>
        <v>4</v>
      </c>
      <c r="J266" s="176">
        <f>IF(VLOOKUP($B266,PERIODIZACION!$A$3:$AN$528,7,FALSE)=0,"",VLOOKUP($B266,PERIODIZACION!$A$3:$AN$528,7,FALSE))</f>
        <v>70</v>
      </c>
      <c r="K266" s="176" t="str">
        <f t="shared" ref="K266" si="73">IF(J266 &lt;&gt; "","/","")</f>
        <v>/</v>
      </c>
      <c r="L266" s="176">
        <f>IF(VLOOKUP($B266,PERIODIZACION!$A$3:$AN$528,8,FALSE)=0,"",VLOOKUP($B266,PERIODIZACION!$A$3:$AN$528,8,FALSE))</f>
        <v>4</v>
      </c>
      <c r="M266" s="176">
        <f>IF(VLOOKUP($B266,PERIODIZACION!$A$3:$AN$528,9,FALSE)=0,"",VLOOKUP($B266,PERIODIZACION!$A$3:$AN$528,9,FALSE))</f>
        <v>80</v>
      </c>
      <c r="N266" s="176" t="str">
        <f t="shared" ref="N266" si="74">IF(M266 &lt;&gt; "","/","")</f>
        <v>/</v>
      </c>
      <c r="O266" s="176">
        <f>IF(VLOOKUP($B266,PERIODIZACION!$A$3:$AN$528,10,FALSE)=0,"",VLOOKUP($B266,PERIODIZACION!$A$3:$AN$528,10,FALSE))</f>
        <v>5</v>
      </c>
      <c r="P266" s="176">
        <f>IF(VLOOKUP($B266,PERIODIZACION!$A$3:$AN$528,11,FALSE)=0,"",VLOOKUP($B266,PERIODIZACION!$A$3:$AN$528,11,FALSE))</f>
        <v>80</v>
      </c>
      <c r="Q266" s="176" t="str">
        <f t="shared" ref="Q266" si="75">IF(P266 &lt;&gt; "","/","")</f>
        <v>/</v>
      </c>
      <c r="R266" s="176">
        <f>IF(VLOOKUP($B266,PERIODIZACION!$A$3:$AN$528,12,FALSE)=0,"",VLOOKUP($B266,PERIODIZACION!$A$3:$AN$528,12,FALSE))</f>
        <v>5</v>
      </c>
      <c r="S266" s="176">
        <f>IF(VLOOKUP($B266,PERIODIZACION!$A$3:$AN$528,13,FALSE)=0,"",VLOOKUP($B266,PERIODIZACION!$A$3:$AN$528,13,FALSE))</f>
        <v>80</v>
      </c>
      <c r="T266" s="176" t="str">
        <f t="shared" ref="T266" si="76">IF(S266 &lt;&gt; "","/","")</f>
        <v>/</v>
      </c>
      <c r="U266" s="176">
        <f>IF(VLOOKUP($B266,PERIODIZACION!$A$3:$AN$528,14,FALSE)=0,"",VLOOKUP($B266,PERIODIZACION!$A$3:$AN$528,14,FALSE))</f>
        <v>5</v>
      </c>
      <c r="V266" s="176">
        <f>IF(VLOOKUP($B266,PERIODIZACION!$A$3:$AN$528,15,FALSE)=0,"",VLOOKUP($B266,PERIODIZACION!$A$3:$AN$528,15,FALSE))</f>
        <v>80</v>
      </c>
      <c r="W266" s="176" t="str">
        <f t="shared" ref="W266" si="77">IF(V266 &lt;&gt; "","/","")</f>
        <v>/</v>
      </c>
      <c r="X266" s="176">
        <f>IF(VLOOKUP($B266,PERIODIZACION!$A$3:$AN$528,16,FALSE)=0,"",VLOOKUP($B266,PERIODIZACION!$A$3:$AN$528,16,FALSE))</f>
        <v>5</v>
      </c>
      <c r="Y266" s="176">
        <f>IF(VLOOKUP($B266,PERIODIZACION!$A$3:$AN$528,17,FALSE)=0,"",VLOOKUP($B266,PERIODIZACION!$A$3:$AN$528,17,FALSE))</f>
        <v>80</v>
      </c>
      <c r="Z266" s="176" t="str">
        <f t="shared" ref="Z266" si="78">IF(Y266 &lt;&gt; "","/","")</f>
        <v>/</v>
      </c>
      <c r="AA266" s="176">
        <f>IF(VLOOKUP($B266,PERIODIZACION!$A$3:$AN$528,18,FALSE)=0,"",VLOOKUP($B266,PERIODIZACION!$A$3:$AN$528,18,FALSE))</f>
        <v>5</v>
      </c>
      <c r="AB266" s="176">
        <f>IF(VLOOKUP($B266,PERIODIZACION!$A$3:$AN$528,19,FALSE)=0,"",VLOOKUP($B266,PERIODIZACION!$A$3:$AN$528,19,FALSE))</f>
        <v>80</v>
      </c>
      <c r="AC266" s="176" t="str">
        <f t="shared" ref="AC266" si="79">IF(AB266 &lt;&gt; "","/","")</f>
        <v>/</v>
      </c>
      <c r="AD266" s="176">
        <f>IF(VLOOKUP($B266,PERIODIZACION!$A$3:$AN$528,20,FALSE)=0,"",VLOOKUP($B266,PERIODIZACION!$A$3:$AN$528,20,FALSE))</f>
        <v>5</v>
      </c>
      <c r="AE266" s="176" t="str">
        <f>IF(VLOOKUP($B266,PERIODIZACION!$A$3:$AN$528,21,FALSE)=0,"",VLOOKUP($B266,PERIODIZACION!$A$3:$AN$528,21,FALSE))</f>
        <v/>
      </c>
      <c r="AF266" s="176" t="str">
        <f t="shared" ref="AF266" si="80">IF(AE266 &lt;&gt; "","/","")</f>
        <v/>
      </c>
      <c r="AG266" s="182" t="str">
        <f>IF(VLOOKUP($B266,PERIODIZACION!$A$3:$AN$528,22,FALSE)=0,"",VLOOKUP($B266,PERIODIZACION!$A$3:$AN$528,22,FALSE))</f>
        <v/>
      </c>
      <c r="AJ266" s="19" t="e">
        <f>VLOOKUP(C266,EJE!C$1:D1599,2,FALSE)</f>
        <v>#N/A</v>
      </c>
    </row>
    <row r="267" spans="1:42" ht="12" customHeight="1">
      <c r="A267" s="165">
        <v>8</v>
      </c>
      <c r="B267" s="194" t="s">
        <v>685</v>
      </c>
      <c r="C267" s="178" t="s">
        <v>3</v>
      </c>
      <c r="D267" s="206" t="str">
        <f>HYPERLINK(AJ267,AI267)</f>
        <v>video</v>
      </c>
      <c r="E267" s="380"/>
      <c r="F267" s="380"/>
      <c r="G267" s="380"/>
      <c r="H267" s="380" t="s">
        <v>776</v>
      </c>
      <c r="I267" s="380"/>
      <c r="J267" s="380"/>
      <c r="K267" s="380"/>
      <c r="L267" s="380"/>
      <c r="M267" s="380"/>
      <c r="N267" s="380"/>
      <c r="O267" s="380"/>
      <c r="P267" s="380"/>
      <c r="Q267" s="178"/>
      <c r="R267" s="178"/>
      <c r="S267" s="178"/>
      <c r="T267" s="178"/>
      <c r="U267" s="178"/>
      <c r="V267" s="178"/>
      <c r="W267" s="178"/>
      <c r="X267" s="178"/>
      <c r="Y267" s="178"/>
      <c r="Z267" s="178"/>
      <c r="AA267" s="178"/>
      <c r="AB267" s="178"/>
      <c r="AC267" s="178"/>
      <c r="AD267" s="178"/>
      <c r="AE267" s="178"/>
      <c r="AF267" s="178"/>
      <c r="AG267" s="183"/>
      <c r="AI267" s="25" t="s">
        <v>738</v>
      </c>
      <c r="AJ267" s="19" t="str">
        <f>VLOOKUP(C267,EJE!C$1:D1600,2,FALSE)</f>
        <v>https://youtu.be/JwwQxitUCsY?si=-0IR-GRHn2uOUwX0</v>
      </c>
    </row>
    <row r="268" spans="1:42" ht="12.75" customHeight="1" thickBot="1">
      <c r="A268" s="165">
        <v>9</v>
      </c>
      <c r="B268" s="195" t="s">
        <v>264</v>
      </c>
      <c r="C268" s="180" t="s">
        <v>219</v>
      </c>
      <c r="D268" s="207" t="str">
        <f>HYPERLINK(AJ268,AI268)</f>
        <v>video</v>
      </c>
      <c r="E268" s="387"/>
      <c r="F268" s="387"/>
      <c r="G268" s="387"/>
      <c r="H268" s="387" t="s">
        <v>776</v>
      </c>
      <c r="I268" s="387"/>
      <c r="J268" s="387"/>
      <c r="K268" s="387"/>
      <c r="L268" s="387"/>
      <c r="M268" s="387"/>
      <c r="N268" s="387"/>
      <c r="O268" s="387"/>
      <c r="P268" s="387"/>
      <c r="Q268" s="180"/>
      <c r="R268" s="180"/>
      <c r="S268" s="180"/>
      <c r="T268" s="180"/>
      <c r="U268" s="180"/>
      <c r="V268" s="180"/>
      <c r="W268" s="180"/>
      <c r="X268" s="180"/>
      <c r="Y268" s="180"/>
      <c r="Z268" s="180"/>
      <c r="AA268" s="180"/>
      <c r="AB268" s="180"/>
      <c r="AC268" s="180"/>
      <c r="AD268" s="180"/>
      <c r="AE268" s="180"/>
      <c r="AF268" s="180"/>
      <c r="AG268" s="184"/>
      <c r="AI268" s="25" t="s">
        <v>738</v>
      </c>
      <c r="AJ268" s="19">
        <f>VLOOKUP(C268,EJE!C$1:D1601,2,FALSE)</f>
        <v>0</v>
      </c>
    </row>
    <row r="269" spans="1:42">
      <c r="A269" s="165">
        <v>10</v>
      </c>
      <c r="B269" s="400"/>
      <c r="C269" s="400"/>
      <c r="D269" s="400"/>
      <c r="E269" s="400" t="s">
        <v>688</v>
      </c>
      <c r="F269" s="400"/>
      <c r="G269" s="400"/>
      <c r="H269" s="400" t="s">
        <v>38</v>
      </c>
      <c r="I269" s="400"/>
      <c r="J269" s="400"/>
      <c r="K269" s="400" t="s">
        <v>687</v>
      </c>
      <c r="L269" s="400"/>
      <c r="M269" s="400"/>
      <c r="N269" s="400" t="s">
        <v>686</v>
      </c>
      <c r="O269" s="400"/>
      <c r="P269" s="400"/>
      <c r="Q269" s="178"/>
      <c r="R269" s="178"/>
      <c r="S269" s="178"/>
      <c r="T269" s="178"/>
      <c r="U269" s="178"/>
      <c r="V269" s="178"/>
      <c r="W269" s="178"/>
      <c r="X269" s="178"/>
      <c r="Y269" s="178"/>
      <c r="Z269" s="178"/>
      <c r="AA269" s="178"/>
      <c r="AB269" s="178"/>
      <c r="AC269" s="178"/>
      <c r="AD269" s="178"/>
      <c r="AE269" s="178"/>
      <c r="AF269" s="178"/>
      <c r="AG269" s="178"/>
      <c r="AJ269" s="19"/>
    </row>
    <row r="270" spans="1:42" ht="16.5" customHeight="1">
      <c r="A270" s="165">
        <v>11</v>
      </c>
      <c r="B270" s="197" t="s">
        <v>685</v>
      </c>
      <c r="C270" s="178" t="s">
        <v>3</v>
      </c>
      <c r="D270" s="206" t="str">
        <f t="shared" ref="D270:D279" si="81">HYPERLINK(AJ270,AI270)</f>
        <v>video</v>
      </c>
      <c r="E270" s="380"/>
      <c r="F270" s="380"/>
      <c r="G270" s="380"/>
      <c r="H270" s="380" t="s">
        <v>776</v>
      </c>
      <c r="I270" s="380"/>
      <c r="J270" s="380"/>
      <c r="K270" s="380"/>
      <c r="L270" s="380"/>
      <c r="M270" s="380"/>
      <c r="N270" s="380"/>
      <c r="O270" s="380"/>
      <c r="P270" s="380"/>
      <c r="Q270" s="178"/>
      <c r="R270" s="178"/>
      <c r="S270" s="178"/>
      <c r="T270" s="178"/>
      <c r="U270" s="178"/>
      <c r="V270" s="178"/>
      <c r="W270" s="178"/>
      <c r="X270" s="178"/>
      <c r="Y270" s="178"/>
      <c r="Z270" s="178"/>
      <c r="AA270" s="178"/>
      <c r="AB270" s="178"/>
      <c r="AC270" s="178"/>
      <c r="AD270" s="178"/>
      <c r="AE270" s="178"/>
      <c r="AF270" s="178"/>
      <c r="AG270" s="178"/>
      <c r="AI270" s="25" t="s">
        <v>738</v>
      </c>
      <c r="AJ270" s="19" t="str">
        <f>VLOOKUP(C270,EJE!C$1:D1603,2,FALSE)</f>
        <v>https://youtu.be/JwwQxitUCsY?si=-0IR-GRHn2uOUwX0</v>
      </c>
    </row>
    <row r="271" spans="1:42" ht="12.75" customHeight="1">
      <c r="A271" s="165">
        <v>12</v>
      </c>
      <c r="B271" s="197" t="s">
        <v>942</v>
      </c>
      <c r="C271" s="178" t="s">
        <v>661</v>
      </c>
      <c r="D271" s="206" t="str">
        <f t="shared" si="81"/>
        <v>video</v>
      </c>
      <c r="E271" s="380"/>
      <c r="F271" s="380"/>
      <c r="G271" s="380"/>
      <c r="H271" s="380" t="s">
        <v>776</v>
      </c>
      <c r="I271" s="380"/>
      <c r="J271" s="380"/>
      <c r="K271" s="380"/>
      <c r="L271" s="380"/>
      <c r="M271" s="380"/>
      <c r="N271" s="380"/>
      <c r="O271" s="380"/>
      <c r="P271" s="380"/>
      <c r="Q271" s="178"/>
      <c r="R271" s="178"/>
      <c r="S271" s="178"/>
      <c r="T271" s="178"/>
      <c r="U271" s="178"/>
      <c r="V271" s="178"/>
      <c r="W271" s="178"/>
      <c r="X271" s="178"/>
      <c r="Y271" s="178"/>
      <c r="Z271" s="178"/>
      <c r="AA271" s="178"/>
      <c r="AB271" s="178"/>
      <c r="AC271" s="178"/>
      <c r="AD271" s="178"/>
      <c r="AE271" s="178"/>
      <c r="AF271" s="178"/>
      <c r="AG271" s="178"/>
      <c r="AI271" s="25" t="s">
        <v>738</v>
      </c>
      <c r="AJ271" s="19" t="str">
        <f>VLOOKUP(C271,EJE!C$1:D1604,2,FALSE)</f>
        <v>https://drive.google.com/file/d/1VSznd0Pd842fm_2ygqVwDGID2Qpk-swW/view?usp=sharing</v>
      </c>
    </row>
    <row r="272" spans="1:42" ht="12" customHeight="1">
      <c r="A272" s="165">
        <v>13</v>
      </c>
      <c r="B272" s="197" t="s">
        <v>942</v>
      </c>
      <c r="C272" s="178" t="s">
        <v>661</v>
      </c>
      <c r="D272" s="206" t="str">
        <f t="shared" si="81"/>
        <v>video</v>
      </c>
      <c r="E272" s="380"/>
      <c r="F272" s="380"/>
      <c r="G272" s="380"/>
      <c r="H272" s="380" t="s">
        <v>776</v>
      </c>
      <c r="I272" s="380"/>
      <c r="J272" s="380"/>
      <c r="K272" s="380"/>
      <c r="L272" s="380"/>
      <c r="M272" s="380"/>
      <c r="N272" s="380"/>
      <c r="O272" s="380"/>
      <c r="P272" s="380"/>
      <c r="Q272" s="178"/>
      <c r="R272" s="178"/>
      <c r="S272" s="178"/>
      <c r="T272" s="178"/>
      <c r="U272" s="178"/>
      <c r="V272" s="178"/>
      <c r="W272" s="178"/>
      <c r="X272" s="178"/>
      <c r="Y272" s="178"/>
      <c r="Z272" s="178"/>
      <c r="AA272" s="178"/>
      <c r="AB272" s="178"/>
      <c r="AC272" s="178"/>
      <c r="AD272" s="178"/>
      <c r="AE272" s="178"/>
      <c r="AF272" s="178"/>
      <c r="AG272" s="178"/>
      <c r="AI272" s="25" t="s">
        <v>738</v>
      </c>
      <c r="AJ272" s="19" t="str">
        <f>VLOOKUP(C272,EJE!C$1:D1605,2,FALSE)</f>
        <v>https://drive.google.com/file/d/1VSznd0Pd842fm_2ygqVwDGID2Qpk-swW/view?usp=sharing</v>
      </c>
    </row>
    <row r="273" spans="1:36" ht="12" customHeight="1">
      <c r="A273" s="165">
        <v>14</v>
      </c>
      <c r="B273" s="197" t="s">
        <v>42</v>
      </c>
      <c r="C273" s="178" t="s">
        <v>2</v>
      </c>
      <c r="D273" s="206" t="str">
        <f t="shared" si="81"/>
        <v>video</v>
      </c>
      <c r="E273" s="380">
        <v>10</v>
      </c>
      <c r="F273" s="380"/>
      <c r="G273" s="380"/>
      <c r="H273" s="380" t="s">
        <v>772</v>
      </c>
      <c r="I273" s="380"/>
      <c r="J273" s="380"/>
      <c r="K273" s="380">
        <v>3</v>
      </c>
      <c r="L273" s="380"/>
      <c r="M273" s="380"/>
      <c r="N273" s="380"/>
      <c r="O273" s="380"/>
      <c r="P273" s="380"/>
      <c r="Q273" s="178"/>
      <c r="R273" s="178"/>
      <c r="S273" s="178"/>
      <c r="T273" s="178"/>
      <c r="U273" s="178"/>
      <c r="V273" s="178"/>
      <c r="W273" s="178"/>
      <c r="X273" s="178"/>
      <c r="Y273" s="178"/>
      <c r="Z273" s="178"/>
      <c r="AA273" s="178"/>
      <c r="AB273" s="178"/>
      <c r="AC273" s="178"/>
      <c r="AD273" s="178"/>
      <c r="AE273" s="178"/>
      <c r="AF273" s="178"/>
      <c r="AG273" s="178"/>
      <c r="AI273" s="25" t="s">
        <v>738</v>
      </c>
      <c r="AJ273" s="19" t="str">
        <f>VLOOKUP(C273,EJE!C$1:D1606,2,FALSE)</f>
        <v>https://youtu.be/bgO3bI1ts_E?si=cgFOBOfo4lT9WI1k</v>
      </c>
    </row>
    <row r="274" spans="1:36" ht="12" customHeight="1">
      <c r="A274" s="165">
        <v>15</v>
      </c>
      <c r="B274" s="197" t="s">
        <v>39</v>
      </c>
      <c r="C274" s="178" t="s">
        <v>565</v>
      </c>
      <c r="D274" s="206" t="str">
        <f t="shared" si="81"/>
        <v>video</v>
      </c>
      <c r="E274" s="380">
        <v>10</v>
      </c>
      <c r="F274" s="380"/>
      <c r="G274" s="380"/>
      <c r="H274" s="380" t="s">
        <v>772</v>
      </c>
      <c r="I274" s="380"/>
      <c r="J274" s="380"/>
      <c r="K274" s="380">
        <v>3</v>
      </c>
      <c r="L274" s="380"/>
      <c r="M274" s="380"/>
      <c r="N274" s="380"/>
      <c r="O274" s="380"/>
      <c r="P274" s="380"/>
      <c r="Q274" s="178"/>
      <c r="R274" s="178"/>
      <c r="S274" s="178"/>
      <c r="T274" s="178"/>
      <c r="U274" s="178"/>
      <c r="V274" s="178"/>
      <c r="W274" s="178"/>
      <c r="X274" s="178"/>
      <c r="Y274" s="178"/>
      <c r="Z274" s="178"/>
      <c r="AA274" s="178"/>
      <c r="AB274" s="178"/>
      <c r="AC274" s="178"/>
      <c r="AD274" s="178"/>
      <c r="AE274" s="178"/>
      <c r="AF274" s="178"/>
      <c r="AG274" s="178"/>
      <c r="AI274" s="25" t="s">
        <v>738</v>
      </c>
      <c r="AJ274" s="19">
        <f>VLOOKUP(C274,EJE!C$1:D1607,2,FALSE)</f>
        <v>0</v>
      </c>
    </row>
    <row r="275" spans="1:36" ht="12.75" customHeight="1">
      <c r="A275" s="165">
        <v>16</v>
      </c>
      <c r="B275" s="197" t="s">
        <v>685</v>
      </c>
      <c r="C275" s="178" t="s">
        <v>4</v>
      </c>
      <c r="D275" s="206" t="str">
        <f t="shared" si="81"/>
        <v>video</v>
      </c>
      <c r="E275" s="380"/>
      <c r="F275" s="380"/>
      <c r="G275" s="380"/>
      <c r="H275" s="380" t="s">
        <v>779</v>
      </c>
      <c r="I275" s="380"/>
      <c r="J275" s="380"/>
      <c r="K275" s="380">
        <v>3</v>
      </c>
      <c r="L275" s="380"/>
      <c r="M275" s="380"/>
      <c r="N275" s="380"/>
      <c r="O275" s="380"/>
      <c r="P275" s="380"/>
      <c r="Q275" s="178"/>
      <c r="R275" s="178"/>
      <c r="S275" s="178"/>
      <c r="T275" s="178"/>
      <c r="U275" s="178"/>
      <c r="V275" s="178"/>
      <c r="W275" s="178"/>
      <c r="X275" s="178"/>
      <c r="Y275" s="178"/>
      <c r="Z275" s="178"/>
      <c r="AA275" s="178"/>
      <c r="AB275" s="178"/>
      <c r="AC275" s="178"/>
      <c r="AD275" s="178"/>
      <c r="AE275" s="178"/>
      <c r="AF275" s="178"/>
      <c r="AG275" s="178"/>
      <c r="AI275" s="25" t="s">
        <v>738</v>
      </c>
      <c r="AJ275" s="19" t="str">
        <f>VLOOKUP(C275,EJE!C$1:D1608,2,FALSE)</f>
        <v>https://youtu.be/SvFPSj9WcEk?si=iMWBcf8EZLcp5zy2</v>
      </c>
    </row>
    <row r="276" spans="1:36" ht="16.5">
      <c r="A276" s="166">
        <v>17</v>
      </c>
      <c r="B276" s="197" t="s">
        <v>1</v>
      </c>
      <c r="C276" s="178" t="s">
        <v>746</v>
      </c>
      <c r="D276" s="206" t="str">
        <f t="shared" si="81"/>
        <v>video</v>
      </c>
      <c r="E276" s="380"/>
      <c r="F276" s="380"/>
      <c r="G276" s="380"/>
      <c r="H276" s="380"/>
      <c r="I276" s="380"/>
      <c r="J276" s="380"/>
      <c r="K276" s="380"/>
      <c r="L276" s="380"/>
      <c r="M276" s="380"/>
      <c r="N276" s="380"/>
      <c r="O276" s="380"/>
      <c r="P276" s="380"/>
      <c r="Q276" s="178"/>
      <c r="R276" s="178"/>
      <c r="S276" s="178"/>
      <c r="T276" s="178"/>
      <c r="U276" s="178"/>
      <c r="V276" s="178"/>
      <c r="W276" s="178"/>
      <c r="X276" s="178"/>
      <c r="Y276" s="178"/>
      <c r="Z276" s="178"/>
      <c r="AA276" s="178"/>
      <c r="AB276" s="178"/>
      <c r="AC276" s="178"/>
      <c r="AD276" s="178"/>
      <c r="AE276" s="178"/>
      <c r="AF276" s="178"/>
      <c r="AG276" s="178"/>
      <c r="AI276" s="25" t="s">
        <v>738</v>
      </c>
      <c r="AJ276" s="19">
        <f>VLOOKUP(C276,EJE!C$1:D1609,2,FALSE)</f>
        <v>0</v>
      </c>
    </row>
    <row r="277" spans="1:36" ht="16.5">
      <c r="A277" s="166">
        <v>18</v>
      </c>
      <c r="B277" s="197" t="s">
        <v>1</v>
      </c>
      <c r="C277" s="178" t="s">
        <v>746</v>
      </c>
      <c r="D277" s="206" t="str">
        <f t="shared" si="81"/>
        <v>video</v>
      </c>
      <c r="E277" s="380"/>
      <c r="F277" s="380"/>
      <c r="G277" s="380"/>
      <c r="H277" s="380"/>
      <c r="I277" s="380"/>
      <c r="J277" s="380"/>
      <c r="K277" s="380"/>
      <c r="L277" s="380"/>
      <c r="M277" s="380"/>
      <c r="N277" s="380"/>
      <c r="O277" s="380"/>
      <c r="P277" s="380"/>
      <c r="Q277" s="178"/>
      <c r="R277" s="178"/>
      <c r="S277" s="178"/>
      <c r="T277" s="178"/>
      <c r="U277" s="178"/>
      <c r="V277" s="178"/>
      <c r="W277" s="178"/>
      <c r="X277" s="178"/>
      <c r="Y277" s="178"/>
      <c r="Z277" s="178"/>
      <c r="AA277" s="178"/>
      <c r="AB277" s="178"/>
      <c r="AC277" s="178"/>
      <c r="AD277" s="178"/>
      <c r="AE277" s="178"/>
      <c r="AF277" s="178"/>
      <c r="AG277" s="178"/>
      <c r="AI277" s="25" t="s">
        <v>738</v>
      </c>
      <c r="AJ277" s="19">
        <f>VLOOKUP(C277,EJE!C$1:D1610,2,FALSE)</f>
        <v>0</v>
      </c>
    </row>
    <row r="278" spans="1:36" ht="16.5">
      <c r="A278" s="166">
        <v>19</v>
      </c>
      <c r="B278" s="197" t="s">
        <v>1</v>
      </c>
      <c r="C278" s="178" t="s">
        <v>746</v>
      </c>
      <c r="D278" s="206" t="str">
        <f t="shared" si="81"/>
        <v>video</v>
      </c>
      <c r="E278" s="380"/>
      <c r="F278" s="380"/>
      <c r="G278" s="380"/>
      <c r="H278" s="380"/>
      <c r="I278" s="380"/>
      <c r="J278" s="380"/>
      <c r="K278" s="380"/>
      <c r="L278" s="380"/>
      <c r="M278" s="380"/>
      <c r="N278" s="380"/>
      <c r="O278" s="380"/>
      <c r="P278" s="380"/>
      <c r="Q278" s="178"/>
      <c r="R278" s="178"/>
      <c r="S278" s="178"/>
      <c r="T278" s="178"/>
      <c r="U278" s="178"/>
      <c r="V278" s="178"/>
      <c r="W278" s="178"/>
      <c r="X278" s="178"/>
      <c r="Y278" s="178"/>
      <c r="Z278" s="178"/>
      <c r="AA278" s="178"/>
      <c r="AB278" s="178"/>
      <c r="AC278" s="178"/>
      <c r="AD278" s="178"/>
      <c r="AE278" s="178"/>
      <c r="AF278" s="178"/>
      <c r="AG278" s="178"/>
      <c r="AI278" s="25" t="s">
        <v>738</v>
      </c>
      <c r="AJ278" s="19">
        <f>VLOOKUP(C278,EJE!C$1:D1611,2,FALSE)</f>
        <v>0</v>
      </c>
    </row>
    <row r="279" spans="1:36" ht="16.5">
      <c r="A279" s="166">
        <v>20</v>
      </c>
      <c r="B279" s="197" t="s">
        <v>1</v>
      </c>
      <c r="C279" s="178" t="s">
        <v>746</v>
      </c>
      <c r="D279" s="206" t="str">
        <f t="shared" si="81"/>
        <v>video</v>
      </c>
      <c r="E279" s="380"/>
      <c r="F279" s="380"/>
      <c r="G279" s="380"/>
      <c r="H279" s="380"/>
      <c r="I279" s="380"/>
      <c r="J279" s="380"/>
      <c r="K279" s="380"/>
      <c r="L279" s="380"/>
      <c r="M279" s="380"/>
      <c r="N279" s="380"/>
      <c r="O279" s="380"/>
      <c r="P279" s="380"/>
      <c r="Q279" s="178"/>
      <c r="R279" s="178"/>
      <c r="S279" s="178"/>
      <c r="T279" s="178"/>
      <c r="U279" s="178"/>
      <c r="V279" s="178"/>
      <c r="W279" s="178"/>
      <c r="X279" s="178"/>
      <c r="Y279" s="178"/>
      <c r="Z279" s="178"/>
      <c r="AA279" s="178"/>
      <c r="AB279" s="178"/>
      <c r="AC279" s="178"/>
      <c r="AD279" s="178"/>
      <c r="AE279" s="178"/>
      <c r="AF279" s="178"/>
      <c r="AG279" s="178"/>
      <c r="AI279" s="25" t="s">
        <v>738</v>
      </c>
      <c r="AJ279" s="19">
        <f>VLOOKUP(C279,EJE!C$1:D1612,2,FALSE)</f>
        <v>0</v>
      </c>
    </row>
    <row r="280" spans="1:36">
      <c r="A280" s="166"/>
      <c r="B280" s="199"/>
    </row>
    <row r="281" spans="1:36">
      <c r="A281" s="166"/>
      <c r="B281" s="199"/>
    </row>
    <row r="282" spans="1:36">
      <c r="A282" s="166"/>
      <c r="B282" s="199"/>
    </row>
    <row r="283" spans="1:36">
      <c r="A283" s="166"/>
      <c r="B283" s="199"/>
    </row>
    <row r="284" spans="1:36">
      <c r="C284" s="157" t="s">
        <v>932</v>
      </c>
      <c r="D284" s="208"/>
      <c r="E284" s="186"/>
      <c r="F284" s="186"/>
      <c r="G284" s="186"/>
      <c r="H284" s="186"/>
      <c r="I284" s="186"/>
      <c r="J284" s="186"/>
      <c r="K284" s="186"/>
      <c r="L284" s="186"/>
      <c r="M284" s="186"/>
      <c r="N284" s="186"/>
      <c r="O284" s="186"/>
      <c r="P284" s="186"/>
      <c r="AG284" s="186"/>
      <c r="AJ284" s="75"/>
    </row>
    <row r="285" spans="1:36" s="250" customFormat="1" ht="21" customHeight="1" thickBot="1">
      <c r="A285" s="245">
        <v>12</v>
      </c>
      <c r="B285" s="245"/>
      <c r="C285" s="245" t="s">
        <v>934</v>
      </c>
      <c r="D285" s="245"/>
      <c r="E285" s="401" t="s">
        <v>688</v>
      </c>
      <c r="F285" s="401"/>
      <c r="G285" s="401"/>
      <c r="H285" s="401" t="s">
        <v>38</v>
      </c>
      <c r="I285" s="401"/>
      <c r="J285" s="401"/>
      <c r="K285" s="401" t="s">
        <v>687</v>
      </c>
      <c r="L285" s="401"/>
      <c r="M285" s="401"/>
      <c r="N285" s="401" t="s">
        <v>686</v>
      </c>
      <c r="O285" s="401"/>
      <c r="P285" s="401"/>
      <c r="AH285" s="249"/>
      <c r="AI285" s="249"/>
    </row>
    <row r="286" spans="1:36">
      <c r="A286" s="165">
        <v>1</v>
      </c>
      <c r="B286" s="193" t="s">
        <v>175</v>
      </c>
      <c r="C286" s="176" t="s">
        <v>210</v>
      </c>
      <c r="D286" s="209" t="str">
        <f t="shared" ref="D286:D305" si="82">HYPERLINK(AJ286,AI286)</f>
        <v>video</v>
      </c>
      <c r="E286" s="389">
        <v>8</v>
      </c>
      <c r="F286" s="389"/>
      <c r="G286" s="389"/>
      <c r="H286" s="389"/>
      <c r="I286" s="389"/>
      <c r="J286" s="389"/>
      <c r="K286" s="389"/>
      <c r="L286" s="389"/>
      <c r="M286" s="389"/>
      <c r="N286" s="390"/>
      <c r="O286" s="390"/>
      <c r="P286" s="391"/>
      <c r="Q286" s="186"/>
      <c r="R286" s="186"/>
      <c r="S286" s="186"/>
      <c r="T286" s="186"/>
      <c r="U286" s="186"/>
      <c r="V286" s="186"/>
      <c r="W286" s="186"/>
      <c r="X286" s="186"/>
      <c r="Y286" s="186"/>
      <c r="Z286" s="186"/>
      <c r="AA286" s="186"/>
      <c r="AB286" s="186"/>
      <c r="AC286" s="186"/>
      <c r="AD286" s="186"/>
      <c r="AE286" s="186"/>
      <c r="AF286" s="186"/>
      <c r="AG286" s="186"/>
      <c r="AI286" s="25" t="s">
        <v>738</v>
      </c>
      <c r="AJ286" s="19">
        <f>VLOOKUP(C286,EJE!C$1:D1612,2,FALSE)</f>
        <v>0</v>
      </c>
    </row>
    <row r="287" spans="1:36" ht="12" customHeight="1">
      <c r="A287" s="165">
        <v>2</v>
      </c>
      <c r="B287" s="194" t="s">
        <v>395</v>
      </c>
      <c r="C287" s="178" t="s">
        <v>389</v>
      </c>
      <c r="D287" s="208" t="str">
        <f t="shared" si="82"/>
        <v>video</v>
      </c>
      <c r="E287" s="384"/>
      <c r="F287" s="384"/>
      <c r="G287" s="384"/>
      <c r="H287" s="384" t="s">
        <v>776</v>
      </c>
      <c r="I287" s="384"/>
      <c r="J287" s="384"/>
      <c r="K287" s="384">
        <v>3</v>
      </c>
      <c r="L287" s="384"/>
      <c r="M287" s="384"/>
      <c r="N287" s="380"/>
      <c r="O287" s="380"/>
      <c r="P287" s="385"/>
      <c r="Q287" s="186"/>
      <c r="R287" s="186"/>
      <c r="S287" s="186"/>
      <c r="T287" s="186"/>
      <c r="U287" s="186"/>
      <c r="V287" s="186"/>
      <c r="W287" s="186"/>
      <c r="X287" s="186"/>
      <c r="Y287" s="186"/>
      <c r="Z287" s="186"/>
      <c r="AA287" s="186"/>
      <c r="AB287" s="186"/>
      <c r="AC287" s="186"/>
      <c r="AD287" s="186"/>
      <c r="AE287" s="186"/>
      <c r="AF287" s="186"/>
      <c r="AG287" s="186"/>
      <c r="AI287" s="25" t="s">
        <v>738</v>
      </c>
      <c r="AJ287" s="19" t="str">
        <f>VLOOKUP(C287,EJE!C$1:D1613,2,FALSE)</f>
        <v>https://youtu.be/B4AxYIlorgw?si=E6uIHQ3akwy8aj-m</v>
      </c>
    </row>
    <row r="288" spans="1:36" ht="17.25" customHeight="1" thickBot="1">
      <c r="A288" s="165">
        <v>3</v>
      </c>
      <c r="B288" s="195" t="s">
        <v>392</v>
      </c>
      <c r="C288" s="180" t="s">
        <v>176</v>
      </c>
      <c r="D288" s="210" t="str">
        <f t="shared" si="82"/>
        <v>video</v>
      </c>
      <c r="E288" s="386"/>
      <c r="F288" s="386"/>
      <c r="G288" s="386"/>
      <c r="H288" s="386" t="s">
        <v>776</v>
      </c>
      <c r="I288" s="386"/>
      <c r="J288" s="386"/>
      <c r="K288" s="386">
        <v>3</v>
      </c>
      <c r="L288" s="386"/>
      <c r="M288" s="386"/>
      <c r="N288" s="387"/>
      <c r="O288" s="387"/>
      <c r="P288" s="388"/>
      <c r="Q288" s="186"/>
      <c r="R288" s="186"/>
      <c r="S288" s="186"/>
      <c r="T288" s="186"/>
      <c r="U288" s="186"/>
      <c r="V288" s="186"/>
      <c r="W288" s="186"/>
      <c r="X288" s="186"/>
      <c r="Y288" s="186"/>
      <c r="Z288" s="186"/>
      <c r="AA288" s="186"/>
      <c r="AB288" s="186"/>
      <c r="AC288" s="186"/>
      <c r="AD288" s="186"/>
      <c r="AE288" s="186"/>
      <c r="AF288" s="186"/>
      <c r="AG288" s="186"/>
      <c r="AI288" s="25" t="s">
        <v>738</v>
      </c>
      <c r="AJ288" s="19" t="str">
        <f>VLOOKUP(C288,EJE!C$1:D1614,2,FALSE)</f>
        <v>https://drive.google.com/file/d/1Q1An8Nigul245WUqUDS52fCJOsCBmEqf/view?usp=drive_link</v>
      </c>
    </row>
    <row r="289" spans="1:36" ht="16.5" customHeight="1">
      <c r="A289" s="165">
        <v>4</v>
      </c>
      <c r="B289" s="193" t="s">
        <v>739</v>
      </c>
      <c r="C289" s="176" t="s">
        <v>66</v>
      </c>
      <c r="D289" s="209" t="str">
        <f t="shared" si="82"/>
        <v>video</v>
      </c>
      <c r="E289" s="389"/>
      <c r="F289" s="389"/>
      <c r="G289" s="389"/>
      <c r="H289" s="389" t="s">
        <v>776</v>
      </c>
      <c r="I289" s="389"/>
      <c r="J289" s="389"/>
      <c r="K289" s="389">
        <v>3</v>
      </c>
      <c r="L289" s="389"/>
      <c r="M289" s="389"/>
      <c r="N289" s="390"/>
      <c r="O289" s="390"/>
      <c r="P289" s="391"/>
      <c r="Q289" s="186"/>
      <c r="R289" s="186"/>
      <c r="S289" s="186"/>
      <c r="T289" s="186"/>
      <c r="U289" s="186"/>
      <c r="V289" s="186"/>
      <c r="W289" s="186"/>
      <c r="X289" s="186"/>
      <c r="Y289" s="186"/>
      <c r="Z289" s="186"/>
      <c r="AA289" s="186"/>
      <c r="AB289" s="186"/>
      <c r="AC289" s="186"/>
      <c r="AD289" s="186"/>
      <c r="AE289" s="186"/>
      <c r="AF289" s="186"/>
      <c r="AG289" s="186"/>
      <c r="AI289" s="25" t="s">
        <v>738</v>
      </c>
      <c r="AJ289" s="19" t="str">
        <f>VLOOKUP(C289,EJE!C$1:D1615,2,FALSE)</f>
        <v>https://youtu.be/YNAwRWgPwNk?si=tRGZb459mOPBCCZB</v>
      </c>
    </row>
    <row r="290" spans="1:36" ht="12" customHeight="1">
      <c r="A290" s="165">
        <v>5</v>
      </c>
      <c r="B290" s="194" t="s">
        <v>739</v>
      </c>
      <c r="C290" s="178" t="s">
        <v>622</v>
      </c>
      <c r="D290" s="208" t="e">
        <f t="shared" si="82"/>
        <v>#N/A</v>
      </c>
      <c r="E290" s="384"/>
      <c r="F290" s="384"/>
      <c r="G290" s="384"/>
      <c r="H290" s="384" t="s">
        <v>776</v>
      </c>
      <c r="I290" s="384"/>
      <c r="J290" s="384"/>
      <c r="K290" s="384">
        <v>3</v>
      </c>
      <c r="L290" s="384"/>
      <c r="M290" s="384"/>
      <c r="N290" s="380"/>
      <c r="O290" s="380"/>
      <c r="P290" s="385"/>
      <c r="Q290" s="186"/>
      <c r="R290" s="186"/>
      <c r="S290" s="186"/>
      <c r="T290" s="186"/>
      <c r="U290" s="186"/>
      <c r="V290" s="186"/>
      <c r="W290" s="186"/>
      <c r="X290" s="186"/>
      <c r="Y290" s="186"/>
      <c r="Z290" s="186"/>
      <c r="AA290" s="186"/>
      <c r="AB290" s="186"/>
      <c r="AC290" s="186"/>
      <c r="AD290" s="186"/>
      <c r="AE290" s="186"/>
      <c r="AF290" s="186"/>
      <c r="AG290" s="186"/>
      <c r="AI290" s="25" t="s">
        <v>738</v>
      </c>
      <c r="AJ290" s="19" t="e">
        <f>VLOOKUP(C290,EJE!C$1:D1616,2,FALSE)</f>
        <v>#N/A</v>
      </c>
    </row>
    <row r="291" spans="1:36" ht="12.75" customHeight="1" thickBot="1">
      <c r="A291" s="165">
        <v>6</v>
      </c>
      <c r="B291" s="195" t="s">
        <v>0</v>
      </c>
      <c r="C291" s="180" t="s">
        <v>627</v>
      </c>
      <c r="D291" s="210" t="str">
        <f t="shared" si="82"/>
        <v>video</v>
      </c>
      <c r="E291" s="386"/>
      <c r="F291" s="386"/>
      <c r="G291" s="386"/>
      <c r="H291" s="386" t="s">
        <v>776</v>
      </c>
      <c r="I291" s="386"/>
      <c r="J291" s="386"/>
      <c r="K291" s="386">
        <v>3</v>
      </c>
      <c r="L291" s="386"/>
      <c r="M291" s="386"/>
      <c r="N291" s="387"/>
      <c r="O291" s="387"/>
      <c r="P291" s="388"/>
      <c r="Q291" s="186"/>
      <c r="R291" s="186"/>
      <c r="S291" s="186"/>
      <c r="T291" s="186"/>
      <c r="U291" s="186"/>
      <c r="V291" s="186"/>
      <c r="W291" s="186"/>
      <c r="X291" s="186"/>
      <c r="Y291" s="186"/>
      <c r="Z291" s="186"/>
      <c r="AA291" s="186"/>
      <c r="AB291" s="186"/>
      <c r="AC291" s="186"/>
      <c r="AD291" s="186"/>
      <c r="AE291" s="186"/>
      <c r="AF291" s="186"/>
      <c r="AG291" s="186"/>
      <c r="AI291" s="25" t="s">
        <v>738</v>
      </c>
      <c r="AJ291" s="19" t="str">
        <f>VLOOKUP(C291,EJE!C$1:D1617,2,FALSE)</f>
        <v>https://youtu.be/21c_yxmd5lQ?si=PIVwUqgcfAsyu5jn</v>
      </c>
    </row>
    <row r="292" spans="1:36">
      <c r="A292" s="165">
        <v>7</v>
      </c>
      <c r="B292" s="197" t="s">
        <v>685</v>
      </c>
      <c r="C292" s="178" t="s">
        <v>114</v>
      </c>
      <c r="D292" s="208" t="str">
        <f t="shared" si="82"/>
        <v>video</v>
      </c>
      <c r="E292" s="384"/>
      <c r="F292" s="384"/>
      <c r="G292" s="384"/>
      <c r="H292" s="384" t="s">
        <v>776</v>
      </c>
      <c r="I292" s="384"/>
      <c r="J292" s="384"/>
      <c r="K292" s="384"/>
      <c r="L292" s="384"/>
      <c r="M292" s="384"/>
      <c r="N292" s="384"/>
      <c r="O292" s="384"/>
      <c r="P292" s="384"/>
      <c r="Q292" s="186"/>
      <c r="R292" s="186"/>
      <c r="S292" s="186"/>
      <c r="T292" s="186"/>
      <c r="U292" s="186"/>
      <c r="V292" s="186"/>
      <c r="W292" s="186"/>
      <c r="X292" s="186"/>
      <c r="Y292" s="186"/>
      <c r="Z292" s="186"/>
      <c r="AA292" s="186"/>
      <c r="AB292" s="186"/>
      <c r="AC292" s="186"/>
      <c r="AD292" s="186"/>
      <c r="AE292" s="186"/>
      <c r="AF292" s="186"/>
      <c r="AG292" s="186"/>
      <c r="AI292" s="25" t="s">
        <v>738</v>
      </c>
      <c r="AJ292" s="19" t="str">
        <f>VLOOKUP(C292,EJE!C$1:D1620,2,FALSE)</f>
        <v>https://youtu.be/p2i_0eL_ztg?si=rwMzBD9p-1bf_avu</v>
      </c>
    </row>
    <row r="293" spans="1:36" ht="12" customHeight="1">
      <c r="A293" s="165">
        <v>8</v>
      </c>
      <c r="B293" s="197" t="s">
        <v>264</v>
      </c>
      <c r="C293" s="178" t="s">
        <v>219</v>
      </c>
      <c r="D293" s="208" t="str">
        <f t="shared" si="82"/>
        <v>video</v>
      </c>
      <c r="E293" s="384"/>
      <c r="F293" s="384"/>
      <c r="G293" s="384"/>
      <c r="H293" s="384" t="s">
        <v>776</v>
      </c>
      <c r="I293" s="384"/>
      <c r="J293" s="384"/>
      <c r="K293" s="384"/>
      <c r="L293" s="384"/>
      <c r="M293" s="384"/>
      <c r="N293" s="384"/>
      <c r="O293" s="384"/>
      <c r="P293" s="384"/>
      <c r="Q293" s="186"/>
      <c r="R293" s="186"/>
      <c r="S293" s="186"/>
      <c r="T293" s="186"/>
      <c r="U293" s="186"/>
      <c r="V293" s="186"/>
      <c r="W293" s="186"/>
      <c r="X293" s="186"/>
      <c r="Y293" s="186"/>
      <c r="Z293" s="186"/>
      <c r="AA293" s="186"/>
      <c r="AB293" s="186"/>
      <c r="AC293" s="186"/>
      <c r="AD293" s="186"/>
      <c r="AE293" s="186"/>
      <c r="AF293" s="186"/>
      <c r="AG293" s="186"/>
      <c r="AI293" s="25" t="s">
        <v>738</v>
      </c>
      <c r="AJ293" s="19">
        <f>VLOOKUP(C293,EJE!C$1:D1621,2,FALSE)</f>
        <v>0</v>
      </c>
    </row>
    <row r="294" spans="1:36" ht="12.75" customHeight="1">
      <c r="A294" s="165">
        <v>9</v>
      </c>
      <c r="B294" s="197" t="s">
        <v>685</v>
      </c>
      <c r="C294" s="178" t="s">
        <v>3</v>
      </c>
      <c r="D294" s="208" t="str">
        <f t="shared" si="82"/>
        <v>video</v>
      </c>
      <c r="E294" s="384"/>
      <c r="F294" s="384"/>
      <c r="G294" s="384"/>
      <c r="H294" s="384" t="s">
        <v>776</v>
      </c>
      <c r="I294" s="384"/>
      <c r="J294" s="384"/>
      <c r="K294" s="384"/>
      <c r="L294" s="384"/>
      <c r="M294" s="384"/>
      <c r="N294" s="384"/>
      <c r="O294" s="384"/>
      <c r="P294" s="384"/>
      <c r="Q294" s="186"/>
      <c r="R294" s="186"/>
      <c r="S294" s="186"/>
      <c r="T294" s="186"/>
      <c r="U294" s="186"/>
      <c r="V294" s="186"/>
      <c r="W294" s="186"/>
      <c r="X294" s="186"/>
      <c r="Y294" s="186"/>
      <c r="Z294" s="186"/>
      <c r="AA294" s="186"/>
      <c r="AB294" s="186"/>
      <c r="AC294" s="186"/>
      <c r="AD294" s="186"/>
      <c r="AE294" s="186"/>
      <c r="AF294" s="186"/>
      <c r="AG294" s="186"/>
      <c r="AI294" s="25" t="s">
        <v>738</v>
      </c>
      <c r="AJ294" s="19" t="str">
        <f>VLOOKUP(C294,EJE!C$1:D1623,2,FALSE)</f>
        <v>https://youtu.be/JwwQxitUCsY?si=-0IR-GRHn2uOUwX0</v>
      </c>
    </row>
    <row r="295" spans="1:36" ht="16.5">
      <c r="A295" s="165">
        <v>10</v>
      </c>
      <c r="B295" s="197" t="s">
        <v>942</v>
      </c>
      <c r="C295" s="178" t="s">
        <v>661</v>
      </c>
      <c r="D295" s="208" t="str">
        <f t="shared" si="82"/>
        <v>video</v>
      </c>
      <c r="E295" s="384"/>
      <c r="F295" s="384"/>
      <c r="G295" s="384"/>
      <c r="H295" s="384" t="s">
        <v>776</v>
      </c>
      <c r="I295" s="384"/>
      <c r="J295" s="384"/>
      <c r="K295" s="384"/>
      <c r="L295" s="384"/>
      <c r="M295" s="384"/>
      <c r="N295" s="384"/>
      <c r="O295" s="384"/>
      <c r="P295" s="384"/>
      <c r="Q295" s="186"/>
      <c r="R295" s="186"/>
      <c r="S295" s="186"/>
      <c r="T295" s="186"/>
      <c r="U295" s="186"/>
      <c r="V295" s="186"/>
      <c r="W295" s="186"/>
      <c r="X295" s="186"/>
      <c r="Y295" s="186"/>
      <c r="Z295" s="186"/>
      <c r="AA295" s="186"/>
      <c r="AB295" s="186"/>
      <c r="AC295" s="186"/>
      <c r="AD295" s="186"/>
      <c r="AE295" s="186"/>
      <c r="AF295" s="186"/>
      <c r="AG295" s="186"/>
      <c r="AI295" s="25" t="s">
        <v>738</v>
      </c>
      <c r="AJ295" s="19" t="str">
        <f>VLOOKUP(C295,EJE!C$1:D1624,2,FALSE)</f>
        <v>https://drive.google.com/file/d/1VSznd0Pd842fm_2ygqVwDGID2Qpk-swW/view?usp=sharing</v>
      </c>
    </row>
    <row r="296" spans="1:36" ht="16.5" customHeight="1">
      <c r="A296" s="165">
        <v>11</v>
      </c>
      <c r="B296" s="197" t="s">
        <v>42</v>
      </c>
      <c r="C296" s="178" t="s">
        <v>2</v>
      </c>
      <c r="D296" s="206" t="str">
        <f t="shared" si="82"/>
        <v>video</v>
      </c>
      <c r="E296" s="380">
        <v>10</v>
      </c>
      <c r="F296" s="380"/>
      <c r="G296" s="380"/>
      <c r="H296" s="380" t="s">
        <v>772</v>
      </c>
      <c r="I296" s="380"/>
      <c r="J296" s="380"/>
      <c r="K296" s="380">
        <v>3</v>
      </c>
      <c r="L296" s="380"/>
      <c r="M296" s="380"/>
      <c r="N296" s="380"/>
      <c r="O296" s="380"/>
      <c r="P296" s="380"/>
      <c r="Q296" s="178"/>
      <c r="R296" s="178"/>
      <c r="S296" s="178"/>
      <c r="T296" s="178"/>
      <c r="U296" s="178"/>
      <c r="V296" s="178"/>
      <c r="W296" s="178"/>
      <c r="X296" s="178"/>
      <c r="Y296" s="178"/>
      <c r="Z296" s="178"/>
      <c r="AA296" s="178"/>
      <c r="AB296" s="178"/>
      <c r="AG296" s="186"/>
      <c r="AI296" s="25" t="s">
        <v>738</v>
      </c>
      <c r="AJ296" s="19" t="str">
        <f>VLOOKUP(C296,EJE!C$1:D1626,2,FALSE)</f>
        <v>https://youtu.be/bgO3bI1ts_E?si=cgFOBOfo4lT9WI1k</v>
      </c>
    </row>
    <row r="297" spans="1:36" ht="12.75" customHeight="1">
      <c r="A297" s="165">
        <v>12</v>
      </c>
      <c r="B297" s="197" t="s">
        <v>39</v>
      </c>
      <c r="C297" s="178" t="s">
        <v>30</v>
      </c>
      <c r="D297" s="206" t="str">
        <f t="shared" si="82"/>
        <v>video</v>
      </c>
      <c r="E297" s="380">
        <v>10</v>
      </c>
      <c r="F297" s="380"/>
      <c r="G297" s="380"/>
      <c r="H297" s="380" t="s">
        <v>772</v>
      </c>
      <c r="I297" s="380"/>
      <c r="J297" s="380"/>
      <c r="K297" s="380">
        <v>3</v>
      </c>
      <c r="L297" s="380"/>
      <c r="M297" s="380"/>
      <c r="N297" s="380"/>
      <c r="O297" s="380"/>
      <c r="P297" s="380"/>
      <c r="Q297" s="178"/>
      <c r="R297" s="178"/>
      <c r="S297" s="178"/>
      <c r="T297" s="178"/>
      <c r="U297" s="178"/>
      <c r="V297" s="178"/>
      <c r="W297" s="178"/>
      <c r="X297" s="178"/>
      <c r="Y297" s="178"/>
      <c r="Z297" s="178"/>
      <c r="AA297" s="178"/>
      <c r="AB297" s="178"/>
      <c r="AG297" s="186"/>
      <c r="AI297" s="25" t="s">
        <v>738</v>
      </c>
      <c r="AJ297" s="19">
        <f>VLOOKUP(C297,EJE!C$1:D1627,2,FALSE)</f>
        <v>0</v>
      </c>
    </row>
    <row r="298" spans="1:36" ht="12" customHeight="1">
      <c r="A298" s="165">
        <v>13</v>
      </c>
      <c r="B298" s="197" t="s">
        <v>685</v>
      </c>
      <c r="C298" s="178" t="s">
        <v>4</v>
      </c>
      <c r="D298" s="206" t="str">
        <f t="shared" si="82"/>
        <v>video</v>
      </c>
      <c r="E298" s="380"/>
      <c r="F298" s="380"/>
      <c r="G298" s="380"/>
      <c r="H298" s="380" t="s">
        <v>779</v>
      </c>
      <c r="I298" s="380"/>
      <c r="J298" s="380"/>
      <c r="K298" s="380">
        <v>3</v>
      </c>
      <c r="L298" s="380"/>
      <c r="M298" s="380"/>
      <c r="N298" s="380"/>
      <c r="O298" s="380"/>
      <c r="P298" s="380"/>
      <c r="Q298" s="178"/>
      <c r="R298" s="178"/>
      <c r="S298" s="178"/>
      <c r="T298" s="178"/>
      <c r="U298" s="178"/>
      <c r="V298" s="178"/>
      <c r="W298" s="178"/>
      <c r="X298" s="178"/>
      <c r="Y298" s="178"/>
      <c r="Z298" s="178"/>
      <c r="AA298" s="178"/>
      <c r="AB298" s="178"/>
      <c r="AG298" s="186"/>
      <c r="AI298" s="25" t="s">
        <v>738</v>
      </c>
      <c r="AJ298" s="19" t="str">
        <f>VLOOKUP(C298,EJE!C$1:D1628,2,FALSE)</f>
        <v>https://youtu.be/SvFPSj9WcEk?si=iMWBcf8EZLcp5zy2</v>
      </c>
    </row>
    <row r="299" spans="1:36" ht="12" customHeight="1">
      <c r="A299" s="165">
        <v>14</v>
      </c>
      <c r="B299" s="197" t="s">
        <v>1</v>
      </c>
      <c r="C299" s="178" t="s">
        <v>745</v>
      </c>
      <c r="D299" s="206" t="str">
        <f t="shared" si="82"/>
        <v>video</v>
      </c>
      <c r="E299" s="380"/>
      <c r="F299" s="380"/>
      <c r="G299" s="380"/>
      <c r="H299" s="380" t="s">
        <v>779</v>
      </c>
      <c r="I299" s="380"/>
      <c r="J299" s="380"/>
      <c r="K299" s="380">
        <v>3</v>
      </c>
      <c r="L299" s="380"/>
      <c r="M299" s="380"/>
      <c r="N299" s="380"/>
      <c r="O299" s="380"/>
      <c r="P299" s="380"/>
      <c r="Q299" s="178"/>
      <c r="R299" s="178"/>
      <c r="S299" s="178"/>
      <c r="T299" s="178"/>
      <c r="U299" s="178"/>
      <c r="V299" s="178"/>
      <c r="W299" s="178"/>
      <c r="X299" s="178"/>
      <c r="Y299" s="178"/>
      <c r="Z299" s="178"/>
      <c r="AA299" s="178"/>
      <c r="AB299" s="178"/>
      <c r="AG299" s="186"/>
      <c r="AI299" s="25" t="s">
        <v>738</v>
      </c>
      <c r="AJ299" s="19" t="str">
        <f>VLOOKUP(C299,EJE!C$1:D1629,2,FALSE)</f>
        <v>https://drive.google.com/file/d/1d10kKB4X2rApjiYtDlKjBbuy7zvRY_rz/view?usp=sharing</v>
      </c>
    </row>
    <row r="300" spans="1:36" ht="12" customHeight="1">
      <c r="A300" s="165">
        <v>15</v>
      </c>
      <c r="B300" s="197" t="s">
        <v>1</v>
      </c>
      <c r="C300" s="178" t="s">
        <v>745</v>
      </c>
      <c r="D300" s="206" t="str">
        <f t="shared" si="82"/>
        <v>video</v>
      </c>
      <c r="E300" s="380"/>
      <c r="F300" s="380"/>
      <c r="G300" s="380"/>
      <c r="H300" s="380" t="s">
        <v>779</v>
      </c>
      <c r="I300" s="380"/>
      <c r="J300" s="380"/>
      <c r="K300" s="380">
        <v>3</v>
      </c>
      <c r="L300" s="380"/>
      <c r="M300" s="380"/>
      <c r="N300" s="380"/>
      <c r="O300" s="380"/>
      <c r="P300" s="380"/>
      <c r="Q300" s="178"/>
      <c r="R300" s="178"/>
      <c r="S300" s="178"/>
      <c r="T300" s="178"/>
      <c r="U300" s="178"/>
      <c r="V300" s="178"/>
      <c r="W300" s="178"/>
      <c r="X300" s="178"/>
      <c r="Y300" s="178"/>
      <c r="Z300" s="178"/>
      <c r="AA300" s="178"/>
      <c r="AB300" s="178"/>
      <c r="AE300" s="174"/>
      <c r="AI300" s="25" t="s">
        <v>738</v>
      </c>
      <c r="AJ300" s="19" t="str">
        <f>VLOOKUP(C300,EJE!C$1:D1630,2,FALSE)</f>
        <v>https://drive.google.com/file/d/1d10kKB4X2rApjiYtDlKjBbuy7zvRY_rz/view?usp=sharing</v>
      </c>
    </row>
    <row r="301" spans="1:36" ht="12.75" customHeight="1">
      <c r="A301" s="165">
        <v>16</v>
      </c>
      <c r="B301" s="197" t="s">
        <v>1</v>
      </c>
      <c r="C301" s="178" t="s">
        <v>745</v>
      </c>
      <c r="D301" s="206" t="str">
        <f t="shared" si="82"/>
        <v>video</v>
      </c>
      <c r="E301" s="380"/>
      <c r="F301" s="380"/>
      <c r="G301" s="380"/>
      <c r="H301" s="380" t="s">
        <v>779</v>
      </c>
      <c r="I301" s="380"/>
      <c r="J301" s="380"/>
      <c r="K301" s="380">
        <v>3</v>
      </c>
      <c r="L301" s="380"/>
      <c r="M301" s="380"/>
      <c r="N301" s="380"/>
      <c r="O301" s="380"/>
      <c r="P301" s="380"/>
      <c r="Q301" s="178"/>
      <c r="R301" s="178"/>
      <c r="S301" s="178"/>
      <c r="T301" s="178"/>
      <c r="U301" s="178"/>
      <c r="V301" s="178"/>
      <c r="W301" s="178"/>
      <c r="X301" s="178"/>
      <c r="Y301" s="178"/>
      <c r="Z301" s="178"/>
      <c r="AA301" s="178"/>
      <c r="AB301" s="178"/>
      <c r="AE301" s="174"/>
      <c r="AI301" s="25" t="s">
        <v>738</v>
      </c>
      <c r="AJ301" s="19" t="str">
        <f>VLOOKUP(C301,EJE!C$1:D1631,2,FALSE)</f>
        <v>https://drive.google.com/file/d/1d10kKB4X2rApjiYtDlKjBbuy7zvRY_rz/view?usp=sharing</v>
      </c>
    </row>
    <row r="302" spans="1:36" ht="12" customHeight="1">
      <c r="A302" s="166">
        <v>17</v>
      </c>
      <c r="B302" s="197" t="s">
        <v>1</v>
      </c>
      <c r="C302" s="178" t="s">
        <v>745</v>
      </c>
      <c r="D302" s="206" t="str">
        <f t="shared" si="82"/>
        <v>video</v>
      </c>
      <c r="E302" s="380"/>
      <c r="F302" s="380"/>
      <c r="G302" s="380"/>
      <c r="H302" s="380" t="s">
        <v>779</v>
      </c>
      <c r="I302" s="380"/>
      <c r="J302" s="380"/>
      <c r="K302" s="380">
        <v>3</v>
      </c>
      <c r="L302" s="380"/>
      <c r="M302" s="380"/>
      <c r="N302" s="380"/>
      <c r="O302" s="380"/>
      <c r="P302" s="380"/>
      <c r="Q302" s="178"/>
      <c r="R302" s="178"/>
      <c r="S302" s="178"/>
      <c r="T302" s="178"/>
      <c r="U302" s="178"/>
      <c r="V302" s="178"/>
      <c r="W302" s="178"/>
      <c r="X302" s="178"/>
      <c r="Y302" s="178"/>
      <c r="Z302" s="178"/>
      <c r="AA302" s="178"/>
      <c r="AB302" s="178"/>
      <c r="AE302" s="174"/>
      <c r="AI302" s="25" t="s">
        <v>738</v>
      </c>
      <c r="AJ302" s="19" t="str">
        <f>VLOOKUP(C302,EJE!C$1:D1632,2,FALSE)</f>
        <v>https://drive.google.com/file/d/1d10kKB4X2rApjiYtDlKjBbuy7zvRY_rz/view?usp=sharing</v>
      </c>
    </row>
    <row r="303" spans="1:36" ht="12" customHeight="1">
      <c r="A303" s="166">
        <v>18</v>
      </c>
      <c r="B303" s="197" t="s">
        <v>1</v>
      </c>
      <c r="C303" s="178" t="s">
        <v>745</v>
      </c>
      <c r="D303" s="206" t="str">
        <f t="shared" si="82"/>
        <v>video</v>
      </c>
      <c r="E303" s="380"/>
      <c r="F303" s="380"/>
      <c r="G303" s="380"/>
      <c r="H303" s="380" t="s">
        <v>779</v>
      </c>
      <c r="I303" s="380"/>
      <c r="J303" s="380"/>
      <c r="K303" s="380">
        <v>3</v>
      </c>
      <c r="L303" s="380"/>
      <c r="M303" s="380"/>
      <c r="N303" s="380"/>
      <c r="O303" s="380"/>
      <c r="P303" s="380"/>
      <c r="Q303" s="178"/>
      <c r="R303" s="178"/>
      <c r="S303" s="178"/>
      <c r="T303" s="178"/>
      <c r="U303" s="178"/>
      <c r="V303" s="178"/>
      <c r="W303" s="178"/>
      <c r="X303" s="178"/>
      <c r="Y303" s="178"/>
      <c r="Z303" s="178"/>
      <c r="AA303" s="178"/>
      <c r="AB303" s="178"/>
      <c r="AE303" s="174"/>
      <c r="AI303" s="25" t="s">
        <v>738</v>
      </c>
      <c r="AJ303" s="19" t="str">
        <f>VLOOKUP(C303,EJE!C$1:D1645,2,FALSE)</f>
        <v>https://drive.google.com/file/d/1d10kKB4X2rApjiYtDlKjBbuy7zvRY_rz/view?usp=sharing</v>
      </c>
    </row>
    <row r="304" spans="1:36" ht="12" customHeight="1">
      <c r="A304" s="166">
        <v>19</v>
      </c>
      <c r="B304" s="197" t="s">
        <v>1</v>
      </c>
      <c r="C304" s="178" t="s">
        <v>745</v>
      </c>
      <c r="D304" s="206" t="str">
        <f t="shared" si="82"/>
        <v>video</v>
      </c>
      <c r="E304" s="380"/>
      <c r="F304" s="380"/>
      <c r="G304" s="380"/>
      <c r="H304" s="380" t="s">
        <v>779</v>
      </c>
      <c r="I304" s="380"/>
      <c r="J304" s="380"/>
      <c r="K304" s="380">
        <v>3</v>
      </c>
      <c r="L304" s="380"/>
      <c r="M304" s="380"/>
      <c r="N304" s="380"/>
      <c r="O304" s="380"/>
      <c r="P304" s="380"/>
      <c r="Q304" s="178"/>
      <c r="R304" s="178"/>
      <c r="S304" s="178"/>
      <c r="T304" s="178"/>
      <c r="U304" s="178"/>
      <c r="V304" s="178"/>
      <c r="W304" s="178"/>
      <c r="X304" s="178"/>
      <c r="Y304" s="178"/>
      <c r="Z304" s="178"/>
      <c r="AA304" s="178"/>
      <c r="AB304" s="178"/>
      <c r="AE304" s="174"/>
      <c r="AI304" s="25" t="s">
        <v>738</v>
      </c>
      <c r="AJ304" s="19" t="str">
        <f>VLOOKUP(C304,EJE!C$1:D1646,2,FALSE)</f>
        <v>https://drive.google.com/file/d/1d10kKB4X2rApjiYtDlKjBbuy7zvRY_rz/view?usp=sharing</v>
      </c>
    </row>
    <row r="305" spans="1:36" ht="12" customHeight="1">
      <c r="A305" s="166">
        <v>20</v>
      </c>
      <c r="B305" s="197" t="s">
        <v>1</v>
      </c>
      <c r="C305" s="178" t="s">
        <v>745</v>
      </c>
      <c r="D305" s="206" t="str">
        <f t="shared" si="82"/>
        <v>video</v>
      </c>
      <c r="E305" s="380"/>
      <c r="F305" s="380"/>
      <c r="G305" s="380"/>
      <c r="H305" s="380" t="s">
        <v>779</v>
      </c>
      <c r="I305" s="380"/>
      <c r="J305" s="380"/>
      <c r="K305" s="380">
        <v>3</v>
      </c>
      <c r="L305" s="380"/>
      <c r="M305" s="380"/>
      <c r="N305" s="380"/>
      <c r="O305" s="380"/>
      <c r="P305" s="380"/>
      <c r="Q305" s="178"/>
      <c r="R305" s="178"/>
      <c r="S305" s="178"/>
      <c r="T305" s="178"/>
      <c r="U305" s="178"/>
      <c r="V305" s="178"/>
      <c r="W305" s="178"/>
      <c r="X305" s="178"/>
      <c r="Y305" s="178"/>
      <c r="Z305" s="178"/>
      <c r="AA305" s="178"/>
      <c r="AB305" s="178"/>
      <c r="AE305" s="174"/>
      <c r="AI305" s="25" t="s">
        <v>738</v>
      </c>
      <c r="AJ305" s="19" t="str">
        <f>VLOOKUP(C305,EJE!C$1:D1647,2,FALSE)</f>
        <v>https://drive.google.com/file/d/1d10kKB4X2rApjiYtDlKjBbuy7zvRY_rz/view?usp=sharing</v>
      </c>
    </row>
    <row r="306" spans="1:36">
      <c r="A306" s="166"/>
      <c r="B306" s="199"/>
      <c r="C306" s="159"/>
      <c r="D306" s="204"/>
      <c r="E306" s="173"/>
      <c r="F306" s="173"/>
      <c r="G306" s="173"/>
      <c r="I306" s="156"/>
      <c r="J306" s="174"/>
      <c r="L306" s="156"/>
      <c r="M306" s="174"/>
      <c r="O306" s="156"/>
      <c r="P306" s="174"/>
      <c r="S306" s="174"/>
      <c r="U306" s="175"/>
      <c r="V306" s="175"/>
      <c r="W306" s="175"/>
      <c r="X306" s="175"/>
      <c r="Y306" s="175"/>
      <c r="AB306" s="174"/>
      <c r="AE306" s="174"/>
    </row>
    <row r="307" spans="1:36">
      <c r="A307" s="166"/>
      <c r="B307" s="199"/>
      <c r="C307" s="159"/>
      <c r="D307" s="204"/>
      <c r="E307" s="173"/>
      <c r="F307" s="173"/>
      <c r="G307" s="173"/>
      <c r="I307" s="156"/>
      <c r="J307" s="174"/>
      <c r="L307" s="156"/>
      <c r="M307" s="174"/>
      <c r="O307" s="156"/>
      <c r="P307" s="174"/>
      <c r="S307" s="174"/>
      <c r="U307" s="175"/>
      <c r="V307" s="175"/>
      <c r="W307" s="175"/>
      <c r="X307" s="175"/>
      <c r="Y307" s="175"/>
      <c r="AB307" s="174"/>
      <c r="AE307" s="174"/>
    </row>
    <row r="308" spans="1:36">
      <c r="A308" s="166"/>
      <c r="B308" s="199"/>
      <c r="C308" s="189"/>
      <c r="D308" s="204"/>
      <c r="F308" s="156"/>
      <c r="G308" s="174"/>
      <c r="I308" s="156"/>
      <c r="J308" s="174"/>
      <c r="L308" s="156"/>
      <c r="M308" s="174"/>
      <c r="O308" s="156"/>
      <c r="P308" s="174"/>
      <c r="S308" s="174"/>
      <c r="V308" s="174"/>
      <c r="Y308" s="174"/>
      <c r="AB308" s="174"/>
      <c r="AE308" s="174"/>
    </row>
    <row r="309" spans="1:36">
      <c r="A309" s="166"/>
      <c r="B309" s="199"/>
      <c r="C309" s="189"/>
      <c r="D309" s="204"/>
      <c r="F309" s="156"/>
      <c r="G309" s="174"/>
      <c r="I309" s="156"/>
      <c r="J309" s="174"/>
      <c r="L309" s="156"/>
      <c r="M309" s="174"/>
      <c r="O309" s="156"/>
      <c r="P309" s="174"/>
      <c r="S309" s="174"/>
      <c r="V309" s="174"/>
      <c r="Y309" s="174"/>
      <c r="AB309" s="174"/>
      <c r="AE309" s="174"/>
    </row>
    <row r="310" spans="1:36">
      <c r="C310" s="157" t="s">
        <v>939</v>
      </c>
      <c r="D310" s="208"/>
      <c r="E310" s="186"/>
      <c r="F310" s="186"/>
      <c r="G310" s="186"/>
      <c r="H310" s="186"/>
      <c r="I310" s="186"/>
      <c r="J310" s="186"/>
      <c r="K310" s="186"/>
      <c r="L310" s="186"/>
      <c r="M310" s="186"/>
      <c r="N310" s="186"/>
      <c r="O310" s="186"/>
      <c r="P310" s="186"/>
      <c r="AG310" s="186"/>
      <c r="AJ310" s="75"/>
    </row>
    <row r="311" spans="1:36" s="250" customFormat="1" ht="21" customHeight="1" thickBot="1">
      <c r="A311" s="246">
        <v>13</v>
      </c>
      <c r="B311" s="246"/>
      <c r="C311" s="246" t="s">
        <v>935</v>
      </c>
      <c r="D311" s="246"/>
      <c r="E311" s="402" t="s">
        <v>688</v>
      </c>
      <c r="F311" s="402"/>
      <c r="G311" s="402"/>
      <c r="H311" s="402" t="s">
        <v>38</v>
      </c>
      <c r="I311" s="402"/>
      <c r="J311" s="402"/>
      <c r="K311" s="402" t="s">
        <v>687</v>
      </c>
      <c r="L311" s="402"/>
      <c r="M311" s="402"/>
      <c r="N311" s="402" t="s">
        <v>686</v>
      </c>
      <c r="O311" s="402"/>
      <c r="P311" s="402"/>
      <c r="Q311" s="247"/>
      <c r="R311" s="247"/>
      <c r="S311" s="247"/>
      <c r="T311" s="247"/>
      <c r="U311" s="247"/>
      <c r="V311" s="247"/>
      <c r="W311" s="247"/>
      <c r="X311" s="247"/>
      <c r="Y311" s="247"/>
      <c r="Z311" s="247"/>
      <c r="AA311" s="247"/>
      <c r="AB311" s="247"/>
      <c r="AC311" s="247"/>
      <c r="AD311" s="247"/>
      <c r="AE311" s="247"/>
      <c r="AF311" s="247"/>
      <c r="AG311" s="248"/>
      <c r="AH311" s="249"/>
      <c r="AI311" s="249"/>
      <c r="AJ311" s="247"/>
    </row>
    <row r="312" spans="1:36" ht="21" customHeight="1">
      <c r="A312" s="165">
        <v>1</v>
      </c>
      <c r="B312" s="193" t="s">
        <v>942</v>
      </c>
      <c r="C312" s="176" t="s">
        <v>720</v>
      </c>
      <c r="D312" s="205" t="str">
        <f t="shared" ref="D312:D317" si="83">HYPERLINK(AJ312,AI312)</f>
        <v>video</v>
      </c>
      <c r="E312" s="390">
        <v>8</v>
      </c>
      <c r="F312" s="390"/>
      <c r="G312" s="390"/>
      <c r="H312" s="390"/>
      <c r="I312" s="390"/>
      <c r="J312" s="390"/>
      <c r="K312" s="390"/>
      <c r="L312" s="390"/>
      <c r="M312" s="390"/>
      <c r="N312" s="390"/>
      <c r="O312" s="390"/>
      <c r="P312" s="391"/>
      <c r="Q312" s="159"/>
      <c r="R312" s="159"/>
      <c r="S312" s="159"/>
      <c r="T312" s="159"/>
      <c r="U312" s="159"/>
      <c r="V312" s="159"/>
      <c r="W312" s="159"/>
      <c r="X312" s="159"/>
      <c r="Y312" s="159"/>
      <c r="Z312" s="159"/>
      <c r="AA312" s="159"/>
      <c r="AB312" s="159"/>
      <c r="AC312" s="159"/>
      <c r="AD312" s="159"/>
      <c r="AE312" s="159"/>
      <c r="AF312" s="159"/>
      <c r="AG312" s="178"/>
      <c r="AI312" s="25" t="s">
        <v>738</v>
      </c>
      <c r="AJ312" s="19" t="str">
        <f>VLOOKUP(C312,EJE!C$1:D1644,2,FALSE)</f>
        <v>https://youtu.be/3cqkbGUWro4?si=jJC6Mfg8OeypjUji</v>
      </c>
    </row>
    <row r="313" spans="1:36" ht="12" customHeight="1">
      <c r="A313" s="165">
        <v>2</v>
      </c>
      <c r="B313" s="194" t="s">
        <v>264</v>
      </c>
      <c r="C313" s="178" t="s">
        <v>692</v>
      </c>
      <c r="D313" s="206" t="str">
        <f t="shared" si="83"/>
        <v>video</v>
      </c>
      <c r="E313" s="380"/>
      <c r="F313" s="380"/>
      <c r="G313" s="380"/>
      <c r="H313" s="380" t="s">
        <v>776</v>
      </c>
      <c r="I313" s="380"/>
      <c r="J313" s="380"/>
      <c r="K313" s="380">
        <v>3</v>
      </c>
      <c r="L313" s="380"/>
      <c r="M313" s="380"/>
      <c r="N313" s="380"/>
      <c r="O313" s="380"/>
      <c r="P313" s="385"/>
      <c r="Q313" s="159"/>
      <c r="R313" s="159"/>
      <c r="S313" s="159"/>
      <c r="T313" s="159"/>
      <c r="U313" s="159"/>
      <c r="V313" s="159"/>
      <c r="W313" s="159"/>
      <c r="X313" s="159"/>
      <c r="Y313" s="159"/>
      <c r="Z313" s="159"/>
      <c r="AA313" s="159"/>
      <c r="AB313" s="159"/>
      <c r="AC313" s="159"/>
      <c r="AD313" s="159"/>
      <c r="AE313" s="159"/>
      <c r="AF313" s="159"/>
      <c r="AG313" s="178"/>
      <c r="AI313" s="25" t="s">
        <v>738</v>
      </c>
      <c r="AJ313" s="19" t="str">
        <f>VLOOKUP(C313,EJE!C$1:D1645,2,FALSE)</f>
        <v>https://youtu.be/c6a4n-uxNy0?si=wxXF20Dhm3IYMqto</v>
      </c>
    </row>
    <row r="314" spans="1:36" ht="17.25" customHeight="1" thickBot="1">
      <c r="A314" s="165">
        <v>3</v>
      </c>
      <c r="B314" s="195" t="s">
        <v>942</v>
      </c>
      <c r="C314" s="180" t="s">
        <v>176</v>
      </c>
      <c r="D314" s="207" t="str">
        <f t="shared" si="83"/>
        <v>video</v>
      </c>
      <c r="E314" s="387"/>
      <c r="F314" s="387"/>
      <c r="G314" s="387"/>
      <c r="H314" s="387" t="s">
        <v>776</v>
      </c>
      <c r="I314" s="387"/>
      <c r="J314" s="387"/>
      <c r="K314" s="387">
        <v>3</v>
      </c>
      <c r="L314" s="387"/>
      <c r="M314" s="387"/>
      <c r="N314" s="387"/>
      <c r="O314" s="387"/>
      <c r="P314" s="388"/>
      <c r="Q314" s="159"/>
      <c r="R314" s="159"/>
      <c r="S314" s="159"/>
      <c r="T314" s="159"/>
      <c r="U314" s="159"/>
      <c r="V314" s="159"/>
      <c r="W314" s="159"/>
      <c r="X314" s="159"/>
      <c r="Y314" s="159"/>
      <c r="Z314" s="159"/>
      <c r="AA314" s="159"/>
      <c r="AB314" s="159"/>
      <c r="AC314" s="159"/>
      <c r="AD314" s="159"/>
      <c r="AE314" s="159"/>
      <c r="AF314" s="159"/>
      <c r="AG314" s="178"/>
      <c r="AI314" s="25" t="s">
        <v>738</v>
      </c>
      <c r="AJ314" s="19" t="str">
        <f>VLOOKUP(C314,EJE!C$1:D1646,2,FALSE)</f>
        <v>https://drive.google.com/file/d/1Q1An8Nigul245WUqUDS52fCJOsCBmEqf/view?usp=drive_link</v>
      </c>
    </row>
    <row r="315" spans="1:36" ht="16.5" customHeight="1">
      <c r="A315" s="165">
        <v>4</v>
      </c>
      <c r="B315" s="193" t="s">
        <v>739</v>
      </c>
      <c r="C315" s="176" t="s">
        <v>66</v>
      </c>
      <c r="D315" s="205" t="str">
        <f t="shared" si="83"/>
        <v>video</v>
      </c>
      <c r="E315" s="390"/>
      <c r="F315" s="390"/>
      <c r="G315" s="390"/>
      <c r="H315" s="390" t="s">
        <v>776</v>
      </c>
      <c r="I315" s="390"/>
      <c r="J315" s="390"/>
      <c r="K315" s="390">
        <v>3</v>
      </c>
      <c r="L315" s="390"/>
      <c r="M315" s="390"/>
      <c r="N315" s="390"/>
      <c r="O315" s="390"/>
      <c r="P315" s="391"/>
      <c r="Q315" s="159"/>
      <c r="R315" s="159"/>
      <c r="S315" s="159"/>
      <c r="T315" s="159"/>
      <c r="U315" s="159"/>
      <c r="V315" s="159"/>
      <c r="W315" s="159"/>
      <c r="X315" s="159"/>
      <c r="Y315" s="159"/>
      <c r="Z315" s="159"/>
      <c r="AA315" s="159"/>
      <c r="AB315" s="159"/>
      <c r="AC315" s="159"/>
      <c r="AD315" s="159"/>
      <c r="AE315" s="159"/>
      <c r="AF315" s="159"/>
      <c r="AG315" s="178"/>
      <c r="AI315" s="25" t="s">
        <v>738</v>
      </c>
      <c r="AJ315" s="19" t="str">
        <f>VLOOKUP(C315,EJE!C$1:D1647,2,FALSE)</f>
        <v>https://youtu.be/YNAwRWgPwNk?si=tRGZb459mOPBCCZB</v>
      </c>
    </row>
    <row r="316" spans="1:36" ht="12" customHeight="1">
      <c r="A316" s="165">
        <v>5</v>
      </c>
      <c r="B316" s="194" t="s">
        <v>739</v>
      </c>
      <c r="C316" s="178" t="s">
        <v>622</v>
      </c>
      <c r="D316" s="206" t="e">
        <f t="shared" si="83"/>
        <v>#N/A</v>
      </c>
      <c r="E316" s="380"/>
      <c r="F316" s="380"/>
      <c r="G316" s="380"/>
      <c r="H316" s="380" t="s">
        <v>776</v>
      </c>
      <c r="I316" s="380"/>
      <c r="J316" s="380"/>
      <c r="K316" s="380">
        <v>3</v>
      </c>
      <c r="L316" s="380"/>
      <c r="M316" s="380"/>
      <c r="N316" s="380"/>
      <c r="O316" s="380"/>
      <c r="P316" s="385"/>
      <c r="Q316" s="159"/>
      <c r="R316" s="159"/>
      <c r="S316" s="159"/>
      <c r="T316" s="159"/>
      <c r="U316" s="159"/>
      <c r="V316" s="159"/>
      <c r="W316" s="159"/>
      <c r="X316" s="159"/>
      <c r="Y316" s="159"/>
      <c r="Z316" s="159"/>
      <c r="AA316" s="159"/>
      <c r="AB316" s="159"/>
      <c r="AC316" s="159"/>
      <c r="AD316" s="159"/>
      <c r="AE316" s="159"/>
      <c r="AF316" s="159"/>
      <c r="AG316" s="178"/>
      <c r="AI316" s="25" t="s">
        <v>738</v>
      </c>
      <c r="AJ316" s="19" t="e">
        <f>VLOOKUP(C316,EJE!C$1:D1648,2,FALSE)</f>
        <v>#N/A</v>
      </c>
    </row>
    <row r="317" spans="1:36" ht="12.75" customHeight="1" thickBot="1">
      <c r="A317" s="165">
        <v>6</v>
      </c>
      <c r="B317" s="194" t="s">
        <v>0</v>
      </c>
      <c r="C317" s="178" t="s">
        <v>627</v>
      </c>
      <c r="D317" s="206" t="str">
        <f t="shared" si="83"/>
        <v>video</v>
      </c>
      <c r="E317" s="380"/>
      <c r="F317" s="380"/>
      <c r="G317" s="380"/>
      <c r="H317" s="380" t="s">
        <v>776</v>
      </c>
      <c r="I317" s="380"/>
      <c r="J317" s="380"/>
      <c r="K317" s="380">
        <v>3</v>
      </c>
      <c r="L317" s="380"/>
      <c r="M317" s="380"/>
      <c r="N317" s="380"/>
      <c r="O317" s="380"/>
      <c r="P317" s="385"/>
      <c r="Q317" s="159"/>
      <c r="R317" s="159"/>
      <c r="S317" s="159"/>
      <c r="T317" s="159"/>
      <c r="U317" s="159"/>
      <c r="V317" s="159"/>
      <c r="W317" s="159"/>
      <c r="X317" s="159"/>
      <c r="Y317" s="159"/>
      <c r="Z317" s="159"/>
      <c r="AA317" s="159"/>
      <c r="AB317" s="159"/>
      <c r="AC317" s="159"/>
      <c r="AD317" s="159"/>
      <c r="AE317" s="159"/>
      <c r="AF317" s="159"/>
      <c r="AG317" s="178"/>
      <c r="AI317" s="25" t="s">
        <v>738</v>
      </c>
      <c r="AJ317" s="19" t="str">
        <f>VLOOKUP(C317,EJE!C$1:D1649,2,FALSE)</f>
        <v>https://youtu.be/21c_yxmd5lQ?si=PIVwUqgcfAsyu5jn</v>
      </c>
    </row>
    <row r="318" spans="1:36" ht="12.75" customHeight="1">
      <c r="A318" s="165">
        <v>7</v>
      </c>
      <c r="B318" s="196" t="s">
        <v>839</v>
      </c>
      <c r="C318" s="176" t="str">
        <f>+VLOOKUP($B318,PERIODIZACION!$A$3:$AN$528,2,FALSE)</f>
        <v>HIP TRUST</v>
      </c>
      <c r="D318" s="222">
        <f>IF(VLOOKUP($B318,PERIODIZACION!$A$3:$AN$528,3,FALSE)=0,"",VLOOKUP($B318,PERIODIZACION!$A$3:$AN$528,3,FALSE))</f>
        <v>40</v>
      </c>
      <c r="E318" s="176" t="str">
        <f t="shared" ref="E318" si="84">IF(D318 &lt;&gt; "","/","")</f>
        <v>/</v>
      </c>
      <c r="F318" s="176">
        <f>IF(VLOOKUP($B318,PERIODIZACION!$A$3:$AN$528,4,FALSE)=0,"",VLOOKUP($B318,PERIODIZACION!$A$3:$AN$528,4,FALSE))</f>
        <v>4</v>
      </c>
      <c r="G318" s="176">
        <f>IF(VLOOKUP($B318,PERIODIZACION!$A$3:$AN$528,5,FALSE)=0,"",VLOOKUP($B318,PERIODIZACION!$A$3:$AN$528,5,FALSE))</f>
        <v>60</v>
      </c>
      <c r="H318" s="176" t="str">
        <f t="shared" ref="H318" si="85">IF(G318 &lt;&gt; "","/","")</f>
        <v>/</v>
      </c>
      <c r="I318" s="176">
        <f>IF(VLOOKUP($B318,PERIODIZACION!$A$3:$AN$528,6,FALSE)=0,"",VLOOKUP($B318,PERIODIZACION!$A$3:$AN$528,6,FALSE))</f>
        <v>4</v>
      </c>
      <c r="J318" s="176">
        <f>IF(VLOOKUP($B318,PERIODIZACION!$A$3:$AN$528,7,FALSE)=0,"",VLOOKUP($B318,PERIODIZACION!$A$3:$AN$528,7,FALSE))</f>
        <v>70</v>
      </c>
      <c r="K318" s="176" t="str">
        <f t="shared" ref="K318" si="86">IF(J318 &lt;&gt; "","/","")</f>
        <v>/</v>
      </c>
      <c r="L318" s="176">
        <f>IF(VLOOKUP($B318,PERIODIZACION!$A$3:$AN$528,8,FALSE)=0,"",VLOOKUP($B318,PERIODIZACION!$A$3:$AN$528,8,FALSE))</f>
        <v>4</v>
      </c>
      <c r="M318" s="176">
        <f>IF(VLOOKUP($B318,PERIODIZACION!$A$3:$AN$528,9,FALSE)=0,"",VLOOKUP($B318,PERIODIZACION!$A$3:$AN$528,9,FALSE))</f>
        <v>80</v>
      </c>
      <c r="N318" s="176" t="str">
        <f t="shared" ref="N318" si="87">IF(M318 &lt;&gt; "","/","")</f>
        <v>/</v>
      </c>
      <c r="O318" s="176">
        <f>IF(VLOOKUP($B318,PERIODIZACION!$A$3:$AN$528,10,FALSE)=0,"",VLOOKUP($B318,PERIODIZACION!$A$3:$AN$528,10,FALSE))</f>
        <v>2</v>
      </c>
      <c r="P318" s="176">
        <f>IF(VLOOKUP($B318,PERIODIZACION!$A$3:$AN$528,11,FALSE)=0,"",VLOOKUP($B318,PERIODIZACION!$A$3:$AN$528,11,FALSE))</f>
        <v>80</v>
      </c>
      <c r="Q318" s="176" t="str">
        <f t="shared" ref="Q318" si="88">IF(P318 &lt;&gt; "","/","")</f>
        <v>/</v>
      </c>
      <c r="R318" s="176">
        <f>IF(VLOOKUP($B318,PERIODIZACION!$A$3:$AN$528,12,FALSE)=0,"",VLOOKUP($B318,PERIODIZACION!$A$3:$AN$528,12,FALSE))</f>
        <v>2</v>
      </c>
      <c r="S318" s="176">
        <f>IF(VLOOKUP($B318,PERIODIZACION!$A$3:$AN$528,13,FALSE)=0,"",VLOOKUP($B318,PERIODIZACION!$A$3:$AN$528,13,FALSE))</f>
        <v>80</v>
      </c>
      <c r="T318" s="176" t="str">
        <f t="shared" ref="T318" si="89">IF(S318 &lt;&gt; "","/","")</f>
        <v>/</v>
      </c>
      <c r="U318" s="176">
        <f>IF(VLOOKUP($B318,PERIODIZACION!$A$3:$AN$528,14,FALSE)=0,"",VLOOKUP($B318,PERIODIZACION!$A$3:$AN$528,14,FALSE))</f>
        <v>2</v>
      </c>
      <c r="V318" s="176">
        <f>IF(VLOOKUP($B318,PERIODIZACION!$A$3:$AN$528,15,FALSE)=0,"",VLOOKUP($B318,PERIODIZACION!$A$3:$AN$528,15,FALSE))</f>
        <v>80</v>
      </c>
      <c r="W318" s="176" t="str">
        <f t="shared" ref="W318" si="90">IF(V318 &lt;&gt; "","/","")</f>
        <v>/</v>
      </c>
      <c r="X318" s="176">
        <f>IF(VLOOKUP($B318,PERIODIZACION!$A$3:$AN$528,16,FALSE)=0,"",VLOOKUP($B318,PERIODIZACION!$A$3:$AN$528,16,FALSE))</f>
        <v>2</v>
      </c>
      <c r="Y318" s="176">
        <f>IF(VLOOKUP($B318,PERIODIZACION!$A$3:$AN$528,17,FALSE)=0,"",VLOOKUP($B318,PERIODIZACION!$A$3:$AN$528,17,FALSE))</f>
        <v>80</v>
      </c>
      <c r="Z318" s="176" t="str">
        <f t="shared" ref="Z318" si="91">IF(Y318 &lt;&gt; "","/","")</f>
        <v>/</v>
      </c>
      <c r="AA318" s="176">
        <f>IF(VLOOKUP($B318,PERIODIZACION!$A$3:$AN$528,18,FALSE)=0,"",VLOOKUP($B318,PERIODIZACION!$A$3:$AN$528,18,FALSE))</f>
        <v>2</v>
      </c>
      <c r="AB318" s="176">
        <f>IF(VLOOKUP($B318,PERIODIZACION!$A$3:$AN$528,19,FALSE)=0,"",VLOOKUP($B318,PERIODIZACION!$A$3:$AN$528,19,FALSE))</f>
        <v>80</v>
      </c>
      <c r="AC318" s="176" t="str">
        <f t="shared" ref="AC318" si="92">IF(AB318 &lt;&gt; "","/","")</f>
        <v>/</v>
      </c>
      <c r="AD318" s="176">
        <f>IF(VLOOKUP($B318,PERIODIZACION!$A$3:$AN$528,20,FALSE)=0,"",VLOOKUP($B318,PERIODIZACION!$A$3:$AN$528,20,FALSE))</f>
        <v>2</v>
      </c>
      <c r="AE318" s="176" t="str">
        <f>IF(VLOOKUP($B318,PERIODIZACION!$A$3:$AN$528,21,FALSE)=0,"",VLOOKUP($B318,PERIODIZACION!$A$3:$AN$528,21,FALSE))</f>
        <v/>
      </c>
      <c r="AF318" s="176" t="str">
        <f t="shared" ref="AF318" si="93">IF(AE318 &lt;&gt; "","/","")</f>
        <v/>
      </c>
      <c r="AG318" s="182" t="str">
        <f>IF(VLOOKUP($B318,PERIODIZACION!$A$3:$AN$528,22,FALSE)=0,"",VLOOKUP($B318,PERIODIZACION!$A$3:$AN$528,22,FALSE))</f>
        <v/>
      </c>
      <c r="AJ318" s="19" t="e">
        <f>VLOOKUP(C318,EJE!C$1:D1651,2,FALSE)</f>
        <v>#N/A</v>
      </c>
    </row>
    <row r="319" spans="1:36" ht="12" customHeight="1">
      <c r="A319" s="165">
        <v>8</v>
      </c>
      <c r="B319" s="194" t="s">
        <v>685</v>
      </c>
      <c r="C319" s="178" t="s">
        <v>3</v>
      </c>
      <c r="D319" s="206" t="str">
        <f>HYPERLINK(AJ319,AI319)</f>
        <v>video</v>
      </c>
      <c r="E319" s="380"/>
      <c r="F319" s="380"/>
      <c r="G319" s="380"/>
      <c r="H319" s="380" t="s">
        <v>776</v>
      </c>
      <c r="I319" s="380"/>
      <c r="J319" s="380"/>
      <c r="K319" s="380"/>
      <c r="L319" s="380"/>
      <c r="M319" s="380"/>
      <c r="N319" s="380"/>
      <c r="O319" s="380"/>
      <c r="P319" s="380"/>
      <c r="Q319" s="178"/>
      <c r="R319" s="178"/>
      <c r="S319" s="178"/>
      <c r="T319" s="178"/>
      <c r="U319" s="178"/>
      <c r="V319" s="178"/>
      <c r="W319" s="178"/>
      <c r="X319" s="178"/>
      <c r="Y319" s="178"/>
      <c r="Z319" s="178"/>
      <c r="AA319" s="178"/>
      <c r="AB319" s="178"/>
      <c r="AC319" s="178"/>
      <c r="AD319" s="178"/>
      <c r="AE319" s="178"/>
      <c r="AF319" s="178"/>
      <c r="AG319" s="183"/>
      <c r="AI319" s="25" t="s">
        <v>738</v>
      </c>
      <c r="AJ319" s="19" t="str">
        <f>VLOOKUP(C319,EJE!C$1:D1652,2,FALSE)</f>
        <v>https://youtu.be/JwwQxitUCsY?si=-0IR-GRHn2uOUwX0</v>
      </c>
    </row>
    <row r="320" spans="1:36" ht="12.75" customHeight="1" thickBot="1">
      <c r="A320" s="165">
        <v>9</v>
      </c>
      <c r="B320" s="195" t="s">
        <v>264</v>
      </c>
      <c r="C320" s="180" t="s">
        <v>219</v>
      </c>
      <c r="D320" s="207" t="str">
        <f>HYPERLINK(AJ320,AI320)</f>
        <v>video</v>
      </c>
      <c r="E320" s="387"/>
      <c r="F320" s="387"/>
      <c r="G320" s="387"/>
      <c r="H320" s="387" t="s">
        <v>776</v>
      </c>
      <c r="I320" s="387"/>
      <c r="J320" s="387"/>
      <c r="K320" s="387"/>
      <c r="L320" s="387"/>
      <c r="M320" s="387"/>
      <c r="N320" s="387"/>
      <c r="O320" s="387"/>
      <c r="P320" s="387"/>
      <c r="Q320" s="180"/>
      <c r="R320" s="180"/>
      <c r="S320" s="180"/>
      <c r="T320" s="180"/>
      <c r="U320" s="180"/>
      <c r="V320" s="180"/>
      <c r="W320" s="180"/>
      <c r="X320" s="180"/>
      <c r="Y320" s="180"/>
      <c r="Z320" s="180"/>
      <c r="AA320" s="180"/>
      <c r="AB320" s="180"/>
      <c r="AC320" s="180"/>
      <c r="AD320" s="180"/>
      <c r="AE320" s="180"/>
      <c r="AF320" s="180"/>
      <c r="AG320" s="184"/>
      <c r="AI320" s="25" t="s">
        <v>738</v>
      </c>
      <c r="AJ320" s="19">
        <f>VLOOKUP(C320,EJE!C$1:D1653,2,FALSE)</f>
        <v>0</v>
      </c>
    </row>
    <row r="321" spans="1:36" ht="12.75" customHeight="1">
      <c r="A321" s="165">
        <v>10</v>
      </c>
      <c r="B321" s="400"/>
      <c r="C321" s="400"/>
      <c r="D321" s="400"/>
      <c r="E321" s="400" t="s">
        <v>688</v>
      </c>
      <c r="F321" s="400"/>
      <c r="G321" s="400"/>
      <c r="H321" s="400" t="s">
        <v>38</v>
      </c>
      <c r="I321" s="400"/>
      <c r="J321" s="400"/>
      <c r="K321" s="400" t="s">
        <v>687</v>
      </c>
      <c r="L321" s="400"/>
      <c r="M321" s="400"/>
      <c r="N321" s="400" t="s">
        <v>686</v>
      </c>
      <c r="O321" s="400"/>
      <c r="P321" s="400"/>
      <c r="Q321" s="178"/>
      <c r="R321" s="178"/>
      <c r="S321" s="178"/>
      <c r="T321" s="178"/>
      <c r="U321" s="178"/>
      <c r="V321" s="178"/>
      <c r="W321" s="178"/>
      <c r="X321" s="178"/>
      <c r="Y321" s="178"/>
      <c r="Z321" s="178"/>
      <c r="AA321" s="178"/>
      <c r="AB321" s="178"/>
      <c r="AC321" s="178"/>
      <c r="AD321" s="178"/>
      <c r="AE321" s="178"/>
      <c r="AF321" s="178"/>
      <c r="AG321" s="178"/>
      <c r="AJ321" s="19"/>
    </row>
    <row r="322" spans="1:36" ht="16.5" customHeight="1">
      <c r="A322" s="165">
        <v>11</v>
      </c>
      <c r="B322" s="197" t="s">
        <v>685</v>
      </c>
      <c r="C322" s="178" t="s">
        <v>3</v>
      </c>
      <c r="D322" s="206" t="str">
        <f t="shared" ref="D322:D331" si="94">HYPERLINK(AJ322,AI322)</f>
        <v>video</v>
      </c>
      <c r="E322" s="380"/>
      <c r="F322" s="380"/>
      <c r="G322" s="380"/>
      <c r="H322" s="380" t="s">
        <v>776</v>
      </c>
      <c r="I322" s="380"/>
      <c r="J322" s="380"/>
      <c r="K322" s="380"/>
      <c r="L322" s="380"/>
      <c r="M322" s="380"/>
      <c r="N322" s="380"/>
      <c r="O322" s="380"/>
      <c r="P322" s="380"/>
      <c r="Q322" s="178"/>
      <c r="R322" s="178"/>
      <c r="S322" s="178"/>
      <c r="T322" s="178"/>
      <c r="U322" s="178"/>
      <c r="V322" s="178"/>
      <c r="W322" s="178"/>
      <c r="X322" s="178"/>
      <c r="Y322" s="178"/>
      <c r="Z322" s="178"/>
      <c r="AA322" s="178"/>
      <c r="AB322" s="178"/>
      <c r="AC322" s="178"/>
      <c r="AD322" s="178"/>
      <c r="AE322" s="178"/>
      <c r="AF322" s="178"/>
      <c r="AG322" s="178"/>
      <c r="AI322" s="25" t="s">
        <v>738</v>
      </c>
      <c r="AJ322" s="19" t="str">
        <f>VLOOKUP(C322,EJE!C$1:D1655,2,FALSE)</f>
        <v>https://youtu.be/JwwQxitUCsY?si=-0IR-GRHn2uOUwX0</v>
      </c>
    </row>
    <row r="323" spans="1:36" ht="12.75" customHeight="1">
      <c r="A323" s="165">
        <v>12</v>
      </c>
      <c r="B323" s="197" t="s">
        <v>942</v>
      </c>
      <c r="C323" s="178" t="s">
        <v>661</v>
      </c>
      <c r="D323" s="206" t="str">
        <f t="shared" si="94"/>
        <v>video</v>
      </c>
      <c r="E323" s="380"/>
      <c r="F323" s="380"/>
      <c r="G323" s="380"/>
      <c r="H323" s="380" t="s">
        <v>776</v>
      </c>
      <c r="I323" s="380"/>
      <c r="J323" s="380"/>
      <c r="K323" s="380"/>
      <c r="L323" s="380"/>
      <c r="M323" s="380"/>
      <c r="N323" s="380"/>
      <c r="O323" s="380"/>
      <c r="P323" s="380"/>
      <c r="Q323" s="178"/>
      <c r="R323" s="178"/>
      <c r="S323" s="178"/>
      <c r="T323" s="178"/>
      <c r="U323" s="178"/>
      <c r="V323" s="178"/>
      <c r="W323" s="178"/>
      <c r="X323" s="178"/>
      <c r="Y323" s="178"/>
      <c r="Z323" s="178"/>
      <c r="AA323" s="178"/>
      <c r="AB323" s="178"/>
      <c r="AC323" s="178"/>
      <c r="AD323" s="178"/>
      <c r="AE323" s="178"/>
      <c r="AF323" s="178"/>
      <c r="AG323" s="178"/>
      <c r="AI323" s="25" t="s">
        <v>738</v>
      </c>
      <c r="AJ323" s="19" t="str">
        <f>VLOOKUP(C323,EJE!C$1:D1656,2,FALSE)</f>
        <v>https://drive.google.com/file/d/1VSznd0Pd842fm_2ygqVwDGID2Qpk-swW/view?usp=sharing</v>
      </c>
    </row>
    <row r="324" spans="1:36" ht="12" customHeight="1">
      <c r="A324" s="165">
        <v>13</v>
      </c>
      <c r="B324" s="197" t="s">
        <v>942</v>
      </c>
      <c r="C324" s="178" t="s">
        <v>661</v>
      </c>
      <c r="D324" s="206" t="str">
        <f t="shared" si="94"/>
        <v>video</v>
      </c>
      <c r="E324" s="380"/>
      <c r="F324" s="380"/>
      <c r="G324" s="380"/>
      <c r="H324" s="380" t="s">
        <v>776</v>
      </c>
      <c r="I324" s="380"/>
      <c r="J324" s="380"/>
      <c r="K324" s="380"/>
      <c r="L324" s="380"/>
      <c r="M324" s="380"/>
      <c r="N324" s="380"/>
      <c r="O324" s="380"/>
      <c r="P324" s="380"/>
      <c r="Q324" s="178"/>
      <c r="R324" s="178"/>
      <c r="S324" s="178"/>
      <c r="T324" s="178"/>
      <c r="U324" s="178"/>
      <c r="V324" s="178"/>
      <c r="W324" s="178"/>
      <c r="X324" s="178"/>
      <c r="Y324" s="178"/>
      <c r="Z324" s="178"/>
      <c r="AA324" s="178"/>
      <c r="AB324" s="178"/>
      <c r="AC324" s="178"/>
      <c r="AD324" s="178"/>
      <c r="AE324" s="178"/>
      <c r="AF324" s="178"/>
      <c r="AG324" s="178"/>
      <c r="AI324" s="25" t="s">
        <v>738</v>
      </c>
      <c r="AJ324" s="19" t="str">
        <f>VLOOKUP(C324,EJE!C$1:D1657,2,FALSE)</f>
        <v>https://drive.google.com/file/d/1VSznd0Pd842fm_2ygqVwDGID2Qpk-swW/view?usp=sharing</v>
      </c>
    </row>
    <row r="325" spans="1:36" ht="12" customHeight="1">
      <c r="A325" s="165">
        <v>14</v>
      </c>
      <c r="B325" s="197" t="s">
        <v>42</v>
      </c>
      <c r="C325" s="178" t="s">
        <v>2</v>
      </c>
      <c r="D325" s="206" t="str">
        <f t="shared" si="94"/>
        <v>video</v>
      </c>
      <c r="E325" s="380">
        <v>10</v>
      </c>
      <c r="F325" s="380"/>
      <c r="G325" s="380"/>
      <c r="H325" s="380" t="s">
        <v>772</v>
      </c>
      <c r="I325" s="380"/>
      <c r="J325" s="380"/>
      <c r="K325" s="380">
        <v>3</v>
      </c>
      <c r="L325" s="380"/>
      <c r="M325" s="380"/>
      <c r="N325" s="380"/>
      <c r="O325" s="380"/>
      <c r="P325" s="380"/>
      <c r="Q325" s="178"/>
      <c r="R325" s="178"/>
      <c r="S325" s="178"/>
      <c r="T325" s="178"/>
      <c r="U325" s="178"/>
      <c r="V325" s="178"/>
      <c r="W325" s="178"/>
      <c r="X325" s="178"/>
      <c r="Y325" s="178"/>
      <c r="Z325" s="178"/>
      <c r="AA325" s="178"/>
      <c r="AB325" s="178"/>
      <c r="AC325" s="178"/>
      <c r="AD325" s="178"/>
      <c r="AE325" s="178"/>
      <c r="AF325" s="178"/>
      <c r="AG325" s="178"/>
      <c r="AI325" s="25" t="s">
        <v>738</v>
      </c>
      <c r="AJ325" s="19" t="str">
        <f>VLOOKUP(C325,EJE!C$1:D1658,2,FALSE)</f>
        <v>https://youtu.be/bgO3bI1ts_E?si=cgFOBOfo4lT9WI1k</v>
      </c>
    </row>
    <row r="326" spans="1:36" ht="12" customHeight="1">
      <c r="A326" s="165">
        <v>15</v>
      </c>
      <c r="B326" s="197" t="s">
        <v>39</v>
      </c>
      <c r="C326" s="178" t="s">
        <v>565</v>
      </c>
      <c r="D326" s="206" t="str">
        <f t="shared" si="94"/>
        <v>video</v>
      </c>
      <c r="E326" s="380">
        <v>10</v>
      </c>
      <c r="F326" s="380"/>
      <c r="G326" s="380"/>
      <c r="H326" s="380" t="s">
        <v>772</v>
      </c>
      <c r="I326" s="380"/>
      <c r="J326" s="380"/>
      <c r="K326" s="380">
        <v>3</v>
      </c>
      <c r="L326" s="380"/>
      <c r="M326" s="380"/>
      <c r="N326" s="380"/>
      <c r="O326" s="380"/>
      <c r="P326" s="380"/>
      <c r="Q326" s="178"/>
      <c r="R326" s="178"/>
      <c r="S326" s="178"/>
      <c r="T326" s="178"/>
      <c r="U326" s="178"/>
      <c r="V326" s="178"/>
      <c r="W326" s="178"/>
      <c r="X326" s="178"/>
      <c r="Y326" s="178"/>
      <c r="Z326" s="178"/>
      <c r="AA326" s="178"/>
      <c r="AB326" s="178"/>
      <c r="AC326" s="178"/>
      <c r="AD326" s="178"/>
      <c r="AE326" s="178"/>
      <c r="AF326" s="178"/>
      <c r="AG326" s="178"/>
      <c r="AI326" s="25" t="s">
        <v>738</v>
      </c>
      <c r="AJ326" s="19">
        <f>VLOOKUP(C326,EJE!C$1:D1659,2,FALSE)</f>
        <v>0</v>
      </c>
    </row>
    <row r="327" spans="1:36" ht="12.75" customHeight="1">
      <c r="A327" s="165">
        <v>16</v>
      </c>
      <c r="B327" s="197" t="s">
        <v>685</v>
      </c>
      <c r="C327" s="178" t="s">
        <v>4</v>
      </c>
      <c r="D327" s="206" t="str">
        <f t="shared" si="94"/>
        <v>video</v>
      </c>
      <c r="E327" s="380"/>
      <c r="F327" s="380"/>
      <c r="G327" s="380"/>
      <c r="H327" s="380" t="s">
        <v>779</v>
      </c>
      <c r="I327" s="380"/>
      <c r="J327" s="380"/>
      <c r="K327" s="380">
        <v>3</v>
      </c>
      <c r="L327" s="380"/>
      <c r="M327" s="380"/>
      <c r="N327" s="380"/>
      <c r="O327" s="380"/>
      <c r="P327" s="380"/>
      <c r="Q327" s="178"/>
      <c r="R327" s="178"/>
      <c r="S327" s="178"/>
      <c r="T327" s="178"/>
      <c r="U327" s="178"/>
      <c r="V327" s="178"/>
      <c r="W327" s="178"/>
      <c r="X327" s="178"/>
      <c r="Y327" s="178"/>
      <c r="Z327" s="178"/>
      <c r="AA327" s="178"/>
      <c r="AB327" s="178"/>
      <c r="AC327" s="178"/>
      <c r="AD327" s="178"/>
      <c r="AE327" s="178"/>
      <c r="AF327" s="178"/>
      <c r="AG327" s="178"/>
      <c r="AI327" s="25" t="s">
        <v>738</v>
      </c>
      <c r="AJ327" s="19" t="str">
        <f>VLOOKUP(C327,EJE!C$1:D1660,2,FALSE)</f>
        <v>https://youtu.be/SvFPSj9WcEk?si=iMWBcf8EZLcp5zy2</v>
      </c>
    </row>
    <row r="328" spans="1:36" ht="12" customHeight="1">
      <c r="A328" s="166">
        <v>17</v>
      </c>
      <c r="B328" s="197" t="s">
        <v>1</v>
      </c>
      <c r="C328" s="178" t="s">
        <v>746</v>
      </c>
      <c r="D328" s="206" t="str">
        <f t="shared" si="94"/>
        <v>video</v>
      </c>
      <c r="E328" s="380"/>
      <c r="F328" s="380"/>
      <c r="G328" s="380"/>
      <c r="H328" s="380"/>
      <c r="I328" s="380"/>
      <c r="J328" s="380"/>
      <c r="K328" s="380"/>
      <c r="L328" s="380"/>
      <c r="M328" s="380"/>
      <c r="N328" s="380"/>
      <c r="O328" s="380"/>
      <c r="P328" s="380"/>
      <c r="Q328" s="178"/>
      <c r="R328" s="178"/>
      <c r="S328" s="178"/>
      <c r="T328" s="178"/>
      <c r="U328" s="178"/>
      <c r="V328" s="178"/>
      <c r="W328" s="178"/>
      <c r="X328" s="178"/>
      <c r="Y328" s="178"/>
      <c r="Z328" s="178"/>
      <c r="AA328" s="178"/>
      <c r="AB328" s="178"/>
      <c r="AC328" s="178"/>
      <c r="AD328" s="178"/>
      <c r="AE328" s="178"/>
      <c r="AF328" s="178"/>
      <c r="AG328" s="178"/>
      <c r="AI328" s="25" t="s">
        <v>738</v>
      </c>
      <c r="AJ328" s="19">
        <f>VLOOKUP(C328,EJE!C$1:D1661,2,FALSE)</f>
        <v>0</v>
      </c>
    </row>
    <row r="329" spans="1:36" ht="16.5">
      <c r="A329" s="166">
        <v>18</v>
      </c>
      <c r="B329" s="197" t="s">
        <v>1</v>
      </c>
      <c r="C329" s="178" t="s">
        <v>746</v>
      </c>
      <c r="D329" s="206" t="str">
        <f t="shared" si="94"/>
        <v>video</v>
      </c>
      <c r="E329" s="380"/>
      <c r="F329" s="380"/>
      <c r="G329" s="380"/>
      <c r="H329" s="380"/>
      <c r="I329" s="380"/>
      <c r="J329" s="380"/>
      <c r="K329" s="380"/>
      <c r="L329" s="380"/>
      <c r="M329" s="380"/>
      <c r="N329" s="380"/>
      <c r="O329" s="380"/>
      <c r="P329" s="380"/>
      <c r="Q329" s="178"/>
      <c r="R329" s="178"/>
      <c r="S329" s="178"/>
      <c r="T329" s="178"/>
      <c r="U329" s="178"/>
      <c r="V329" s="178"/>
      <c r="W329" s="178"/>
      <c r="X329" s="178"/>
      <c r="Y329" s="178"/>
      <c r="Z329" s="178"/>
      <c r="AA329" s="178"/>
      <c r="AB329" s="178"/>
      <c r="AC329" s="178"/>
      <c r="AD329" s="178"/>
      <c r="AE329" s="178"/>
      <c r="AF329" s="178"/>
      <c r="AG329" s="178"/>
      <c r="AI329" s="25" t="s">
        <v>738</v>
      </c>
      <c r="AJ329" s="19">
        <f>VLOOKUP(C329,EJE!C$1:D1662,2,FALSE)</f>
        <v>0</v>
      </c>
    </row>
    <row r="330" spans="1:36" ht="16.5">
      <c r="A330" s="166">
        <v>19</v>
      </c>
      <c r="B330" s="197" t="s">
        <v>1</v>
      </c>
      <c r="C330" s="178" t="s">
        <v>746</v>
      </c>
      <c r="D330" s="206" t="str">
        <f t="shared" si="94"/>
        <v>video</v>
      </c>
      <c r="E330" s="380"/>
      <c r="F330" s="380"/>
      <c r="G330" s="380"/>
      <c r="H330" s="380"/>
      <c r="I330" s="380"/>
      <c r="J330" s="380"/>
      <c r="K330" s="380"/>
      <c r="L330" s="380"/>
      <c r="M330" s="380"/>
      <c r="N330" s="380"/>
      <c r="O330" s="380"/>
      <c r="P330" s="380"/>
      <c r="Q330" s="178"/>
      <c r="R330" s="178"/>
      <c r="S330" s="178"/>
      <c r="T330" s="178"/>
      <c r="U330" s="178"/>
      <c r="V330" s="178"/>
      <c r="W330" s="178"/>
      <c r="X330" s="178"/>
      <c r="Y330" s="178"/>
      <c r="Z330" s="178"/>
      <c r="AA330" s="178"/>
      <c r="AB330" s="178"/>
      <c r="AC330" s="178"/>
      <c r="AD330" s="178"/>
      <c r="AE330" s="178"/>
      <c r="AF330" s="178"/>
      <c r="AG330" s="178"/>
      <c r="AI330" s="25" t="s">
        <v>738</v>
      </c>
      <c r="AJ330" s="19">
        <f>VLOOKUP(C330,EJE!C$1:D1663,2,FALSE)</f>
        <v>0</v>
      </c>
    </row>
    <row r="331" spans="1:36" ht="16.5">
      <c r="A331" s="166">
        <v>20</v>
      </c>
      <c r="B331" s="197" t="s">
        <v>1</v>
      </c>
      <c r="C331" s="178" t="s">
        <v>746</v>
      </c>
      <c r="D331" s="206" t="str">
        <f t="shared" si="94"/>
        <v>video</v>
      </c>
      <c r="E331" s="380"/>
      <c r="F331" s="380"/>
      <c r="G331" s="380"/>
      <c r="H331" s="380"/>
      <c r="I331" s="380"/>
      <c r="J331" s="380"/>
      <c r="K331" s="380"/>
      <c r="L331" s="380"/>
      <c r="M331" s="380"/>
      <c r="N331" s="380"/>
      <c r="O331" s="380"/>
      <c r="P331" s="380"/>
      <c r="Q331" s="178"/>
      <c r="R331" s="178"/>
      <c r="S331" s="178"/>
      <c r="T331" s="178"/>
      <c r="U331" s="178"/>
      <c r="V331" s="178"/>
      <c r="W331" s="178"/>
      <c r="X331" s="178"/>
      <c r="Y331" s="178"/>
      <c r="Z331" s="178"/>
      <c r="AA331" s="178"/>
      <c r="AB331" s="178"/>
      <c r="AC331" s="178"/>
      <c r="AD331" s="178"/>
      <c r="AE331" s="178"/>
      <c r="AF331" s="178"/>
      <c r="AG331" s="178"/>
      <c r="AI331" s="25" t="s">
        <v>738</v>
      </c>
      <c r="AJ331" s="19">
        <f>VLOOKUP(C331,EJE!C$1:D1664,2,FALSE)</f>
        <v>0</v>
      </c>
    </row>
    <row r="332" spans="1:36">
      <c r="A332" s="166"/>
      <c r="B332" s="202"/>
      <c r="I332" s="156"/>
      <c r="L332" s="156"/>
      <c r="O332" s="156"/>
    </row>
    <row r="333" spans="1:36">
      <c r="A333" s="166"/>
      <c r="B333" s="202"/>
    </row>
    <row r="334" spans="1:36">
      <c r="A334" s="166"/>
      <c r="B334" s="202"/>
    </row>
    <row r="335" spans="1:36">
      <c r="A335" s="166"/>
      <c r="B335" s="202"/>
    </row>
    <row r="336" spans="1:36">
      <c r="C336" s="157" t="s">
        <v>939</v>
      </c>
      <c r="D336" s="208"/>
      <c r="E336" s="186"/>
      <c r="F336" s="186"/>
      <c r="G336" s="186"/>
      <c r="H336" s="186"/>
      <c r="I336" s="186"/>
      <c r="J336" s="186"/>
      <c r="K336" s="186"/>
      <c r="L336" s="186"/>
      <c r="M336" s="186"/>
      <c r="N336" s="186"/>
      <c r="O336" s="186"/>
      <c r="P336" s="186"/>
      <c r="AG336" s="186"/>
      <c r="AJ336" s="75"/>
    </row>
    <row r="337" spans="1:36" s="250" customFormat="1" ht="21" customHeight="1" thickBot="1">
      <c r="A337" s="245">
        <v>14</v>
      </c>
      <c r="B337" s="245"/>
      <c r="C337" s="245" t="s">
        <v>936</v>
      </c>
      <c r="D337" s="245"/>
      <c r="E337" s="401" t="s">
        <v>688</v>
      </c>
      <c r="F337" s="401"/>
      <c r="G337" s="401"/>
      <c r="H337" s="401" t="s">
        <v>38</v>
      </c>
      <c r="I337" s="401"/>
      <c r="J337" s="401"/>
      <c r="K337" s="401" t="s">
        <v>687</v>
      </c>
      <c r="L337" s="401"/>
      <c r="M337" s="401"/>
      <c r="N337" s="401" t="s">
        <v>686</v>
      </c>
      <c r="O337" s="401"/>
      <c r="P337" s="401"/>
      <c r="AH337" s="249"/>
      <c r="AI337" s="249"/>
    </row>
    <row r="338" spans="1:36">
      <c r="A338" s="165">
        <v>1</v>
      </c>
      <c r="B338" s="193" t="s">
        <v>175</v>
      </c>
      <c r="C338" s="176" t="s">
        <v>210</v>
      </c>
      <c r="D338" s="209" t="str">
        <f t="shared" ref="D338:D357" si="95">HYPERLINK(AJ338,AI338)</f>
        <v>video</v>
      </c>
      <c r="E338" s="389">
        <v>8</v>
      </c>
      <c r="F338" s="389"/>
      <c r="G338" s="389"/>
      <c r="H338" s="389"/>
      <c r="I338" s="389"/>
      <c r="J338" s="389"/>
      <c r="K338" s="389"/>
      <c r="L338" s="389"/>
      <c r="M338" s="389"/>
      <c r="N338" s="390"/>
      <c r="O338" s="390"/>
      <c r="P338" s="391"/>
      <c r="Q338" s="186"/>
      <c r="R338" s="186"/>
      <c r="S338" s="186"/>
      <c r="T338" s="186"/>
      <c r="U338" s="186"/>
      <c r="V338" s="186"/>
      <c r="W338" s="186"/>
      <c r="X338" s="186"/>
      <c r="Y338" s="186"/>
      <c r="Z338" s="186"/>
      <c r="AA338" s="186"/>
      <c r="AB338" s="186"/>
      <c r="AC338" s="186"/>
      <c r="AD338" s="186"/>
      <c r="AE338" s="186"/>
      <c r="AF338" s="186"/>
      <c r="AG338" s="186"/>
      <c r="AI338" s="25" t="s">
        <v>738</v>
      </c>
      <c r="AJ338" s="19">
        <f>VLOOKUP(C338,EJE!C$1:D1664,2,FALSE)</f>
        <v>0</v>
      </c>
    </row>
    <row r="339" spans="1:36" ht="12" customHeight="1">
      <c r="A339" s="165">
        <v>2</v>
      </c>
      <c r="B339" s="194" t="s">
        <v>395</v>
      </c>
      <c r="C339" s="178" t="s">
        <v>389</v>
      </c>
      <c r="D339" s="208" t="str">
        <f t="shared" si="95"/>
        <v>video</v>
      </c>
      <c r="E339" s="384"/>
      <c r="F339" s="384"/>
      <c r="G339" s="384"/>
      <c r="H339" s="384" t="s">
        <v>776</v>
      </c>
      <c r="I339" s="384"/>
      <c r="J339" s="384"/>
      <c r="K339" s="384">
        <v>3</v>
      </c>
      <c r="L339" s="384"/>
      <c r="M339" s="384"/>
      <c r="N339" s="380"/>
      <c r="O339" s="380"/>
      <c r="P339" s="385"/>
      <c r="Q339" s="186"/>
      <c r="R339" s="186"/>
      <c r="S339" s="186"/>
      <c r="T339" s="186"/>
      <c r="U339" s="186"/>
      <c r="V339" s="186"/>
      <c r="W339" s="186"/>
      <c r="X339" s="186"/>
      <c r="Y339" s="186"/>
      <c r="Z339" s="186"/>
      <c r="AA339" s="186"/>
      <c r="AB339" s="186"/>
      <c r="AC339" s="186"/>
      <c r="AD339" s="186"/>
      <c r="AE339" s="186"/>
      <c r="AF339" s="186"/>
      <c r="AG339" s="186"/>
      <c r="AI339" s="25" t="s">
        <v>738</v>
      </c>
      <c r="AJ339" s="19" t="str">
        <f>VLOOKUP(C339,EJE!C$1:D1665,2,FALSE)</f>
        <v>https://youtu.be/B4AxYIlorgw?si=E6uIHQ3akwy8aj-m</v>
      </c>
    </row>
    <row r="340" spans="1:36" ht="17.25" customHeight="1" thickBot="1">
      <c r="A340" s="165">
        <v>3</v>
      </c>
      <c r="B340" s="195" t="s">
        <v>392</v>
      </c>
      <c r="C340" s="180" t="s">
        <v>176</v>
      </c>
      <c r="D340" s="210" t="str">
        <f t="shared" si="95"/>
        <v>video</v>
      </c>
      <c r="E340" s="386"/>
      <c r="F340" s="386"/>
      <c r="G340" s="386"/>
      <c r="H340" s="386" t="s">
        <v>776</v>
      </c>
      <c r="I340" s="386"/>
      <c r="J340" s="386"/>
      <c r="K340" s="386">
        <v>3</v>
      </c>
      <c r="L340" s="386"/>
      <c r="M340" s="386"/>
      <c r="N340" s="387"/>
      <c r="O340" s="387"/>
      <c r="P340" s="388"/>
      <c r="Q340" s="186"/>
      <c r="R340" s="186"/>
      <c r="S340" s="186"/>
      <c r="T340" s="186"/>
      <c r="U340" s="186"/>
      <c r="V340" s="186"/>
      <c r="W340" s="186"/>
      <c r="X340" s="186"/>
      <c r="Y340" s="186"/>
      <c r="Z340" s="186"/>
      <c r="AA340" s="186"/>
      <c r="AB340" s="186"/>
      <c r="AC340" s="186"/>
      <c r="AD340" s="186"/>
      <c r="AE340" s="186"/>
      <c r="AF340" s="186"/>
      <c r="AG340" s="186"/>
      <c r="AI340" s="25" t="s">
        <v>738</v>
      </c>
      <c r="AJ340" s="19" t="str">
        <f>VLOOKUP(C340,EJE!C$1:D1666,2,FALSE)</f>
        <v>https://drive.google.com/file/d/1Q1An8Nigul245WUqUDS52fCJOsCBmEqf/view?usp=drive_link</v>
      </c>
    </row>
    <row r="341" spans="1:36" ht="16.5" customHeight="1">
      <c r="A341" s="165">
        <v>4</v>
      </c>
      <c r="B341" s="193" t="s">
        <v>739</v>
      </c>
      <c r="C341" s="176" t="s">
        <v>66</v>
      </c>
      <c r="D341" s="209" t="str">
        <f t="shared" si="95"/>
        <v>video</v>
      </c>
      <c r="E341" s="389"/>
      <c r="F341" s="389"/>
      <c r="G341" s="389"/>
      <c r="H341" s="389" t="s">
        <v>776</v>
      </c>
      <c r="I341" s="389"/>
      <c r="J341" s="389"/>
      <c r="K341" s="389">
        <v>3</v>
      </c>
      <c r="L341" s="389"/>
      <c r="M341" s="389"/>
      <c r="N341" s="390"/>
      <c r="O341" s="390"/>
      <c r="P341" s="391"/>
      <c r="Q341" s="186"/>
      <c r="R341" s="186"/>
      <c r="S341" s="186"/>
      <c r="T341" s="186"/>
      <c r="U341" s="186"/>
      <c r="V341" s="186"/>
      <c r="W341" s="186"/>
      <c r="X341" s="186"/>
      <c r="Y341" s="186"/>
      <c r="Z341" s="186"/>
      <c r="AA341" s="186"/>
      <c r="AB341" s="186"/>
      <c r="AC341" s="186"/>
      <c r="AD341" s="186"/>
      <c r="AE341" s="186"/>
      <c r="AF341" s="186"/>
      <c r="AG341" s="186"/>
      <c r="AI341" s="25" t="s">
        <v>738</v>
      </c>
      <c r="AJ341" s="19" t="str">
        <f>VLOOKUP(C341,EJE!C$1:D1667,2,FALSE)</f>
        <v>https://youtu.be/YNAwRWgPwNk?si=tRGZb459mOPBCCZB</v>
      </c>
    </row>
    <row r="342" spans="1:36" ht="12" customHeight="1">
      <c r="A342" s="165">
        <v>5</v>
      </c>
      <c r="B342" s="194" t="s">
        <v>739</v>
      </c>
      <c r="C342" s="178" t="s">
        <v>622</v>
      </c>
      <c r="D342" s="208" t="e">
        <f t="shared" si="95"/>
        <v>#N/A</v>
      </c>
      <c r="E342" s="384"/>
      <c r="F342" s="384"/>
      <c r="G342" s="384"/>
      <c r="H342" s="384" t="s">
        <v>776</v>
      </c>
      <c r="I342" s="384"/>
      <c r="J342" s="384"/>
      <c r="K342" s="384">
        <v>3</v>
      </c>
      <c r="L342" s="384"/>
      <c r="M342" s="384"/>
      <c r="N342" s="380"/>
      <c r="O342" s="380"/>
      <c r="P342" s="385"/>
      <c r="Q342" s="186"/>
      <c r="R342" s="186"/>
      <c r="S342" s="186"/>
      <c r="T342" s="186"/>
      <c r="U342" s="186"/>
      <c r="V342" s="186"/>
      <c r="W342" s="186"/>
      <c r="X342" s="186"/>
      <c r="Y342" s="186"/>
      <c r="Z342" s="186"/>
      <c r="AA342" s="186"/>
      <c r="AB342" s="186"/>
      <c r="AC342" s="186"/>
      <c r="AD342" s="186"/>
      <c r="AE342" s="186"/>
      <c r="AF342" s="186"/>
      <c r="AG342" s="186"/>
      <c r="AI342" s="25" t="s">
        <v>738</v>
      </c>
      <c r="AJ342" s="19" t="e">
        <f>VLOOKUP(C342,EJE!C$1:D1668,2,FALSE)</f>
        <v>#N/A</v>
      </c>
    </row>
    <row r="343" spans="1:36" ht="12.75" customHeight="1" thickBot="1">
      <c r="A343" s="165">
        <v>6</v>
      </c>
      <c r="B343" s="195" t="s">
        <v>0</v>
      </c>
      <c r="C343" s="180" t="s">
        <v>627</v>
      </c>
      <c r="D343" s="210" t="str">
        <f t="shared" si="95"/>
        <v>video</v>
      </c>
      <c r="E343" s="386"/>
      <c r="F343" s="386"/>
      <c r="G343" s="386"/>
      <c r="H343" s="386" t="s">
        <v>776</v>
      </c>
      <c r="I343" s="386"/>
      <c r="J343" s="386"/>
      <c r="K343" s="386">
        <v>3</v>
      </c>
      <c r="L343" s="386"/>
      <c r="M343" s="386"/>
      <c r="N343" s="387"/>
      <c r="O343" s="387"/>
      <c r="P343" s="388"/>
      <c r="Q343" s="186"/>
      <c r="R343" s="186"/>
      <c r="S343" s="186"/>
      <c r="T343" s="186"/>
      <c r="U343" s="186"/>
      <c r="V343" s="186"/>
      <c r="W343" s="186"/>
      <c r="X343" s="186"/>
      <c r="Y343" s="186"/>
      <c r="Z343" s="186"/>
      <c r="AA343" s="186"/>
      <c r="AB343" s="186"/>
      <c r="AC343" s="186"/>
      <c r="AD343" s="186"/>
      <c r="AE343" s="186"/>
      <c r="AF343" s="186"/>
      <c r="AG343" s="186"/>
      <c r="AI343" s="25" t="s">
        <v>738</v>
      </c>
      <c r="AJ343" s="19" t="str">
        <f>VLOOKUP(C343,EJE!C$1:D1669,2,FALSE)</f>
        <v>https://youtu.be/21c_yxmd5lQ?si=PIVwUqgcfAsyu5jn</v>
      </c>
    </row>
    <row r="344" spans="1:36">
      <c r="A344" s="165">
        <v>7</v>
      </c>
      <c r="B344" s="197" t="s">
        <v>685</v>
      </c>
      <c r="C344" s="178" t="s">
        <v>114</v>
      </c>
      <c r="D344" s="208" t="str">
        <f t="shared" si="95"/>
        <v>video</v>
      </c>
      <c r="E344" s="384"/>
      <c r="F344" s="384"/>
      <c r="G344" s="384"/>
      <c r="H344" s="384" t="s">
        <v>776</v>
      </c>
      <c r="I344" s="384"/>
      <c r="J344" s="384"/>
      <c r="K344" s="384"/>
      <c r="L344" s="384"/>
      <c r="M344" s="384"/>
      <c r="N344" s="384"/>
      <c r="O344" s="384"/>
      <c r="P344" s="384"/>
      <c r="Q344" s="186"/>
      <c r="R344" s="186"/>
      <c r="S344" s="186"/>
      <c r="T344" s="186"/>
      <c r="U344" s="186"/>
      <c r="V344" s="186"/>
      <c r="W344" s="186"/>
      <c r="X344" s="186"/>
      <c r="Y344" s="186"/>
      <c r="Z344" s="186"/>
      <c r="AA344" s="186"/>
      <c r="AB344" s="186"/>
      <c r="AC344" s="186"/>
      <c r="AD344" s="186"/>
      <c r="AE344" s="186"/>
      <c r="AF344" s="186"/>
      <c r="AG344" s="186"/>
      <c r="AI344" s="25" t="s">
        <v>738</v>
      </c>
      <c r="AJ344" s="19" t="str">
        <f>VLOOKUP(C344,EJE!C$1:D1672,2,FALSE)</f>
        <v>https://youtu.be/p2i_0eL_ztg?si=rwMzBD9p-1bf_avu</v>
      </c>
    </row>
    <row r="345" spans="1:36" ht="12" customHeight="1">
      <c r="A345" s="165">
        <v>8</v>
      </c>
      <c r="B345" s="197" t="s">
        <v>264</v>
      </c>
      <c r="C345" s="178" t="s">
        <v>219</v>
      </c>
      <c r="D345" s="208" t="str">
        <f t="shared" si="95"/>
        <v>video</v>
      </c>
      <c r="E345" s="384"/>
      <c r="F345" s="384"/>
      <c r="G345" s="384"/>
      <c r="H345" s="384" t="s">
        <v>776</v>
      </c>
      <c r="I345" s="384"/>
      <c r="J345" s="384"/>
      <c r="K345" s="384"/>
      <c r="L345" s="384"/>
      <c r="M345" s="384"/>
      <c r="N345" s="384"/>
      <c r="O345" s="384"/>
      <c r="P345" s="384"/>
      <c r="Q345" s="186"/>
      <c r="R345" s="186"/>
      <c r="S345" s="186"/>
      <c r="T345" s="186"/>
      <c r="U345" s="186"/>
      <c r="V345" s="186"/>
      <c r="W345" s="186"/>
      <c r="X345" s="186"/>
      <c r="Y345" s="186"/>
      <c r="Z345" s="186"/>
      <c r="AA345" s="186"/>
      <c r="AB345" s="186"/>
      <c r="AC345" s="186"/>
      <c r="AD345" s="186"/>
      <c r="AE345" s="186"/>
      <c r="AF345" s="186"/>
      <c r="AG345" s="186"/>
      <c r="AI345" s="25" t="s">
        <v>738</v>
      </c>
      <c r="AJ345" s="19">
        <f>VLOOKUP(C345,EJE!C$1:D1673,2,FALSE)</f>
        <v>0</v>
      </c>
    </row>
    <row r="346" spans="1:36" ht="12.75" customHeight="1">
      <c r="A346" s="165">
        <v>9</v>
      </c>
      <c r="B346" s="197" t="s">
        <v>685</v>
      </c>
      <c r="C346" s="178" t="s">
        <v>3</v>
      </c>
      <c r="D346" s="208" t="str">
        <f t="shared" si="95"/>
        <v>video</v>
      </c>
      <c r="E346" s="384"/>
      <c r="F346" s="384"/>
      <c r="G346" s="384"/>
      <c r="H346" s="384" t="s">
        <v>776</v>
      </c>
      <c r="I346" s="384"/>
      <c r="J346" s="384"/>
      <c r="K346" s="384"/>
      <c r="L346" s="384"/>
      <c r="M346" s="384"/>
      <c r="N346" s="384"/>
      <c r="O346" s="384"/>
      <c r="P346" s="384"/>
      <c r="Q346" s="186"/>
      <c r="R346" s="186"/>
      <c r="S346" s="186"/>
      <c r="T346" s="186"/>
      <c r="U346" s="186"/>
      <c r="V346" s="186"/>
      <c r="W346" s="186"/>
      <c r="X346" s="186"/>
      <c r="Y346" s="186"/>
      <c r="Z346" s="186"/>
      <c r="AA346" s="186"/>
      <c r="AB346" s="186"/>
      <c r="AC346" s="186"/>
      <c r="AD346" s="186"/>
      <c r="AE346" s="186"/>
      <c r="AF346" s="186"/>
      <c r="AG346" s="186"/>
      <c r="AI346" s="25" t="s">
        <v>738</v>
      </c>
      <c r="AJ346" s="19" t="str">
        <f>VLOOKUP(C346,EJE!C$1:D1675,2,FALSE)</f>
        <v>https://youtu.be/JwwQxitUCsY?si=-0IR-GRHn2uOUwX0</v>
      </c>
    </row>
    <row r="347" spans="1:36" ht="16.5">
      <c r="A347" s="165">
        <v>10</v>
      </c>
      <c r="B347" s="197" t="s">
        <v>942</v>
      </c>
      <c r="C347" s="178" t="s">
        <v>661</v>
      </c>
      <c r="D347" s="208" t="str">
        <f t="shared" si="95"/>
        <v>video</v>
      </c>
      <c r="E347" s="384"/>
      <c r="F347" s="384"/>
      <c r="G347" s="384"/>
      <c r="H347" s="384" t="s">
        <v>776</v>
      </c>
      <c r="I347" s="384"/>
      <c r="J347" s="384"/>
      <c r="K347" s="384"/>
      <c r="L347" s="384"/>
      <c r="M347" s="384"/>
      <c r="N347" s="384"/>
      <c r="O347" s="384"/>
      <c r="P347" s="384"/>
      <c r="Q347" s="186"/>
      <c r="R347" s="186"/>
      <c r="S347" s="186"/>
      <c r="T347" s="186"/>
      <c r="U347" s="186"/>
      <c r="V347" s="186"/>
      <c r="W347" s="186"/>
      <c r="X347" s="186"/>
      <c r="Y347" s="186"/>
      <c r="Z347" s="186"/>
      <c r="AA347" s="186"/>
      <c r="AB347" s="186"/>
      <c r="AC347" s="186"/>
      <c r="AD347" s="186"/>
      <c r="AE347" s="186"/>
      <c r="AF347" s="186"/>
      <c r="AG347" s="186"/>
      <c r="AI347" s="25" t="s">
        <v>738</v>
      </c>
      <c r="AJ347" s="19" t="str">
        <f>VLOOKUP(C347,EJE!C$1:D1676,2,FALSE)</f>
        <v>https://drive.google.com/file/d/1VSznd0Pd842fm_2ygqVwDGID2Qpk-swW/view?usp=sharing</v>
      </c>
    </row>
    <row r="348" spans="1:36" ht="16.5" customHeight="1">
      <c r="A348" s="165">
        <v>11</v>
      </c>
      <c r="B348" s="197" t="s">
        <v>42</v>
      </c>
      <c r="C348" s="178" t="s">
        <v>2</v>
      </c>
      <c r="D348" s="206" t="str">
        <f t="shared" si="95"/>
        <v>video</v>
      </c>
      <c r="E348" s="380">
        <v>10</v>
      </c>
      <c r="F348" s="380"/>
      <c r="G348" s="380"/>
      <c r="H348" s="380" t="s">
        <v>772</v>
      </c>
      <c r="I348" s="380"/>
      <c r="J348" s="380"/>
      <c r="K348" s="380">
        <v>3</v>
      </c>
      <c r="L348" s="380"/>
      <c r="M348" s="380"/>
      <c r="N348" s="380"/>
      <c r="O348" s="380"/>
      <c r="P348" s="380"/>
      <c r="Q348" s="178"/>
      <c r="R348" s="178"/>
      <c r="S348" s="178"/>
      <c r="T348" s="178"/>
      <c r="U348" s="178"/>
      <c r="V348" s="178"/>
      <c r="W348" s="178"/>
      <c r="X348" s="178"/>
      <c r="Y348" s="178"/>
      <c r="Z348" s="178"/>
      <c r="AA348" s="178"/>
      <c r="AB348" s="178"/>
      <c r="AG348" s="186"/>
      <c r="AI348" s="25" t="s">
        <v>738</v>
      </c>
      <c r="AJ348" s="19" t="str">
        <f>VLOOKUP(C348,EJE!C$1:D1678,2,FALSE)</f>
        <v>https://youtu.be/bgO3bI1ts_E?si=cgFOBOfo4lT9WI1k</v>
      </c>
    </row>
    <row r="349" spans="1:36" ht="12.75" customHeight="1">
      <c r="A349" s="165">
        <v>12</v>
      </c>
      <c r="B349" s="197" t="s">
        <v>39</v>
      </c>
      <c r="C349" s="178" t="s">
        <v>30</v>
      </c>
      <c r="D349" s="206" t="str">
        <f t="shared" si="95"/>
        <v>video</v>
      </c>
      <c r="E349" s="380">
        <v>10</v>
      </c>
      <c r="F349" s="380"/>
      <c r="G349" s="380"/>
      <c r="H349" s="380" t="s">
        <v>772</v>
      </c>
      <c r="I349" s="380"/>
      <c r="J349" s="380"/>
      <c r="K349" s="380">
        <v>3</v>
      </c>
      <c r="L349" s="380"/>
      <c r="M349" s="380"/>
      <c r="N349" s="380"/>
      <c r="O349" s="380"/>
      <c r="P349" s="380"/>
      <c r="Q349" s="178"/>
      <c r="R349" s="178"/>
      <c r="S349" s="178"/>
      <c r="T349" s="178"/>
      <c r="U349" s="178"/>
      <c r="V349" s="178"/>
      <c r="W349" s="178"/>
      <c r="X349" s="178"/>
      <c r="Y349" s="178"/>
      <c r="Z349" s="178"/>
      <c r="AA349" s="178"/>
      <c r="AB349" s="178"/>
      <c r="AG349" s="186"/>
      <c r="AI349" s="25" t="s">
        <v>738</v>
      </c>
      <c r="AJ349" s="19">
        <f>VLOOKUP(C349,EJE!C$1:D1679,2,FALSE)</f>
        <v>0</v>
      </c>
    </row>
    <row r="350" spans="1:36" ht="12" customHeight="1">
      <c r="A350" s="165">
        <v>13</v>
      </c>
      <c r="B350" s="197" t="s">
        <v>685</v>
      </c>
      <c r="C350" s="178" t="s">
        <v>4</v>
      </c>
      <c r="D350" s="206" t="str">
        <f t="shared" si="95"/>
        <v>video</v>
      </c>
      <c r="E350" s="380"/>
      <c r="F350" s="380"/>
      <c r="G350" s="380"/>
      <c r="H350" s="380" t="s">
        <v>779</v>
      </c>
      <c r="I350" s="380"/>
      <c r="J350" s="380"/>
      <c r="K350" s="380">
        <v>3</v>
      </c>
      <c r="L350" s="380"/>
      <c r="M350" s="380"/>
      <c r="N350" s="380"/>
      <c r="O350" s="380"/>
      <c r="P350" s="380"/>
      <c r="Q350" s="178"/>
      <c r="R350" s="178"/>
      <c r="S350" s="178"/>
      <c r="T350" s="178"/>
      <c r="U350" s="178"/>
      <c r="V350" s="178"/>
      <c r="W350" s="178"/>
      <c r="X350" s="178"/>
      <c r="Y350" s="178"/>
      <c r="Z350" s="178"/>
      <c r="AA350" s="178"/>
      <c r="AB350" s="178"/>
      <c r="AG350" s="186"/>
      <c r="AI350" s="25" t="s">
        <v>738</v>
      </c>
      <c r="AJ350" s="19" t="str">
        <f>VLOOKUP(C350,EJE!C$1:D1680,2,FALSE)</f>
        <v>https://youtu.be/SvFPSj9WcEk?si=iMWBcf8EZLcp5zy2</v>
      </c>
    </row>
    <row r="351" spans="1:36" ht="12" customHeight="1">
      <c r="A351" s="165">
        <v>14</v>
      </c>
      <c r="B351" s="197" t="s">
        <v>1</v>
      </c>
      <c r="C351" s="178" t="s">
        <v>745</v>
      </c>
      <c r="D351" s="206" t="str">
        <f t="shared" si="95"/>
        <v>video</v>
      </c>
      <c r="E351" s="380"/>
      <c r="F351" s="380"/>
      <c r="G351" s="380"/>
      <c r="H351" s="380" t="s">
        <v>779</v>
      </c>
      <c r="I351" s="380"/>
      <c r="J351" s="380"/>
      <c r="K351" s="380">
        <v>3</v>
      </c>
      <c r="L351" s="380"/>
      <c r="M351" s="380"/>
      <c r="N351" s="380"/>
      <c r="O351" s="380"/>
      <c r="P351" s="380"/>
      <c r="Q351" s="178"/>
      <c r="R351" s="178"/>
      <c r="S351" s="178"/>
      <c r="T351" s="178"/>
      <c r="U351" s="178"/>
      <c r="V351" s="178"/>
      <c r="W351" s="178"/>
      <c r="X351" s="178"/>
      <c r="Y351" s="178"/>
      <c r="Z351" s="178"/>
      <c r="AA351" s="178"/>
      <c r="AB351" s="178"/>
      <c r="AG351" s="186"/>
      <c r="AI351" s="25" t="s">
        <v>738</v>
      </c>
      <c r="AJ351" s="19" t="str">
        <f>VLOOKUP(C351,EJE!C$1:D1681,2,FALSE)</f>
        <v>https://drive.google.com/file/d/1d10kKB4X2rApjiYtDlKjBbuy7zvRY_rz/view?usp=sharing</v>
      </c>
    </row>
    <row r="352" spans="1:36" ht="12" customHeight="1">
      <c r="A352" s="165">
        <v>15</v>
      </c>
      <c r="B352" s="197" t="s">
        <v>1</v>
      </c>
      <c r="C352" s="178" t="s">
        <v>745</v>
      </c>
      <c r="D352" s="206" t="str">
        <f t="shared" si="95"/>
        <v>video</v>
      </c>
      <c r="E352" s="380"/>
      <c r="F352" s="380"/>
      <c r="G352" s="380"/>
      <c r="H352" s="380" t="s">
        <v>779</v>
      </c>
      <c r="I352" s="380"/>
      <c r="J352" s="380"/>
      <c r="K352" s="380">
        <v>3</v>
      </c>
      <c r="L352" s="380"/>
      <c r="M352" s="380"/>
      <c r="N352" s="380"/>
      <c r="O352" s="380"/>
      <c r="P352" s="380"/>
      <c r="Q352" s="178"/>
      <c r="R352" s="178"/>
      <c r="S352" s="178"/>
      <c r="T352" s="178"/>
      <c r="U352" s="178"/>
      <c r="V352" s="178"/>
      <c r="W352" s="178"/>
      <c r="X352" s="178"/>
      <c r="Y352" s="178"/>
      <c r="Z352" s="178"/>
      <c r="AA352" s="178"/>
      <c r="AB352" s="178"/>
      <c r="AE352" s="174"/>
      <c r="AI352" s="25" t="s">
        <v>738</v>
      </c>
      <c r="AJ352" s="19" t="str">
        <f>VLOOKUP(C352,EJE!C$1:D1682,2,FALSE)</f>
        <v>https://drive.google.com/file/d/1d10kKB4X2rApjiYtDlKjBbuy7zvRY_rz/view?usp=sharing</v>
      </c>
    </row>
    <row r="353" spans="1:36" ht="12.75" customHeight="1">
      <c r="A353" s="165">
        <v>16</v>
      </c>
      <c r="B353" s="197" t="s">
        <v>1</v>
      </c>
      <c r="C353" s="178" t="s">
        <v>745</v>
      </c>
      <c r="D353" s="206" t="str">
        <f t="shared" si="95"/>
        <v>video</v>
      </c>
      <c r="E353" s="380"/>
      <c r="F353" s="380"/>
      <c r="G353" s="380"/>
      <c r="H353" s="380" t="s">
        <v>779</v>
      </c>
      <c r="I353" s="380"/>
      <c r="J353" s="380"/>
      <c r="K353" s="380">
        <v>3</v>
      </c>
      <c r="L353" s="380"/>
      <c r="M353" s="380"/>
      <c r="N353" s="380"/>
      <c r="O353" s="380"/>
      <c r="P353" s="380"/>
      <c r="Q353" s="178"/>
      <c r="R353" s="178"/>
      <c r="S353" s="178"/>
      <c r="T353" s="178"/>
      <c r="U353" s="178"/>
      <c r="V353" s="178"/>
      <c r="W353" s="178"/>
      <c r="X353" s="178"/>
      <c r="Y353" s="178"/>
      <c r="Z353" s="178"/>
      <c r="AA353" s="178"/>
      <c r="AB353" s="178"/>
      <c r="AE353" s="174"/>
      <c r="AI353" s="25" t="s">
        <v>738</v>
      </c>
      <c r="AJ353" s="19" t="str">
        <f>VLOOKUP(C353,EJE!C$1:D1683,2,FALSE)</f>
        <v>https://drive.google.com/file/d/1d10kKB4X2rApjiYtDlKjBbuy7zvRY_rz/view?usp=sharing</v>
      </c>
    </row>
    <row r="354" spans="1:36" ht="12" customHeight="1">
      <c r="A354" s="166">
        <v>17</v>
      </c>
      <c r="B354" s="197" t="s">
        <v>1</v>
      </c>
      <c r="C354" s="178" t="s">
        <v>745</v>
      </c>
      <c r="D354" s="206" t="str">
        <f t="shared" si="95"/>
        <v>video</v>
      </c>
      <c r="E354" s="380"/>
      <c r="F354" s="380"/>
      <c r="G354" s="380"/>
      <c r="H354" s="380" t="s">
        <v>779</v>
      </c>
      <c r="I354" s="380"/>
      <c r="J354" s="380"/>
      <c r="K354" s="380">
        <v>3</v>
      </c>
      <c r="L354" s="380"/>
      <c r="M354" s="380"/>
      <c r="N354" s="380"/>
      <c r="O354" s="380"/>
      <c r="P354" s="380"/>
      <c r="Q354" s="178"/>
      <c r="R354" s="178"/>
      <c r="S354" s="178"/>
      <c r="T354" s="178"/>
      <c r="U354" s="178"/>
      <c r="V354" s="178"/>
      <c r="W354" s="178"/>
      <c r="X354" s="178"/>
      <c r="Y354" s="178"/>
      <c r="Z354" s="178"/>
      <c r="AA354" s="178"/>
      <c r="AB354" s="178"/>
      <c r="AE354" s="174"/>
      <c r="AI354" s="25" t="s">
        <v>738</v>
      </c>
      <c r="AJ354" s="19" t="str">
        <f>VLOOKUP(C354,EJE!C$1:D1684,2,FALSE)</f>
        <v>https://drive.google.com/file/d/1d10kKB4X2rApjiYtDlKjBbuy7zvRY_rz/view?usp=sharing</v>
      </c>
    </row>
    <row r="355" spans="1:36" ht="12" customHeight="1">
      <c r="A355" s="166">
        <v>18</v>
      </c>
      <c r="B355" s="197" t="s">
        <v>1</v>
      </c>
      <c r="C355" s="178" t="s">
        <v>745</v>
      </c>
      <c r="D355" s="206" t="str">
        <f t="shared" si="95"/>
        <v>video</v>
      </c>
      <c r="E355" s="380"/>
      <c r="F355" s="380"/>
      <c r="G355" s="380"/>
      <c r="H355" s="380" t="s">
        <v>779</v>
      </c>
      <c r="I355" s="380"/>
      <c r="J355" s="380"/>
      <c r="K355" s="380">
        <v>3</v>
      </c>
      <c r="L355" s="380"/>
      <c r="M355" s="380"/>
      <c r="N355" s="380"/>
      <c r="O355" s="380"/>
      <c r="P355" s="380"/>
      <c r="Q355" s="178"/>
      <c r="R355" s="178"/>
      <c r="S355" s="178"/>
      <c r="T355" s="178"/>
      <c r="U355" s="178"/>
      <c r="V355" s="178"/>
      <c r="W355" s="178"/>
      <c r="X355" s="178"/>
      <c r="Y355" s="178"/>
      <c r="Z355" s="178"/>
      <c r="AA355" s="178"/>
      <c r="AB355" s="178"/>
      <c r="AE355" s="174"/>
      <c r="AI355" s="25" t="s">
        <v>738</v>
      </c>
      <c r="AJ355" s="19" t="str">
        <f>VLOOKUP(C355,EJE!C$1:D1697,2,FALSE)</f>
        <v>https://drive.google.com/file/d/1d10kKB4X2rApjiYtDlKjBbuy7zvRY_rz/view?usp=sharing</v>
      </c>
    </row>
    <row r="356" spans="1:36" ht="12" customHeight="1">
      <c r="A356" s="166">
        <v>19</v>
      </c>
      <c r="B356" s="197" t="s">
        <v>1</v>
      </c>
      <c r="C356" s="178" t="s">
        <v>745</v>
      </c>
      <c r="D356" s="206" t="str">
        <f t="shared" si="95"/>
        <v>video</v>
      </c>
      <c r="E356" s="380"/>
      <c r="F356" s="380"/>
      <c r="G356" s="380"/>
      <c r="H356" s="380" t="s">
        <v>779</v>
      </c>
      <c r="I356" s="380"/>
      <c r="J356" s="380"/>
      <c r="K356" s="380">
        <v>3</v>
      </c>
      <c r="L356" s="380"/>
      <c r="M356" s="380"/>
      <c r="N356" s="380"/>
      <c r="O356" s="380"/>
      <c r="P356" s="380"/>
      <c r="Q356" s="178"/>
      <c r="R356" s="178"/>
      <c r="S356" s="178"/>
      <c r="T356" s="178"/>
      <c r="U356" s="178"/>
      <c r="V356" s="178"/>
      <c r="W356" s="178"/>
      <c r="X356" s="178"/>
      <c r="Y356" s="178"/>
      <c r="Z356" s="178"/>
      <c r="AA356" s="178"/>
      <c r="AB356" s="178"/>
      <c r="AE356" s="174"/>
      <c r="AI356" s="25" t="s">
        <v>738</v>
      </c>
      <c r="AJ356" s="19" t="str">
        <f>VLOOKUP(C356,EJE!C$1:D1698,2,FALSE)</f>
        <v>https://drive.google.com/file/d/1d10kKB4X2rApjiYtDlKjBbuy7zvRY_rz/view?usp=sharing</v>
      </c>
    </row>
    <row r="357" spans="1:36" ht="12" customHeight="1">
      <c r="A357" s="166">
        <v>20</v>
      </c>
      <c r="B357" s="197" t="s">
        <v>1</v>
      </c>
      <c r="C357" s="178" t="s">
        <v>745</v>
      </c>
      <c r="D357" s="206" t="str">
        <f t="shared" si="95"/>
        <v>video</v>
      </c>
      <c r="E357" s="380"/>
      <c r="F357" s="380"/>
      <c r="G357" s="380"/>
      <c r="H357" s="380" t="s">
        <v>779</v>
      </c>
      <c r="I357" s="380"/>
      <c r="J357" s="380"/>
      <c r="K357" s="380">
        <v>3</v>
      </c>
      <c r="L357" s="380"/>
      <c r="M357" s="380"/>
      <c r="N357" s="380"/>
      <c r="O357" s="380"/>
      <c r="P357" s="380"/>
      <c r="Q357" s="178"/>
      <c r="R357" s="178"/>
      <c r="S357" s="178"/>
      <c r="T357" s="178"/>
      <c r="U357" s="178"/>
      <c r="V357" s="178"/>
      <c r="W357" s="178"/>
      <c r="X357" s="178"/>
      <c r="Y357" s="178"/>
      <c r="Z357" s="178"/>
      <c r="AA357" s="178"/>
      <c r="AB357" s="178"/>
      <c r="AE357" s="174"/>
      <c r="AI357" s="25" t="s">
        <v>738</v>
      </c>
      <c r="AJ357" s="19" t="str">
        <f>VLOOKUP(C357,EJE!C$1:D1699,2,FALSE)</f>
        <v>https://drive.google.com/file/d/1d10kKB4X2rApjiYtDlKjBbuy7zvRY_rz/view?usp=sharing</v>
      </c>
    </row>
    <row r="358" spans="1:36">
      <c r="A358" s="166"/>
      <c r="B358" s="199"/>
      <c r="C358" s="159"/>
      <c r="D358" s="204"/>
      <c r="E358" s="173"/>
      <c r="F358" s="173"/>
      <c r="G358" s="173"/>
      <c r="I358" s="156"/>
      <c r="J358" s="174"/>
      <c r="L358" s="156"/>
      <c r="M358" s="174"/>
      <c r="O358" s="156"/>
      <c r="P358" s="174"/>
      <c r="S358" s="174"/>
      <c r="U358" s="175"/>
      <c r="V358" s="175"/>
      <c r="W358" s="175"/>
      <c r="X358" s="175"/>
      <c r="Y358" s="175"/>
      <c r="AB358" s="174"/>
      <c r="AE358" s="174"/>
    </row>
    <row r="359" spans="1:36">
      <c r="A359" s="166"/>
      <c r="B359" s="199"/>
      <c r="C359" s="159"/>
      <c r="D359" s="204"/>
      <c r="E359" s="173"/>
      <c r="F359" s="173"/>
      <c r="G359" s="173"/>
      <c r="I359" s="156"/>
      <c r="J359" s="174"/>
      <c r="L359" s="156"/>
      <c r="M359" s="174"/>
      <c r="O359" s="156"/>
      <c r="P359" s="174"/>
      <c r="S359" s="174"/>
      <c r="U359" s="175"/>
      <c r="V359" s="175"/>
      <c r="W359" s="175"/>
      <c r="X359" s="175"/>
      <c r="Y359" s="175"/>
      <c r="AB359" s="174"/>
      <c r="AE359" s="174"/>
    </row>
    <row r="360" spans="1:36">
      <c r="A360" s="166"/>
      <c r="B360" s="199"/>
      <c r="C360" s="189"/>
      <c r="D360" s="204"/>
      <c r="F360" s="156"/>
      <c r="G360" s="174"/>
      <c r="I360" s="156"/>
      <c r="J360" s="174"/>
      <c r="L360" s="156"/>
      <c r="M360" s="174"/>
      <c r="O360" s="156"/>
      <c r="P360" s="174"/>
      <c r="S360" s="174"/>
      <c r="V360" s="174"/>
      <c r="Y360" s="174"/>
      <c r="AB360" s="174"/>
      <c r="AE360" s="174"/>
    </row>
    <row r="361" spans="1:36">
      <c r="A361" s="166"/>
      <c r="B361" s="199"/>
      <c r="C361" s="189"/>
      <c r="D361" s="204"/>
      <c r="F361" s="156"/>
      <c r="G361" s="174"/>
      <c r="I361" s="156"/>
      <c r="J361" s="174"/>
      <c r="L361" s="156"/>
      <c r="M361" s="174"/>
      <c r="O361" s="156"/>
      <c r="P361" s="174"/>
      <c r="S361" s="174"/>
      <c r="V361" s="174"/>
      <c r="Y361" s="174"/>
      <c r="AB361" s="174"/>
      <c r="AE361" s="174"/>
    </row>
    <row r="362" spans="1:36">
      <c r="C362" s="157" t="s">
        <v>939</v>
      </c>
    </row>
    <row r="363" spans="1:36" s="250" customFormat="1" ht="21" customHeight="1" thickBot="1">
      <c r="A363" s="246">
        <v>15</v>
      </c>
      <c r="B363" s="246"/>
      <c r="C363" s="246" t="s">
        <v>940</v>
      </c>
      <c r="D363" s="246"/>
      <c r="E363" s="402" t="s">
        <v>688</v>
      </c>
      <c r="F363" s="402"/>
      <c r="G363" s="402"/>
      <c r="H363" s="402" t="s">
        <v>38</v>
      </c>
      <c r="I363" s="402"/>
      <c r="J363" s="402"/>
      <c r="K363" s="402" t="s">
        <v>687</v>
      </c>
      <c r="L363" s="402"/>
      <c r="M363" s="402"/>
      <c r="N363" s="402" t="s">
        <v>686</v>
      </c>
      <c r="O363" s="402"/>
      <c r="P363" s="402"/>
      <c r="Q363" s="247"/>
      <c r="R363" s="247"/>
      <c r="S363" s="247"/>
      <c r="T363" s="247"/>
      <c r="U363" s="247"/>
      <c r="V363" s="247"/>
      <c r="W363" s="247"/>
      <c r="X363" s="247"/>
      <c r="Y363" s="247"/>
      <c r="Z363" s="247"/>
      <c r="AA363" s="247"/>
      <c r="AB363" s="247"/>
      <c r="AC363" s="247"/>
      <c r="AD363" s="247"/>
      <c r="AE363" s="247"/>
      <c r="AF363" s="247"/>
      <c r="AG363" s="248"/>
      <c r="AH363" s="249"/>
      <c r="AI363" s="249"/>
      <c r="AJ363" s="247"/>
    </row>
    <row r="364" spans="1:36" ht="25.5">
      <c r="A364" s="165">
        <v>1</v>
      </c>
      <c r="B364" s="193" t="s">
        <v>942</v>
      </c>
      <c r="C364" s="176" t="s">
        <v>720</v>
      </c>
      <c r="D364" s="205" t="str">
        <f t="shared" ref="D364:D369" si="96">HYPERLINK(AJ364,AI364)</f>
        <v>video</v>
      </c>
      <c r="E364" s="390">
        <v>8</v>
      </c>
      <c r="F364" s="390"/>
      <c r="G364" s="390"/>
      <c r="H364" s="390"/>
      <c r="I364" s="390"/>
      <c r="J364" s="390"/>
      <c r="K364" s="390"/>
      <c r="L364" s="390"/>
      <c r="M364" s="390"/>
      <c r="N364" s="390"/>
      <c r="O364" s="390"/>
      <c r="P364" s="391"/>
      <c r="Q364" s="159"/>
      <c r="R364" s="159"/>
      <c r="S364" s="159"/>
      <c r="T364" s="159"/>
      <c r="U364" s="159"/>
      <c r="V364" s="159"/>
      <c r="W364" s="159"/>
      <c r="X364" s="159"/>
      <c r="Y364" s="159"/>
      <c r="Z364" s="159"/>
      <c r="AA364" s="159"/>
      <c r="AB364" s="159"/>
      <c r="AC364" s="159"/>
      <c r="AD364" s="159"/>
      <c r="AE364" s="159"/>
      <c r="AF364" s="159"/>
      <c r="AG364" s="178"/>
      <c r="AI364" s="25" t="s">
        <v>738</v>
      </c>
      <c r="AJ364" s="19" t="str">
        <f>VLOOKUP(C364,EJE!C$1:D1696,2,FALSE)</f>
        <v>https://youtu.be/3cqkbGUWro4?si=jJC6Mfg8OeypjUji</v>
      </c>
    </row>
    <row r="365" spans="1:36" ht="12" customHeight="1">
      <c r="A365" s="165">
        <v>2</v>
      </c>
      <c r="B365" s="194" t="s">
        <v>264</v>
      </c>
      <c r="C365" s="178" t="s">
        <v>692</v>
      </c>
      <c r="D365" s="206" t="str">
        <f t="shared" si="96"/>
        <v>video</v>
      </c>
      <c r="E365" s="380"/>
      <c r="F365" s="380"/>
      <c r="G365" s="380"/>
      <c r="H365" s="380" t="s">
        <v>776</v>
      </c>
      <c r="I365" s="380"/>
      <c r="J365" s="380"/>
      <c r="K365" s="380">
        <v>3</v>
      </c>
      <c r="L365" s="380"/>
      <c r="M365" s="380"/>
      <c r="N365" s="380"/>
      <c r="O365" s="380"/>
      <c r="P365" s="385"/>
      <c r="Q365" s="159"/>
      <c r="R365" s="159"/>
      <c r="S365" s="159"/>
      <c r="T365" s="159"/>
      <c r="U365" s="159"/>
      <c r="V365" s="159"/>
      <c r="W365" s="159"/>
      <c r="X365" s="159"/>
      <c r="Y365" s="159"/>
      <c r="Z365" s="159"/>
      <c r="AA365" s="159"/>
      <c r="AB365" s="159"/>
      <c r="AC365" s="159"/>
      <c r="AD365" s="159"/>
      <c r="AE365" s="159"/>
      <c r="AF365" s="159"/>
      <c r="AG365" s="178"/>
      <c r="AI365" s="25" t="s">
        <v>738</v>
      </c>
      <c r="AJ365" s="19" t="str">
        <f>VLOOKUP(C365,EJE!C$1:D1697,2,FALSE)</f>
        <v>https://youtu.be/c6a4n-uxNy0?si=wxXF20Dhm3IYMqto</v>
      </c>
    </row>
    <row r="366" spans="1:36" ht="17.25" customHeight="1" thickBot="1">
      <c r="A366" s="165">
        <v>3</v>
      </c>
      <c r="B366" s="195" t="s">
        <v>942</v>
      </c>
      <c r="C366" s="180" t="s">
        <v>176</v>
      </c>
      <c r="D366" s="207" t="str">
        <f t="shared" si="96"/>
        <v>video</v>
      </c>
      <c r="E366" s="387"/>
      <c r="F366" s="387"/>
      <c r="G366" s="387"/>
      <c r="H366" s="387" t="s">
        <v>776</v>
      </c>
      <c r="I366" s="387"/>
      <c r="J366" s="387"/>
      <c r="K366" s="387">
        <v>3</v>
      </c>
      <c r="L366" s="387"/>
      <c r="M366" s="387"/>
      <c r="N366" s="387"/>
      <c r="O366" s="387"/>
      <c r="P366" s="388"/>
      <c r="Q366" s="159"/>
      <c r="R366" s="159"/>
      <c r="S366" s="159"/>
      <c r="T366" s="159"/>
      <c r="U366" s="159"/>
      <c r="V366" s="159"/>
      <c r="W366" s="159"/>
      <c r="X366" s="159"/>
      <c r="Y366" s="159"/>
      <c r="Z366" s="159"/>
      <c r="AA366" s="159"/>
      <c r="AB366" s="159"/>
      <c r="AC366" s="159"/>
      <c r="AD366" s="159"/>
      <c r="AE366" s="159"/>
      <c r="AF366" s="159"/>
      <c r="AG366" s="178"/>
      <c r="AI366" s="25" t="s">
        <v>738</v>
      </c>
      <c r="AJ366" s="19" t="str">
        <f>VLOOKUP(C366,EJE!C$1:D1698,2,FALSE)</f>
        <v>https://drive.google.com/file/d/1Q1An8Nigul245WUqUDS52fCJOsCBmEqf/view?usp=drive_link</v>
      </c>
    </row>
    <row r="367" spans="1:36" ht="16.5" customHeight="1">
      <c r="A367" s="165">
        <v>4</v>
      </c>
      <c r="B367" s="193" t="s">
        <v>739</v>
      </c>
      <c r="C367" s="176" t="s">
        <v>66</v>
      </c>
      <c r="D367" s="205" t="str">
        <f t="shared" si="96"/>
        <v>video</v>
      </c>
      <c r="E367" s="390"/>
      <c r="F367" s="390"/>
      <c r="G367" s="390"/>
      <c r="H367" s="390" t="s">
        <v>776</v>
      </c>
      <c r="I367" s="390"/>
      <c r="J367" s="390"/>
      <c r="K367" s="390">
        <v>3</v>
      </c>
      <c r="L367" s="390"/>
      <c r="M367" s="390"/>
      <c r="N367" s="390"/>
      <c r="O367" s="390"/>
      <c r="P367" s="391"/>
      <c r="Q367" s="159"/>
      <c r="R367" s="159"/>
      <c r="S367" s="159"/>
      <c r="T367" s="159"/>
      <c r="U367" s="159"/>
      <c r="V367" s="159"/>
      <c r="W367" s="159"/>
      <c r="X367" s="159"/>
      <c r="Y367" s="159"/>
      <c r="Z367" s="159"/>
      <c r="AA367" s="159"/>
      <c r="AB367" s="159"/>
      <c r="AC367" s="159"/>
      <c r="AD367" s="159"/>
      <c r="AE367" s="159"/>
      <c r="AF367" s="159"/>
      <c r="AG367" s="178"/>
      <c r="AI367" s="25" t="s">
        <v>738</v>
      </c>
      <c r="AJ367" s="19" t="str">
        <f>VLOOKUP(C367,EJE!C$1:D1699,2,FALSE)</f>
        <v>https://youtu.be/YNAwRWgPwNk?si=tRGZb459mOPBCCZB</v>
      </c>
    </row>
    <row r="368" spans="1:36" ht="12" customHeight="1">
      <c r="A368" s="165">
        <v>5</v>
      </c>
      <c r="B368" s="194" t="s">
        <v>739</v>
      </c>
      <c r="C368" s="178" t="s">
        <v>622</v>
      </c>
      <c r="D368" s="206" t="e">
        <f t="shared" si="96"/>
        <v>#N/A</v>
      </c>
      <c r="E368" s="380"/>
      <c r="F368" s="380"/>
      <c r="G368" s="380"/>
      <c r="H368" s="380" t="s">
        <v>776</v>
      </c>
      <c r="I368" s="380"/>
      <c r="J368" s="380"/>
      <c r="K368" s="380">
        <v>3</v>
      </c>
      <c r="L368" s="380"/>
      <c r="M368" s="380"/>
      <c r="N368" s="380"/>
      <c r="O368" s="380"/>
      <c r="P368" s="385"/>
      <c r="Q368" s="159"/>
      <c r="R368" s="159"/>
      <c r="S368" s="159"/>
      <c r="T368" s="159"/>
      <c r="U368" s="159"/>
      <c r="V368" s="159"/>
      <c r="W368" s="159"/>
      <c r="X368" s="159"/>
      <c r="Y368" s="159"/>
      <c r="Z368" s="159"/>
      <c r="AA368" s="159"/>
      <c r="AB368" s="159"/>
      <c r="AC368" s="159"/>
      <c r="AD368" s="159"/>
      <c r="AE368" s="159"/>
      <c r="AF368" s="159"/>
      <c r="AG368" s="178"/>
      <c r="AI368" s="25" t="s">
        <v>738</v>
      </c>
      <c r="AJ368" s="19" t="e">
        <f>VLOOKUP(C368,EJE!C$1:D1700,2,FALSE)</f>
        <v>#N/A</v>
      </c>
    </row>
    <row r="369" spans="1:36" ht="12.75" customHeight="1" thickBot="1">
      <c r="A369" s="165">
        <v>6</v>
      </c>
      <c r="B369" s="194" t="s">
        <v>0</v>
      </c>
      <c r="C369" s="178" t="s">
        <v>627</v>
      </c>
      <c r="D369" s="206" t="str">
        <f t="shared" si="96"/>
        <v>video</v>
      </c>
      <c r="E369" s="380"/>
      <c r="F369" s="380"/>
      <c r="G369" s="380"/>
      <c r="H369" s="380" t="s">
        <v>776</v>
      </c>
      <c r="I369" s="380"/>
      <c r="J369" s="380"/>
      <c r="K369" s="380">
        <v>3</v>
      </c>
      <c r="L369" s="380"/>
      <c r="M369" s="380"/>
      <c r="N369" s="380"/>
      <c r="O369" s="380"/>
      <c r="P369" s="385"/>
      <c r="Q369" s="159"/>
      <c r="R369" s="159"/>
      <c r="S369" s="159"/>
      <c r="T369" s="159"/>
      <c r="U369" s="159"/>
      <c r="V369" s="159"/>
      <c r="W369" s="159"/>
      <c r="X369" s="159"/>
      <c r="Y369" s="159"/>
      <c r="Z369" s="159"/>
      <c r="AA369" s="159"/>
      <c r="AB369" s="159"/>
      <c r="AC369" s="159"/>
      <c r="AD369" s="159"/>
      <c r="AE369" s="159"/>
      <c r="AF369" s="159"/>
      <c r="AG369" s="178"/>
      <c r="AI369" s="25" t="s">
        <v>738</v>
      </c>
      <c r="AJ369" s="19" t="str">
        <f>VLOOKUP(C369,EJE!C$1:D1701,2,FALSE)</f>
        <v>https://youtu.be/21c_yxmd5lQ?si=PIVwUqgcfAsyu5jn</v>
      </c>
    </row>
    <row r="370" spans="1:36">
      <c r="A370" s="165">
        <v>7</v>
      </c>
      <c r="B370" s="196" t="s">
        <v>840</v>
      </c>
      <c r="C370" s="176" t="str">
        <f>+VLOOKUP($B370,PERIODIZACION!$A$3:$AN$528,2,FALSE)</f>
        <v>HIP TRUST</v>
      </c>
      <c r="D370" s="222">
        <f>IF(VLOOKUP($B370,PERIODIZACION!$A$3:$AN$528,3,FALSE)=0,"",VLOOKUP($B370,PERIODIZACION!$A$3:$AN$528,3,FALSE))</f>
        <v>40</v>
      </c>
      <c r="E370" s="176" t="str">
        <f t="shared" ref="E370" si="97">IF(D370 &lt;&gt; "","/","")</f>
        <v>/</v>
      </c>
      <c r="F370" s="176">
        <f>IF(VLOOKUP($B370,PERIODIZACION!$A$3:$AN$528,4,FALSE)=0,"",VLOOKUP($B370,PERIODIZACION!$A$3:$AN$528,4,FALSE))</f>
        <v>4</v>
      </c>
      <c r="G370" s="176">
        <f>IF(VLOOKUP($B370,PERIODIZACION!$A$3:$AN$528,5,FALSE)=0,"",VLOOKUP($B370,PERIODIZACION!$A$3:$AN$528,5,FALSE))</f>
        <v>60</v>
      </c>
      <c r="H370" s="176" t="str">
        <f t="shared" ref="H370" si="98">IF(G370 &lt;&gt; "","/","")</f>
        <v>/</v>
      </c>
      <c r="I370" s="176">
        <f>IF(VLOOKUP($B370,PERIODIZACION!$A$3:$AN$528,6,FALSE)=0,"",VLOOKUP($B370,PERIODIZACION!$A$3:$AN$528,6,FALSE))</f>
        <v>4</v>
      </c>
      <c r="J370" s="176">
        <f>IF(VLOOKUP($B370,PERIODIZACION!$A$3:$AN$528,7,FALSE)=0,"",VLOOKUP($B370,PERIODIZACION!$A$3:$AN$528,7,FALSE))</f>
        <v>70</v>
      </c>
      <c r="K370" s="176" t="str">
        <f t="shared" ref="K370" si="99">IF(J370 &lt;&gt; "","/","")</f>
        <v>/</v>
      </c>
      <c r="L370" s="176">
        <f>IF(VLOOKUP($B370,PERIODIZACION!$A$3:$AN$528,8,FALSE)=0,"",VLOOKUP($B370,PERIODIZACION!$A$3:$AN$528,8,FALSE))</f>
        <v>4</v>
      </c>
      <c r="M370" s="176">
        <f>IF(VLOOKUP($B370,PERIODIZACION!$A$3:$AN$528,9,FALSE)=0,"",VLOOKUP($B370,PERIODIZACION!$A$3:$AN$528,9,FALSE))</f>
        <v>80</v>
      </c>
      <c r="N370" s="176" t="str">
        <f t="shared" ref="N370" si="100">IF(M370 &lt;&gt; "","/","")</f>
        <v>/</v>
      </c>
      <c r="O370" s="176">
        <f>IF(VLOOKUP($B370,PERIODIZACION!$A$3:$AN$528,10,FALSE)=0,"",VLOOKUP($B370,PERIODIZACION!$A$3:$AN$528,10,FALSE))</f>
        <v>6</v>
      </c>
      <c r="P370" s="176">
        <f>IF(VLOOKUP($B370,PERIODIZACION!$A$3:$AN$528,11,FALSE)=0,"",VLOOKUP($B370,PERIODIZACION!$A$3:$AN$528,11,FALSE))</f>
        <v>80</v>
      </c>
      <c r="Q370" s="176" t="str">
        <f t="shared" ref="Q370" si="101">IF(P370 &lt;&gt; "","/","")</f>
        <v>/</v>
      </c>
      <c r="R370" s="176">
        <f>IF(VLOOKUP($B370,PERIODIZACION!$A$3:$AN$528,12,FALSE)=0,"",VLOOKUP($B370,PERIODIZACION!$A$3:$AN$528,12,FALSE))</f>
        <v>6</v>
      </c>
      <c r="S370" s="176">
        <f>IF(VLOOKUP($B370,PERIODIZACION!$A$3:$AN$528,13,FALSE)=0,"",VLOOKUP($B370,PERIODIZACION!$A$3:$AN$528,13,FALSE))</f>
        <v>80</v>
      </c>
      <c r="T370" s="176" t="str">
        <f t="shared" ref="T370" si="102">IF(S370 &lt;&gt; "","/","")</f>
        <v>/</v>
      </c>
      <c r="U370" s="176">
        <f>IF(VLOOKUP($B370,PERIODIZACION!$A$3:$AN$528,14,FALSE)=0,"",VLOOKUP($B370,PERIODIZACION!$A$3:$AN$528,14,FALSE))</f>
        <v>6</v>
      </c>
      <c r="V370" s="176">
        <f>IF(VLOOKUP($B370,PERIODIZACION!$A$3:$AN$528,15,FALSE)=0,"",VLOOKUP($B370,PERIODIZACION!$A$3:$AN$528,15,FALSE))</f>
        <v>80</v>
      </c>
      <c r="W370" s="176" t="str">
        <f t="shared" ref="W370" si="103">IF(V370 &lt;&gt; "","/","")</f>
        <v>/</v>
      </c>
      <c r="X370" s="176">
        <f>IF(VLOOKUP($B370,PERIODIZACION!$A$3:$AN$528,16,FALSE)=0,"",VLOOKUP($B370,PERIODIZACION!$A$3:$AN$528,16,FALSE))</f>
        <v>6</v>
      </c>
      <c r="Y370" s="176">
        <f>IF(VLOOKUP($B370,PERIODIZACION!$A$3:$AN$528,17,FALSE)=0,"",VLOOKUP($B370,PERIODIZACION!$A$3:$AN$528,17,FALSE))</f>
        <v>80</v>
      </c>
      <c r="Z370" s="176" t="str">
        <f t="shared" ref="Z370" si="104">IF(Y370 &lt;&gt; "","/","")</f>
        <v>/</v>
      </c>
      <c r="AA370" s="176">
        <f>IF(VLOOKUP($B370,PERIODIZACION!$A$3:$AN$528,18,FALSE)=0,"",VLOOKUP($B370,PERIODIZACION!$A$3:$AN$528,18,FALSE))</f>
        <v>6</v>
      </c>
      <c r="AB370" s="176">
        <f>IF(VLOOKUP($B370,PERIODIZACION!$A$3:$AN$528,19,FALSE)=0,"",VLOOKUP($B370,PERIODIZACION!$A$3:$AN$528,19,FALSE))</f>
        <v>80</v>
      </c>
      <c r="AC370" s="176" t="str">
        <f t="shared" ref="AC370" si="105">IF(AB370 &lt;&gt; "","/","")</f>
        <v>/</v>
      </c>
      <c r="AD370" s="176">
        <f>IF(VLOOKUP($B370,PERIODIZACION!$A$3:$AN$528,20,FALSE)=0,"",VLOOKUP($B370,PERIODIZACION!$A$3:$AN$528,20,FALSE))</f>
        <v>6</v>
      </c>
      <c r="AE370" s="176" t="str">
        <f>IF(VLOOKUP($B370,PERIODIZACION!$A$3:$AN$528,21,FALSE)=0,"",VLOOKUP($B370,PERIODIZACION!$A$3:$AN$528,21,FALSE))</f>
        <v/>
      </c>
      <c r="AF370" s="176" t="str">
        <f t="shared" ref="AF370" si="106">IF(AE370 &lt;&gt; "","/","")</f>
        <v/>
      </c>
      <c r="AG370" s="182" t="str">
        <f>IF(VLOOKUP($B370,PERIODIZACION!$A$3:$AN$528,22,FALSE)=0,"",VLOOKUP($B370,PERIODIZACION!$A$3:$AN$528,22,FALSE))</f>
        <v/>
      </c>
      <c r="AJ370" s="19" t="e">
        <f>VLOOKUP(C370,EJE!C$1:D1703,2,FALSE)</f>
        <v>#N/A</v>
      </c>
    </row>
    <row r="371" spans="1:36" ht="12" customHeight="1">
      <c r="A371" s="165">
        <v>8</v>
      </c>
      <c r="B371" s="194" t="s">
        <v>685</v>
      </c>
      <c r="C371" s="178" t="s">
        <v>3</v>
      </c>
      <c r="D371" s="206" t="str">
        <f>HYPERLINK(AJ371,AI371)</f>
        <v>video</v>
      </c>
      <c r="E371" s="380"/>
      <c r="F371" s="380"/>
      <c r="G371" s="380"/>
      <c r="H371" s="380" t="s">
        <v>776</v>
      </c>
      <c r="I371" s="380"/>
      <c r="J371" s="380"/>
      <c r="K371" s="380"/>
      <c r="L371" s="380"/>
      <c r="M371" s="380"/>
      <c r="N371" s="380"/>
      <c r="O371" s="380"/>
      <c r="P371" s="380"/>
      <c r="Q371" s="178"/>
      <c r="R371" s="178"/>
      <c r="S371" s="178"/>
      <c r="T371" s="178"/>
      <c r="U371" s="178"/>
      <c r="V371" s="178"/>
      <c r="W371" s="178"/>
      <c r="X371" s="178"/>
      <c r="Y371" s="178"/>
      <c r="Z371" s="178"/>
      <c r="AA371" s="178"/>
      <c r="AB371" s="178"/>
      <c r="AC371" s="178"/>
      <c r="AD371" s="178"/>
      <c r="AE371" s="178"/>
      <c r="AF371" s="178"/>
      <c r="AG371" s="183"/>
      <c r="AI371" s="25" t="s">
        <v>738</v>
      </c>
      <c r="AJ371" s="19" t="str">
        <f>VLOOKUP(C371,EJE!C$1:D1704,2,FALSE)</f>
        <v>https://youtu.be/JwwQxitUCsY?si=-0IR-GRHn2uOUwX0</v>
      </c>
    </row>
    <row r="372" spans="1:36" ht="12.75" customHeight="1" thickBot="1">
      <c r="A372" s="165">
        <v>9</v>
      </c>
      <c r="B372" s="195" t="s">
        <v>264</v>
      </c>
      <c r="C372" s="180" t="s">
        <v>219</v>
      </c>
      <c r="D372" s="207" t="str">
        <f>HYPERLINK(AJ372,AI372)</f>
        <v>video</v>
      </c>
      <c r="E372" s="387"/>
      <c r="F372" s="387"/>
      <c r="G372" s="387"/>
      <c r="H372" s="387" t="s">
        <v>776</v>
      </c>
      <c r="I372" s="387"/>
      <c r="J372" s="387"/>
      <c r="K372" s="387"/>
      <c r="L372" s="387"/>
      <c r="M372" s="387"/>
      <c r="N372" s="387"/>
      <c r="O372" s="387"/>
      <c r="P372" s="387"/>
      <c r="Q372" s="180"/>
      <c r="R372" s="180"/>
      <c r="S372" s="180"/>
      <c r="T372" s="180"/>
      <c r="U372" s="180"/>
      <c r="V372" s="180"/>
      <c r="W372" s="180"/>
      <c r="X372" s="180"/>
      <c r="Y372" s="180"/>
      <c r="Z372" s="180"/>
      <c r="AA372" s="180"/>
      <c r="AB372" s="180"/>
      <c r="AC372" s="180"/>
      <c r="AD372" s="180"/>
      <c r="AE372" s="180"/>
      <c r="AF372" s="180"/>
      <c r="AG372" s="184"/>
      <c r="AI372" s="25" t="s">
        <v>738</v>
      </c>
      <c r="AJ372" s="19">
        <f>VLOOKUP(C372,EJE!C$1:D1705,2,FALSE)</f>
        <v>0</v>
      </c>
    </row>
    <row r="373" spans="1:36">
      <c r="A373" s="165">
        <v>10</v>
      </c>
      <c r="B373" s="400"/>
      <c r="C373" s="400"/>
      <c r="D373" s="400"/>
      <c r="E373" s="400" t="s">
        <v>688</v>
      </c>
      <c r="F373" s="400"/>
      <c r="G373" s="400"/>
      <c r="H373" s="400" t="s">
        <v>38</v>
      </c>
      <c r="I373" s="400"/>
      <c r="J373" s="400"/>
      <c r="K373" s="400" t="s">
        <v>687</v>
      </c>
      <c r="L373" s="400"/>
      <c r="M373" s="400"/>
      <c r="N373" s="400" t="s">
        <v>686</v>
      </c>
      <c r="O373" s="400"/>
      <c r="P373" s="400"/>
      <c r="Q373" s="178"/>
      <c r="R373" s="178"/>
      <c r="S373" s="178"/>
      <c r="T373" s="178"/>
      <c r="U373" s="178"/>
      <c r="V373" s="178"/>
      <c r="W373" s="178"/>
      <c r="X373" s="178"/>
      <c r="Y373" s="178"/>
      <c r="Z373" s="178"/>
      <c r="AA373" s="178"/>
      <c r="AB373" s="178"/>
      <c r="AC373" s="178"/>
      <c r="AD373" s="178"/>
      <c r="AE373" s="178"/>
      <c r="AF373" s="178"/>
      <c r="AG373" s="178"/>
      <c r="AJ373" s="19"/>
    </row>
    <row r="374" spans="1:36" ht="16.5" customHeight="1">
      <c r="A374" s="165">
        <v>11</v>
      </c>
      <c r="B374" s="197" t="s">
        <v>685</v>
      </c>
      <c r="C374" s="178" t="s">
        <v>3</v>
      </c>
      <c r="D374" s="206" t="str">
        <f t="shared" ref="D374:D383" si="107">HYPERLINK(AJ374,AI374)</f>
        <v>video</v>
      </c>
      <c r="E374" s="380"/>
      <c r="F374" s="380"/>
      <c r="G374" s="380"/>
      <c r="H374" s="380" t="s">
        <v>776</v>
      </c>
      <c r="I374" s="380"/>
      <c r="J374" s="380"/>
      <c r="K374" s="380"/>
      <c r="L374" s="380"/>
      <c r="M374" s="380"/>
      <c r="N374" s="380"/>
      <c r="O374" s="380"/>
      <c r="P374" s="380"/>
      <c r="Q374" s="178"/>
      <c r="R374" s="178"/>
      <c r="S374" s="178"/>
      <c r="T374" s="178"/>
      <c r="U374" s="178"/>
      <c r="V374" s="178"/>
      <c r="W374" s="178"/>
      <c r="X374" s="178"/>
      <c r="Y374" s="178"/>
      <c r="Z374" s="178"/>
      <c r="AA374" s="178"/>
      <c r="AB374" s="178"/>
      <c r="AC374" s="178"/>
      <c r="AD374" s="178"/>
      <c r="AE374" s="178"/>
      <c r="AF374" s="178"/>
      <c r="AG374" s="178"/>
      <c r="AI374" s="25" t="s">
        <v>738</v>
      </c>
      <c r="AJ374" s="19" t="str">
        <f>VLOOKUP(C374,EJE!C$1:D1707,2,FALSE)</f>
        <v>https://youtu.be/JwwQxitUCsY?si=-0IR-GRHn2uOUwX0</v>
      </c>
    </row>
    <row r="375" spans="1:36" ht="12.75" customHeight="1">
      <c r="A375" s="165">
        <v>12</v>
      </c>
      <c r="B375" s="197" t="s">
        <v>942</v>
      </c>
      <c r="C375" s="178" t="s">
        <v>661</v>
      </c>
      <c r="D375" s="206" t="str">
        <f t="shared" si="107"/>
        <v>video</v>
      </c>
      <c r="E375" s="380"/>
      <c r="F375" s="380"/>
      <c r="G375" s="380"/>
      <c r="H375" s="380" t="s">
        <v>776</v>
      </c>
      <c r="I375" s="380"/>
      <c r="J375" s="380"/>
      <c r="K375" s="380"/>
      <c r="L375" s="380"/>
      <c r="M375" s="380"/>
      <c r="N375" s="380"/>
      <c r="O375" s="380"/>
      <c r="P375" s="380"/>
      <c r="Q375" s="178"/>
      <c r="R375" s="178"/>
      <c r="S375" s="178"/>
      <c r="T375" s="178"/>
      <c r="U375" s="178"/>
      <c r="V375" s="178"/>
      <c r="W375" s="178"/>
      <c r="X375" s="178"/>
      <c r="Y375" s="178"/>
      <c r="Z375" s="178"/>
      <c r="AA375" s="178"/>
      <c r="AB375" s="178"/>
      <c r="AC375" s="178"/>
      <c r="AD375" s="178"/>
      <c r="AE375" s="178"/>
      <c r="AF375" s="178"/>
      <c r="AG375" s="178"/>
      <c r="AI375" s="25" t="s">
        <v>738</v>
      </c>
      <c r="AJ375" s="19" t="str">
        <f>VLOOKUP(C375,EJE!C$1:D1708,2,FALSE)</f>
        <v>https://drive.google.com/file/d/1VSznd0Pd842fm_2ygqVwDGID2Qpk-swW/view?usp=sharing</v>
      </c>
    </row>
    <row r="376" spans="1:36" ht="12" customHeight="1">
      <c r="A376" s="165">
        <v>13</v>
      </c>
      <c r="B376" s="197" t="s">
        <v>942</v>
      </c>
      <c r="C376" s="178" t="s">
        <v>661</v>
      </c>
      <c r="D376" s="206" t="str">
        <f t="shared" si="107"/>
        <v>video</v>
      </c>
      <c r="E376" s="380"/>
      <c r="F376" s="380"/>
      <c r="G376" s="380"/>
      <c r="H376" s="380" t="s">
        <v>776</v>
      </c>
      <c r="I376" s="380"/>
      <c r="J376" s="380"/>
      <c r="K376" s="380"/>
      <c r="L376" s="380"/>
      <c r="M376" s="380"/>
      <c r="N376" s="380"/>
      <c r="O376" s="380"/>
      <c r="P376" s="380"/>
      <c r="Q376" s="178"/>
      <c r="R376" s="178"/>
      <c r="S376" s="178"/>
      <c r="T376" s="178"/>
      <c r="U376" s="178"/>
      <c r="V376" s="178"/>
      <c r="W376" s="178"/>
      <c r="X376" s="178"/>
      <c r="Y376" s="178"/>
      <c r="Z376" s="178"/>
      <c r="AA376" s="178"/>
      <c r="AB376" s="178"/>
      <c r="AC376" s="178"/>
      <c r="AD376" s="178"/>
      <c r="AE376" s="178"/>
      <c r="AF376" s="178"/>
      <c r="AG376" s="178"/>
      <c r="AI376" s="25" t="s">
        <v>738</v>
      </c>
      <c r="AJ376" s="19" t="str">
        <f>VLOOKUP(C376,EJE!C$1:D1709,2,FALSE)</f>
        <v>https://drive.google.com/file/d/1VSznd0Pd842fm_2ygqVwDGID2Qpk-swW/view?usp=sharing</v>
      </c>
    </row>
    <row r="377" spans="1:36" ht="12" customHeight="1">
      <c r="A377" s="165">
        <v>14</v>
      </c>
      <c r="B377" s="197" t="s">
        <v>42</v>
      </c>
      <c r="C377" s="178" t="s">
        <v>2</v>
      </c>
      <c r="D377" s="206" t="str">
        <f t="shared" si="107"/>
        <v>video</v>
      </c>
      <c r="E377" s="380">
        <v>10</v>
      </c>
      <c r="F377" s="380"/>
      <c r="G377" s="380"/>
      <c r="H377" s="380" t="s">
        <v>772</v>
      </c>
      <c r="I377" s="380"/>
      <c r="J377" s="380"/>
      <c r="K377" s="380">
        <v>3</v>
      </c>
      <c r="L377" s="380"/>
      <c r="M377" s="380"/>
      <c r="N377" s="380"/>
      <c r="O377" s="380"/>
      <c r="P377" s="380"/>
      <c r="Q377" s="178"/>
      <c r="R377" s="178"/>
      <c r="S377" s="178"/>
      <c r="T377" s="178"/>
      <c r="U377" s="178"/>
      <c r="V377" s="178"/>
      <c r="W377" s="178"/>
      <c r="X377" s="178"/>
      <c r="Y377" s="178"/>
      <c r="Z377" s="178"/>
      <c r="AA377" s="178"/>
      <c r="AB377" s="178"/>
      <c r="AC377" s="178"/>
      <c r="AD377" s="178"/>
      <c r="AE377" s="178"/>
      <c r="AF377" s="178"/>
      <c r="AG377" s="178"/>
      <c r="AI377" s="25" t="s">
        <v>738</v>
      </c>
      <c r="AJ377" s="19" t="str">
        <f>VLOOKUP(C377,EJE!C$1:D1710,2,FALSE)</f>
        <v>https://youtu.be/bgO3bI1ts_E?si=cgFOBOfo4lT9WI1k</v>
      </c>
    </row>
    <row r="378" spans="1:36" ht="12" customHeight="1">
      <c r="A378" s="165">
        <v>15</v>
      </c>
      <c r="B378" s="197" t="s">
        <v>39</v>
      </c>
      <c r="C378" s="178" t="s">
        <v>565</v>
      </c>
      <c r="D378" s="206" t="str">
        <f t="shared" si="107"/>
        <v>video</v>
      </c>
      <c r="E378" s="380">
        <v>10</v>
      </c>
      <c r="F378" s="380"/>
      <c r="G378" s="380"/>
      <c r="H378" s="380" t="s">
        <v>772</v>
      </c>
      <c r="I378" s="380"/>
      <c r="J378" s="380"/>
      <c r="K378" s="380">
        <v>3</v>
      </c>
      <c r="L378" s="380"/>
      <c r="M378" s="380"/>
      <c r="N378" s="380"/>
      <c r="O378" s="380"/>
      <c r="P378" s="380"/>
      <c r="Q378" s="178"/>
      <c r="R378" s="178"/>
      <c r="S378" s="178"/>
      <c r="T378" s="178"/>
      <c r="U378" s="178"/>
      <c r="V378" s="178"/>
      <c r="W378" s="178"/>
      <c r="X378" s="178"/>
      <c r="Y378" s="178"/>
      <c r="Z378" s="178"/>
      <c r="AA378" s="178"/>
      <c r="AB378" s="178"/>
      <c r="AC378" s="178"/>
      <c r="AD378" s="178"/>
      <c r="AE378" s="178"/>
      <c r="AF378" s="178"/>
      <c r="AG378" s="178"/>
      <c r="AI378" s="25" t="s">
        <v>738</v>
      </c>
      <c r="AJ378" s="19">
        <f>VLOOKUP(C378,EJE!C$1:D1711,2,FALSE)</f>
        <v>0</v>
      </c>
    </row>
    <row r="379" spans="1:36" ht="12.75" customHeight="1">
      <c r="A379" s="165">
        <v>16</v>
      </c>
      <c r="B379" s="197" t="s">
        <v>685</v>
      </c>
      <c r="C379" s="178" t="s">
        <v>4</v>
      </c>
      <c r="D379" s="206" t="str">
        <f t="shared" si="107"/>
        <v>video</v>
      </c>
      <c r="E379" s="380"/>
      <c r="F379" s="380"/>
      <c r="G379" s="380"/>
      <c r="H379" s="380" t="s">
        <v>779</v>
      </c>
      <c r="I379" s="380"/>
      <c r="J379" s="380"/>
      <c r="K379" s="380">
        <v>3</v>
      </c>
      <c r="L379" s="380"/>
      <c r="M379" s="380"/>
      <c r="N379" s="380"/>
      <c r="O379" s="380"/>
      <c r="P379" s="380"/>
      <c r="Q379" s="178"/>
      <c r="R379" s="178"/>
      <c r="S379" s="178"/>
      <c r="T379" s="178"/>
      <c r="U379" s="178"/>
      <c r="V379" s="178"/>
      <c r="W379" s="178"/>
      <c r="X379" s="178"/>
      <c r="Y379" s="178"/>
      <c r="Z379" s="178"/>
      <c r="AA379" s="178"/>
      <c r="AB379" s="178"/>
      <c r="AC379" s="178"/>
      <c r="AD379" s="178"/>
      <c r="AE379" s="178"/>
      <c r="AF379" s="178"/>
      <c r="AG379" s="178"/>
      <c r="AI379" s="25" t="s">
        <v>738</v>
      </c>
      <c r="AJ379" s="19" t="str">
        <f>VLOOKUP(C379,EJE!C$1:D1712,2,FALSE)</f>
        <v>https://youtu.be/SvFPSj9WcEk?si=iMWBcf8EZLcp5zy2</v>
      </c>
    </row>
    <row r="380" spans="1:36" ht="16.5">
      <c r="A380" s="166">
        <v>17</v>
      </c>
      <c r="B380" s="197" t="s">
        <v>1</v>
      </c>
      <c r="C380" s="178" t="s">
        <v>746</v>
      </c>
      <c r="D380" s="206" t="str">
        <f t="shared" si="107"/>
        <v>video</v>
      </c>
      <c r="E380" s="380"/>
      <c r="F380" s="380"/>
      <c r="G380" s="380"/>
      <c r="H380" s="380"/>
      <c r="I380" s="380"/>
      <c r="J380" s="380"/>
      <c r="K380" s="380"/>
      <c r="L380" s="380"/>
      <c r="M380" s="380"/>
      <c r="N380" s="380"/>
      <c r="O380" s="380"/>
      <c r="P380" s="380"/>
      <c r="Q380" s="178"/>
      <c r="R380" s="178"/>
      <c r="S380" s="178"/>
      <c r="T380" s="178"/>
      <c r="U380" s="178"/>
      <c r="V380" s="178"/>
      <c r="W380" s="178"/>
      <c r="X380" s="178"/>
      <c r="Y380" s="178"/>
      <c r="Z380" s="178"/>
      <c r="AA380" s="178"/>
      <c r="AB380" s="178"/>
      <c r="AC380" s="178"/>
      <c r="AD380" s="178"/>
      <c r="AE380" s="178"/>
      <c r="AF380" s="178"/>
      <c r="AG380" s="178"/>
      <c r="AI380" s="25" t="s">
        <v>738</v>
      </c>
      <c r="AJ380" s="19">
        <f>VLOOKUP(C380,EJE!C$1:D1713,2,FALSE)</f>
        <v>0</v>
      </c>
    </row>
    <row r="381" spans="1:36" ht="16.5">
      <c r="A381" s="166">
        <v>18</v>
      </c>
      <c r="B381" s="197" t="s">
        <v>1</v>
      </c>
      <c r="C381" s="178" t="s">
        <v>746</v>
      </c>
      <c r="D381" s="206" t="str">
        <f t="shared" si="107"/>
        <v>video</v>
      </c>
      <c r="E381" s="380"/>
      <c r="F381" s="380"/>
      <c r="G381" s="380"/>
      <c r="H381" s="380"/>
      <c r="I381" s="380"/>
      <c r="J381" s="380"/>
      <c r="K381" s="380"/>
      <c r="L381" s="380"/>
      <c r="M381" s="380"/>
      <c r="N381" s="380"/>
      <c r="O381" s="380"/>
      <c r="P381" s="380"/>
      <c r="Q381" s="178"/>
      <c r="R381" s="178"/>
      <c r="S381" s="178"/>
      <c r="T381" s="178"/>
      <c r="U381" s="178"/>
      <c r="V381" s="178"/>
      <c r="W381" s="178"/>
      <c r="X381" s="178"/>
      <c r="Y381" s="178"/>
      <c r="Z381" s="178"/>
      <c r="AA381" s="178"/>
      <c r="AB381" s="178"/>
      <c r="AC381" s="178"/>
      <c r="AD381" s="178"/>
      <c r="AE381" s="178"/>
      <c r="AF381" s="178"/>
      <c r="AG381" s="178"/>
      <c r="AI381" s="25" t="s">
        <v>738</v>
      </c>
      <c r="AJ381" s="19">
        <f>VLOOKUP(C381,EJE!C$1:D1714,2,FALSE)</f>
        <v>0</v>
      </c>
    </row>
    <row r="382" spans="1:36" ht="16.5">
      <c r="A382" s="166">
        <v>19</v>
      </c>
      <c r="B382" s="197" t="s">
        <v>1</v>
      </c>
      <c r="C382" s="178" t="s">
        <v>746</v>
      </c>
      <c r="D382" s="206" t="str">
        <f t="shared" si="107"/>
        <v>video</v>
      </c>
      <c r="E382" s="380"/>
      <c r="F382" s="380"/>
      <c r="G382" s="380"/>
      <c r="H382" s="380"/>
      <c r="I382" s="380"/>
      <c r="J382" s="380"/>
      <c r="K382" s="380"/>
      <c r="L382" s="380"/>
      <c r="M382" s="380"/>
      <c r="N382" s="380"/>
      <c r="O382" s="380"/>
      <c r="P382" s="380"/>
      <c r="Q382" s="178"/>
      <c r="R382" s="178"/>
      <c r="S382" s="178"/>
      <c r="T382" s="178"/>
      <c r="U382" s="178"/>
      <c r="V382" s="178"/>
      <c r="W382" s="178"/>
      <c r="X382" s="178"/>
      <c r="Y382" s="178"/>
      <c r="Z382" s="178"/>
      <c r="AA382" s="178"/>
      <c r="AB382" s="178"/>
      <c r="AC382" s="178"/>
      <c r="AD382" s="178"/>
      <c r="AE382" s="178"/>
      <c r="AF382" s="178"/>
      <c r="AG382" s="178"/>
      <c r="AI382" s="25" t="s">
        <v>738</v>
      </c>
      <c r="AJ382" s="19">
        <f>VLOOKUP(C382,EJE!C$1:D1715,2,FALSE)</f>
        <v>0</v>
      </c>
    </row>
    <row r="383" spans="1:36" ht="16.5">
      <c r="A383" s="166">
        <v>20</v>
      </c>
      <c r="B383" s="197" t="s">
        <v>1</v>
      </c>
      <c r="C383" s="178" t="s">
        <v>746</v>
      </c>
      <c r="D383" s="206" t="str">
        <f t="shared" si="107"/>
        <v>video</v>
      </c>
      <c r="E383" s="380"/>
      <c r="F383" s="380"/>
      <c r="G383" s="380"/>
      <c r="H383" s="380"/>
      <c r="I383" s="380"/>
      <c r="J383" s="380"/>
      <c r="K383" s="380"/>
      <c r="L383" s="380"/>
      <c r="M383" s="380"/>
      <c r="N383" s="380"/>
      <c r="O383" s="380"/>
      <c r="P383" s="380"/>
      <c r="Q383" s="178"/>
      <c r="R383" s="178"/>
      <c r="S383" s="178"/>
      <c r="T383" s="178"/>
      <c r="U383" s="178"/>
      <c r="V383" s="178"/>
      <c r="W383" s="178"/>
      <c r="X383" s="178"/>
      <c r="Y383" s="178"/>
      <c r="Z383" s="178"/>
      <c r="AA383" s="178"/>
      <c r="AB383" s="178"/>
      <c r="AC383" s="178"/>
      <c r="AD383" s="178"/>
      <c r="AE383" s="178"/>
      <c r="AF383" s="178"/>
      <c r="AG383" s="178"/>
      <c r="AI383" s="25" t="s">
        <v>738</v>
      </c>
      <c r="AJ383" s="19">
        <f>VLOOKUP(C383,EJE!C$1:D1716,2,FALSE)</f>
        <v>0</v>
      </c>
    </row>
    <row r="384" spans="1:36">
      <c r="A384" s="166">
        <v>21</v>
      </c>
      <c r="B384" s="197"/>
    </row>
    <row r="385" spans="1:36">
      <c r="A385" s="166">
        <v>22</v>
      </c>
      <c r="B385" s="197"/>
    </row>
    <row r="386" spans="1:36">
      <c r="A386" s="166">
        <v>23</v>
      </c>
      <c r="B386" s="197"/>
    </row>
    <row r="387" spans="1:36">
      <c r="A387" s="166">
        <v>24</v>
      </c>
      <c r="B387" s="197"/>
    </row>
    <row r="388" spans="1:36">
      <c r="C388" s="157" t="s">
        <v>939</v>
      </c>
    </row>
    <row r="389" spans="1:36" s="250" customFormat="1" ht="21" customHeight="1" thickBot="1">
      <c r="A389" s="245">
        <v>16</v>
      </c>
      <c r="B389" s="245"/>
      <c r="C389" s="245" t="s">
        <v>941</v>
      </c>
      <c r="D389" s="245"/>
      <c r="E389" s="401" t="s">
        <v>688</v>
      </c>
      <c r="F389" s="401"/>
      <c r="G389" s="401"/>
      <c r="H389" s="401" t="s">
        <v>38</v>
      </c>
      <c r="I389" s="401"/>
      <c r="J389" s="401"/>
      <c r="K389" s="401" t="s">
        <v>687</v>
      </c>
      <c r="L389" s="401"/>
      <c r="M389" s="401"/>
      <c r="N389" s="401" t="s">
        <v>686</v>
      </c>
      <c r="O389" s="401"/>
      <c r="P389" s="401"/>
      <c r="AH389" s="249"/>
      <c r="AI389" s="249"/>
    </row>
    <row r="390" spans="1:36">
      <c r="A390" s="165">
        <v>1</v>
      </c>
      <c r="B390" s="193" t="s">
        <v>175</v>
      </c>
      <c r="C390" s="176" t="s">
        <v>210</v>
      </c>
      <c r="D390" s="209" t="str">
        <f t="shared" ref="D390:D409" si="108">HYPERLINK(AJ390,AI390)</f>
        <v>video</v>
      </c>
      <c r="E390" s="389">
        <v>8</v>
      </c>
      <c r="F390" s="389"/>
      <c r="G390" s="389"/>
      <c r="H390" s="389"/>
      <c r="I390" s="389"/>
      <c r="J390" s="389"/>
      <c r="K390" s="389"/>
      <c r="L390" s="389"/>
      <c r="M390" s="389"/>
      <c r="N390" s="390"/>
      <c r="O390" s="390"/>
      <c r="P390" s="391"/>
      <c r="Q390" s="186"/>
      <c r="R390" s="186"/>
      <c r="S390" s="186"/>
      <c r="T390" s="186"/>
      <c r="U390" s="186"/>
      <c r="V390" s="186"/>
      <c r="W390" s="186"/>
      <c r="X390" s="186"/>
      <c r="Y390" s="186"/>
      <c r="Z390" s="186"/>
      <c r="AA390" s="186"/>
      <c r="AB390" s="186"/>
      <c r="AC390" s="186"/>
      <c r="AD390" s="186"/>
      <c r="AE390" s="186"/>
      <c r="AF390" s="186"/>
      <c r="AG390" s="186"/>
      <c r="AI390" s="25" t="s">
        <v>738</v>
      </c>
      <c r="AJ390" s="19">
        <f>VLOOKUP(C390,EJE!C$1:D1716,2,FALSE)</f>
        <v>0</v>
      </c>
    </row>
    <row r="391" spans="1:36" ht="12" customHeight="1">
      <c r="A391" s="165">
        <v>2</v>
      </c>
      <c r="B391" s="194" t="s">
        <v>395</v>
      </c>
      <c r="C391" s="178" t="s">
        <v>389</v>
      </c>
      <c r="D391" s="208" t="str">
        <f t="shared" si="108"/>
        <v>video</v>
      </c>
      <c r="E391" s="384"/>
      <c r="F391" s="384"/>
      <c r="G391" s="384"/>
      <c r="H391" s="384" t="s">
        <v>776</v>
      </c>
      <c r="I391" s="384"/>
      <c r="J391" s="384"/>
      <c r="K391" s="384">
        <v>3</v>
      </c>
      <c r="L391" s="384"/>
      <c r="M391" s="384"/>
      <c r="N391" s="380"/>
      <c r="O391" s="380"/>
      <c r="P391" s="385"/>
      <c r="Q391" s="186"/>
      <c r="R391" s="186"/>
      <c r="S391" s="186"/>
      <c r="T391" s="186"/>
      <c r="U391" s="186"/>
      <c r="V391" s="186"/>
      <c r="W391" s="186"/>
      <c r="X391" s="186"/>
      <c r="Y391" s="186"/>
      <c r="Z391" s="186"/>
      <c r="AA391" s="186"/>
      <c r="AB391" s="186"/>
      <c r="AC391" s="186"/>
      <c r="AD391" s="186"/>
      <c r="AE391" s="186"/>
      <c r="AF391" s="186"/>
      <c r="AG391" s="186"/>
      <c r="AI391" s="25" t="s">
        <v>738</v>
      </c>
      <c r="AJ391" s="19" t="str">
        <f>VLOOKUP(C391,EJE!C$1:D1717,2,FALSE)</f>
        <v>https://youtu.be/B4AxYIlorgw?si=E6uIHQ3akwy8aj-m</v>
      </c>
    </row>
    <row r="392" spans="1:36" ht="17.25" customHeight="1" thickBot="1">
      <c r="A392" s="165">
        <v>3</v>
      </c>
      <c r="B392" s="195" t="s">
        <v>392</v>
      </c>
      <c r="C392" s="180" t="s">
        <v>176</v>
      </c>
      <c r="D392" s="210" t="str">
        <f t="shared" si="108"/>
        <v>video</v>
      </c>
      <c r="E392" s="386"/>
      <c r="F392" s="386"/>
      <c r="G392" s="386"/>
      <c r="H392" s="386" t="s">
        <v>776</v>
      </c>
      <c r="I392" s="386"/>
      <c r="J392" s="386"/>
      <c r="K392" s="386">
        <v>3</v>
      </c>
      <c r="L392" s="386"/>
      <c r="M392" s="386"/>
      <c r="N392" s="387"/>
      <c r="O392" s="387"/>
      <c r="P392" s="388"/>
      <c r="Q392" s="186"/>
      <c r="R392" s="186"/>
      <c r="S392" s="186"/>
      <c r="T392" s="186"/>
      <c r="U392" s="186"/>
      <c r="V392" s="186"/>
      <c r="W392" s="186"/>
      <c r="X392" s="186"/>
      <c r="Y392" s="186"/>
      <c r="Z392" s="186"/>
      <c r="AA392" s="186"/>
      <c r="AB392" s="186"/>
      <c r="AC392" s="186"/>
      <c r="AD392" s="186"/>
      <c r="AE392" s="186"/>
      <c r="AF392" s="186"/>
      <c r="AG392" s="186"/>
      <c r="AI392" s="25" t="s">
        <v>738</v>
      </c>
      <c r="AJ392" s="19" t="str">
        <f>VLOOKUP(C392,EJE!C$1:D1718,2,FALSE)</f>
        <v>https://drive.google.com/file/d/1Q1An8Nigul245WUqUDS52fCJOsCBmEqf/view?usp=drive_link</v>
      </c>
    </row>
    <row r="393" spans="1:36" ht="16.5" customHeight="1">
      <c r="A393" s="165">
        <v>4</v>
      </c>
      <c r="B393" s="193" t="s">
        <v>739</v>
      </c>
      <c r="C393" s="176" t="s">
        <v>66</v>
      </c>
      <c r="D393" s="209" t="str">
        <f t="shared" si="108"/>
        <v>video</v>
      </c>
      <c r="E393" s="389"/>
      <c r="F393" s="389"/>
      <c r="G393" s="389"/>
      <c r="H393" s="389" t="s">
        <v>776</v>
      </c>
      <c r="I393" s="389"/>
      <c r="J393" s="389"/>
      <c r="K393" s="389">
        <v>3</v>
      </c>
      <c r="L393" s="389"/>
      <c r="M393" s="389"/>
      <c r="N393" s="390"/>
      <c r="O393" s="390"/>
      <c r="P393" s="391"/>
      <c r="Q393" s="186"/>
      <c r="R393" s="186"/>
      <c r="S393" s="186"/>
      <c r="T393" s="186"/>
      <c r="U393" s="186"/>
      <c r="V393" s="186"/>
      <c r="W393" s="186"/>
      <c r="X393" s="186"/>
      <c r="Y393" s="186"/>
      <c r="Z393" s="186"/>
      <c r="AA393" s="186"/>
      <c r="AB393" s="186"/>
      <c r="AC393" s="186"/>
      <c r="AD393" s="186"/>
      <c r="AE393" s="186"/>
      <c r="AF393" s="186"/>
      <c r="AG393" s="186"/>
      <c r="AI393" s="25" t="s">
        <v>738</v>
      </c>
      <c r="AJ393" s="19" t="str">
        <f>VLOOKUP(C393,EJE!C$1:D1719,2,FALSE)</f>
        <v>https://youtu.be/YNAwRWgPwNk?si=tRGZb459mOPBCCZB</v>
      </c>
    </row>
    <row r="394" spans="1:36" ht="12" customHeight="1">
      <c r="A394" s="165">
        <v>5</v>
      </c>
      <c r="B394" s="194" t="s">
        <v>739</v>
      </c>
      <c r="C394" s="178" t="s">
        <v>622</v>
      </c>
      <c r="D394" s="208" t="e">
        <f t="shared" si="108"/>
        <v>#N/A</v>
      </c>
      <c r="E394" s="384"/>
      <c r="F394" s="384"/>
      <c r="G394" s="384"/>
      <c r="H394" s="384" t="s">
        <v>776</v>
      </c>
      <c r="I394" s="384"/>
      <c r="J394" s="384"/>
      <c r="K394" s="384">
        <v>3</v>
      </c>
      <c r="L394" s="384"/>
      <c r="M394" s="384"/>
      <c r="N394" s="380"/>
      <c r="O394" s="380"/>
      <c r="P394" s="385"/>
      <c r="Q394" s="186"/>
      <c r="R394" s="186"/>
      <c r="S394" s="186"/>
      <c r="T394" s="186"/>
      <c r="U394" s="186"/>
      <c r="V394" s="186"/>
      <c r="W394" s="186"/>
      <c r="X394" s="186"/>
      <c r="Y394" s="186"/>
      <c r="Z394" s="186"/>
      <c r="AA394" s="186"/>
      <c r="AB394" s="186"/>
      <c r="AC394" s="186"/>
      <c r="AD394" s="186"/>
      <c r="AE394" s="186"/>
      <c r="AF394" s="186"/>
      <c r="AG394" s="186"/>
      <c r="AI394" s="25" t="s">
        <v>738</v>
      </c>
      <c r="AJ394" s="19" t="e">
        <f>VLOOKUP(C394,EJE!C$1:D1720,2,FALSE)</f>
        <v>#N/A</v>
      </c>
    </row>
    <row r="395" spans="1:36" ht="12.75" customHeight="1" thickBot="1">
      <c r="A395" s="165">
        <v>6</v>
      </c>
      <c r="B395" s="195" t="s">
        <v>0</v>
      </c>
      <c r="C395" s="180" t="s">
        <v>627</v>
      </c>
      <c r="D395" s="210" t="str">
        <f t="shared" si="108"/>
        <v>video</v>
      </c>
      <c r="E395" s="386"/>
      <c r="F395" s="386"/>
      <c r="G395" s="386"/>
      <c r="H395" s="386" t="s">
        <v>776</v>
      </c>
      <c r="I395" s="386"/>
      <c r="J395" s="386"/>
      <c r="K395" s="386">
        <v>3</v>
      </c>
      <c r="L395" s="386"/>
      <c r="M395" s="386"/>
      <c r="N395" s="387"/>
      <c r="O395" s="387"/>
      <c r="P395" s="388"/>
      <c r="Q395" s="186"/>
      <c r="R395" s="186"/>
      <c r="S395" s="186"/>
      <c r="T395" s="186"/>
      <c r="U395" s="186"/>
      <c r="V395" s="186"/>
      <c r="W395" s="186"/>
      <c r="X395" s="186"/>
      <c r="Y395" s="186"/>
      <c r="Z395" s="186"/>
      <c r="AA395" s="186"/>
      <c r="AB395" s="186"/>
      <c r="AC395" s="186"/>
      <c r="AD395" s="186"/>
      <c r="AE395" s="186"/>
      <c r="AF395" s="186"/>
      <c r="AG395" s="186"/>
      <c r="AI395" s="25" t="s">
        <v>738</v>
      </c>
      <c r="AJ395" s="19" t="str">
        <f>VLOOKUP(C395,EJE!C$1:D1721,2,FALSE)</f>
        <v>https://youtu.be/21c_yxmd5lQ?si=PIVwUqgcfAsyu5jn</v>
      </c>
    </row>
    <row r="396" spans="1:36">
      <c r="A396" s="165">
        <v>7</v>
      </c>
      <c r="B396" s="197" t="s">
        <v>685</v>
      </c>
      <c r="C396" s="178" t="s">
        <v>114</v>
      </c>
      <c r="D396" s="208" t="str">
        <f t="shared" si="108"/>
        <v>video</v>
      </c>
      <c r="E396" s="384"/>
      <c r="F396" s="384"/>
      <c r="G396" s="384"/>
      <c r="H396" s="384" t="s">
        <v>776</v>
      </c>
      <c r="I396" s="384"/>
      <c r="J396" s="384"/>
      <c r="K396" s="384"/>
      <c r="L396" s="384"/>
      <c r="M396" s="384"/>
      <c r="N396" s="384"/>
      <c r="O396" s="384"/>
      <c r="P396" s="384"/>
      <c r="Q396" s="186"/>
      <c r="R396" s="186"/>
      <c r="S396" s="186"/>
      <c r="T396" s="186"/>
      <c r="U396" s="186"/>
      <c r="V396" s="186"/>
      <c r="W396" s="186"/>
      <c r="X396" s="186"/>
      <c r="Y396" s="186"/>
      <c r="Z396" s="186"/>
      <c r="AA396" s="186"/>
      <c r="AB396" s="186"/>
      <c r="AC396" s="186"/>
      <c r="AD396" s="186"/>
      <c r="AE396" s="186"/>
      <c r="AF396" s="186"/>
      <c r="AG396" s="186"/>
      <c r="AI396" s="25" t="s">
        <v>738</v>
      </c>
      <c r="AJ396" s="19" t="str">
        <f>VLOOKUP(C396,EJE!C$1:D1724,2,FALSE)</f>
        <v>https://youtu.be/p2i_0eL_ztg?si=rwMzBD9p-1bf_avu</v>
      </c>
    </row>
    <row r="397" spans="1:36" ht="12" customHeight="1">
      <c r="A397" s="165">
        <v>8</v>
      </c>
      <c r="B397" s="197" t="s">
        <v>264</v>
      </c>
      <c r="C397" s="178" t="s">
        <v>219</v>
      </c>
      <c r="D397" s="208" t="str">
        <f t="shared" si="108"/>
        <v>video</v>
      </c>
      <c r="E397" s="384"/>
      <c r="F397" s="384"/>
      <c r="G397" s="384"/>
      <c r="H397" s="384" t="s">
        <v>776</v>
      </c>
      <c r="I397" s="384"/>
      <c r="J397" s="384"/>
      <c r="K397" s="384"/>
      <c r="L397" s="384"/>
      <c r="M397" s="384"/>
      <c r="N397" s="384"/>
      <c r="O397" s="384"/>
      <c r="P397" s="384"/>
      <c r="Q397" s="186"/>
      <c r="R397" s="186"/>
      <c r="S397" s="186"/>
      <c r="T397" s="186"/>
      <c r="U397" s="186"/>
      <c r="V397" s="186"/>
      <c r="W397" s="186"/>
      <c r="X397" s="186"/>
      <c r="Y397" s="186"/>
      <c r="Z397" s="186"/>
      <c r="AA397" s="186"/>
      <c r="AB397" s="186"/>
      <c r="AC397" s="186"/>
      <c r="AD397" s="186"/>
      <c r="AE397" s="186"/>
      <c r="AF397" s="186"/>
      <c r="AG397" s="186"/>
      <c r="AI397" s="25" t="s">
        <v>738</v>
      </c>
      <c r="AJ397" s="19">
        <f>VLOOKUP(C397,EJE!C$1:D1725,2,FALSE)</f>
        <v>0</v>
      </c>
    </row>
    <row r="398" spans="1:36" ht="12.75" customHeight="1">
      <c r="A398" s="165">
        <v>9</v>
      </c>
      <c r="B398" s="197" t="s">
        <v>685</v>
      </c>
      <c r="C398" s="178" t="s">
        <v>3</v>
      </c>
      <c r="D398" s="208" t="str">
        <f t="shared" si="108"/>
        <v>video</v>
      </c>
      <c r="E398" s="384"/>
      <c r="F398" s="384"/>
      <c r="G398" s="384"/>
      <c r="H398" s="384" t="s">
        <v>776</v>
      </c>
      <c r="I398" s="384"/>
      <c r="J398" s="384"/>
      <c r="K398" s="384"/>
      <c r="L398" s="384"/>
      <c r="M398" s="384"/>
      <c r="N398" s="384"/>
      <c r="O398" s="384"/>
      <c r="P398" s="384"/>
      <c r="Q398" s="186"/>
      <c r="R398" s="186"/>
      <c r="S398" s="186"/>
      <c r="T398" s="186"/>
      <c r="U398" s="186"/>
      <c r="V398" s="186"/>
      <c r="W398" s="186"/>
      <c r="X398" s="186"/>
      <c r="Y398" s="186"/>
      <c r="Z398" s="186"/>
      <c r="AA398" s="186"/>
      <c r="AB398" s="186"/>
      <c r="AC398" s="186"/>
      <c r="AD398" s="186"/>
      <c r="AE398" s="186"/>
      <c r="AF398" s="186"/>
      <c r="AG398" s="186"/>
      <c r="AI398" s="25" t="s">
        <v>738</v>
      </c>
      <c r="AJ398" s="19" t="str">
        <f>VLOOKUP(C398,EJE!C$1:D1727,2,FALSE)</f>
        <v>https://youtu.be/JwwQxitUCsY?si=-0IR-GRHn2uOUwX0</v>
      </c>
    </row>
    <row r="399" spans="1:36" ht="16.5">
      <c r="A399" s="165">
        <v>10</v>
      </c>
      <c r="B399" s="197" t="s">
        <v>942</v>
      </c>
      <c r="C399" s="178" t="s">
        <v>661</v>
      </c>
      <c r="D399" s="208" t="str">
        <f t="shared" si="108"/>
        <v>video</v>
      </c>
      <c r="E399" s="384"/>
      <c r="F399" s="384"/>
      <c r="G399" s="384"/>
      <c r="H399" s="384" t="s">
        <v>776</v>
      </c>
      <c r="I399" s="384"/>
      <c r="J399" s="384"/>
      <c r="K399" s="384"/>
      <c r="L399" s="384"/>
      <c r="M399" s="384"/>
      <c r="N399" s="384"/>
      <c r="O399" s="384"/>
      <c r="P399" s="384"/>
      <c r="Q399" s="186"/>
      <c r="R399" s="186"/>
      <c r="S399" s="186"/>
      <c r="T399" s="186"/>
      <c r="U399" s="186"/>
      <c r="V399" s="186"/>
      <c r="W399" s="186"/>
      <c r="X399" s="186"/>
      <c r="Y399" s="186"/>
      <c r="Z399" s="186"/>
      <c r="AA399" s="186"/>
      <c r="AB399" s="186"/>
      <c r="AC399" s="186"/>
      <c r="AD399" s="186"/>
      <c r="AE399" s="186"/>
      <c r="AF399" s="186"/>
      <c r="AG399" s="186"/>
      <c r="AI399" s="25" t="s">
        <v>738</v>
      </c>
      <c r="AJ399" s="19" t="str">
        <f>VLOOKUP(C399,EJE!C$1:D1728,2,FALSE)</f>
        <v>https://drive.google.com/file/d/1VSznd0Pd842fm_2ygqVwDGID2Qpk-swW/view?usp=sharing</v>
      </c>
    </row>
    <row r="400" spans="1:36" ht="16.5" customHeight="1">
      <c r="A400" s="165">
        <v>11</v>
      </c>
      <c r="B400" s="197" t="s">
        <v>42</v>
      </c>
      <c r="C400" s="178" t="s">
        <v>2</v>
      </c>
      <c r="D400" s="206" t="str">
        <f t="shared" si="108"/>
        <v>video</v>
      </c>
      <c r="E400" s="380">
        <v>10</v>
      </c>
      <c r="F400" s="380"/>
      <c r="G400" s="380"/>
      <c r="H400" s="380" t="s">
        <v>772</v>
      </c>
      <c r="I400" s="380"/>
      <c r="J400" s="380"/>
      <c r="K400" s="380">
        <v>3</v>
      </c>
      <c r="L400" s="380"/>
      <c r="M400" s="380"/>
      <c r="N400" s="380"/>
      <c r="O400" s="380"/>
      <c r="P400" s="380"/>
      <c r="Q400" s="178"/>
      <c r="R400" s="178"/>
      <c r="S400" s="178"/>
      <c r="T400" s="178"/>
      <c r="U400" s="178"/>
      <c r="V400" s="178"/>
      <c r="W400" s="178"/>
      <c r="X400" s="178"/>
      <c r="Y400" s="178"/>
      <c r="Z400" s="178"/>
      <c r="AA400" s="178"/>
      <c r="AB400" s="178"/>
      <c r="AG400" s="186"/>
      <c r="AI400" s="25" t="s">
        <v>738</v>
      </c>
      <c r="AJ400" s="19" t="str">
        <f>VLOOKUP(C400,EJE!C$1:D1730,2,FALSE)</f>
        <v>https://youtu.be/bgO3bI1ts_E?si=cgFOBOfo4lT9WI1k</v>
      </c>
    </row>
    <row r="401" spans="1:36" ht="12.75" customHeight="1">
      <c r="A401" s="165">
        <v>12</v>
      </c>
      <c r="B401" s="197" t="s">
        <v>39</v>
      </c>
      <c r="C401" s="178" t="s">
        <v>30</v>
      </c>
      <c r="D401" s="206" t="str">
        <f t="shared" si="108"/>
        <v>video</v>
      </c>
      <c r="E401" s="380">
        <v>10</v>
      </c>
      <c r="F401" s="380"/>
      <c r="G401" s="380"/>
      <c r="H401" s="380" t="s">
        <v>772</v>
      </c>
      <c r="I401" s="380"/>
      <c r="J401" s="380"/>
      <c r="K401" s="380">
        <v>3</v>
      </c>
      <c r="L401" s="380"/>
      <c r="M401" s="380"/>
      <c r="N401" s="380"/>
      <c r="O401" s="380"/>
      <c r="P401" s="380"/>
      <c r="Q401" s="178"/>
      <c r="R401" s="178"/>
      <c r="S401" s="178"/>
      <c r="T401" s="178"/>
      <c r="U401" s="178"/>
      <c r="V401" s="178"/>
      <c r="W401" s="178"/>
      <c r="X401" s="178"/>
      <c r="Y401" s="178"/>
      <c r="Z401" s="178"/>
      <c r="AA401" s="178"/>
      <c r="AB401" s="178"/>
      <c r="AG401" s="186"/>
      <c r="AI401" s="25" t="s">
        <v>738</v>
      </c>
      <c r="AJ401" s="19">
        <f>VLOOKUP(C401,EJE!C$1:D1731,2,FALSE)</f>
        <v>0</v>
      </c>
    </row>
    <row r="402" spans="1:36" ht="12" customHeight="1">
      <c r="A402" s="165">
        <v>13</v>
      </c>
      <c r="B402" s="197" t="s">
        <v>685</v>
      </c>
      <c r="C402" s="178" t="s">
        <v>4</v>
      </c>
      <c r="D402" s="206" t="str">
        <f t="shared" si="108"/>
        <v>video</v>
      </c>
      <c r="E402" s="380"/>
      <c r="F402" s="380"/>
      <c r="G402" s="380"/>
      <c r="H402" s="380" t="s">
        <v>779</v>
      </c>
      <c r="I402" s="380"/>
      <c r="J402" s="380"/>
      <c r="K402" s="380">
        <v>3</v>
      </c>
      <c r="L402" s="380"/>
      <c r="M402" s="380"/>
      <c r="N402" s="380"/>
      <c r="O402" s="380"/>
      <c r="P402" s="380"/>
      <c r="Q402" s="178"/>
      <c r="R402" s="178"/>
      <c r="S402" s="178"/>
      <c r="T402" s="178"/>
      <c r="U402" s="178"/>
      <c r="V402" s="178"/>
      <c r="W402" s="178"/>
      <c r="X402" s="178"/>
      <c r="Y402" s="178"/>
      <c r="Z402" s="178"/>
      <c r="AA402" s="178"/>
      <c r="AB402" s="178"/>
      <c r="AG402" s="186"/>
      <c r="AI402" s="25" t="s">
        <v>738</v>
      </c>
      <c r="AJ402" s="19" t="str">
        <f>VLOOKUP(C402,EJE!C$1:D1732,2,FALSE)</f>
        <v>https://youtu.be/SvFPSj9WcEk?si=iMWBcf8EZLcp5zy2</v>
      </c>
    </row>
    <row r="403" spans="1:36" ht="12" customHeight="1">
      <c r="A403" s="165">
        <v>14</v>
      </c>
      <c r="B403" s="197" t="s">
        <v>1</v>
      </c>
      <c r="C403" s="178" t="s">
        <v>745</v>
      </c>
      <c r="D403" s="206" t="str">
        <f t="shared" si="108"/>
        <v>video</v>
      </c>
      <c r="E403" s="380"/>
      <c r="F403" s="380"/>
      <c r="G403" s="380"/>
      <c r="H403" s="380" t="s">
        <v>779</v>
      </c>
      <c r="I403" s="380"/>
      <c r="J403" s="380"/>
      <c r="K403" s="380">
        <v>3</v>
      </c>
      <c r="L403" s="380"/>
      <c r="M403" s="380"/>
      <c r="N403" s="380"/>
      <c r="O403" s="380"/>
      <c r="P403" s="380"/>
      <c r="Q403" s="178"/>
      <c r="R403" s="178"/>
      <c r="S403" s="178"/>
      <c r="T403" s="178"/>
      <c r="U403" s="178"/>
      <c r="V403" s="178"/>
      <c r="W403" s="178"/>
      <c r="X403" s="178"/>
      <c r="Y403" s="178"/>
      <c r="Z403" s="178"/>
      <c r="AA403" s="178"/>
      <c r="AB403" s="178"/>
      <c r="AG403" s="186"/>
      <c r="AI403" s="25" t="s">
        <v>738</v>
      </c>
      <c r="AJ403" s="19" t="str">
        <f>VLOOKUP(C403,EJE!C$1:D1733,2,FALSE)</f>
        <v>https://drive.google.com/file/d/1d10kKB4X2rApjiYtDlKjBbuy7zvRY_rz/view?usp=sharing</v>
      </c>
    </row>
    <row r="404" spans="1:36" ht="12" customHeight="1">
      <c r="A404" s="165">
        <v>15</v>
      </c>
      <c r="B404" s="197" t="s">
        <v>1</v>
      </c>
      <c r="C404" s="178" t="s">
        <v>745</v>
      </c>
      <c r="D404" s="206" t="str">
        <f t="shared" si="108"/>
        <v>video</v>
      </c>
      <c r="E404" s="380"/>
      <c r="F404" s="380"/>
      <c r="G404" s="380"/>
      <c r="H404" s="380" t="s">
        <v>779</v>
      </c>
      <c r="I404" s="380"/>
      <c r="J404" s="380"/>
      <c r="K404" s="380">
        <v>3</v>
      </c>
      <c r="L404" s="380"/>
      <c r="M404" s="380"/>
      <c r="N404" s="380"/>
      <c r="O404" s="380"/>
      <c r="P404" s="380"/>
      <c r="Q404" s="178"/>
      <c r="R404" s="178"/>
      <c r="S404" s="178"/>
      <c r="T404" s="178"/>
      <c r="U404" s="178"/>
      <c r="V404" s="178"/>
      <c r="W404" s="178"/>
      <c r="X404" s="178"/>
      <c r="Y404" s="178"/>
      <c r="Z404" s="178"/>
      <c r="AA404" s="178"/>
      <c r="AB404" s="178"/>
      <c r="AE404" s="174"/>
      <c r="AI404" s="25" t="s">
        <v>738</v>
      </c>
      <c r="AJ404" s="19" t="str">
        <f>VLOOKUP(C404,EJE!C$1:D1734,2,FALSE)</f>
        <v>https://drive.google.com/file/d/1d10kKB4X2rApjiYtDlKjBbuy7zvRY_rz/view?usp=sharing</v>
      </c>
    </row>
    <row r="405" spans="1:36" ht="12.75" customHeight="1">
      <c r="A405" s="165">
        <v>16</v>
      </c>
      <c r="B405" s="197" t="s">
        <v>1</v>
      </c>
      <c r="C405" s="178" t="s">
        <v>745</v>
      </c>
      <c r="D405" s="206" t="str">
        <f t="shared" si="108"/>
        <v>video</v>
      </c>
      <c r="E405" s="380"/>
      <c r="F405" s="380"/>
      <c r="G405" s="380"/>
      <c r="H405" s="380" t="s">
        <v>779</v>
      </c>
      <c r="I405" s="380"/>
      <c r="J405" s="380"/>
      <c r="K405" s="380">
        <v>3</v>
      </c>
      <c r="L405" s="380"/>
      <c r="M405" s="380"/>
      <c r="N405" s="380"/>
      <c r="O405" s="380"/>
      <c r="P405" s="380"/>
      <c r="Q405" s="178"/>
      <c r="R405" s="178"/>
      <c r="S405" s="178"/>
      <c r="T405" s="178"/>
      <c r="U405" s="178"/>
      <c r="V405" s="178"/>
      <c r="W405" s="178"/>
      <c r="X405" s="178"/>
      <c r="Y405" s="178"/>
      <c r="Z405" s="178"/>
      <c r="AA405" s="178"/>
      <c r="AB405" s="178"/>
      <c r="AE405" s="174"/>
      <c r="AI405" s="25" t="s">
        <v>738</v>
      </c>
      <c r="AJ405" s="19" t="str">
        <f>VLOOKUP(C405,EJE!C$1:D1735,2,FALSE)</f>
        <v>https://drive.google.com/file/d/1d10kKB4X2rApjiYtDlKjBbuy7zvRY_rz/view?usp=sharing</v>
      </c>
    </row>
    <row r="406" spans="1:36" ht="12" customHeight="1">
      <c r="A406" s="166">
        <v>17</v>
      </c>
      <c r="B406" s="197" t="s">
        <v>1</v>
      </c>
      <c r="C406" s="178" t="s">
        <v>745</v>
      </c>
      <c r="D406" s="206" t="str">
        <f t="shared" si="108"/>
        <v>video</v>
      </c>
      <c r="E406" s="380"/>
      <c r="F406" s="380"/>
      <c r="G406" s="380"/>
      <c r="H406" s="380" t="s">
        <v>779</v>
      </c>
      <c r="I406" s="380"/>
      <c r="J406" s="380"/>
      <c r="K406" s="380">
        <v>3</v>
      </c>
      <c r="L406" s="380"/>
      <c r="M406" s="380"/>
      <c r="N406" s="380"/>
      <c r="O406" s="380"/>
      <c r="P406" s="380"/>
      <c r="Q406" s="178"/>
      <c r="R406" s="178"/>
      <c r="S406" s="178"/>
      <c r="T406" s="178"/>
      <c r="U406" s="178"/>
      <c r="V406" s="178"/>
      <c r="W406" s="178"/>
      <c r="X406" s="178"/>
      <c r="Y406" s="178"/>
      <c r="Z406" s="178"/>
      <c r="AA406" s="178"/>
      <c r="AB406" s="178"/>
      <c r="AE406" s="174"/>
      <c r="AI406" s="25" t="s">
        <v>738</v>
      </c>
      <c r="AJ406" s="19" t="str">
        <f>VLOOKUP(C406,EJE!C$1:D1736,2,FALSE)</f>
        <v>https://drive.google.com/file/d/1d10kKB4X2rApjiYtDlKjBbuy7zvRY_rz/view?usp=sharing</v>
      </c>
    </row>
    <row r="407" spans="1:36" ht="12" customHeight="1">
      <c r="A407" s="166">
        <v>18</v>
      </c>
      <c r="B407" s="197" t="s">
        <v>1</v>
      </c>
      <c r="C407" s="178" t="s">
        <v>745</v>
      </c>
      <c r="D407" s="206" t="str">
        <f t="shared" si="108"/>
        <v>video</v>
      </c>
      <c r="E407" s="380"/>
      <c r="F407" s="380"/>
      <c r="G407" s="380"/>
      <c r="H407" s="380" t="s">
        <v>779</v>
      </c>
      <c r="I407" s="380"/>
      <c r="J407" s="380"/>
      <c r="K407" s="380">
        <v>3</v>
      </c>
      <c r="L407" s="380"/>
      <c r="M407" s="380"/>
      <c r="N407" s="380"/>
      <c r="O407" s="380"/>
      <c r="P407" s="380"/>
      <c r="Q407" s="178"/>
      <c r="R407" s="178"/>
      <c r="S407" s="178"/>
      <c r="T407" s="178"/>
      <c r="U407" s="178"/>
      <c r="V407" s="178"/>
      <c r="W407" s="178"/>
      <c r="X407" s="178"/>
      <c r="Y407" s="178"/>
      <c r="Z407" s="178"/>
      <c r="AA407" s="178"/>
      <c r="AB407" s="178"/>
      <c r="AE407" s="174"/>
      <c r="AI407" s="25" t="s">
        <v>738</v>
      </c>
      <c r="AJ407" s="19" t="str">
        <f>VLOOKUP(C407,EJE!C$1:D1749,2,FALSE)</f>
        <v>https://drive.google.com/file/d/1d10kKB4X2rApjiYtDlKjBbuy7zvRY_rz/view?usp=sharing</v>
      </c>
    </row>
    <row r="408" spans="1:36" ht="12" customHeight="1">
      <c r="A408" s="166">
        <v>19</v>
      </c>
      <c r="B408" s="197" t="s">
        <v>1</v>
      </c>
      <c r="C408" s="178" t="s">
        <v>745</v>
      </c>
      <c r="D408" s="206" t="str">
        <f t="shared" si="108"/>
        <v>video</v>
      </c>
      <c r="E408" s="380"/>
      <c r="F408" s="380"/>
      <c r="G408" s="380"/>
      <c r="H408" s="380" t="s">
        <v>779</v>
      </c>
      <c r="I408" s="380"/>
      <c r="J408" s="380"/>
      <c r="K408" s="380">
        <v>3</v>
      </c>
      <c r="L408" s="380"/>
      <c r="M408" s="380"/>
      <c r="N408" s="380"/>
      <c r="O408" s="380"/>
      <c r="P408" s="380"/>
      <c r="Q408" s="178"/>
      <c r="R408" s="178"/>
      <c r="S408" s="178"/>
      <c r="T408" s="178"/>
      <c r="U408" s="178"/>
      <c r="V408" s="178"/>
      <c r="W408" s="178"/>
      <c r="X408" s="178"/>
      <c r="Y408" s="178"/>
      <c r="Z408" s="178"/>
      <c r="AA408" s="178"/>
      <c r="AB408" s="178"/>
      <c r="AE408" s="174"/>
      <c r="AI408" s="25" t="s">
        <v>738</v>
      </c>
      <c r="AJ408" s="19" t="str">
        <f>VLOOKUP(C408,EJE!C$1:D1750,2,FALSE)</f>
        <v>https://drive.google.com/file/d/1d10kKB4X2rApjiYtDlKjBbuy7zvRY_rz/view?usp=sharing</v>
      </c>
    </row>
    <row r="409" spans="1:36" ht="12" customHeight="1">
      <c r="A409" s="166">
        <v>20</v>
      </c>
      <c r="B409" s="197" t="s">
        <v>1</v>
      </c>
      <c r="C409" s="178" t="s">
        <v>745</v>
      </c>
      <c r="D409" s="206" t="str">
        <f t="shared" si="108"/>
        <v>video</v>
      </c>
      <c r="E409" s="380"/>
      <c r="F409" s="380"/>
      <c r="G409" s="380"/>
      <c r="H409" s="380" t="s">
        <v>779</v>
      </c>
      <c r="I409" s="380"/>
      <c r="J409" s="380"/>
      <c r="K409" s="380">
        <v>3</v>
      </c>
      <c r="L409" s="380"/>
      <c r="M409" s="380"/>
      <c r="N409" s="380"/>
      <c r="O409" s="380"/>
      <c r="P409" s="380"/>
      <c r="Q409" s="178"/>
      <c r="R409" s="178"/>
      <c r="S409" s="178"/>
      <c r="T409" s="178"/>
      <c r="U409" s="178"/>
      <c r="V409" s="178"/>
      <c r="W409" s="178"/>
      <c r="X409" s="178"/>
      <c r="Y409" s="178"/>
      <c r="Z409" s="178"/>
      <c r="AA409" s="178"/>
      <c r="AB409" s="178"/>
      <c r="AE409" s="174"/>
      <c r="AI409" s="25" t="s">
        <v>738</v>
      </c>
      <c r="AJ409" s="19" t="str">
        <f>VLOOKUP(C409,EJE!C$1:D1751,2,FALSE)</f>
        <v>https://drive.google.com/file/d/1d10kKB4X2rApjiYtDlKjBbuy7zvRY_rz/view?usp=sharing</v>
      </c>
    </row>
    <row r="410" spans="1:36">
      <c r="A410" s="166"/>
      <c r="B410" s="199"/>
      <c r="C410" s="159"/>
      <c r="D410" s="204"/>
      <c r="E410" s="173"/>
      <c r="F410" s="173"/>
      <c r="G410" s="173"/>
      <c r="I410" s="156"/>
      <c r="J410" s="174"/>
      <c r="L410" s="156"/>
      <c r="M410" s="174"/>
      <c r="O410" s="156"/>
      <c r="P410" s="174"/>
      <c r="S410" s="174"/>
      <c r="U410" s="175"/>
      <c r="V410" s="175"/>
      <c r="W410" s="175"/>
      <c r="X410" s="175"/>
      <c r="Y410" s="175"/>
      <c r="AB410" s="174"/>
      <c r="AE410" s="174"/>
    </row>
    <row r="411" spans="1:36">
      <c r="A411" s="166"/>
      <c r="B411" s="199"/>
      <c r="C411" s="159"/>
      <c r="D411" s="204"/>
      <c r="E411" s="173"/>
      <c r="F411" s="173"/>
      <c r="G411" s="173"/>
      <c r="I411" s="156"/>
      <c r="J411" s="174"/>
      <c r="L411" s="156"/>
      <c r="M411" s="174"/>
      <c r="O411" s="156"/>
      <c r="P411" s="174"/>
      <c r="S411" s="174"/>
      <c r="U411" s="175"/>
      <c r="V411" s="175"/>
      <c r="W411" s="175"/>
      <c r="X411" s="175"/>
      <c r="Y411" s="175"/>
      <c r="AB411" s="174"/>
      <c r="AE411" s="174"/>
    </row>
    <row r="412" spans="1:36">
      <c r="A412" s="166"/>
      <c r="B412" s="199"/>
      <c r="C412" s="189"/>
      <c r="D412" s="204"/>
      <c r="F412" s="156"/>
      <c r="G412" s="174"/>
      <c r="I412" s="156"/>
      <c r="J412" s="174"/>
      <c r="L412" s="156"/>
      <c r="M412" s="174"/>
      <c r="O412" s="156"/>
      <c r="P412" s="174"/>
      <c r="S412" s="174"/>
      <c r="V412" s="174"/>
      <c r="Y412" s="174"/>
      <c r="AB412" s="174"/>
      <c r="AE412" s="174"/>
    </row>
    <row r="413" spans="1:36">
      <c r="A413" s="166"/>
      <c r="B413" s="199"/>
      <c r="C413" s="189"/>
      <c r="D413" s="204"/>
      <c r="F413" s="156"/>
      <c r="G413" s="174"/>
      <c r="I413" s="156"/>
      <c r="J413" s="174"/>
      <c r="L413" s="156"/>
      <c r="M413" s="174"/>
      <c r="O413" s="156"/>
      <c r="P413" s="174"/>
      <c r="S413" s="174"/>
      <c r="V413" s="174"/>
      <c r="Y413" s="174"/>
      <c r="AB413" s="174"/>
      <c r="AE413" s="174"/>
    </row>
  </sheetData>
  <mergeCells count="1361">
    <mergeCell ref="B217:D217"/>
    <mergeCell ref="E217:G217"/>
    <mergeCell ref="H217:J217"/>
    <mergeCell ref="K217:M217"/>
    <mergeCell ref="N217:P217"/>
    <mergeCell ref="B269:D269"/>
    <mergeCell ref="E269:G269"/>
    <mergeCell ref="H269:J269"/>
    <mergeCell ref="K269:M269"/>
    <mergeCell ref="N269:P269"/>
    <mergeCell ref="B321:D321"/>
    <mergeCell ref="E321:G321"/>
    <mergeCell ref="H321:J321"/>
    <mergeCell ref="K321:M321"/>
    <mergeCell ref="N321:P321"/>
    <mergeCell ref="B373:D373"/>
    <mergeCell ref="E373:G373"/>
    <mergeCell ref="H373:J373"/>
    <mergeCell ref="K373:M373"/>
    <mergeCell ref="N373:P373"/>
    <mergeCell ref="E371:G371"/>
    <mergeCell ref="H371:J371"/>
    <mergeCell ref="K371:M371"/>
    <mergeCell ref="N371:P371"/>
    <mergeCell ref="E372:G372"/>
    <mergeCell ref="H372:J372"/>
    <mergeCell ref="K372:M372"/>
    <mergeCell ref="N372:P372"/>
    <mergeCell ref="E368:G368"/>
    <mergeCell ref="H368:J368"/>
    <mergeCell ref="K368:M368"/>
    <mergeCell ref="N368:P368"/>
    <mergeCell ref="B62:D62"/>
    <mergeCell ref="E62:G62"/>
    <mergeCell ref="H62:J62"/>
    <mergeCell ref="K62:M62"/>
    <mergeCell ref="N62:P62"/>
    <mergeCell ref="E16:G16"/>
    <mergeCell ref="H16:J16"/>
    <mergeCell ref="K16:M16"/>
    <mergeCell ref="N16:P16"/>
    <mergeCell ref="E409:G409"/>
    <mergeCell ref="H409:J409"/>
    <mergeCell ref="K409:M409"/>
    <mergeCell ref="N409:P409"/>
    <mergeCell ref="E407:G407"/>
    <mergeCell ref="H407:J407"/>
    <mergeCell ref="K407:M407"/>
    <mergeCell ref="N407:P407"/>
    <mergeCell ref="E408:G408"/>
    <mergeCell ref="H408:J408"/>
    <mergeCell ref="K408:M408"/>
    <mergeCell ref="N408:P408"/>
    <mergeCell ref="E405:G405"/>
    <mergeCell ref="H405:J405"/>
    <mergeCell ref="K405:M405"/>
    <mergeCell ref="N405:P405"/>
    <mergeCell ref="E406:G406"/>
    <mergeCell ref="H406:J406"/>
    <mergeCell ref="K406:M406"/>
    <mergeCell ref="N406:P406"/>
    <mergeCell ref="E403:G403"/>
    <mergeCell ref="H403:J403"/>
    <mergeCell ref="K403:M403"/>
    <mergeCell ref="N403:P403"/>
    <mergeCell ref="E404:G404"/>
    <mergeCell ref="H404:J404"/>
    <mergeCell ref="K404:M404"/>
    <mergeCell ref="N404:P404"/>
    <mergeCell ref="E401:G401"/>
    <mergeCell ref="H401:J401"/>
    <mergeCell ref="K401:M401"/>
    <mergeCell ref="N401:P401"/>
    <mergeCell ref="E402:G402"/>
    <mergeCell ref="H402:J402"/>
    <mergeCell ref="K402:M402"/>
    <mergeCell ref="N402:P402"/>
    <mergeCell ref="E398:G398"/>
    <mergeCell ref="H398:J398"/>
    <mergeCell ref="K398:M398"/>
    <mergeCell ref="N398:P398"/>
    <mergeCell ref="E400:G400"/>
    <mergeCell ref="H400:J400"/>
    <mergeCell ref="K400:M400"/>
    <mergeCell ref="N400:P400"/>
    <mergeCell ref="E399:G399"/>
    <mergeCell ref="H399:J399"/>
    <mergeCell ref="K399:M399"/>
    <mergeCell ref="N399:P399"/>
    <mergeCell ref="E395:G395"/>
    <mergeCell ref="H395:J395"/>
    <mergeCell ref="K395:M395"/>
    <mergeCell ref="N395:P395"/>
    <mergeCell ref="E397:G397"/>
    <mergeCell ref="H397:J397"/>
    <mergeCell ref="K397:M397"/>
    <mergeCell ref="N397:P397"/>
    <mergeCell ref="E393:G393"/>
    <mergeCell ref="H393:J393"/>
    <mergeCell ref="K393:M393"/>
    <mergeCell ref="N393:P393"/>
    <mergeCell ref="E394:G394"/>
    <mergeCell ref="H394:J394"/>
    <mergeCell ref="K394:M394"/>
    <mergeCell ref="N394:P394"/>
    <mergeCell ref="E391:G391"/>
    <mergeCell ref="H391:J391"/>
    <mergeCell ref="K391:M391"/>
    <mergeCell ref="N391:P391"/>
    <mergeCell ref="E392:G392"/>
    <mergeCell ref="H392:J392"/>
    <mergeCell ref="K392:M392"/>
    <mergeCell ref="N392:P392"/>
    <mergeCell ref="E396:G396"/>
    <mergeCell ref="H396:J396"/>
    <mergeCell ref="K396:M396"/>
    <mergeCell ref="N396:P396"/>
    <mergeCell ref="E389:G389"/>
    <mergeCell ref="H389:J389"/>
    <mergeCell ref="K389:M389"/>
    <mergeCell ref="N389:P389"/>
    <mergeCell ref="E390:G390"/>
    <mergeCell ref="H390:J390"/>
    <mergeCell ref="K390:M390"/>
    <mergeCell ref="N390:P390"/>
    <mergeCell ref="E382:G382"/>
    <mergeCell ref="H382:J382"/>
    <mergeCell ref="K382:M382"/>
    <mergeCell ref="N382:P382"/>
    <mergeCell ref="E383:G383"/>
    <mergeCell ref="H383:J383"/>
    <mergeCell ref="K383:M383"/>
    <mergeCell ref="N383:P383"/>
    <mergeCell ref="E380:G380"/>
    <mergeCell ref="H380:J380"/>
    <mergeCell ref="K380:M380"/>
    <mergeCell ref="N380:P380"/>
    <mergeCell ref="E381:G381"/>
    <mergeCell ref="H381:J381"/>
    <mergeCell ref="K381:M381"/>
    <mergeCell ref="N381:P381"/>
    <mergeCell ref="E378:G378"/>
    <mergeCell ref="H378:J378"/>
    <mergeCell ref="K378:M378"/>
    <mergeCell ref="N378:P378"/>
    <mergeCell ref="E379:G379"/>
    <mergeCell ref="H379:J379"/>
    <mergeCell ref="K379:M379"/>
    <mergeCell ref="N379:P379"/>
    <mergeCell ref="E376:G376"/>
    <mergeCell ref="H376:J376"/>
    <mergeCell ref="K376:M376"/>
    <mergeCell ref="N376:P376"/>
    <mergeCell ref="E377:G377"/>
    <mergeCell ref="H377:J377"/>
    <mergeCell ref="K377:M377"/>
    <mergeCell ref="N377:P377"/>
    <mergeCell ref="E374:G374"/>
    <mergeCell ref="H374:J374"/>
    <mergeCell ref="K374:M374"/>
    <mergeCell ref="N374:P374"/>
    <mergeCell ref="E375:G375"/>
    <mergeCell ref="H375:J375"/>
    <mergeCell ref="K375:M375"/>
    <mergeCell ref="N375:P375"/>
    <mergeCell ref="E369:G369"/>
    <mergeCell ref="H369:J369"/>
    <mergeCell ref="K369:M369"/>
    <mergeCell ref="N369:P369"/>
    <mergeCell ref="E366:G366"/>
    <mergeCell ref="H366:J366"/>
    <mergeCell ref="K366:M366"/>
    <mergeCell ref="N366:P366"/>
    <mergeCell ref="E367:G367"/>
    <mergeCell ref="H367:J367"/>
    <mergeCell ref="K367:M367"/>
    <mergeCell ref="N367:P367"/>
    <mergeCell ref="E364:G364"/>
    <mergeCell ref="H364:J364"/>
    <mergeCell ref="K364:M364"/>
    <mergeCell ref="N364:P364"/>
    <mergeCell ref="E365:G365"/>
    <mergeCell ref="H365:J365"/>
    <mergeCell ref="K365:M365"/>
    <mergeCell ref="N365:P365"/>
    <mergeCell ref="E357:G357"/>
    <mergeCell ref="H357:J357"/>
    <mergeCell ref="K357:M357"/>
    <mergeCell ref="N357:P357"/>
    <mergeCell ref="E363:G363"/>
    <mergeCell ref="H363:J363"/>
    <mergeCell ref="K363:M363"/>
    <mergeCell ref="N363:P363"/>
    <mergeCell ref="E355:G355"/>
    <mergeCell ref="H355:J355"/>
    <mergeCell ref="K355:M355"/>
    <mergeCell ref="N355:P355"/>
    <mergeCell ref="E356:G356"/>
    <mergeCell ref="H356:J356"/>
    <mergeCell ref="K356:M356"/>
    <mergeCell ref="N356:P356"/>
    <mergeCell ref="E353:G353"/>
    <mergeCell ref="H353:J353"/>
    <mergeCell ref="K353:M353"/>
    <mergeCell ref="N353:P353"/>
    <mergeCell ref="E354:G354"/>
    <mergeCell ref="H354:J354"/>
    <mergeCell ref="K354:M354"/>
    <mergeCell ref="N354:P354"/>
    <mergeCell ref="E351:G351"/>
    <mergeCell ref="H351:J351"/>
    <mergeCell ref="K351:M351"/>
    <mergeCell ref="N351:P351"/>
    <mergeCell ref="E352:G352"/>
    <mergeCell ref="H352:J352"/>
    <mergeCell ref="K352:M352"/>
    <mergeCell ref="N352:P352"/>
    <mergeCell ref="E349:G349"/>
    <mergeCell ref="H349:J349"/>
    <mergeCell ref="K349:M349"/>
    <mergeCell ref="N349:P349"/>
    <mergeCell ref="E350:G350"/>
    <mergeCell ref="H350:J350"/>
    <mergeCell ref="K350:M350"/>
    <mergeCell ref="N350:P350"/>
    <mergeCell ref="E346:G346"/>
    <mergeCell ref="H346:J346"/>
    <mergeCell ref="K346:M346"/>
    <mergeCell ref="N346:P346"/>
    <mergeCell ref="E348:G348"/>
    <mergeCell ref="H348:J348"/>
    <mergeCell ref="K348:M348"/>
    <mergeCell ref="N348:P348"/>
    <mergeCell ref="E347:G347"/>
    <mergeCell ref="H347:J347"/>
    <mergeCell ref="K347:M347"/>
    <mergeCell ref="N347:P347"/>
    <mergeCell ref="E343:G343"/>
    <mergeCell ref="H343:J343"/>
    <mergeCell ref="K343:M343"/>
    <mergeCell ref="N343:P343"/>
    <mergeCell ref="E345:G345"/>
    <mergeCell ref="H345:J345"/>
    <mergeCell ref="K345:M345"/>
    <mergeCell ref="N345:P345"/>
    <mergeCell ref="E341:G341"/>
    <mergeCell ref="H341:J341"/>
    <mergeCell ref="K341:M341"/>
    <mergeCell ref="N341:P341"/>
    <mergeCell ref="E342:G342"/>
    <mergeCell ref="H342:J342"/>
    <mergeCell ref="K342:M342"/>
    <mergeCell ref="N342:P342"/>
    <mergeCell ref="E339:G339"/>
    <mergeCell ref="H339:J339"/>
    <mergeCell ref="K339:M339"/>
    <mergeCell ref="N339:P339"/>
    <mergeCell ref="E340:G340"/>
    <mergeCell ref="H340:J340"/>
    <mergeCell ref="K340:M340"/>
    <mergeCell ref="N340:P340"/>
    <mergeCell ref="E344:G344"/>
    <mergeCell ref="H344:J344"/>
    <mergeCell ref="K344:M344"/>
    <mergeCell ref="N344:P344"/>
    <mergeCell ref="E337:G337"/>
    <mergeCell ref="H337:J337"/>
    <mergeCell ref="K337:M337"/>
    <mergeCell ref="N337:P337"/>
    <mergeCell ref="E338:G338"/>
    <mergeCell ref="H338:J338"/>
    <mergeCell ref="K338:M338"/>
    <mergeCell ref="N338:P338"/>
    <mergeCell ref="E330:G330"/>
    <mergeCell ref="H330:J330"/>
    <mergeCell ref="K330:M330"/>
    <mergeCell ref="N330:P330"/>
    <mergeCell ref="E331:G331"/>
    <mergeCell ref="H331:J331"/>
    <mergeCell ref="K331:M331"/>
    <mergeCell ref="N331:P331"/>
    <mergeCell ref="E328:G328"/>
    <mergeCell ref="H328:J328"/>
    <mergeCell ref="K328:M328"/>
    <mergeCell ref="N328:P328"/>
    <mergeCell ref="E329:G329"/>
    <mergeCell ref="H329:J329"/>
    <mergeCell ref="K329:M329"/>
    <mergeCell ref="N329:P329"/>
    <mergeCell ref="E326:G326"/>
    <mergeCell ref="H326:J326"/>
    <mergeCell ref="K326:M326"/>
    <mergeCell ref="N326:P326"/>
    <mergeCell ref="E327:G327"/>
    <mergeCell ref="H327:J327"/>
    <mergeCell ref="K327:M327"/>
    <mergeCell ref="N327:P327"/>
    <mergeCell ref="E324:G324"/>
    <mergeCell ref="H324:J324"/>
    <mergeCell ref="K324:M324"/>
    <mergeCell ref="N324:P324"/>
    <mergeCell ref="E325:G325"/>
    <mergeCell ref="H325:J325"/>
    <mergeCell ref="K325:M325"/>
    <mergeCell ref="N325:P325"/>
    <mergeCell ref="E322:G322"/>
    <mergeCell ref="H322:J322"/>
    <mergeCell ref="K322:M322"/>
    <mergeCell ref="N322:P322"/>
    <mergeCell ref="E323:G323"/>
    <mergeCell ref="H323:J323"/>
    <mergeCell ref="K323:M323"/>
    <mergeCell ref="N323:P323"/>
    <mergeCell ref="E319:G319"/>
    <mergeCell ref="H319:J319"/>
    <mergeCell ref="K319:M319"/>
    <mergeCell ref="N319:P319"/>
    <mergeCell ref="E320:G320"/>
    <mergeCell ref="H320:J320"/>
    <mergeCell ref="K320:M320"/>
    <mergeCell ref="N320:P320"/>
    <mergeCell ref="E316:G316"/>
    <mergeCell ref="H316:J316"/>
    <mergeCell ref="K316:M316"/>
    <mergeCell ref="N316:P316"/>
    <mergeCell ref="E317:G317"/>
    <mergeCell ref="H317:J317"/>
    <mergeCell ref="K317:M317"/>
    <mergeCell ref="N317:P317"/>
    <mergeCell ref="E314:G314"/>
    <mergeCell ref="H314:J314"/>
    <mergeCell ref="K314:M314"/>
    <mergeCell ref="N314:P314"/>
    <mergeCell ref="E315:G315"/>
    <mergeCell ref="H315:J315"/>
    <mergeCell ref="K315:M315"/>
    <mergeCell ref="N315:P315"/>
    <mergeCell ref="E312:G312"/>
    <mergeCell ref="H312:J312"/>
    <mergeCell ref="K312:M312"/>
    <mergeCell ref="N312:P312"/>
    <mergeCell ref="E313:G313"/>
    <mergeCell ref="H313:J313"/>
    <mergeCell ref="K313:M313"/>
    <mergeCell ref="N313:P313"/>
    <mergeCell ref="E305:G305"/>
    <mergeCell ref="H305:J305"/>
    <mergeCell ref="K305:M305"/>
    <mergeCell ref="N305:P305"/>
    <mergeCell ref="E311:G311"/>
    <mergeCell ref="H311:J311"/>
    <mergeCell ref="K311:M311"/>
    <mergeCell ref="N311:P311"/>
    <mergeCell ref="E303:G303"/>
    <mergeCell ref="H303:J303"/>
    <mergeCell ref="K303:M303"/>
    <mergeCell ref="N303:P303"/>
    <mergeCell ref="E304:G304"/>
    <mergeCell ref="H304:J304"/>
    <mergeCell ref="K304:M304"/>
    <mergeCell ref="N304:P304"/>
    <mergeCell ref="E301:G301"/>
    <mergeCell ref="H301:J301"/>
    <mergeCell ref="K301:M301"/>
    <mergeCell ref="N301:P301"/>
    <mergeCell ref="E302:G302"/>
    <mergeCell ref="H302:J302"/>
    <mergeCell ref="K302:M302"/>
    <mergeCell ref="N302:P302"/>
    <mergeCell ref="E299:G299"/>
    <mergeCell ref="H299:J299"/>
    <mergeCell ref="K299:M299"/>
    <mergeCell ref="N299:P299"/>
    <mergeCell ref="E300:G300"/>
    <mergeCell ref="H300:J300"/>
    <mergeCell ref="K300:M300"/>
    <mergeCell ref="N300:P300"/>
    <mergeCell ref="E297:G297"/>
    <mergeCell ref="H297:J297"/>
    <mergeCell ref="K297:M297"/>
    <mergeCell ref="N297:P297"/>
    <mergeCell ref="E298:G298"/>
    <mergeCell ref="H298:J298"/>
    <mergeCell ref="K298:M298"/>
    <mergeCell ref="N298:P298"/>
    <mergeCell ref="E294:G294"/>
    <mergeCell ref="H294:J294"/>
    <mergeCell ref="K294:M294"/>
    <mergeCell ref="N294:P294"/>
    <mergeCell ref="E296:G296"/>
    <mergeCell ref="H296:J296"/>
    <mergeCell ref="K296:M296"/>
    <mergeCell ref="N296:P296"/>
    <mergeCell ref="E295:G295"/>
    <mergeCell ref="H295:J295"/>
    <mergeCell ref="K295:M295"/>
    <mergeCell ref="N295:P295"/>
    <mergeCell ref="E291:G291"/>
    <mergeCell ref="H291:J291"/>
    <mergeCell ref="K291:M291"/>
    <mergeCell ref="N291:P291"/>
    <mergeCell ref="E293:G293"/>
    <mergeCell ref="H293:J293"/>
    <mergeCell ref="K293:M293"/>
    <mergeCell ref="N293:P293"/>
    <mergeCell ref="E289:G289"/>
    <mergeCell ref="H289:J289"/>
    <mergeCell ref="K289:M289"/>
    <mergeCell ref="N289:P289"/>
    <mergeCell ref="E290:G290"/>
    <mergeCell ref="H290:J290"/>
    <mergeCell ref="K290:M290"/>
    <mergeCell ref="N290:P290"/>
    <mergeCell ref="E287:G287"/>
    <mergeCell ref="H287:J287"/>
    <mergeCell ref="K287:M287"/>
    <mergeCell ref="N287:P287"/>
    <mergeCell ref="E288:G288"/>
    <mergeCell ref="H288:J288"/>
    <mergeCell ref="K288:M288"/>
    <mergeCell ref="N288:P288"/>
    <mergeCell ref="E292:G292"/>
    <mergeCell ref="H292:J292"/>
    <mergeCell ref="K292:M292"/>
    <mergeCell ref="N292:P292"/>
    <mergeCell ref="E285:G285"/>
    <mergeCell ref="H285:J285"/>
    <mergeCell ref="K285:M285"/>
    <mergeCell ref="N285:P285"/>
    <mergeCell ref="E286:G286"/>
    <mergeCell ref="H286:J286"/>
    <mergeCell ref="K286:M286"/>
    <mergeCell ref="N286:P286"/>
    <mergeCell ref="E278:G278"/>
    <mergeCell ref="H278:J278"/>
    <mergeCell ref="K278:M278"/>
    <mergeCell ref="N278:P278"/>
    <mergeCell ref="E279:G279"/>
    <mergeCell ref="H279:J279"/>
    <mergeCell ref="K279:M279"/>
    <mergeCell ref="N279:P279"/>
    <mergeCell ref="E276:G276"/>
    <mergeCell ref="H276:J276"/>
    <mergeCell ref="K276:M276"/>
    <mergeCell ref="N276:P276"/>
    <mergeCell ref="E277:G277"/>
    <mergeCell ref="H277:J277"/>
    <mergeCell ref="K277:M277"/>
    <mergeCell ref="N277:P277"/>
    <mergeCell ref="E274:G274"/>
    <mergeCell ref="H274:J274"/>
    <mergeCell ref="K274:M274"/>
    <mergeCell ref="N274:P274"/>
    <mergeCell ref="E275:G275"/>
    <mergeCell ref="H275:J275"/>
    <mergeCell ref="K275:M275"/>
    <mergeCell ref="N275:P275"/>
    <mergeCell ref="E272:G272"/>
    <mergeCell ref="H272:J272"/>
    <mergeCell ref="K272:M272"/>
    <mergeCell ref="N272:P272"/>
    <mergeCell ref="E273:G273"/>
    <mergeCell ref="H273:J273"/>
    <mergeCell ref="K273:M273"/>
    <mergeCell ref="N273:P273"/>
    <mergeCell ref="E270:G270"/>
    <mergeCell ref="H270:J270"/>
    <mergeCell ref="K270:M270"/>
    <mergeCell ref="N270:P270"/>
    <mergeCell ref="E271:G271"/>
    <mergeCell ref="H271:J271"/>
    <mergeCell ref="K271:M271"/>
    <mergeCell ref="N271:P271"/>
    <mergeCell ref="E267:G267"/>
    <mergeCell ref="H267:J267"/>
    <mergeCell ref="K267:M267"/>
    <mergeCell ref="N267:P267"/>
    <mergeCell ref="E268:G268"/>
    <mergeCell ref="H268:J268"/>
    <mergeCell ref="K268:M268"/>
    <mergeCell ref="N268:P268"/>
    <mergeCell ref="E264:G264"/>
    <mergeCell ref="H264:J264"/>
    <mergeCell ref="K264:M264"/>
    <mergeCell ref="N264:P264"/>
    <mergeCell ref="E265:G265"/>
    <mergeCell ref="H265:J265"/>
    <mergeCell ref="K265:M265"/>
    <mergeCell ref="N265:P265"/>
    <mergeCell ref="E262:G262"/>
    <mergeCell ref="H262:J262"/>
    <mergeCell ref="K262:M262"/>
    <mergeCell ref="N262:P262"/>
    <mergeCell ref="E263:G263"/>
    <mergeCell ref="H263:J263"/>
    <mergeCell ref="K263:M263"/>
    <mergeCell ref="N263:P263"/>
    <mergeCell ref="E260:G260"/>
    <mergeCell ref="H260:J260"/>
    <mergeCell ref="K260:M260"/>
    <mergeCell ref="N260:P260"/>
    <mergeCell ref="E261:G261"/>
    <mergeCell ref="H261:J261"/>
    <mergeCell ref="K261:M261"/>
    <mergeCell ref="N261:P261"/>
    <mergeCell ref="E253:G253"/>
    <mergeCell ref="H253:J253"/>
    <mergeCell ref="K253:M253"/>
    <mergeCell ref="N253:P253"/>
    <mergeCell ref="E259:G259"/>
    <mergeCell ref="H259:J259"/>
    <mergeCell ref="K259:M259"/>
    <mergeCell ref="N259:P259"/>
    <mergeCell ref="E251:G251"/>
    <mergeCell ref="H251:J251"/>
    <mergeCell ref="K251:M251"/>
    <mergeCell ref="N251:P251"/>
    <mergeCell ref="E252:G252"/>
    <mergeCell ref="H252:J252"/>
    <mergeCell ref="K252:M252"/>
    <mergeCell ref="N252:P252"/>
    <mergeCell ref="E249:G249"/>
    <mergeCell ref="H249:J249"/>
    <mergeCell ref="K249:M249"/>
    <mergeCell ref="N249:P249"/>
    <mergeCell ref="E250:G250"/>
    <mergeCell ref="H250:J250"/>
    <mergeCell ref="K250:M250"/>
    <mergeCell ref="N250:P250"/>
    <mergeCell ref="E247:G247"/>
    <mergeCell ref="H247:J247"/>
    <mergeCell ref="K247:M247"/>
    <mergeCell ref="N247:P247"/>
    <mergeCell ref="E248:G248"/>
    <mergeCell ref="H248:J248"/>
    <mergeCell ref="K248:M248"/>
    <mergeCell ref="N248:P248"/>
    <mergeCell ref="E245:G245"/>
    <mergeCell ref="H245:J245"/>
    <mergeCell ref="K245:M245"/>
    <mergeCell ref="N245:P245"/>
    <mergeCell ref="E246:G246"/>
    <mergeCell ref="H246:J246"/>
    <mergeCell ref="K246:M246"/>
    <mergeCell ref="N246:P246"/>
    <mergeCell ref="E242:G242"/>
    <mergeCell ref="H242:J242"/>
    <mergeCell ref="K242:M242"/>
    <mergeCell ref="N242:P242"/>
    <mergeCell ref="E244:G244"/>
    <mergeCell ref="H244:J244"/>
    <mergeCell ref="K244:M244"/>
    <mergeCell ref="N244:P244"/>
    <mergeCell ref="E243:G243"/>
    <mergeCell ref="H243:J243"/>
    <mergeCell ref="K243:M243"/>
    <mergeCell ref="N243:P243"/>
    <mergeCell ref="E239:G239"/>
    <mergeCell ref="H239:J239"/>
    <mergeCell ref="K239:M239"/>
    <mergeCell ref="N239:P239"/>
    <mergeCell ref="E241:G241"/>
    <mergeCell ref="H241:J241"/>
    <mergeCell ref="K241:M241"/>
    <mergeCell ref="N241:P241"/>
    <mergeCell ref="E237:G237"/>
    <mergeCell ref="H237:J237"/>
    <mergeCell ref="K237:M237"/>
    <mergeCell ref="N237:P237"/>
    <mergeCell ref="E238:G238"/>
    <mergeCell ref="H238:J238"/>
    <mergeCell ref="K238:M238"/>
    <mergeCell ref="N238:P238"/>
    <mergeCell ref="E235:G235"/>
    <mergeCell ref="H235:J235"/>
    <mergeCell ref="K235:M235"/>
    <mergeCell ref="N235:P235"/>
    <mergeCell ref="E236:G236"/>
    <mergeCell ref="H236:J236"/>
    <mergeCell ref="K236:M236"/>
    <mergeCell ref="N236:P236"/>
    <mergeCell ref="E240:G240"/>
    <mergeCell ref="H240:J240"/>
    <mergeCell ref="K240:M240"/>
    <mergeCell ref="N240:P240"/>
    <mergeCell ref="E233:G233"/>
    <mergeCell ref="H233:J233"/>
    <mergeCell ref="K233:M233"/>
    <mergeCell ref="N233:P233"/>
    <mergeCell ref="E234:G234"/>
    <mergeCell ref="H234:J234"/>
    <mergeCell ref="K234:M234"/>
    <mergeCell ref="N234:P234"/>
    <mergeCell ref="E226:G226"/>
    <mergeCell ref="H226:J226"/>
    <mergeCell ref="K226:M226"/>
    <mergeCell ref="N226:P226"/>
    <mergeCell ref="E227:G227"/>
    <mergeCell ref="H227:J227"/>
    <mergeCell ref="K227:M227"/>
    <mergeCell ref="N227:P227"/>
    <mergeCell ref="E224:G224"/>
    <mergeCell ref="H224:J224"/>
    <mergeCell ref="K224:M224"/>
    <mergeCell ref="N224:P224"/>
    <mergeCell ref="E225:G225"/>
    <mergeCell ref="H225:J225"/>
    <mergeCell ref="K225:M225"/>
    <mergeCell ref="N225:P225"/>
    <mergeCell ref="E222:G222"/>
    <mergeCell ref="H222:J222"/>
    <mergeCell ref="K222:M222"/>
    <mergeCell ref="N222:P222"/>
    <mergeCell ref="E223:G223"/>
    <mergeCell ref="H223:J223"/>
    <mergeCell ref="K223:M223"/>
    <mergeCell ref="N223:P223"/>
    <mergeCell ref="E220:G220"/>
    <mergeCell ref="H220:J220"/>
    <mergeCell ref="K220:M220"/>
    <mergeCell ref="N220:P220"/>
    <mergeCell ref="E221:G221"/>
    <mergeCell ref="H221:J221"/>
    <mergeCell ref="K221:M221"/>
    <mergeCell ref="N221:P221"/>
    <mergeCell ref="E218:G218"/>
    <mergeCell ref="H218:J218"/>
    <mergeCell ref="K218:M218"/>
    <mergeCell ref="N218:P218"/>
    <mergeCell ref="E219:G219"/>
    <mergeCell ref="H219:J219"/>
    <mergeCell ref="K219:M219"/>
    <mergeCell ref="N219:P219"/>
    <mergeCell ref="E215:G215"/>
    <mergeCell ref="H215:J215"/>
    <mergeCell ref="K215:M215"/>
    <mergeCell ref="N215:P215"/>
    <mergeCell ref="E216:G216"/>
    <mergeCell ref="H216:J216"/>
    <mergeCell ref="K216:M216"/>
    <mergeCell ref="N216:P216"/>
    <mergeCell ref="E212:G212"/>
    <mergeCell ref="H212:J212"/>
    <mergeCell ref="K212:M212"/>
    <mergeCell ref="N212:P212"/>
    <mergeCell ref="E213:G213"/>
    <mergeCell ref="H213:J213"/>
    <mergeCell ref="K213:M213"/>
    <mergeCell ref="N213:P213"/>
    <mergeCell ref="E210:G210"/>
    <mergeCell ref="H210:J210"/>
    <mergeCell ref="K210:M210"/>
    <mergeCell ref="N210:P210"/>
    <mergeCell ref="E211:G211"/>
    <mergeCell ref="H211:J211"/>
    <mergeCell ref="K211:M211"/>
    <mergeCell ref="N211:P211"/>
    <mergeCell ref="E208:G208"/>
    <mergeCell ref="H208:J208"/>
    <mergeCell ref="K208:M208"/>
    <mergeCell ref="N208:P208"/>
    <mergeCell ref="E209:G209"/>
    <mergeCell ref="H209:J209"/>
    <mergeCell ref="K209:M209"/>
    <mergeCell ref="N209:P209"/>
    <mergeCell ref="E201:G201"/>
    <mergeCell ref="H201:J201"/>
    <mergeCell ref="K201:M201"/>
    <mergeCell ref="N201:P201"/>
    <mergeCell ref="E207:G207"/>
    <mergeCell ref="H207:J207"/>
    <mergeCell ref="K207:M207"/>
    <mergeCell ref="N207:P207"/>
    <mergeCell ref="E199:G199"/>
    <mergeCell ref="H199:J199"/>
    <mergeCell ref="K199:M199"/>
    <mergeCell ref="N199:P199"/>
    <mergeCell ref="E200:G200"/>
    <mergeCell ref="H200:J200"/>
    <mergeCell ref="K200:M200"/>
    <mergeCell ref="N200:P200"/>
    <mergeCell ref="E197:G197"/>
    <mergeCell ref="H197:J197"/>
    <mergeCell ref="K197:M197"/>
    <mergeCell ref="N197:P197"/>
    <mergeCell ref="E198:G198"/>
    <mergeCell ref="H198:J198"/>
    <mergeCell ref="K198:M198"/>
    <mergeCell ref="N198:P198"/>
    <mergeCell ref="E195:G195"/>
    <mergeCell ref="H195:J195"/>
    <mergeCell ref="K195:M195"/>
    <mergeCell ref="N195:P195"/>
    <mergeCell ref="E196:G196"/>
    <mergeCell ref="H196:J196"/>
    <mergeCell ref="K196:M196"/>
    <mergeCell ref="N196:P196"/>
    <mergeCell ref="E193:G193"/>
    <mergeCell ref="H193:J193"/>
    <mergeCell ref="K193:M193"/>
    <mergeCell ref="N193:P193"/>
    <mergeCell ref="E194:G194"/>
    <mergeCell ref="H194:J194"/>
    <mergeCell ref="K194:M194"/>
    <mergeCell ref="N194:P194"/>
    <mergeCell ref="E190:G190"/>
    <mergeCell ref="H190:J190"/>
    <mergeCell ref="K190:M190"/>
    <mergeCell ref="N190:P190"/>
    <mergeCell ref="E192:G192"/>
    <mergeCell ref="H192:J192"/>
    <mergeCell ref="K192:M192"/>
    <mergeCell ref="N192:P192"/>
    <mergeCell ref="E191:G191"/>
    <mergeCell ref="H191:J191"/>
    <mergeCell ref="K191:M191"/>
    <mergeCell ref="N191:P191"/>
    <mergeCell ref="E187:G187"/>
    <mergeCell ref="H187:J187"/>
    <mergeCell ref="K187:M187"/>
    <mergeCell ref="N187:P187"/>
    <mergeCell ref="E189:G189"/>
    <mergeCell ref="H189:J189"/>
    <mergeCell ref="K189:M189"/>
    <mergeCell ref="N189:P189"/>
    <mergeCell ref="E173:G173"/>
    <mergeCell ref="H173:J173"/>
    <mergeCell ref="K173:M173"/>
    <mergeCell ref="N173:P173"/>
    <mergeCell ref="E170:G170"/>
    <mergeCell ref="H170:J170"/>
    <mergeCell ref="K170:M170"/>
    <mergeCell ref="N170:P170"/>
    <mergeCell ref="E171:G171"/>
    <mergeCell ref="H171:J171"/>
    <mergeCell ref="K171:M171"/>
    <mergeCell ref="N171:P171"/>
    <mergeCell ref="E185:G185"/>
    <mergeCell ref="H185:J185"/>
    <mergeCell ref="K185:M185"/>
    <mergeCell ref="N185:P185"/>
    <mergeCell ref="E186:G186"/>
    <mergeCell ref="H186:J186"/>
    <mergeCell ref="K186:M186"/>
    <mergeCell ref="N186:P186"/>
    <mergeCell ref="E183:G183"/>
    <mergeCell ref="H183:J183"/>
    <mergeCell ref="K183:M183"/>
    <mergeCell ref="N183:P183"/>
    <mergeCell ref="E184:G184"/>
    <mergeCell ref="H184:J184"/>
    <mergeCell ref="K184:M184"/>
    <mergeCell ref="N184:P184"/>
    <mergeCell ref="E182:G182"/>
    <mergeCell ref="H182:J182"/>
    <mergeCell ref="K182:M182"/>
    <mergeCell ref="N182:P182"/>
    <mergeCell ref="E168:G168"/>
    <mergeCell ref="H168:J168"/>
    <mergeCell ref="K168:M168"/>
    <mergeCell ref="N168:P168"/>
    <mergeCell ref="E169:G169"/>
    <mergeCell ref="H169:J169"/>
    <mergeCell ref="K169:M169"/>
    <mergeCell ref="N169:P169"/>
    <mergeCell ref="E181:G181"/>
    <mergeCell ref="H181:J181"/>
    <mergeCell ref="K181:M181"/>
    <mergeCell ref="N181:P181"/>
    <mergeCell ref="E166:G166"/>
    <mergeCell ref="H166:J166"/>
    <mergeCell ref="K166:M166"/>
    <mergeCell ref="N166:P166"/>
    <mergeCell ref="E167:G167"/>
    <mergeCell ref="H167:J167"/>
    <mergeCell ref="K167:M167"/>
    <mergeCell ref="N167:P167"/>
    <mergeCell ref="E174:G174"/>
    <mergeCell ref="H174:J174"/>
    <mergeCell ref="K174:M174"/>
    <mergeCell ref="N174:P174"/>
    <mergeCell ref="E175:G175"/>
    <mergeCell ref="H175:J175"/>
    <mergeCell ref="K175:M175"/>
    <mergeCell ref="N175:P175"/>
    <mergeCell ref="E172:G172"/>
    <mergeCell ref="H172:J172"/>
    <mergeCell ref="K172:M172"/>
    <mergeCell ref="N172:P172"/>
    <mergeCell ref="E163:G163"/>
    <mergeCell ref="H163:J163"/>
    <mergeCell ref="K163:M163"/>
    <mergeCell ref="N163:P163"/>
    <mergeCell ref="E164:G164"/>
    <mergeCell ref="H164:J164"/>
    <mergeCell ref="K164:M164"/>
    <mergeCell ref="N164:P164"/>
    <mergeCell ref="E160:G160"/>
    <mergeCell ref="H160:J160"/>
    <mergeCell ref="K160:M160"/>
    <mergeCell ref="N160:P160"/>
    <mergeCell ref="E161:G161"/>
    <mergeCell ref="H161:J161"/>
    <mergeCell ref="K161:M161"/>
    <mergeCell ref="N161:P161"/>
    <mergeCell ref="E158:G158"/>
    <mergeCell ref="H158:J158"/>
    <mergeCell ref="K158:M158"/>
    <mergeCell ref="N158:P158"/>
    <mergeCell ref="E159:G159"/>
    <mergeCell ref="H159:J159"/>
    <mergeCell ref="K159:M159"/>
    <mergeCell ref="N159:P159"/>
    <mergeCell ref="E144:G144"/>
    <mergeCell ref="H144:J144"/>
    <mergeCell ref="K144:M144"/>
    <mergeCell ref="N144:P144"/>
    <mergeCell ref="E141:G141"/>
    <mergeCell ref="H141:J141"/>
    <mergeCell ref="K141:M141"/>
    <mergeCell ref="N141:P141"/>
    <mergeCell ref="E142:G142"/>
    <mergeCell ref="H142:J142"/>
    <mergeCell ref="K142:M142"/>
    <mergeCell ref="N142:P142"/>
    <mergeCell ref="E156:G156"/>
    <mergeCell ref="H156:J156"/>
    <mergeCell ref="K156:M156"/>
    <mergeCell ref="N156:P156"/>
    <mergeCell ref="E157:G157"/>
    <mergeCell ref="H157:J157"/>
    <mergeCell ref="K157:M157"/>
    <mergeCell ref="N157:P157"/>
    <mergeCell ref="E149:G149"/>
    <mergeCell ref="H149:J149"/>
    <mergeCell ref="K149:M149"/>
    <mergeCell ref="N149:P149"/>
    <mergeCell ref="E155:G155"/>
    <mergeCell ref="H155:J155"/>
    <mergeCell ref="K155:M155"/>
    <mergeCell ref="N155:P155"/>
    <mergeCell ref="E148:G148"/>
    <mergeCell ref="H148:J148"/>
    <mergeCell ref="K148:M148"/>
    <mergeCell ref="N148:P148"/>
    <mergeCell ref="E138:G138"/>
    <mergeCell ref="H138:J138"/>
    <mergeCell ref="K138:M138"/>
    <mergeCell ref="N138:P138"/>
    <mergeCell ref="E140:G140"/>
    <mergeCell ref="H140:J140"/>
    <mergeCell ref="K140:M140"/>
    <mergeCell ref="N140:P140"/>
    <mergeCell ref="E147:G147"/>
    <mergeCell ref="H147:J147"/>
    <mergeCell ref="K147:M147"/>
    <mergeCell ref="N147:P147"/>
    <mergeCell ref="E135:G135"/>
    <mergeCell ref="H135:J135"/>
    <mergeCell ref="K135:M135"/>
    <mergeCell ref="N135:P135"/>
    <mergeCell ref="E137:G137"/>
    <mergeCell ref="H137:J137"/>
    <mergeCell ref="K137:M137"/>
    <mergeCell ref="N137:P137"/>
    <mergeCell ref="E145:G145"/>
    <mergeCell ref="H145:J145"/>
    <mergeCell ref="K145:M145"/>
    <mergeCell ref="N145:P145"/>
    <mergeCell ref="E146:G146"/>
    <mergeCell ref="H146:J146"/>
    <mergeCell ref="K146:M146"/>
    <mergeCell ref="N146:P146"/>
    <mergeCell ref="E143:G143"/>
    <mergeCell ref="H143:J143"/>
    <mergeCell ref="K143:M143"/>
    <mergeCell ref="N143:P143"/>
    <mergeCell ref="E122:G122"/>
    <mergeCell ref="H122:J122"/>
    <mergeCell ref="K122:M122"/>
    <mergeCell ref="N122:P122"/>
    <mergeCell ref="E119:G119"/>
    <mergeCell ref="H119:J119"/>
    <mergeCell ref="K119:M119"/>
    <mergeCell ref="N119:P119"/>
    <mergeCell ref="E120:G120"/>
    <mergeCell ref="H120:J120"/>
    <mergeCell ref="K120:M120"/>
    <mergeCell ref="N120:P120"/>
    <mergeCell ref="E133:G133"/>
    <mergeCell ref="H133:J133"/>
    <mergeCell ref="K133:M133"/>
    <mergeCell ref="N133:P133"/>
    <mergeCell ref="E134:G134"/>
    <mergeCell ref="H134:J134"/>
    <mergeCell ref="K134:M134"/>
    <mergeCell ref="N134:P134"/>
    <mergeCell ref="E131:G131"/>
    <mergeCell ref="H131:J131"/>
    <mergeCell ref="K131:M131"/>
    <mergeCell ref="N131:P131"/>
    <mergeCell ref="E132:G132"/>
    <mergeCell ref="H132:J132"/>
    <mergeCell ref="K132:M132"/>
    <mergeCell ref="N132:P132"/>
    <mergeCell ref="E130:G130"/>
    <mergeCell ref="H130:J130"/>
    <mergeCell ref="K130:M130"/>
    <mergeCell ref="N130:P130"/>
    <mergeCell ref="E117:G117"/>
    <mergeCell ref="H117:J117"/>
    <mergeCell ref="K117:M117"/>
    <mergeCell ref="N117:P117"/>
    <mergeCell ref="E118:G118"/>
    <mergeCell ref="H118:J118"/>
    <mergeCell ref="K118:M118"/>
    <mergeCell ref="N118:P118"/>
    <mergeCell ref="E129:G129"/>
    <mergeCell ref="H129:J129"/>
    <mergeCell ref="K129:M129"/>
    <mergeCell ref="N129:P129"/>
    <mergeCell ref="E115:G115"/>
    <mergeCell ref="H115:J115"/>
    <mergeCell ref="K115:M115"/>
    <mergeCell ref="N115:P115"/>
    <mergeCell ref="E116:G116"/>
    <mergeCell ref="H116:J116"/>
    <mergeCell ref="K116:M116"/>
    <mergeCell ref="N116:P116"/>
    <mergeCell ref="E123:G123"/>
    <mergeCell ref="H123:J123"/>
    <mergeCell ref="K123:M123"/>
    <mergeCell ref="N123:P123"/>
    <mergeCell ref="E124:G124"/>
    <mergeCell ref="H124:J124"/>
    <mergeCell ref="K124:M124"/>
    <mergeCell ref="N124:P124"/>
    <mergeCell ref="E121:G121"/>
    <mergeCell ref="H121:J121"/>
    <mergeCell ref="K121:M121"/>
    <mergeCell ref="N121:P121"/>
    <mergeCell ref="E112:G112"/>
    <mergeCell ref="H112:J112"/>
    <mergeCell ref="K112:M112"/>
    <mergeCell ref="N112:P112"/>
    <mergeCell ref="E113:G113"/>
    <mergeCell ref="H113:J113"/>
    <mergeCell ref="K113:M113"/>
    <mergeCell ref="N113:P113"/>
    <mergeCell ref="E109:G109"/>
    <mergeCell ref="H109:J109"/>
    <mergeCell ref="K109:M109"/>
    <mergeCell ref="N109:P109"/>
    <mergeCell ref="E110:G110"/>
    <mergeCell ref="H110:J110"/>
    <mergeCell ref="K110:M110"/>
    <mergeCell ref="N110:P110"/>
    <mergeCell ref="E107:G107"/>
    <mergeCell ref="H107:J107"/>
    <mergeCell ref="K107:M107"/>
    <mergeCell ref="N107:P107"/>
    <mergeCell ref="E108:G108"/>
    <mergeCell ref="H108:J108"/>
    <mergeCell ref="K108:M108"/>
    <mergeCell ref="N108:P108"/>
    <mergeCell ref="E105:G105"/>
    <mergeCell ref="H105:J105"/>
    <mergeCell ref="K105:M105"/>
    <mergeCell ref="N105:P105"/>
    <mergeCell ref="E106:G106"/>
    <mergeCell ref="H106:J106"/>
    <mergeCell ref="K106:M106"/>
    <mergeCell ref="N106:P106"/>
    <mergeCell ref="E103:G103"/>
    <mergeCell ref="H103:J103"/>
    <mergeCell ref="K103:M103"/>
    <mergeCell ref="N103:P103"/>
    <mergeCell ref="E104:G104"/>
    <mergeCell ref="H104:J104"/>
    <mergeCell ref="K104:M104"/>
    <mergeCell ref="N104:P104"/>
    <mergeCell ref="E101:G101"/>
    <mergeCell ref="H101:J101"/>
    <mergeCell ref="K101:M101"/>
    <mergeCell ref="N101:P101"/>
    <mergeCell ref="E102:G102"/>
    <mergeCell ref="H102:J102"/>
    <mergeCell ref="K102:M102"/>
    <mergeCell ref="N102:P102"/>
    <mergeCell ref="E99:G99"/>
    <mergeCell ref="H99:J99"/>
    <mergeCell ref="K99:M99"/>
    <mergeCell ref="N99:P99"/>
    <mergeCell ref="E100:G100"/>
    <mergeCell ref="H100:J100"/>
    <mergeCell ref="K100:M100"/>
    <mergeCell ref="N100:P100"/>
    <mergeCell ref="E97:G97"/>
    <mergeCell ref="H97:J97"/>
    <mergeCell ref="K97:M97"/>
    <mergeCell ref="N97:P97"/>
    <mergeCell ref="E98:G98"/>
    <mergeCell ref="H98:J98"/>
    <mergeCell ref="K98:M98"/>
    <mergeCell ref="N98:P98"/>
    <mergeCell ref="E95:G95"/>
    <mergeCell ref="H95:J95"/>
    <mergeCell ref="K95:M95"/>
    <mergeCell ref="N95:P95"/>
    <mergeCell ref="E96:G96"/>
    <mergeCell ref="H96:J96"/>
    <mergeCell ref="K96:M96"/>
    <mergeCell ref="N96:P96"/>
    <mergeCell ref="K94:M94"/>
    <mergeCell ref="N94:P94"/>
    <mergeCell ref="E91:G91"/>
    <mergeCell ref="H91:J91"/>
    <mergeCell ref="K91:M91"/>
    <mergeCell ref="N91:P91"/>
    <mergeCell ref="E92:G92"/>
    <mergeCell ref="H92:J92"/>
    <mergeCell ref="K92:M92"/>
    <mergeCell ref="N92:P92"/>
    <mergeCell ref="E89:G89"/>
    <mergeCell ref="H89:J89"/>
    <mergeCell ref="K89:M89"/>
    <mergeCell ref="N89:P89"/>
    <mergeCell ref="E90:G90"/>
    <mergeCell ref="H90:J90"/>
    <mergeCell ref="K90:M90"/>
    <mergeCell ref="N90:P90"/>
    <mergeCell ref="E86:G86"/>
    <mergeCell ref="H86:J86"/>
    <mergeCell ref="K86:M86"/>
    <mergeCell ref="N86:P86"/>
    <mergeCell ref="E87:G87"/>
    <mergeCell ref="H87:J87"/>
    <mergeCell ref="K87:M87"/>
    <mergeCell ref="N87:P87"/>
    <mergeCell ref="E83:G83"/>
    <mergeCell ref="H83:J83"/>
    <mergeCell ref="K83:M83"/>
    <mergeCell ref="N83:P83"/>
    <mergeCell ref="E84:G84"/>
    <mergeCell ref="H84:J84"/>
    <mergeCell ref="K84:M84"/>
    <mergeCell ref="N84:P84"/>
    <mergeCell ref="E81:G81"/>
    <mergeCell ref="H81:J81"/>
    <mergeCell ref="K81:M81"/>
    <mergeCell ref="N81:P81"/>
    <mergeCell ref="E82:G82"/>
    <mergeCell ref="H82:J82"/>
    <mergeCell ref="K82:M82"/>
    <mergeCell ref="N82:P82"/>
    <mergeCell ref="E85:G85"/>
    <mergeCell ref="H85:J85"/>
    <mergeCell ref="K85:M85"/>
    <mergeCell ref="N85:P85"/>
    <mergeCell ref="E79:G79"/>
    <mergeCell ref="H79:J79"/>
    <mergeCell ref="K79:M79"/>
    <mergeCell ref="N79:P79"/>
    <mergeCell ref="E80:G80"/>
    <mergeCell ref="H80:J80"/>
    <mergeCell ref="K80:M80"/>
    <mergeCell ref="N80:P80"/>
    <mergeCell ref="E72:G72"/>
    <mergeCell ref="H72:J72"/>
    <mergeCell ref="K72:M72"/>
    <mergeCell ref="N72:P72"/>
    <mergeCell ref="E78:G78"/>
    <mergeCell ref="H78:J78"/>
    <mergeCell ref="K78:M78"/>
    <mergeCell ref="N78:P78"/>
    <mergeCell ref="E70:G70"/>
    <mergeCell ref="H70:J70"/>
    <mergeCell ref="K70:M70"/>
    <mergeCell ref="N70:P70"/>
    <mergeCell ref="E71:G71"/>
    <mergeCell ref="H71:J71"/>
    <mergeCell ref="K71:M71"/>
    <mergeCell ref="N71:P71"/>
    <mergeCell ref="E68:G68"/>
    <mergeCell ref="H68:J68"/>
    <mergeCell ref="K68:M68"/>
    <mergeCell ref="N68:P68"/>
    <mergeCell ref="E69:G69"/>
    <mergeCell ref="H69:J69"/>
    <mergeCell ref="K69:M69"/>
    <mergeCell ref="N69:P69"/>
    <mergeCell ref="E66:G66"/>
    <mergeCell ref="H66:J66"/>
    <mergeCell ref="K66:M66"/>
    <mergeCell ref="N66:P66"/>
    <mergeCell ref="E67:G67"/>
    <mergeCell ref="H67:J67"/>
    <mergeCell ref="K67:M67"/>
    <mergeCell ref="N67:P67"/>
    <mergeCell ref="E64:G64"/>
    <mergeCell ref="H64:J64"/>
    <mergeCell ref="K64:M64"/>
    <mergeCell ref="N64:P64"/>
    <mergeCell ref="E65:G65"/>
    <mergeCell ref="H65:J65"/>
    <mergeCell ref="K65:M65"/>
    <mergeCell ref="N65:P65"/>
    <mergeCell ref="E61:G61"/>
    <mergeCell ref="H61:J61"/>
    <mergeCell ref="K61:M61"/>
    <mergeCell ref="N61:P61"/>
    <mergeCell ref="E63:G63"/>
    <mergeCell ref="H63:J63"/>
    <mergeCell ref="K63:M63"/>
    <mergeCell ref="N63:P63"/>
    <mergeCell ref="E58:G58"/>
    <mergeCell ref="H58:J58"/>
    <mergeCell ref="K58:M58"/>
    <mergeCell ref="N58:P58"/>
    <mergeCell ref="E60:G60"/>
    <mergeCell ref="H60:J60"/>
    <mergeCell ref="K60:M60"/>
    <mergeCell ref="N60:P60"/>
    <mergeCell ref="E56:G56"/>
    <mergeCell ref="H56:J56"/>
    <mergeCell ref="K56:M56"/>
    <mergeCell ref="N56:P56"/>
    <mergeCell ref="E57:G57"/>
    <mergeCell ref="H57:J57"/>
    <mergeCell ref="K57:M57"/>
    <mergeCell ref="N57:P57"/>
    <mergeCell ref="E54:G54"/>
    <mergeCell ref="H54:J54"/>
    <mergeCell ref="K54:M54"/>
    <mergeCell ref="N54:P54"/>
    <mergeCell ref="E55:G55"/>
    <mergeCell ref="H55:J55"/>
    <mergeCell ref="K55:M55"/>
    <mergeCell ref="N55:P55"/>
    <mergeCell ref="E52:G52"/>
    <mergeCell ref="H52:J52"/>
    <mergeCell ref="K52:M52"/>
    <mergeCell ref="N52:P52"/>
    <mergeCell ref="E53:G53"/>
    <mergeCell ref="H53:J53"/>
    <mergeCell ref="K53:M53"/>
    <mergeCell ref="N53:P53"/>
    <mergeCell ref="E49:G49"/>
    <mergeCell ref="H49:J49"/>
    <mergeCell ref="K49:M49"/>
    <mergeCell ref="N49:P49"/>
    <mergeCell ref="E50:G50"/>
    <mergeCell ref="H50:J50"/>
    <mergeCell ref="K50:M50"/>
    <mergeCell ref="N50:P50"/>
    <mergeCell ref="E47:G47"/>
    <mergeCell ref="H47:J47"/>
    <mergeCell ref="K47:M47"/>
    <mergeCell ref="N47:P47"/>
    <mergeCell ref="E48:G48"/>
    <mergeCell ref="H48:J48"/>
    <mergeCell ref="K48:M48"/>
    <mergeCell ref="N48:P48"/>
    <mergeCell ref="E45:G45"/>
    <mergeCell ref="H45:J45"/>
    <mergeCell ref="K45:M45"/>
    <mergeCell ref="N45:P45"/>
    <mergeCell ref="E46:G46"/>
    <mergeCell ref="H46:J46"/>
    <mergeCell ref="K46:M46"/>
    <mergeCell ref="N46:P46"/>
    <mergeCell ref="E43:G43"/>
    <mergeCell ref="H43:J43"/>
    <mergeCell ref="K43:M43"/>
    <mergeCell ref="N43:P43"/>
    <mergeCell ref="E44:G44"/>
    <mergeCell ref="H44:J44"/>
    <mergeCell ref="K44:M44"/>
    <mergeCell ref="N44:P44"/>
    <mergeCell ref="E41:G41"/>
    <mergeCell ref="H41:J41"/>
    <mergeCell ref="K41:M41"/>
    <mergeCell ref="N41:P41"/>
    <mergeCell ref="E42:G42"/>
    <mergeCell ref="H42:J42"/>
    <mergeCell ref="K42:M42"/>
    <mergeCell ref="N42:P42"/>
    <mergeCell ref="E40:G40"/>
    <mergeCell ref="H40:J40"/>
    <mergeCell ref="K40:M40"/>
    <mergeCell ref="N40:P40"/>
    <mergeCell ref="E38:G38"/>
    <mergeCell ref="H38:J38"/>
    <mergeCell ref="K38:M38"/>
    <mergeCell ref="N38:P38"/>
    <mergeCell ref="E39:G39"/>
    <mergeCell ref="H39:J39"/>
    <mergeCell ref="K39:M39"/>
    <mergeCell ref="N39:P39"/>
    <mergeCell ref="E36:G36"/>
    <mergeCell ref="H36:J36"/>
    <mergeCell ref="K36:M36"/>
    <mergeCell ref="N36:P36"/>
    <mergeCell ref="E37:G37"/>
    <mergeCell ref="H37:J37"/>
    <mergeCell ref="K37:M37"/>
    <mergeCell ref="N37:P37"/>
    <mergeCell ref="E34:G34"/>
    <mergeCell ref="H34:J34"/>
    <mergeCell ref="K34:M34"/>
    <mergeCell ref="N34:P34"/>
    <mergeCell ref="E35:G35"/>
    <mergeCell ref="H35:J35"/>
    <mergeCell ref="K35:M35"/>
    <mergeCell ref="N35:P35"/>
    <mergeCell ref="E32:G32"/>
    <mergeCell ref="H32:J32"/>
    <mergeCell ref="K32:M32"/>
    <mergeCell ref="N32:P32"/>
    <mergeCell ref="E33:G33"/>
    <mergeCell ref="H33:J33"/>
    <mergeCell ref="K33:M33"/>
    <mergeCell ref="N33:P33"/>
    <mergeCell ref="E30:G30"/>
    <mergeCell ref="H30:J30"/>
    <mergeCell ref="K30:M30"/>
    <mergeCell ref="N30:P30"/>
    <mergeCell ref="E31:G31"/>
    <mergeCell ref="H31:J31"/>
    <mergeCell ref="K31:M31"/>
    <mergeCell ref="N31:P31"/>
    <mergeCell ref="E27:G27"/>
    <mergeCell ref="H27:J27"/>
    <mergeCell ref="K27:M27"/>
    <mergeCell ref="N27:P27"/>
    <mergeCell ref="E29:G29"/>
    <mergeCell ref="H29:J29"/>
    <mergeCell ref="K29:M29"/>
    <mergeCell ref="N29:P29"/>
    <mergeCell ref="H25:J25"/>
    <mergeCell ref="K25:M25"/>
    <mergeCell ref="N25:P25"/>
    <mergeCell ref="E26:G26"/>
    <mergeCell ref="H26:J26"/>
    <mergeCell ref="K26:M26"/>
    <mergeCell ref="N26:P26"/>
    <mergeCell ref="E25:G25"/>
    <mergeCell ref="B13:D13"/>
    <mergeCell ref="E13:G13"/>
    <mergeCell ref="H13:J13"/>
    <mergeCell ref="K13:M13"/>
    <mergeCell ref="N13:P13"/>
    <mergeCell ref="E23:G23"/>
    <mergeCell ref="H23:J23"/>
    <mergeCell ref="K23:M23"/>
    <mergeCell ref="N23:P23"/>
    <mergeCell ref="E24:G24"/>
    <mergeCell ref="H24:J24"/>
    <mergeCell ref="K24:M24"/>
    <mergeCell ref="N24:P24"/>
    <mergeCell ref="E21:G21"/>
    <mergeCell ref="H21:J21"/>
    <mergeCell ref="K21:M21"/>
    <mergeCell ref="N21:P21"/>
    <mergeCell ref="E22:G22"/>
    <mergeCell ref="H22:J22"/>
    <mergeCell ref="K22:M22"/>
    <mergeCell ref="N22:P22"/>
    <mergeCell ref="E19:G19"/>
    <mergeCell ref="H19:J19"/>
    <mergeCell ref="K19:M19"/>
    <mergeCell ref="N19:P19"/>
    <mergeCell ref="E20:G20"/>
    <mergeCell ref="H20:J20"/>
    <mergeCell ref="K20:M20"/>
    <mergeCell ref="N20:P20"/>
    <mergeCell ref="N11:P11"/>
    <mergeCell ref="E7:G7"/>
    <mergeCell ref="H7:J7"/>
    <mergeCell ref="K7:M7"/>
    <mergeCell ref="N7:P7"/>
    <mergeCell ref="E8:G8"/>
    <mergeCell ref="H8:J8"/>
    <mergeCell ref="K8:M8"/>
    <mergeCell ref="N8:P8"/>
    <mergeCell ref="E17:G17"/>
    <mergeCell ref="H17:J17"/>
    <mergeCell ref="K17:M17"/>
    <mergeCell ref="N17:P17"/>
    <mergeCell ref="E18:G18"/>
    <mergeCell ref="H18:J18"/>
    <mergeCell ref="K18:M18"/>
    <mergeCell ref="N18:P18"/>
    <mergeCell ref="E15:G15"/>
    <mergeCell ref="H15:J15"/>
    <mergeCell ref="K15:M15"/>
    <mergeCell ref="N15:P15"/>
    <mergeCell ref="E5:G5"/>
    <mergeCell ref="H5:J5"/>
    <mergeCell ref="K5:M5"/>
    <mergeCell ref="N5:P5"/>
    <mergeCell ref="E6:G6"/>
    <mergeCell ref="H6:J6"/>
    <mergeCell ref="K6:M6"/>
    <mergeCell ref="N6:P6"/>
    <mergeCell ref="E3:G3"/>
    <mergeCell ref="H3:J3"/>
    <mergeCell ref="K3:M3"/>
    <mergeCell ref="N3:P3"/>
    <mergeCell ref="E4:G4"/>
    <mergeCell ref="H4:J4"/>
    <mergeCell ref="K4:M4"/>
    <mergeCell ref="N4:P4"/>
    <mergeCell ref="B24:D24"/>
    <mergeCell ref="E12:G12"/>
    <mergeCell ref="H12:J12"/>
    <mergeCell ref="K12:M12"/>
    <mergeCell ref="N12:P12"/>
    <mergeCell ref="E14:G14"/>
    <mergeCell ref="H14:J14"/>
    <mergeCell ref="K14:M14"/>
    <mergeCell ref="N14:P14"/>
    <mergeCell ref="E9:G9"/>
    <mergeCell ref="H9:J9"/>
    <mergeCell ref="K9:M9"/>
    <mergeCell ref="N9:P9"/>
    <mergeCell ref="E11:G11"/>
    <mergeCell ref="H11:J11"/>
    <mergeCell ref="K11:M11"/>
    <mergeCell ref="E88:G88"/>
    <mergeCell ref="H88:J88"/>
    <mergeCell ref="K88:M88"/>
    <mergeCell ref="N88:P88"/>
    <mergeCell ref="B114:D114"/>
    <mergeCell ref="E114:G114"/>
    <mergeCell ref="H114:J114"/>
    <mergeCell ref="K114:M114"/>
    <mergeCell ref="N114:P114"/>
    <mergeCell ref="E188:G188"/>
    <mergeCell ref="H188:J188"/>
    <mergeCell ref="K188:M188"/>
    <mergeCell ref="N188:P188"/>
    <mergeCell ref="E136:G136"/>
    <mergeCell ref="H136:J136"/>
    <mergeCell ref="K136:M136"/>
    <mergeCell ref="N136:P136"/>
    <mergeCell ref="E139:G139"/>
    <mergeCell ref="H139:J139"/>
    <mergeCell ref="K139:M139"/>
    <mergeCell ref="N139:P139"/>
    <mergeCell ref="B165:D165"/>
    <mergeCell ref="E165:G165"/>
    <mergeCell ref="H165:J165"/>
    <mergeCell ref="K165:M165"/>
    <mergeCell ref="N165:P165"/>
    <mergeCell ref="E93:G93"/>
    <mergeCell ref="H93:J93"/>
    <mergeCell ref="K93:M93"/>
    <mergeCell ref="N93:P93"/>
    <mergeCell ref="E94:G94"/>
    <mergeCell ref="H94:J94"/>
  </mergeCells>
  <dataValidations count="3">
    <dataValidation type="list" allowBlank="1" showInputMessage="1" showErrorMessage="1" sqref="C260:C265 C130:C149 C163:C164 C338:C357 C112:C113 C166:C175 C156:C161 C115:C124 C182:C201 C60:C61 C11:C12 C14:C27 C267:C268 C312:C317 C79:C102 C319:C320 C322:C331 C286:C305 C63:C72 C105:C110 C30:C46 C53:C58 C234:C253 C4:C9 C215:C216 C218:C227 C208:C213 C270:C279 C390:C409 C364:C369 C371:C372 C374:C383" xr:uid="{00000000-0002-0000-0900-000000000000}">
      <formula1>INDIRECT($B4)</formula1>
    </dataValidation>
    <dataValidation type="list" allowBlank="1" showInputMessage="1" showErrorMessage="1" sqref="AQ95" xr:uid="{00000000-0002-0000-0900-000001000000}">
      <formula1>INDIRECT($AQ102)</formula1>
    </dataValidation>
    <dataValidation type="list" allowBlank="1" showInputMessage="1" showErrorMessage="1" sqref="AP257" xr:uid="{00000000-0002-0000-0900-000002000000}">
      <formula1>INDIRECT($B258)</formula1>
    </dataValidation>
  </dataValidations>
  <printOptions horizontalCentered="1" verticalCentered="1"/>
  <pageMargins left="0.11811023622047245" right="0.11811023622047245" top="0" bottom="0.15748031496062992" header="0.31496062992125984" footer="0.31496062992125984"/>
  <pageSetup paperSize="13" fitToHeight="0" orientation="landscape" r:id="rId1"/>
  <headerFooter>
    <oddHeader>&amp;R&amp;G</oddHeader>
    <oddFooter>&amp;L&amp;G&amp;R&amp;"Frutiger LT Pro 95 UltraBlack,Negrita"&amp;72&amp;P</oddFooter>
  </headerFooter>
  <rowBreaks count="15" manualBreakCount="15">
    <brk id="27" max="33" man="1"/>
    <brk id="50" max="33" man="1"/>
    <brk id="76" max="33" man="1"/>
    <brk id="102" max="33" man="1"/>
    <brk id="127" max="33" man="1"/>
    <brk id="153" max="33" man="1"/>
    <brk id="179" max="33" man="1"/>
    <brk id="205" max="33" man="1"/>
    <brk id="231" max="33" man="1"/>
    <brk id="257" max="33" man="1"/>
    <brk id="283" max="33" man="1"/>
    <brk id="309" max="33" man="1"/>
    <brk id="335" max="33" man="1"/>
    <brk id="361" max="33" man="1"/>
    <brk id="387" max="33" man="1"/>
  </rowBreaks>
  <legacyDrawingHF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900-000003000000}">
          <x14:formula1>
            <xm:f>EJE!$G$1:$G$13</xm:f>
          </x14:formula1>
          <xm:sqref>K3:K9 K51:K58 K154:K161 K78:K110 K319:K331 K267:K279 K389:K409 N322:N331 K11:K46 K310:K317 N14:N23 K163:K175 K112:K124 K129:K149 K181:K201 K60:K72 K206:K213 N115:N124 K336:K357 N166:N175 N63:N72 K215:K227 N270:N279 K258:K265 N218:N227 K284:K305 K233:K253 K371:K383 N374:N383 K363:K369</xm:sqref>
        </x14:dataValidation>
        <x14:dataValidation type="list" allowBlank="1" showInputMessage="1" showErrorMessage="1" xr:uid="{00000000-0002-0000-0900-000004000000}">
          <x14:formula1>
            <xm:f>EJE!$I$1:$I$31</xm:f>
          </x14:formula1>
          <xm:sqref>E3:E9 E258:E265 E163:E175 E284:E305 E310:E317 E267:E279 E389:E409 E319:E331 E11:E46 E215:E227 E233:E253 E154:E161 E78:E110 E129:E149 E181:E201 E336:E357 E206:E213 E51:E58 E112:E124 E60:E72 E363:E369 E371:E383</xm:sqref>
        </x14:dataValidation>
        <x14:dataValidation type="list" allowBlank="1" showInputMessage="1" showErrorMessage="1" xr:uid="{00000000-0002-0000-0900-000005000000}">
          <x14:formula1>
            <xm:f>EJE!$H$1:$H$15</xm:f>
          </x14:formula1>
          <xm:sqref>H3 H13 H29 H155 H311 H321 H233 H389 H259 H78 H269 H181 H104 H114 H52 H62 H165 H337 H129 H207 H217 H285 H363 H373</xm:sqref>
        </x14:dataValidation>
        <x14:dataValidation type="list" allowBlank="1" showInputMessage="1" showErrorMessage="1" xr:uid="{00000000-0002-0000-0900-000006000000}">
          <x14:formula1>
            <xm:f>EJE!$H$1:$H$25</xm:f>
          </x14:formula1>
          <xm:sqref>H4:H9 H11:H28 H154 H310 H182:H201 H312:H317 H319:H331 H258 H206 H336 H390:H409 H234:H253 H30:H46 H338:H357 H79:H103 H260:H265 H130:H149 H51 H284 H286:H305 H208:H213 H105:H110 H112:H124 H267:H279 H53:H58 H60:H72 H215:H227 H156:H161 H163:H175 H364:H369 H371:H383</xm:sqref>
        </x14:dataValidation>
        <x14:dataValidation type="list" allowBlank="1" showInputMessage="1" showErrorMessage="1" xr:uid="{00000000-0002-0000-0900-000007000000}">
          <x14:formula1>
            <xm:f>EJE!$J$1:$J$8</xm:f>
          </x14:formula1>
          <xm:sqref>N3:N6 N104:N107 N400:N409 N311:N314 N389:N395 N12:N13 N192:N201 N181:N187 N154:N158 N114 N52:N55 N62 N89:N102 N165 N321 N140:N149 N129:N135 N206:N210 N217 N244:N253 N233:N239 N259:N262 N269 N296:N305 N285:N291 N78:N84 N24:N35 N348:N357 N337:N343 N40:N46 N363:N366 N373</xm:sqref>
        </x14:dataValidation>
        <x14:dataValidation type="list" allowBlank="1" showInputMessage="1" showErrorMessage="1" xr:uid="{00000000-0002-0000-0900-000008000000}">
          <x14:formula1>
            <xm:f>EJE!$A$1:$A$19</xm:f>
          </x14:formula1>
          <xm:sqref>B4:B9 B130:B149 B284 B260:B265 B319:B331 B79:B103 B286:B305 B336 B206 B390:B409 B60:B76 B258 B234:B253 B30:B51 B338:B357 B312:B317 B267:B279 B310 B215:B227 B208:B213 B112:B127 AQ102:AQ127 B182:B201 B105:B110 B53:B58 B163:B175 B156:B161 B11:B28 B154 B371:B383 B364:B369</xm:sqref>
        </x14:dataValidation>
        <x14:dataValidation type="list" allowBlank="1" showInputMessage="1" showErrorMessage="1" xr:uid="{00000000-0002-0000-0900-000009000000}">
          <x14:formula1>
            <xm:f>PERIODIZACION!$A:$A</xm:f>
          </x14:formula1>
          <xm:sqref>B10 B318 B59 B162 B214 B266 B111 B370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626"/>
  <sheetViews>
    <sheetView topLeftCell="A151" zoomScale="130" zoomScaleNormal="130" workbookViewId="0">
      <selection activeCell="B168" sqref="B168"/>
    </sheetView>
  </sheetViews>
  <sheetFormatPr baseColWidth="10" defaultRowHeight="12" outlineLevelCol="1"/>
  <cols>
    <col min="1" max="1" width="4.42578125" style="87" bestFit="1" customWidth="1"/>
    <col min="2" max="2" width="3.140625" style="79" customWidth="1" outlineLevel="1"/>
    <col min="3" max="3" width="38.42578125" style="21" bestFit="1" customWidth="1"/>
    <col min="4" max="4" width="4.7109375" style="87" bestFit="1" customWidth="1" outlineLevel="1"/>
    <col min="5" max="5" width="1" style="18" bestFit="1" customWidth="1"/>
    <col min="6" max="6" width="2" style="23" bestFit="1" customWidth="1"/>
    <col min="7" max="7" width="4.42578125" style="18" bestFit="1" customWidth="1"/>
    <col min="8" max="8" width="1" style="18" bestFit="1" customWidth="1"/>
    <col min="9" max="9" width="2" style="23" customWidth="1"/>
    <col min="10" max="10" width="5.42578125" style="18" bestFit="1" customWidth="1"/>
    <col min="11" max="11" width="1" style="18" bestFit="1" customWidth="1"/>
    <col min="12" max="12" width="2" style="23" bestFit="1" customWidth="1"/>
    <col min="13" max="13" width="4" style="18" bestFit="1" customWidth="1"/>
    <col min="14" max="14" width="1" style="18" bestFit="1" customWidth="1"/>
    <col min="15" max="15" width="2" style="23" bestFit="1" customWidth="1"/>
    <col min="16" max="16" width="4" style="18" bestFit="1" customWidth="1"/>
    <col min="17" max="17" width="1" style="18" bestFit="1" customWidth="1"/>
    <col min="18" max="18" width="2" style="18" bestFit="1" customWidth="1"/>
    <col min="19" max="19" width="4" style="18" bestFit="1" customWidth="1"/>
    <col min="20" max="20" width="1" style="18" bestFit="1" customWidth="1"/>
    <col min="21" max="21" width="2" style="18" bestFit="1" customWidth="1"/>
    <col min="22" max="22" width="4" style="18" bestFit="1" customWidth="1"/>
    <col min="23" max="23" width="1" style="18" bestFit="1" customWidth="1"/>
    <col min="24" max="24" width="2" style="18" bestFit="1" customWidth="1"/>
    <col min="25" max="25" width="4" style="18" bestFit="1" customWidth="1"/>
    <col min="26" max="26" width="1" style="18" bestFit="1" customWidth="1"/>
    <col min="27" max="27" width="2" style="18" bestFit="1" customWidth="1"/>
    <col min="28" max="28" width="4" style="18" bestFit="1" customWidth="1"/>
    <col min="29" max="29" width="1" style="18" bestFit="1" customWidth="1"/>
    <col min="30" max="30" width="2" style="18" bestFit="1" customWidth="1"/>
    <col min="31" max="31" width="3" style="18" customWidth="1"/>
    <col min="32" max="32" width="1.140625" style="18" customWidth="1"/>
    <col min="33" max="33" width="4.42578125" style="18" customWidth="1"/>
    <col min="34" max="34" width="2.7109375" style="18" customWidth="1"/>
    <col min="35" max="35" width="5.140625" style="25" bestFit="1" customWidth="1"/>
    <col min="36" max="36" width="55.140625" style="25" customWidth="1"/>
    <col min="37" max="38" width="3.85546875" style="18" customWidth="1"/>
    <col min="39" max="170" width="11.42578125" style="18"/>
    <col min="171" max="171" width="1.85546875" style="18" bestFit="1" customWidth="1"/>
    <col min="172" max="172" width="10.7109375" style="18" customWidth="1"/>
    <col min="173" max="173" width="2" style="18" customWidth="1"/>
    <col min="174" max="174" width="3" style="18" customWidth="1"/>
    <col min="175" max="175" width="0.85546875" style="18" customWidth="1"/>
    <col min="176" max="176" width="2.42578125" style="18" customWidth="1"/>
    <col min="177" max="177" width="3" style="18" customWidth="1"/>
    <col min="178" max="178" width="0.85546875" style="18" customWidth="1"/>
    <col min="179" max="179" width="2.42578125" style="18" customWidth="1"/>
    <col min="180" max="180" width="3" style="18" customWidth="1"/>
    <col min="181" max="181" width="0.85546875" style="18" customWidth="1"/>
    <col min="182" max="182" width="2.42578125" style="18" customWidth="1"/>
    <col min="183" max="183" width="3" style="18" customWidth="1"/>
    <col min="184" max="184" width="0.85546875" style="18" customWidth="1"/>
    <col min="185" max="185" width="2.42578125" style="18" customWidth="1"/>
    <col min="186" max="186" width="3" style="18" customWidth="1"/>
    <col min="187" max="187" width="0.85546875" style="18" customWidth="1"/>
    <col min="188" max="188" width="2.42578125" style="18" customWidth="1"/>
    <col min="189" max="189" width="3" style="18" customWidth="1"/>
    <col min="190" max="190" width="0.85546875" style="18" customWidth="1"/>
    <col min="191" max="191" width="2.42578125" style="18" customWidth="1"/>
    <col min="192" max="192" width="3" style="18" customWidth="1"/>
    <col min="193" max="193" width="0.85546875" style="18" customWidth="1"/>
    <col min="194" max="194" width="2.42578125" style="18" customWidth="1"/>
    <col min="195" max="195" width="3" style="18" customWidth="1"/>
    <col min="196" max="196" width="0.85546875" style="18" customWidth="1"/>
    <col min="197" max="197" width="2.42578125" style="18" customWidth="1"/>
    <col min="198" max="198" width="3" style="18" customWidth="1"/>
    <col min="199" max="199" width="0.85546875" style="18" customWidth="1"/>
    <col min="200" max="200" width="2.42578125" style="18" customWidth="1"/>
    <col min="201" max="201" width="3" style="18" customWidth="1"/>
    <col min="202" max="202" width="0.85546875" style="18" customWidth="1"/>
    <col min="203" max="203" width="2.42578125" style="18" customWidth="1"/>
    <col min="204" max="204" width="3.7109375" style="18" customWidth="1"/>
    <col min="205" max="205" width="4.7109375" style="18" customWidth="1"/>
    <col min="206" max="206" width="5.42578125" style="18" customWidth="1"/>
    <col min="207" max="207" width="4.140625" style="18" customWidth="1"/>
    <col min="208" max="426" width="11.42578125" style="18"/>
    <col min="427" max="427" width="1.85546875" style="18" bestFit="1" customWidth="1"/>
    <col min="428" max="428" width="10.7109375" style="18" customWidth="1"/>
    <col min="429" max="429" width="2" style="18" customWidth="1"/>
    <col min="430" max="430" width="3" style="18" customWidth="1"/>
    <col min="431" max="431" width="0.85546875" style="18" customWidth="1"/>
    <col min="432" max="432" width="2.42578125" style="18" customWidth="1"/>
    <col min="433" max="433" width="3" style="18" customWidth="1"/>
    <col min="434" max="434" width="0.85546875" style="18" customWidth="1"/>
    <col min="435" max="435" width="2.42578125" style="18" customWidth="1"/>
    <col min="436" max="436" width="3" style="18" customWidth="1"/>
    <col min="437" max="437" width="0.85546875" style="18" customWidth="1"/>
    <col min="438" max="438" width="2.42578125" style="18" customWidth="1"/>
    <col min="439" max="439" width="3" style="18" customWidth="1"/>
    <col min="440" max="440" width="0.85546875" style="18" customWidth="1"/>
    <col min="441" max="441" width="2.42578125" style="18" customWidth="1"/>
    <col min="442" max="442" width="3" style="18" customWidth="1"/>
    <col min="443" max="443" width="0.85546875" style="18" customWidth="1"/>
    <col min="444" max="444" width="2.42578125" style="18" customWidth="1"/>
    <col min="445" max="445" width="3" style="18" customWidth="1"/>
    <col min="446" max="446" width="0.85546875" style="18" customWidth="1"/>
    <col min="447" max="447" width="2.42578125" style="18" customWidth="1"/>
    <col min="448" max="448" width="3" style="18" customWidth="1"/>
    <col min="449" max="449" width="0.85546875" style="18" customWidth="1"/>
    <col min="450" max="450" width="2.42578125" style="18" customWidth="1"/>
    <col min="451" max="451" width="3" style="18" customWidth="1"/>
    <col min="452" max="452" width="0.85546875" style="18" customWidth="1"/>
    <col min="453" max="453" width="2.42578125" style="18" customWidth="1"/>
    <col min="454" max="454" width="3" style="18" customWidth="1"/>
    <col min="455" max="455" width="0.85546875" style="18" customWidth="1"/>
    <col min="456" max="456" width="2.42578125" style="18" customWidth="1"/>
    <col min="457" max="457" width="3" style="18" customWidth="1"/>
    <col min="458" max="458" width="0.85546875" style="18" customWidth="1"/>
    <col min="459" max="459" width="2.42578125" style="18" customWidth="1"/>
    <col min="460" max="460" width="3.7109375" style="18" customWidth="1"/>
    <col min="461" max="461" width="4.7109375" style="18" customWidth="1"/>
    <col min="462" max="462" width="5.42578125" style="18" customWidth="1"/>
    <col min="463" max="463" width="4.140625" style="18" customWidth="1"/>
    <col min="464" max="682" width="11.42578125" style="18"/>
    <col min="683" max="683" width="1.85546875" style="18" bestFit="1" customWidth="1"/>
    <col min="684" max="684" width="10.7109375" style="18" customWidth="1"/>
    <col min="685" max="685" width="2" style="18" customWidth="1"/>
    <col min="686" max="686" width="3" style="18" customWidth="1"/>
    <col min="687" max="687" width="0.85546875" style="18" customWidth="1"/>
    <col min="688" max="688" width="2.42578125" style="18" customWidth="1"/>
    <col min="689" max="689" width="3" style="18" customWidth="1"/>
    <col min="690" max="690" width="0.85546875" style="18" customWidth="1"/>
    <col min="691" max="691" width="2.42578125" style="18" customWidth="1"/>
    <col min="692" max="692" width="3" style="18" customWidth="1"/>
    <col min="693" max="693" width="0.85546875" style="18" customWidth="1"/>
    <col min="694" max="694" width="2.42578125" style="18" customWidth="1"/>
    <col min="695" max="695" width="3" style="18" customWidth="1"/>
    <col min="696" max="696" width="0.85546875" style="18" customWidth="1"/>
    <col min="697" max="697" width="2.42578125" style="18" customWidth="1"/>
    <col min="698" max="698" width="3" style="18" customWidth="1"/>
    <col min="699" max="699" width="0.85546875" style="18" customWidth="1"/>
    <col min="700" max="700" width="2.42578125" style="18" customWidth="1"/>
    <col min="701" max="701" width="3" style="18" customWidth="1"/>
    <col min="702" max="702" width="0.85546875" style="18" customWidth="1"/>
    <col min="703" max="703" width="2.42578125" style="18" customWidth="1"/>
    <col min="704" max="704" width="3" style="18" customWidth="1"/>
    <col min="705" max="705" width="0.85546875" style="18" customWidth="1"/>
    <col min="706" max="706" width="2.42578125" style="18" customWidth="1"/>
    <col min="707" max="707" width="3" style="18" customWidth="1"/>
    <col min="708" max="708" width="0.85546875" style="18" customWidth="1"/>
    <col min="709" max="709" width="2.42578125" style="18" customWidth="1"/>
    <col min="710" max="710" width="3" style="18" customWidth="1"/>
    <col min="711" max="711" width="0.85546875" style="18" customWidth="1"/>
    <col min="712" max="712" width="2.42578125" style="18" customWidth="1"/>
    <col min="713" max="713" width="3" style="18" customWidth="1"/>
    <col min="714" max="714" width="0.85546875" style="18" customWidth="1"/>
    <col min="715" max="715" width="2.42578125" style="18" customWidth="1"/>
    <col min="716" max="716" width="3.7109375" style="18" customWidth="1"/>
    <col min="717" max="717" width="4.7109375" style="18" customWidth="1"/>
    <col min="718" max="718" width="5.42578125" style="18" customWidth="1"/>
    <col min="719" max="719" width="4.140625" style="18" customWidth="1"/>
    <col min="720" max="938" width="11.42578125" style="18"/>
    <col min="939" max="939" width="1.85546875" style="18" bestFit="1" customWidth="1"/>
    <col min="940" max="940" width="10.7109375" style="18" customWidth="1"/>
    <col min="941" max="941" width="2" style="18" customWidth="1"/>
    <col min="942" max="942" width="3" style="18" customWidth="1"/>
    <col min="943" max="943" width="0.85546875" style="18" customWidth="1"/>
    <col min="944" max="944" width="2.42578125" style="18" customWidth="1"/>
    <col min="945" max="945" width="3" style="18" customWidth="1"/>
    <col min="946" max="946" width="0.85546875" style="18" customWidth="1"/>
    <col min="947" max="947" width="2.42578125" style="18" customWidth="1"/>
    <col min="948" max="948" width="3" style="18" customWidth="1"/>
    <col min="949" max="949" width="0.85546875" style="18" customWidth="1"/>
    <col min="950" max="950" width="2.42578125" style="18" customWidth="1"/>
    <col min="951" max="951" width="3" style="18" customWidth="1"/>
    <col min="952" max="952" width="0.85546875" style="18" customWidth="1"/>
    <col min="953" max="953" width="2.42578125" style="18" customWidth="1"/>
    <col min="954" max="954" width="3" style="18" customWidth="1"/>
    <col min="955" max="955" width="0.85546875" style="18" customWidth="1"/>
    <col min="956" max="956" width="2.42578125" style="18" customWidth="1"/>
    <col min="957" max="957" width="3" style="18" customWidth="1"/>
    <col min="958" max="958" width="0.85546875" style="18" customWidth="1"/>
    <col min="959" max="959" width="2.42578125" style="18" customWidth="1"/>
    <col min="960" max="960" width="3" style="18" customWidth="1"/>
    <col min="961" max="961" width="0.85546875" style="18" customWidth="1"/>
    <col min="962" max="962" width="2.42578125" style="18" customWidth="1"/>
    <col min="963" max="963" width="3" style="18" customWidth="1"/>
    <col min="964" max="964" width="0.85546875" style="18" customWidth="1"/>
    <col min="965" max="965" width="2.42578125" style="18" customWidth="1"/>
    <col min="966" max="966" width="3" style="18" customWidth="1"/>
    <col min="967" max="967" width="0.85546875" style="18" customWidth="1"/>
    <col min="968" max="968" width="2.42578125" style="18" customWidth="1"/>
    <col min="969" max="969" width="3" style="18" customWidth="1"/>
    <col min="970" max="970" width="0.85546875" style="18" customWidth="1"/>
    <col min="971" max="971" width="2.42578125" style="18" customWidth="1"/>
    <col min="972" max="972" width="3.7109375" style="18" customWidth="1"/>
    <col min="973" max="973" width="4.7109375" style="18" customWidth="1"/>
    <col min="974" max="974" width="5.42578125" style="18" customWidth="1"/>
    <col min="975" max="975" width="4.140625" style="18" customWidth="1"/>
    <col min="976" max="1194" width="11.42578125" style="18"/>
    <col min="1195" max="1195" width="1.85546875" style="18" bestFit="1" customWidth="1"/>
    <col min="1196" max="1196" width="10.7109375" style="18" customWidth="1"/>
    <col min="1197" max="1197" width="2" style="18" customWidth="1"/>
    <col min="1198" max="1198" width="3" style="18" customWidth="1"/>
    <col min="1199" max="1199" width="0.85546875" style="18" customWidth="1"/>
    <col min="1200" max="1200" width="2.42578125" style="18" customWidth="1"/>
    <col min="1201" max="1201" width="3" style="18" customWidth="1"/>
    <col min="1202" max="1202" width="0.85546875" style="18" customWidth="1"/>
    <col min="1203" max="1203" width="2.42578125" style="18" customWidth="1"/>
    <col min="1204" max="1204" width="3" style="18" customWidth="1"/>
    <col min="1205" max="1205" width="0.85546875" style="18" customWidth="1"/>
    <col min="1206" max="1206" width="2.42578125" style="18" customWidth="1"/>
    <col min="1207" max="1207" width="3" style="18" customWidth="1"/>
    <col min="1208" max="1208" width="0.85546875" style="18" customWidth="1"/>
    <col min="1209" max="1209" width="2.42578125" style="18" customWidth="1"/>
    <col min="1210" max="1210" width="3" style="18" customWidth="1"/>
    <col min="1211" max="1211" width="0.85546875" style="18" customWidth="1"/>
    <col min="1212" max="1212" width="2.42578125" style="18" customWidth="1"/>
    <col min="1213" max="1213" width="3" style="18" customWidth="1"/>
    <col min="1214" max="1214" width="0.85546875" style="18" customWidth="1"/>
    <col min="1215" max="1215" width="2.42578125" style="18" customWidth="1"/>
    <col min="1216" max="1216" width="3" style="18" customWidth="1"/>
    <col min="1217" max="1217" width="0.85546875" style="18" customWidth="1"/>
    <col min="1218" max="1218" width="2.42578125" style="18" customWidth="1"/>
    <col min="1219" max="1219" width="3" style="18" customWidth="1"/>
    <col min="1220" max="1220" width="0.85546875" style="18" customWidth="1"/>
    <col min="1221" max="1221" width="2.42578125" style="18" customWidth="1"/>
    <col min="1222" max="1222" width="3" style="18" customWidth="1"/>
    <col min="1223" max="1223" width="0.85546875" style="18" customWidth="1"/>
    <col min="1224" max="1224" width="2.42578125" style="18" customWidth="1"/>
    <col min="1225" max="1225" width="3" style="18" customWidth="1"/>
    <col min="1226" max="1226" width="0.85546875" style="18" customWidth="1"/>
    <col min="1227" max="1227" width="2.42578125" style="18" customWidth="1"/>
    <col min="1228" max="1228" width="3.7109375" style="18" customWidth="1"/>
    <col min="1229" max="1229" width="4.7109375" style="18" customWidth="1"/>
    <col min="1230" max="1230" width="5.42578125" style="18" customWidth="1"/>
    <col min="1231" max="1231" width="4.140625" style="18" customWidth="1"/>
    <col min="1232" max="1450" width="11.42578125" style="18"/>
    <col min="1451" max="1451" width="1.85546875" style="18" bestFit="1" customWidth="1"/>
    <col min="1452" max="1452" width="10.7109375" style="18" customWidth="1"/>
    <col min="1453" max="1453" width="2" style="18" customWidth="1"/>
    <col min="1454" max="1454" width="3" style="18" customWidth="1"/>
    <col min="1455" max="1455" width="0.85546875" style="18" customWidth="1"/>
    <col min="1456" max="1456" width="2.42578125" style="18" customWidth="1"/>
    <col min="1457" max="1457" width="3" style="18" customWidth="1"/>
    <col min="1458" max="1458" width="0.85546875" style="18" customWidth="1"/>
    <col min="1459" max="1459" width="2.42578125" style="18" customWidth="1"/>
    <col min="1460" max="1460" width="3" style="18" customWidth="1"/>
    <col min="1461" max="1461" width="0.85546875" style="18" customWidth="1"/>
    <col min="1462" max="1462" width="2.42578125" style="18" customWidth="1"/>
    <col min="1463" max="1463" width="3" style="18" customWidth="1"/>
    <col min="1464" max="1464" width="0.85546875" style="18" customWidth="1"/>
    <col min="1465" max="1465" width="2.42578125" style="18" customWidth="1"/>
    <col min="1466" max="1466" width="3" style="18" customWidth="1"/>
    <col min="1467" max="1467" width="0.85546875" style="18" customWidth="1"/>
    <col min="1468" max="1468" width="2.42578125" style="18" customWidth="1"/>
    <col min="1469" max="1469" width="3" style="18" customWidth="1"/>
    <col min="1470" max="1470" width="0.85546875" style="18" customWidth="1"/>
    <col min="1471" max="1471" width="2.42578125" style="18" customWidth="1"/>
    <col min="1472" max="1472" width="3" style="18" customWidth="1"/>
    <col min="1473" max="1473" width="0.85546875" style="18" customWidth="1"/>
    <col min="1474" max="1474" width="2.42578125" style="18" customWidth="1"/>
    <col min="1475" max="1475" width="3" style="18" customWidth="1"/>
    <col min="1476" max="1476" width="0.85546875" style="18" customWidth="1"/>
    <col min="1477" max="1477" width="2.42578125" style="18" customWidth="1"/>
    <col min="1478" max="1478" width="3" style="18" customWidth="1"/>
    <col min="1479" max="1479" width="0.85546875" style="18" customWidth="1"/>
    <col min="1480" max="1480" width="2.42578125" style="18" customWidth="1"/>
    <col min="1481" max="1481" width="3" style="18" customWidth="1"/>
    <col min="1482" max="1482" width="0.85546875" style="18" customWidth="1"/>
    <col min="1483" max="1483" width="2.42578125" style="18" customWidth="1"/>
    <col min="1484" max="1484" width="3.7109375" style="18" customWidth="1"/>
    <col min="1485" max="1485" width="4.7109375" style="18" customWidth="1"/>
    <col min="1486" max="1486" width="5.42578125" style="18" customWidth="1"/>
    <col min="1487" max="1487" width="4.140625" style="18" customWidth="1"/>
    <col min="1488" max="1706" width="11.42578125" style="18"/>
    <col min="1707" max="1707" width="1.85546875" style="18" bestFit="1" customWidth="1"/>
    <col min="1708" max="1708" width="10.7109375" style="18" customWidth="1"/>
    <col min="1709" max="1709" width="2" style="18" customWidth="1"/>
    <col min="1710" max="1710" width="3" style="18" customWidth="1"/>
    <col min="1711" max="1711" width="0.85546875" style="18" customWidth="1"/>
    <col min="1712" max="1712" width="2.42578125" style="18" customWidth="1"/>
    <col min="1713" max="1713" width="3" style="18" customWidth="1"/>
    <col min="1714" max="1714" width="0.85546875" style="18" customWidth="1"/>
    <col min="1715" max="1715" width="2.42578125" style="18" customWidth="1"/>
    <col min="1716" max="1716" width="3" style="18" customWidth="1"/>
    <col min="1717" max="1717" width="0.85546875" style="18" customWidth="1"/>
    <col min="1718" max="1718" width="2.42578125" style="18" customWidth="1"/>
    <col min="1719" max="1719" width="3" style="18" customWidth="1"/>
    <col min="1720" max="1720" width="0.85546875" style="18" customWidth="1"/>
    <col min="1721" max="1721" width="2.42578125" style="18" customWidth="1"/>
    <col min="1722" max="1722" width="3" style="18" customWidth="1"/>
    <col min="1723" max="1723" width="0.85546875" style="18" customWidth="1"/>
    <col min="1724" max="1724" width="2.42578125" style="18" customWidth="1"/>
    <col min="1725" max="1725" width="3" style="18" customWidth="1"/>
    <col min="1726" max="1726" width="0.85546875" style="18" customWidth="1"/>
    <col min="1727" max="1727" width="2.42578125" style="18" customWidth="1"/>
    <col min="1728" max="1728" width="3" style="18" customWidth="1"/>
    <col min="1729" max="1729" width="0.85546875" style="18" customWidth="1"/>
    <col min="1730" max="1730" width="2.42578125" style="18" customWidth="1"/>
    <col min="1731" max="1731" width="3" style="18" customWidth="1"/>
    <col min="1732" max="1732" width="0.85546875" style="18" customWidth="1"/>
    <col min="1733" max="1733" width="2.42578125" style="18" customWidth="1"/>
    <col min="1734" max="1734" width="3" style="18" customWidth="1"/>
    <col min="1735" max="1735" width="0.85546875" style="18" customWidth="1"/>
    <col min="1736" max="1736" width="2.42578125" style="18" customWidth="1"/>
    <col min="1737" max="1737" width="3" style="18" customWidth="1"/>
    <col min="1738" max="1738" width="0.85546875" style="18" customWidth="1"/>
    <col min="1739" max="1739" width="2.42578125" style="18" customWidth="1"/>
    <col min="1740" max="1740" width="3.7109375" style="18" customWidth="1"/>
    <col min="1741" max="1741" width="4.7109375" style="18" customWidth="1"/>
    <col min="1742" max="1742" width="5.42578125" style="18" customWidth="1"/>
    <col min="1743" max="1743" width="4.140625" style="18" customWidth="1"/>
    <col min="1744" max="1962" width="11.42578125" style="18"/>
    <col min="1963" max="1963" width="1.85546875" style="18" bestFit="1" customWidth="1"/>
    <col min="1964" max="1964" width="10.7109375" style="18" customWidth="1"/>
    <col min="1965" max="1965" width="2" style="18" customWidth="1"/>
    <col min="1966" max="1966" width="3" style="18" customWidth="1"/>
    <col min="1967" max="1967" width="0.85546875" style="18" customWidth="1"/>
    <col min="1968" max="1968" width="2.42578125" style="18" customWidth="1"/>
    <col min="1969" max="1969" width="3" style="18" customWidth="1"/>
    <col min="1970" max="1970" width="0.85546875" style="18" customWidth="1"/>
    <col min="1971" max="1971" width="2.42578125" style="18" customWidth="1"/>
    <col min="1972" max="1972" width="3" style="18" customWidth="1"/>
    <col min="1973" max="1973" width="0.85546875" style="18" customWidth="1"/>
    <col min="1974" max="1974" width="2.42578125" style="18" customWidth="1"/>
    <col min="1975" max="1975" width="3" style="18" customWidth="1"/>
    <col min="1976" max="1976" width="0.85546875" style="18" customWidth="1"/>
    <col min="1977" max="1977" width="2.42578125" style="18" customWidth="1"/>
    <col min="1978" max="1978" width="3" style="18" customWidth="1"/>
    <col min="1979" max="1979" width="0.85546875" style="18" customWidth="1"/>
    <col min="1980" max="1980" width="2.42578125" style="18" customWidth="1"/>
    <col min="1981" max="1981" width="3" style="18" customWidth="1"/>
    <col min="1982" max="1982" width="0.85546875" style="18" customWidth="1"/>
    <col min="1983" max="1983" width="2.42578125" style="18" customWidth="1"/>
    <col min="1984" max="1984" width="3" style="18" customWidth="1"/>
    <col min="1985" max="1985" width="0.85546875" style="18" customWidth="1"/>
    <col min="1986" max="1986" width="2.42578125" style="18" customWidth="1"/>
    <col min="1987" max="1987" width="3" style="18" customWidth="1"/>
    <col min="1988" max="1988" width="0.85546875" style="18" customWidth="1"/>
    <col min="1989" max="1989" width="2.42578125" style="18" customWidth="1"/>
    <col min="1990" max="1990" width="3" style="18" customWidth="1"/>
    <col min="1991" max="1991" width="0.85546875" style="18" customWidth="1"/>
    <col min="1992" max="1992" width="2.42578125" style="18" customWidth="1"/>
    <col min="1993" max="1993" width="3" style="18" customWidth="1"/>
    <col min="1994" max="1994" width="0.85546875" style="18" customWidth="1"/>
    <col min="1995" max="1995" width="2.42578125" style="18" customWidth="1"/>
    <col min="1996" max="1996" width="3.7109375" style="18" customWidth="1"/>
    <col min="1997" max="1997" width="4.7109375" style="18" customWidth="1"/>
    <col min="1998" max="1998" width="5.42578125" style="18" customWidth="1"/>
    <col min="1999" max="1999" width="4.140625" style="18" customWidth="1"/>
    <col min="2000" max="2218" width="11.42578125" style="18"/>
    <col min="2219" max="2219" width="1.85546875" style="18" bestFit="1" customWidth="1"/>
    <col min="2220" max="2220" width="10.7109375" style="18" customWidth="1"/>
    <col min="2221" max="2221" width="2" style="18" customWidth="1"/>
    <col min="2222" max="2222" width="3" style="18" customWidth="1"/>
    <col min="2223" max="2223" width="0.85546875" style="18" customWidth="1"/>
    <col min="2224" max="2224" width="2.42578125" style="18" customWidth="1"/>
    <col min="2225" max="2225" width="3" style="18" customWidth="1"/>
    <col min="2226" max="2226" width="0.85546875" style="18" customWidth="1"/>
    <col min="2227" max="2227" width="2.42578125" style="18" customWidth="1"/>
    <col min="2228" max="2228" width="3" style="18" customWidth="1"/>
    <col min="2229" max="2229" width="0.85546875" style="18" customWidth="1"/>
    <col min="2230" max="2230" width="2.42578125" style="18" customWidth="1"/>
    <col min="2231" max="2231" width="3" style="18" customWidth="1"/>
    <col min="2232" max="2232" width="0.85546875" style="18" customWidth="1"/>
    <col min="2233" max="2233" width="2.42578125" style="18" customWidth="1"/>
    <col min="2234" max="2234" width="3" style="18" customWidth="1"/>
    <col min="2235" max="2235" width="0.85546875" style="18" customWidth="1"/>
    <col min="2236" max="2236" width="2.42578125" style="18" customWidth="1"/>
    <col min="2237" max="2237" width="3" style="18" customWidth="1"/>
    <col min="2238" max="2238" width="0.85546875" style="18" customWidth="1"/>
    <col min="2239" max="2239" width="2.42578125" style="18" customWidth="1"/>
    <col min="2240" max="2240" width="3" style="18" customWidth="1"/>
    <col min="2241" max="2241" width="0.85546875" style="18" customWidth="1"/>
    <col min="2242" max="2242" width="2.42578125" style="18" customWidth="1"/>
    <col min="2243" max="2243" width="3" style="18" customWidth="1"/>
    <col min="2244" max="2244" width="0.85546875" style="18" customWidth="1"/>
    <col min="2245" max="2245" width="2.42578125" style="18" customWidth="1"/>
    <col min="2246" max="2246" width="3" style="18" customWidth="1"/>
    <col min="2247" max="2247" width="0.85546875" style="18" customWidth="1"/>
    <col min="2248" max="2248" width="2.42578125" style="18" customWidth="1"/>
    <col min="2249" max="2249" width="3" style="18" customWidth="1"/>
    <col min="2250" max="2250" width="0.85546875" style="18" customWidth="1"/>
    <col min="2251" max="2251" width="2.42578125" style="18" customWidth="1"/>
    <col min="2252" max="2252" width="3.7109375" style="18" customWidth="1"/>
    <col min="2253" max="2253" width="4.7109375" style="18" customWidth="1"/>
    <col min="2254" max="2254" width="5.42578125" style="18" customWidth="1"/>
    <col min="2255" max="2255" width="4.140625" style="18" customWidth="1"/>
    <col min="2256" max="2474" width="11.42578125" style="18"/>
    <col min="2475" max="2475" width="1.85546875" style="18" bestFit="1" customWidth="1"/>
    <col min="2476" max="2476" width="10.7109375" style="18" customWidth="1"/>
    <col min="2477" max="2477" width="2" style="18" customWidth="1"/>
    <col min="2478" max="2478" width="3" style="18" customWidth="1"/>
    <col min="2479" max="2479" width="0.85546875" style="18" customWidth="1"/>
    <col min="2480" max="2480" width="2.42578125" style="18" customWidth="1"/>
    <col min="2481" max="2481" width="3" style="18" customWidth="1"/>
    <col min="2482" max="2482" width="0.85546875" style="18" customWidth="1"/>
    <col min="2483" max="2483" width="2.42578125" style="18" customWidth="1"/>
    <col min="2484" max="2484" width="3" style="18" customWidth="1"/>
    <col min="2485" max="2485" width="0.85546875" style="18" customWidth="1"/>
    <col min="2486" max="2486" width="2.42578125" style="18" customWidth="1"/>
    <col min="2487" max="2487" width="3" style="18" customWidth="1"/>
    <col min="2488" max="2488" width="0.85546875" style="18" customWidth="1"/>
    <col min="2489" max="2489" width="2.42578125" style="18" customWidth="1"/>
    <col min="2490" max="2490" width="3" style="18" customWidth="1"/>
    <col min="2491" max="2491" width="0.85546875" style="18" customWidth="1"/>
    <col min="2492" max="2492" width="2.42578125" style="18" customWidth="1"/>
    <col min="2493" max="2493" width="3" style="18" customWidth="1"/>
    <col min="2494" max="2494" width="0.85546875" style="18" customWidth="1"/>
    <col min="2495" max="2495" width="2.42578125" style="18" customWidth="1"/>
    <col min="2496" max="2496" width="3" style="18" customWidth="1"/>
    <col min="2497" max="2497" width="0.85546875" style="18" customWidth="1"/>
    <col min="2498" max="2498" width="2.42578125" style="18" customWidth="1"/>
    <col min="2499" max="2499" width="3" style="18" customWidth="1"/>
    <col min="2500" max="2500" width="0.85546875" style="18" customWidth="1"/>
    <col min="2501" max="2501" width="2.42578125" style="18" customWidth="1"/>
    <col min="2502" max="2502" width="3" style="18" customWidth="1"/>
    <col min="2503" max="2503" width="0.85546875" style="18" customWidth="1"/>
    <col min="2504" max="2504" width="2.42578125" style="18" customWidth="1"/>
    <col min="2505" max="2505" width="3" style="18" customWidth="1"/>
    <col min="2506" max="2506" width="0.85546875" style="18" customWidth="1"/>
    <col min="2507" max="2507" width="2.42578125" style="18" customWidth="1"/>
    <col min="2508" max="2508" width="3.7109375" style="18" customWidth="1"/>
    <col min="2509" max="2509" width="4.7109375" style="18" customWidth="1"/>
    <col min="2510" max="2510" width="5.42578125" style="18" customWidth="1"/>
    <col min="2511" max="2511" width="4.140625" style="18" customWidth="1"/>
    <col min="2512" max="2730" width="11.42578125" style="18"/>
    <col min="2731" max="2731" width="1.85546875" style="18" bestFit="1" customWidth="1"/>
    <col min="2732" max="2732" width="10.7109375" style="18" customWidth="1"/>
    <col min="2733" max="2733" width="2" style="18" customWidth="1"/>
    <col min="2734" max="2734" width="3" style="18" customWidth="1"/>
    <col min="2735" max="2735" width="0.85546875" style="18" customWidth="1"/>
    <col min="2736" max="2736" width="2.42578125" style="18" customWidth="1"/>
    <col min="2737" max="2737" width="3" style="18" customWidth="1"/>
    <col min="2738" max="2738" width="0.85546875" style="18" customWidth="1"/>
    <col min="2739" max="2739" width="2.42578125" style="18" customWidth="1"/>
    <col min="2740" max="2740" width="3" style="18" customWidth="1"/>
    <col min="2741" max="2741" width="0.85546875" style="18" customWidth="1"/>
    <col min="2742" max="2742" width="2.42578125" style="18" customWidth="1"/>
    <col min="2743" max="2743" width="3" style="18" customWidth="1"/>
    <col min="2744" max="2744" width="0.85546875" style="18" customWidth="1"/>
    <col min="2745" max="2745" width="2.42578125" style="18" customWidth="1"/>
    <col min="2746" max="2746" width="3" style="18" customWidth="1"/>
    <col min="2747" max="2747" width="0.85546875" style="18" customWidth="1"/>
    <col min="2748" max="2748" width="2.42578125" style="18" customWidth="1"/>
    <col min="2749" max="2749" width="3" style="18" customWidth="1"/>
    <col min="2750" max="2750" width="0.85546875" style="18" customWidth="1"/>
    <col min="2751" max="2751" width="2.42578125" style="18" customWidth="1"/>
    <col min="2752" max="2752" width="3" style="18" customWidth="1"/>
    <col min="2753" max="2753" width="0.85546875" style="18" customWidth="1"/>
    <col min="2754" max="2754" width="2.42578125" style="18" customWidth="1"/>
    <col min="2755" max="2755" width="3" style="18" customWidth="1"/>
    <col min="2756" max="2756" width="0.85546875" style="18" customWidth="1"/>
    <col min="2757" max="2757" width="2.42578125" style="18" customWidth="1"/>
    <col min="2758" max="2758" width="3" style="18" customWidth="1"/>
    <col min="2759" max="2759" width="0.85546875" style="18" customWidth="1"/>
    <col min="2760" max="2760" width="2.42578125" style="18" customWidth="1"/>
    <col min="2761" max="2761" width="3" style="18" customWidth="1"/>
    <col min="2762" max="2762" width="0.85546875" style="18" customWidth="1"/>
    <col min="2763" max="2763" width="2.42578125" style="18" customWidth="1"/>
    <col min="2764" max="2764" width="3.7109375" style="18" customWidth="1"/>
    <col min="2765" max="2765" width="4.7109375" style="18" customWidth="1"/>
    <col min="2766" max="2766" width="5.42578125" style="18" customWidth="1"/>
    <col min="2767" max="2767" width="4.140625" style="18" customWidth="1"/>
    <col min="2768" max="2986" width="11.42578125" style="18"/>
    <col min="2987" max="2987" width="1.85546875" style="18" bestFit="1" customWidth="1"/>
    <col min="2988" max="2988" width="10.7109375" style="18" customWidth="1"/>
    <col min="2989" max="2989" width="2" style="18" customWidth="1"/>
    <col min="2990" max="2990" width="3" style="18" customWidth="1"/>
    <col min="2991" max="2991" width="0.85546875" style="18" customWidth="1"/>
    <col min="2992" max="2992" width="2.42578125" style="18" customWidth="1"/>
    <col min="2993" max="2993" width="3" style="18" customWidth="1"/>
    <col min="2994" max="2994" width="0.85546875" style="18" customWidth="1"/>
    <col min="2995" max="2995" width="2.42578125" style="18" customWidth="1"/>
    <col min="2996" max="2996" width="3" style="18" customWidth="1"/>
    <col min="2997" max="2997" width="0.85546875" style="18" customWidth="1"/>
    <col min="2998" max="2998" width="2.42578125" style="18" customWidth="1"/>
    <col min="2999" max="2999" width="3" style="18" customWidth="1"/>
    <col min="3000" max="3000" width="0.85546875" style="18" customWidth="1"/>
    <col min="3001" max="3001" width="2.42578125" style="18" customWidth="1"/>
    <col min="3002" max="3002" width="3" style="18" customWidth="1"/>
    <col min="3003" max="3003" width="0.85546875" style="18" customWidth="1"/>
    <col min="3004" max="3004" width="2.42578125" style="18" customWidth="1"/>
    <col min="3005" max="3005" width="3" style="18" customWidth="1"/>
    <col min="3006" max="3006" width="0.85546875" style="18" customWidth="1"/>
    <col min="3007" max="3007" width="2.42578125" style="18" customWidth="1"/>
    <col min="3008" max="3008" width="3" style="18" customWidth="1"/>
    <col min="3009" max="3009" width="0.85546875" style="18" customWidth="1"/>
    <col min="3010" max="3010" width="2.42578125" style="18" customWidth="1"/>
    <col min="3011" max="3011" width="3" style="18" customWidth="1"/>
    <col min="3012" max="3012" width="0.85546875" style="18" customWidth="1"/>
    <col min="3013" max="3013" width="2.42578125" style="18" customWidth="1"/>
    <col min="3014" max="3014" width="3" style="18" customWidth="1"/>
    <col min="3015" max="3015" width="0.85546875" style="18" customWidth="1"/>
    <col min="3016" max="3016" width="2.42578125" style="18" customWidth="1"/>
    <col min="3017" max="3017" width="3" style="18" customWidth="1"/>
    <col min="3018" max="3018" width="0.85546875" style="18" customWidth="1"/>
    <col min="3019" max="3019" width="2.42578125" style="18" customWidth="1"/>
    <col min="3020" max="3020" width="3.7109375" style="18" customWidth="1"/>
    <col min="3021" max="3021" width="4.7109375" style="18" customWidth="1"/>
    <col min="3022" max="3022" width="5.42578125" style="18" customWidth="1"/>
    <col min="3023" max="3023" width="4.140625" style="18" customWidth="1"/>
    <col min="3024" max="3242" width="11.42578125" style="18"/>
    <col min="3243" max="3243" width="1.85546875" style="18" bestFit="1" customWidth="1"/>
    <col min="3244" max="3244" width="10.7109375" style="18" customWidth="1"/>
    <col min="3245" max="3245" width="2" style="18" customWidth="1"/>
    <col min="3246" max="3246" width="3" style="18" customWidth="1"/>
    <col min="3247" max="3247" width="0.85546875" style="18" customWidth="1"/>
    <col min="3248" max="3248" width="2.42578125" style="18" customWidth="1"/>
    <col min="3249" max="3249" width="3" style="18" customWidth="1"/>
    <col min="3250" max="3250" width="0.85546875" style="18" customWidth="1"/>
    <col min="3251" max="3251" width="2.42578125" style="18" customWidth="1"/>
    <col min="3252" max="3252" width="3" style="18" customWidth="1"/>
    <col min="3253" max="3253" width="0.85546875" style="18" customWidth="1"/>
    <col min="3254" max="3254" width="2.42578125" style="18" customWidth="1"/>
    <col min="3255" max="3255" width="3" style="18" customWidth="1"/>
    <col min="3256" max="3256" width="0.85546875" style="18" customWidth="1"/>
    <col min="3257" max="3257" width="2.42578125" style="18" customWidth="1"/>
    <col min="3258" max="3258" width="3" style="18" customWidth="1"/>
    <col min="3259" max="3259" width="0.85546875" style="18" customWidth="1"/>
    <col min="3260" max="3260" width="2.42578125" style="18" customWidth="1"/>
    <col min="3261" max="3261" width="3" style="18" customWidth="1"/>
    <col min="3262" max="3262" width="0.85546875" style="18" customWidth="1"/>
    <col min="3263" max="3263" width="2.42578125" style="18" customWidth="1"/>
    <col min="3264" max="3264" width="3" style="18" customWidth="1"/>
    <col min="3265" max="3265" width="0.85546875" style="18" customWidth="1"/>
    <col min="3266" max="3266" width="2.42578125" style="18" customWidth="1"/>
    <col min="3267" max="3267" width="3" style="18" customWidth="1"/>
    <col min="3268" max="3268" width="0.85546875" style="18" customWidth="1"/>
    <col min="3269" max="3269" width="2.42578125" style="18" customWidth="1"/>
    <col min="3270" max="3270" width="3" style="18" customWidth="1"/>
    <col min="3271" max="3271" width="0.85546875" style="18" customWidth="1"/>
    <col min="3272" max="3272" width="2.42578125" style="18" customWidth="1"/>
    <col min="3273" max="3273" width="3" style="18" customWidth="1"/>
    <col min="3274" max="3274" width="0.85546875" style="18" customWidth="1"/>
    <col min="3275" max="3275" width="2.42578125" style="18" customWidth="1"/>
    <col min="3276" max="3276" width="3.7109375" style="18" customWidth="1"/>
    <col min="3277" max="3277" width="4.7109375" style="18" customWidth="1"/>
    <col min="3278" max="3278" width="5.42578125" style="18" customWidth="1"/>
    <col min="3279" max="3279" width="4.140625" style="18" customWidth="1"/>
    <col min="3280" max="3498" width="11.42578125" style="18"/>
    <col min="3499" max="3499" width="1.85546875" style="18" bestFit="1" customWidth="1"/>
    <col min="3500" max="3500" width="10.7109375" style="18" customWidth="1"/>
    <col min="3501" max="3501" width="2" style="18" customWidth="1"/>
    <col min="3502" max="3502" width="3" style="18" customWidth="1"/>
    <col min="3503" max="3503" width="0.85546875" style="18" customWidth="1"/>
    <col min="3504" max="3504" width="2.42578125" style="18" customWidth="1"/>
    <col min="3505" max="3505" width="3" style="18" customWidth="1"/>
    <col min="3506" max="3506" width="0.85546875" style="18" customWidth="1"/>
    <col min="3507" max="3507" width="2.42578125" style="18" customWidth="1"/>
    <col min="3508" max="3508" width="3" style="18" customWidth="1"/>
    <col min="3509" max="3509" width="0.85546875" style="18" customWidth="1"/>
    <col min="3510" max="3510" width="2.42578125" style="18" customWidth="1"/>
    <col min="3511" max="3511" width="3" style="18" customWidth="1"/>
    <col min="3512" max="3512" width="0.85546875" style="18" customWidth="1"/>
    <col min="3513" max="3513" width="2.42578125" style="18" customWidth="1"/>
    <col min="3514" max="3514" width="3" style="18" customWidth="1"/>
    <col min="3515" max="3515" width="0.85546875" style="18" customWidth="1"/>
    <col min="3516" max="3516" width="2.42578125" style="18" customWidth="1"/>
    <col min="3517" max="3517" width="3" style="18" customWidth="1"/>
    <col min="3518" max="3518" width="0.85546875" style="18" customWidth="1"/>
    <col min="3519" max="3519" width="2.42578125" style="18" customWidth="1"/>
    <col min="3520" max="3520" width="3" style="18" customWidth="1"/>
    <col min="3521" max="3521" width="0.85546875" style="18" customWidth="1"/>
    <col min="3522" max="3522" width="2.42578125" style="18" customWidth="1"/>
    <col min="3523" max="3523" width="3" style="18" customWidth="1"/>
    <col min="3524" max="3524" width="0.85546875" style="18" customWidth="1"/>
    <col min="3525" max="3525" width="2.42578125" style="18" customWidth="1"/>
    <col min="3526" max="3526" width="3" style="18" customWidth="1"/>
    <col min="3527" max="3527" width="0.85546875" style="18" customWidth="1"/>
    <col min="3528" max="3528" width="2.42578125" style="18" customWidth="1"/>
    <col min="3529" max="3529" width="3" style="18" customWidth="1"/>
    <col min="3530" max="3530" width="0.85546875" style="18" customWidth="1"/>
    <col min="3531" max="3531" width="2.42578125" style="18" customWidth="1"/>
    <col min="3532" max="3532" width="3.7109375" style="18" customWidth="1"/>
    <col min="3533" max="3533" width="4.7109375" style="18" customWidth="1"/>
    <col min="3534" max="3534" width="5.42578125" style="18" customWidth="1"/>
    <col min="3535" max="3535" width="4.140625" style="18" customWidth="1"/>
    <col min="3536" max="3754" width="11.42578125" style="18"/>
    <col min="3755" max="3755" width="1.85546875" style="18" bestFit="1" customWidth="1"/>
    <col min="3756" max="3756" width="10.7109375" style="18" customWidth="1"/>
    <col min="3757" max="3757" width="2" style="18" customWidth="1"/>
    <col min="3758" max="3758" width="3" style="18" customWidth="1"/>
    <col min="3759" max="3759" width="0.85546875" style="18" customWidth="1"/>
    <col min="3760" max="3760" width="2.42578125" style="18" customWidth="1"/>
    <col min="3761" max="3761" width="3" style="18" customWidth="1"/>
    <col min="3762" max="3762" width="0.85546875" style="18" customWidth="1"/>
    <col min="3763" max="3763" width="2.42578125" style="18" customWidth="1"/>
    <col min="3764" max="3764" width="3" style="18" customWidth="1"/>
    <col min="3765" max="3765" width="0.85546875" style="18" customWidth="1"/>
    <col min="3766" max="3766" width="2.42578125" style="18" customWidth="1"/>
    <col min="3767" max="3767" width="3" style="18" customWidth="1"/>
    <col min="3768" max="3768" width="0.85546875" style="18" customWidth="1"/>
    <col min="3769" max="3769" width="2.42578125" style="18" customWidth="1"/>
    <col min="3770" max="3770" width="3" style="18" customWidth="1"/>
    <col min="3771" max="3771" width="0.85546875" style="18" customWidth="1"/>
    <col min="3772" max="3772" width="2.42578125" style="18" customWidth="1"/>
    <col min="3773" max="3773" width="3" style="18" customWidth="1"/>
    <col min="3774" max="3774" width="0.85546875" style="18" customWidth="1"/>
    <col min="3775" max="3775" width="2.42578125" style="18" customWidth="1"/>
    <col min="3776" max="3776" width="3" style="18" customWidth="1"/>
    <col min="3777" max="3777" width="0.85546875" style="18" customWidth="1"/>
    <col min="3778" max="3778" width="2.42578125" style="18" customWidth="1"/>
    <col min="3779" max="3779" width="3" style="18" customWidth="1"/>
    <col min="3780" max="3780" width="0.85546875" style="18" customWidth="1"/>
    <col min="3781" max="3781" width="2.42578125" style="18" customWidth="1"/>
    <col min="3782" max="3782" width="3" style="18" customWidth="1"/>
    <col min="3783" max="3783" width="0.85546875" style="18" customWidth="1"/>
    <col min="3784" max="3784" width="2.42578125" style="18" customWidth="1"/>
    <col min="3785" max="3785" width="3" style="18" customWidth="1"/>
    <col min="3786" max="3786" width="0.85546875" style="18" customWidth="1"/>
    <col min="3787" max="3787" width="2.42578125" style="18" customWidth="1"/>
    <col min="3788" max="3788" width="3.7109375" style="18" customWidth="1"/>
    <col min="3789" max="3789" width="4.7109375" style="18" customWidth="1"/>
    <col min="3790" max="3790" width="5.42578125" style="18" customWidth="1"/>
    <col min="3791" max="3791" width="4.140625" style="18" customWidth="1"/>
    <col min="3792" max="4010" width="11.42578125" style="18"/>
    <col min="4011" max="4011" width="1.85546875" style="18" bestFit="1" customWidth="1"/>
    <col min="4012" max="4012" width="10.7109375" style="18" customWidth="1"/>
    <col min="4013" max="4013" width="2" style="18" customWidth="1"/>
    <col min="4014" max="4014" width="3" style="18" customWidth="1"/>
    <col min="4015" max="4015" width="0.85546875" style="18" customWidth="1"/>
    <col min="4016" max="4016" width="2.42578125" style="18" customWidth="1"/>
    <col min="4017" max="4017" width="3" style="18" customWidth="1"/>
    <col min="4018" max="4018" width="0.85546875" style="18" customWidth="1"/>
    <col min="4019" max="4019" width="2.42578125" style="18" customWidth="1"/>
    <col min="4020" max="4020" width="3" style="18" customWidth="1"/>
    <col min="4021" max="4021" width="0.85546875" style="18" customWidth="1"/>
    <col min="4022" max="4022" width="2.42578125" style="18" customWidth="1"/>
    <col min="4023" max="4023" width="3" style="18" customWidth="1"/>
    <col min="4024" max="4024" width="0.85546875" style="18" customWidth="1"/>
    <col min="4025" max="4025" width="2.42578125" style="18" customWidth="1"/>
    <col min="4026" max="4026" width="3" style="18" customWidth="1"/>
    <col min="4027" max="4027" width="0.85546875" style="18" customWidth="1"/>
    <col min="4028" max="4028" width="2.42578125" style="18" customWidth="1"/>
    <col min="4029" max="4029" width="3" style="18" customWidth="1"/>
    <col min="4030" max="4030" width="0.85546875" style="18" customWidth="1"/>
    <col min="4031" max="4031" width="2.42578125" style="18" customWidth="1"/>
    <col min="4032" max="4032" width="3" style="18" customWidth="1"/>
    <col min="4033" max="4033" width="0.85546875" style="18" customWidth="1"/>
    <col min="4034" max="4034" width="2.42578125" style="18" customWidth="1"/>
    <col min="4035" max="4035" width="3" style="18" customWidth="1"/>
    <col min="4036" max="4036" width="0.85546875" style="18" customWidth="1"/>
    <col min="4037" max="4037" width="2.42578125" style="18" customWidth="1"/>
    <col min="4038" max="4038" width="3" style="18" customWidth="1"/>
    <col min="4039" max="4039" width="0.85546875" style="18" customWidth="1"/>
    <col min="4040" max="4040" width="2.42578125" style="18" customWidth="1"/>
    <col min="4041" max="4041" width="3" style="18" customWidth="1"/>
    <col min="4042" max="4042" width="0.85546875" style="18" customWidth="1"/>
    <col min="4043" max="4043" width="2.42578125" style="18" customWidth="1"/>
    <col min="4044" max="4044" width="3.7109375" style="18" customWidth="1"/>
    <col min="4045" max="4045" width="4.7109375" style="18" customWidth="1"/>
    <col min="4046" max="4046" width="5.42578125" style="18" customWidth="1"/>
    <col min="4047" max="4047" width="4.140625" style="18" customWidth="1"/>
    <col min="4048" max="4266" width="11.42578125" style="18"/>
    <col min="4267" max="4267" width="1.85546875" style="18" bestFit="1" customWidth="1"/>
    <col min="4268" max="4268" width="10.7109375" style="18" customWidth="1"/>
    <col min="4269" max="4269" width="2" style="18" customWidth="1"/>
    <col min="4270" max="4270" width="3" style="18" customWidth="1"/>
    <col min="4271" max="4271" width="0.85546875" style="18" customWidth="1"/>
    <col min="4272" max="4272" width="2.42578125" style="18" customWidth="1"/>
    <col min="4273" max="4273" width="3" style="18" customWidth="1"/>
    <col min="4274" max="4274" width="0.85546875" style="18" customWidth="1"/>
    <col min="4275" max="4275" width="2.42578125" style="18" customWidth="1"/>
    <col min="4276" max="4276" width="3" style="18" customWidth="1"/>
    <col min="4277" max="4277" width="0.85546875" style="18" customWidth="1"/>
    <col min="4278" max="4278" width="2.42578125" style="18" customWidth="1"/>
    <col min="4279" max="4279" width="3" style="18" customWidth="1"/>
    <col min="4280" max="4280" width="0.85546875" style="18" customWidth="1"/>
    <col min="4281" max="4281" width="2.42578125" style="18" customWidth="1"/>
    <col min="4282" max="4282" width="3" style="18" customWidth="1"/>
    <col min="4283" max="4283" width="0.85546875" style="18" customWidth="1"/>
    <col min="4284" max="4284" width="2.42578125" style="18" customWidth="1"/>
    <col min="4285" max="4285" width="3" style="18" customWidth="1"/>
    <col min="4286" max="4286" width="0.85546875" style="18" customWidth="1"/>
    <col min="4287" max="4287" width="2.42578125" style="18" customWidth="1"/>
    <col min="4288" max="4288" width="3" style="18" customWidth="1"/>
    <col min="4289" max="4289" width="0.85546875" style="18" customWidth="1"/>
    <col min="4290" max="4290" width="2.42578125" style="18" customWidth="1"/>
    <col min="4291" max="4291" width="3" style="18" customWidth="1"/>
    <col min="4292" max="4292" width="0.85546875" style="18" customWidth="1"/>
    <col min="4293" max="4293" width="2.42578125" style="18" customWidth="1"/>
    <col min="4294" max="4294" width="3" style="18" customWidth="1"/>
    <col min="4295" max="4295" width="0.85546875" style="18" customWidth="1"/>
    <col min="4296" max="4296" width="2.42578125" style="18" customWidth="1"/>
    <col min="4297" max="4297" width="3" style="18" customWidth="1"/>
    <col min="4298" max="4298" width="0.85546875" style="18" customWidth="1"/>
    <col min="4299" max="4299" width="2.42578125" style="18" customWidth="1"/>
    <col min="4300" max="4300" width="3.7109375" style="18" customWidth="1"/>
    <col min="4301" max="4301" width="4.7109375" style="18" customWidth="1"/>
    <col min="4302" max="4302" width="5.42578125" style="18" customWidth="1"/>
    <col min="4303" max="4303" width="4.140625" style="18" customWidth="1"/>
    <col min="4304" max="4522" width="11.42578125" style="18"/>
    <col min="4523" max="4523" width="1.85546875" style="18" bestFit="1" customWidth="1"/>
    <col min="4524" max="4524" width="10.7109375" style="18" customWidth="1"/>
    <col min="4525" max="4525" width="2" style="18" customWidth="1"/>
    <col min="4526" max="4526" width="3" style="18" customWidth="1"/>
    <col min="4527" max="4527" width="0.85546875" style="18" customWidth="1"/>
    <col min="4528" max="4528" width="2.42578125" style="18" customWidth="1"/>
    <col min="4529" max="4529" width="3" style="18" customWidth="1"/>
    <col min="4530" max="4530" width="0.85546875" style="18" customWidth="1"/>
    <col min="4531" max="4531" width="2.42578125" style="18" customWidth="1"/>
    <col min="4532" max="4532" width="3" style="18" customWidth="1"/>
    <col min="4533" max="4533" width="0.85546875" style="18" customWidth="1"/>
    <col min="4534" max="4534" width="2.42578125" style="18" customWidth="1"/>
    <col min="4535" max="4535" width="3" style="18" customWidth="1"/>
    <col min="4536" max="4536" width="0.85546875" style="18" customWidth="1"/>
    <col min="4537" max="4537" width="2.42578125" style="18" customWidth="1"/>
    <col min="4538" max="4538" width="3" style="18" customWidth="1"/>
    <col min="4539" max="4539" width="0.85546875" style="18" customWidth="1"/>
    <col min="4540" max="4540" width="2.42578125" style="18" customWidth="1"/>
    <col min="4541" max="4541" width="3" style="18" customWidth="1"/>
    <col min="4542" max="4542" width="0.85546875" style="18" customWidth="1"/>
    <col min="4543" max="4543" width="2.42578125" style="18" customWidth="1"/>
    <col min="4544" max="4544" width="3" style="18" customWidth="1"/>
    <col min="4545" max="4545" width="0.85546875" style="18" customWidth="1"/>
    <col min="4546" max="4546" width="2.42578125" style="18" customWidth="1"/>
    <col min="4547" max="4547" width="3" style="18" customWidth="1"/>
    <col min="4548" max="4548" width="0.85546875" style="18" customWidth="1"/>
    <col min="4549" max="4549" width="2.42578125" style="18" customWidth="1"/>
    <col min="4550" max="4550" width="3" style="18" customWidth="1"/>
    <col min="4551" max="4551" width="0.85546875" style="18" customWidth="1"/>
    <col min="4552" max="4552" width="2.42578125" style="18" customWidth="1"/>
    <col min="4553" max="4553" width="3" style="18" customWidth="1"/>
    <col min="4554" max="4554" width="0.85546875" style="18" customWidth="1"/>
    <col min="4555" max="4555" width="2.42578125" style="18" customWidth="1"/>
    <col min="4556" max="4556" width="3.7109375" style="18" customWidth="1"/>
    <col min="4557" max="4557" width="4.7109375" style="18" customWidth="1"/>
    <col min="4558" max="4558" width="5.42578125" style="18" customWidth="1"/>
    <col min="4559" max="4559" width="4.140625" style="18" customWidth="1"/>
    <col min="4560" max="4778" width="11.42578125" style="18"/>
    <col min="4779" max="4779" width="1.85546875" style="18" bestFit="1" customWidth="1"/>
    <col min="4780" max="4780" width="10.7109375" style="18" customWidth="1"/>
    <col min="4781" max="4781" width="2" style="18" customWidth="1"/>
    <col min="4782" max="4782" width="3" style="18" customWidth="1"/>
    <col min="4783" max="4783" width="0.85546875" style="18" customWidth="1"/>
    <col min="4784" max="4784" width="2.42578125" style="18" customWidth="1"/>
    <col min="4785" max="4785" width="3" style="18" customWidth="1"/>
    <col min="4786" max="4786" width="0.85546875" style="18" customWidth="1"/>
    <col min="4787" max="4787" width="2.42578125" style="18" customWidth="1"/>
    <col min="4788" max="4788" width="3" style="18" customWidth="1"/>
    <col min="4789" max="4789" width="0.85546875" style="18" customWidth="1"/>
    <col min="4790" max="4790" width="2.42578125" style="18" customWidth="1"/>
    <col min="4791" max="4791" width="3" style="18" customWidth="1"/>
    <col min="4792" max="4792" width="0.85546875" style="18" customWidth="1"/>
    <col min="4793" max="4793" width="2.42578125" style="18" customWidth="1"/>
    <col min="4794" max="4794" width="3" style="18" customWidth="1"/>
    <col min="4795" max="4795" width="0.85546875" style="18" customWidth="1"/>
    <col min="4796" max="4796" width="2.42578125" style="18" customWidth="1"/>
    <col min="4797" max="4797" width="3" style="18" customWidth="1"/>
    <col min="4798" max="4798" width="0.85546875" style="18" customWidth="1"/>
    <col min="4799" max="4799" width="2.42578125" style="18" customWidth="1"/>
    <col min="4800" max="4800" width="3" style="18" customWidth="1"/>
    <col min="4801" max="4801" width="0.85546875" style="18" customWidth="1"/>
    <col min="4802" max="4802" width="2.42578125" style="18" customWidth="1"/>
    <col min="4803" max="4803" width="3" style="18" customWidth="1"/>
    <col min="4804" max="4804" width="0.85546875" style="18" customWidth="1"/>
    <col min="4805" max="4805" width="2.42578125" style="18" customWidth="1"/>
    <col min="4806" max="4806" width="3" style="18" customWidth="1"/>
    <col min="4807" max="4807" width="0.85546875" style="18" customWidth="1"/>
    <col min="4808" max="4808" width="2.42578125" style="18" customWidth="1"/>
    <col min="4809" max="4809" width="3" style="18" customWidth="1"/>
    <col min="4810" max="4810" width="0.85546875" style="18" customWidth="1"/>
    <col min="4811" max="4811" width="2.42578125" style="18" customWidth="1"/>
    <col min="4812" max="4812" width="3.7109375" style="18" customWidth="1"/>
    <col min="4813" max="4813" width="4.7109375" style="18" customWidth="1"/>
    <col min="4814" max="4814" width="5.42578125" style="18" customWidth="1"/>
    <col min="4815" max="4815" width="4.140625" style="18" customWidth="1"/>
    <col min="4816" max="5034" width="11.42578125" style="18"/>
    <col min="5035" max="5035" width="1.85546875" style="18" bestFit="1" customWidth="1"/>
    <col min="5036" max="5036" width="10.7109375" style="18" customWidth="1"/>
    <col min="5037" max="5037" width="2" style="18" customWidth="1"/>
    <col min="5038" max="5038" width="3" style="18" customWidth="1"/>
    <col min="5039" max="5039" width="0.85546875" style="18" customWidth="1"/>
    <col min="5040" max="5040" width="2.42578125" style="18" customWidth="1"/>
    <col min="5041" max="5041" width="3" style="18" customWidth="1"/>
    <col min="5042" max="5042" width="0.85546875" style="18" customWidth="1"/>
    <col min="5043" max="5043" width="2.42578125" style="18" customWidth="1"/>
    <col min="5044" max="5044" width="3" style="18" customWidth="1"/>
    <col min="5045" max="5045" width="0.85546875" style="18" customWidth="1"/>
    <col min="5046" max="5046" width="2.42578125" style="18" customWidth="1"/>
    <col min="5047" max="5047" width="3" style="18" customWidth="1"/>
    <col min="5048" max="5048" width="0.85546875" style="18" customWidth="1"/>
    <col min="5049" max="5049" width="2.42578125" style="18" customWidth="1"/>
    <col min="5050" max="5050" width="3" style="18" customWidth="1"/>
    <col min="5051" max="5051" width="0.85546875" style="18" customWidth="1"/>
    <col min="5052" max="5052" width="2.42578125" style="18" customWidth="1"/>
    <col min="5053" max="5053" width="3" style="18" customWidth="1"/>
    <col min="5054" max="5054" width="0.85546875" style="18" customWidth="1"/>
    <col min="5055" max="5055" width="2.42578125" style="18" customWidth="1"/>
    <col min="5056" max="5056" width="3" style="18" customWidth="1"/>
    <col min="5057" max="5057" width="0.85546875" style="18" customWidth="1"/>
    <col min="5058" max="5058" width="2.42578125" style="18" customWidth="1"/>
    <col min="5059" max="5059" width="3" style="18" customWidth="1"/>
    <col min="5060" max="5060" width="0.85546875" style="18" customWidth="1"/>
    <col min="5061" max="5061" width="2.42578125" style="18" customWidth="1"/>
    <col min="5062" max="5062" width="3" style="18" customWidth="1"/>
    <col min="5063" max="5063" width="0.85546875" style="18" customWidth="1"/>
    <col min="5064" max="5064" width="2.42578125" style="18" customWidth="1"/>
    <col min="5065" max="5065" width="3" style="18" customWidth="1"/>
    <col min="5066" max="5066" width="0.85546875" style="18" customWidth="1"/>
    <col min="5067" max="5067" width="2.42578125" style="18" customWidth="1"/>
    <col min="5068" max="5068" width="3.7109375" style="18" customWidth="1"/>
    <col min="5069" max="5069" width="4.7109375" style="18" customWidth="1"/>
    <col min="5070" max="5070" width="5.42578125" style="18" customWidth="1"/>
    <col min="5071" max="5071" width="4.140625" style="18" customWidth="1"/>
    <col min="5072" max="5290" width="11.42578125" style="18"/>
    <col min="5291" max="5291" width="1.85546875" style="18" bestFit="1" customWidth="1"/>
    <col min="5292" max="5292" width="10.7109375" style="18" customWidth="1"/>
    <col min="5293" max="5293" width="2" style="18" customWidth="1"/>
    <col min="5294" max="5294" width="3" style="18" customWidth="1"/>
    <col min="5295" max="5295" width="0.85546875" style="18" customWidth="1"/>
    <col min="5296" max="5296" width="2.42578125" style="18" customWidth="1"/>
    <col min="5297" max="5297" width="3" style="18" customWidth="1"/>
    <col min="5298" max="5298" width="0.85546875" style="18" customWidth="1"/>
    <col min="5299" max="5299" width="2.42578125" style="18" customWidth="1"/>
    <col min="5300" max="5300" width="3" style="18" customWidth="1"/>
    <col min="5301" max="5301" width="0.85546875" style="18" customWidth="1"/>
    <col min="5302" max="5302" width="2.42578125" style="18" customWidth="1"/>
    <col min="5303" max="5303" width="3" style="18" customWidth="1"/>
    <col min="5304" max="5304" width="0.85546875" style="18" customWidth="1"/>
    <col min="5305" max="5305" width="2.42578125" style="18" customWidth="1"/>
    <col min="5306" max="5306" width="3" style="18" customWidth="1"/>
    <col min="5307" max="5307" width="0.85546875" style="18" customWidth="1"/>
    <col min="5308" max="5308" width="2.42578125" style="18" customWidth="1"/>
    <col min="5309" max="5309" width="3" style="18" customWidth="1"/>
    <col min="5310" max="5310" width="0.85546875" style="18" customWidth="1"/>
    <col min="5311" max="5311" width="2.42578125" style="18" customWidth="1"/>
    <col min="5312" max="5312" width="3" style="18" customWidth="1"/>
    <col min="5313" max="5313" width="0.85546875" style="18" customWidth="1"/>
    <col min="5314" max="5314" width="2.42578125" style="18" customWidth="1"/>
    <col min="5315" max="5315" width="3" style="18" customWidth="1"/>
    <col min="5316" max="5316" width="0.85546875" style="18" customWidth="1"/>
    <col min="5317" max="5317" width="2.42578125" style="18" customWidth="1"/>
    <col min="5318" max="5318" width="3" style="18" customWidth="1"/>
    <col min="5319" max="5319" width="0.85546875" style="18" customWidth="1"/>
    <col min="5320" max="5320" width="2.42578125" style="18" customWidth="1"/>
    <col min="5321" max="5321" width="3" style="18" customWidth="1"/>
    <col min="5322" max="5322" width="0.85546875" style="18" customWidth="1"/>
    <col min="5323" max="5323" width="2.42578125" style="18" customWidth="1"/>
    <col min="5324" max="5324" width="3.7109375" style="18" customWidth="1"/>
    <col min="5325" max="5325" width="4.7109375" style="18" customWidth="1"/>
    <col min="5326" max="5326" width="5.42578125" style="18" customWidth="1"/>
    <col min="5327" max="5327" width="4.140625" style="18" customWidth="1"/>
    <col min="5328" max="5546" width="11.42578125" style="18"/>
    <col min="5547" max="5547" width="1.85546875" style="18" bestFit="1" customWidth="1"/>
    <col min="5548" max="5548" width="10.7109375" style="18" customWidth="1"/>
    <col min="5549" max="5549" width="2" style="18" customWidth="1"/>
    <col min="5550" max="5550" width="3" style="18" customWidth="1"/>
    <col min="5551" max="5551" width="0.85546875" style="18" customWidth="1"/>
    <col min="5552" max="5552" width="2.42578125" style="18" customWidth="1"/>
    <col min="5553" max="5553" width="3" style="18" customWidth="1"/>
    <col min="5554" max="5554" width="0.85546875" style="18" customWidth="1"/>
    <col min="5555" max="5555" width="2.42578125" style="18" customWidth="1"/>
    <col min="5556" max="5556" width="3" style="18" customWidth="1"/>
    <col min="5557" max="5557" width="0.85546875" style="18" customWidth="1"/>
    <col min="5558" max="5558" width="2.42578125" style="18" customWidth="1"/>
    <col min="5559" max="5559" width="3" style="18" customWidth="1"/>
    <col min="5560" max="5560" width="0.85546875" style="18" customWidth="1"/>
    <col min="5561" max="5561" width="2.42578125" style="18" customWidth="1"/>
    <col min="5562" max="5562" width="3" style="18" customWidth="1"/>
    <col min="5563" max="5563" width="0.85546875" style="18" customWidth="1"/>
    <col min="5564" max="5564" width="2.42578125" style="18" customWidth="1"/>
    <col min="5565" max="5565" width="3" style="18" customWidth="1"/>
    <col min="5566" max="5566" width="0.85546875" style="18" customWidth="1"/>
    <col min="5567" max="5567" width="2.42578125" style="18" customWidth="1"/>
    <col min="5568" max="5568" width="3" style="18" customWidth="1"/>
    <col min="5569" max="5569" width="0.85546875" style="18" customWidth="1"/>
    <col min="5570" max="5570" width="2.42578125" style="18" customWidth="1"/>
    <col min="5571" max="5571" width="3" style="18" customWidth="1"/>
    <col min="5572" max="5572" width="0.85546875" style="18" customWidth="1"/>
    <col min="5573" max="5573" width="2.42578125" style="18" customWidth="1"/>
    <col min="5574" max="5574" width="3" style="18" customWidth="1"/>
    <col min="5575" max="5575" width="0.85546875" style="18" customWidth="1"/>
    <col min="5576" max="5576" width="2.42578125" style="18" customWidth="1"/>
    <col min="5577" max="5577" width="3" style="18" customWidth="1"/>
    <col min="5578" max="5578" width="0.85546875" style="18" customWidth="1"/>
    <col min="5579" max="5579" width="2.42578125" style="18" customWidth="1"/>
    <col min="5580" max="5580" width="3.7109375" style="18" customWidth="1"/>
    <col min="5581" max="5581" width="4.7109375" style="18" customWidth="1"/>
    <col min="5582" max="5582" width="5.42578125" style="18" customWidth="1"/>
    <col min="5583" max="5583" width="4.140625" style="18" customWidth="1"/>
    <col min="5584" max="5802" width="11.42578125" style="18"/>
    <col min="5803" max="5803" width="1.85546875" style="18" bestFit="1" customWidth="1"/>
    <col min="5804" max="5804" width="10.7109375" style="18" customWidth="1"/>
    <col min="5805" max="5805" width="2" style="18" customWidth="1"/>
    <col min="5806" max="5806" width="3" style="18" customWidth="1"/>
    <col min="5807" max="5807" width="0.85546875" style="18" customWidth="1"/>
    <col min="5808" max="5808" width="2.42578125" style="18" customWidth="1"/>
    <col min="5809" max="5809" width="3" style="18" customWidth="1"/>
    <col min="5810" max="5810" width="0.85546875" style="18" customWidth="1"/>
    <col min="5811" max="5811" width="2.42578125" style="18" customWidth="1"/>
    <col min="5812" max="5812" width="3" style="18" customWidth="1"/>
    <col min="5813" max="5813" width="0.85546875" style="18" customWidth="1"/>
    <col min="5814" max="5814" width="2.42578125" style="18" customWidth="1"/>
    <col min="5815" max="5815" width="3" style="18" customWidth="1"/>
    <col min="5816" max="5816" width="0.85546875" style="18" customWidth="1"/>
    <col min="5817" max="5817" width="2.42578125" style="18" customWidth="1"/>
    <col min="5818" max="5818" width="3" style="18" customWidth="1"/>
    <col min="5819" max="5819" width="0.85546875" style="18" customWidth="1"/>
    <col min="5820" max="5820" width="2.42578125" style="18" customWidth="1"/>
    <col min="5821" max="5821" width="3" style="18" customWidth="1"/>
    <col min="5822" max="5822" width="0.85546875" style="18" customWidth="1"/>
    <col min="5823" max="5823" width="2.42578125" style="18" customWidth="1"/>
    <col min="5824" max="5824" width="3" style="18" customWidth="1"/>
    <col min="5825" max="5825" width="0.85546875" style="18" customWidth="1"/>
    <col min="5826" max="5826" width="2.42578125" style="18" customWidth="1"/>
    <col min="5827" max="5827" width="3" style="18" customWidth="1"/>
    <col min="5828" max="5828" width="0.85546875" style="18" customWidth="1"/>
    <col min="5829" max="5829" width="2.42578125" style="18" customWidth="1"/>
    <col min="5830" max="5830" width="3" style="18" customWidth="1"/>
    <col min="5831" max="5831" width="0.85546875" style="18" customWidth="1"/>
    <col min="5832" max="5832" width="2.42578125" style="18" customWidth="1"/>
    <col min="5833" max="5833" width="3" style="18" customWidth="1"/>
    <col min="5834" max="5834" width="0.85546875" style="18" customWidth="1"/>
    <col min="5835" max="5835" width="2.42578125" style="18" customWidth="1"/>
    <col min="5836" max="5836" width="3.7109375" style="18" customWidth="1"/>
    <col min="5837" max="5837" width="4.7109375" style="18" customWidth="1"/>
    <col min="5838" max="5838" width="5.42578125" style="18" customWidth="1"/>
    <col min="5839" max="5839" width="4.140625" style="18" customWidth="1"/>
    <col min="5840" max="6058" width="11.42578125" style="18"/>
    <col min="6059" max="6059" width="1.85546875" style="18" bestFit="1" customWidth="1"/>
    <col min="6060" max="6060" width="10.7109375" style="18" customWidth="1"/>
    <col min="6061" max="6061" width="2" style="18" customWidth="1"/>
    <col min="6062" max="6062" width="3" style="18" customWidth="1"/>
    <col min="6063" max="6063" width="0.85546875" style="18" customWidth="1"/>
    <col min="6064" max="6064" width="2.42578125" style="18" customWidth="1"/>
    <col min="6065" max="6065" width="3" style="18" customWidth="1"/>
    <col min="6066" max="6066" width="0.85546875" style="18" customWidth="1"/>
    <col min="6067" max="6067" width="2.42578125" style="18" customWidth="1"/>
    <col min="6068" max="6068" width="3" style="18" customWidth="1"/>
    <col min="6069" max="6069" width="0.85546875" style="18" customWidth="1"/>
    <col min="6070" max="6070" width="2.42578125" style="18" customWidth="1"/>
    <col min="6071" max="6071" width="3" style="18" customWidth="1"/>
    <col min="6072" max="6072" width="0.85546875" style="18" customWidth="1"/>
    <col min="6073" max="6073" width="2.42578125" style="18" customWidth="1"/>
    <col min="6074" max="6074" width="3" style="18" customWidth="1"/>
    <col min="6075" max="6075" width="0.85546875" style="18" customWidth="1"/>
    <col min="6076" max="6076" width="2.42578125" style="18" customWidth="1"/>
    <col min="6077" max="6077" width="3" style="18" customWidth="1"/>
    <col min="6078" max="6078" width="0.85546875" style="18" customWidth="1"/>
    <col min="6079" max="6079" width="2.42578125" style="18" customWidth="1"/>
    <col min="6080" max="6080" width="3" style="18" customWidth="1"/>
    <col min="6081" max="6081" width="0.85546875" style="18" customWidth="1"/>
    <col min="6082" max="6082" width="2.42578125" style="18" customWidth="1"/>
    <col min="6083" max="6083" width="3" style="18" customWidth="1"/>
    <col min="6084" max="6084" width="0.85546875" style="18" customWidth="1"/>
    <col min="6085" max="6085" width="2.42578125" style="18" customWidth="1"/>
    <col min="6086" max="6086" width="3" style="18" customWidth="1"/>
    <col min="6087" max="6087" width="0.85546875" style="18" customWidth="1"/>
    <col min="6088" max="6088" width="2.42578125" style="18" customWidth="1"/>
    <col min="6089" max="6089" width="3" style="18" customWidth="1"/>
    <col min="6090" max="6090" width="0.85546875" style="18" customWidth="1"/>
    <col min="6091" max="6091" width="2.42578125" style="18" customWidth="1"/>
    <col min="6092" max="6092" width="3.7109375" style="18" customWidth="1"/>
    <col min="6093" max="6093" width="4.7109375" style="18" customWidth="1"/>
    <col min="6094" max="6094" width="5.42578125" style="18" customWidth="1"/>
    <col min="6095" max="6095" width="4.140625" style="18" customWidth="1"/>
    <col min="6096" max="6314" width="11.42578125" style="18"/>
    <col min="6315" max="6315" width="1.85546875" style="18" bestFit="1" customWidth="1"/>
    <col min="6316" max="6316" width="10.7109375" style="18" customWidth="1"/>
    <col min="6317" max="6317" width="2" style="18" customWidth="1"/>
    <col min="6318" max="6318" width="3" style="18" customWidth="1"/>
    <col min="6319" max="6319" width="0.85546875" style="18" customWidth="1"/>
    <col min="6320" max="6320" width="2.42578125" style="18" customWidth="1"/>
    <col min="6321" max="6321" width="3" style="18" customWidth="1"/>
    <col min="6322" max="6322" width="0.85546875" style="18" customWidth="1"/>
    <col min="6323" max="6323" width="2.42578125" style="18" customWidth="1"/>
    <col min="6324" max="6324" width="3" style="18" customWidth="1"/>
    <col min="6325" max="6325" width="0.85546875" style="18" customWidth="1"/>
    <col min="6326" max="6326" width="2.42578125" style="18" customWidth="1"/>
    <col min="6327" max="6327" width="3" style="18" customWidth="1"/>
    <col min="6328" max="6328" width="0.85546875" style="18" customWidth="1"/>
    <col min="6329" max="6329" width="2.42578125" style="18" customWidth="1"/>
    <col min="6330" max="6330" width="3" style="18" customWidth="1"/>
    <col min="6331" max="6331" width="0.85546875" style="18" customWidth="1"/>
    <col min="6332" max="6332" width="2.42578125" style="18" customWidth="1"/>
    <col min="6333" max="6333" width="3" style="18" customWidth="1"/>
    <col min="6334" max="6334" width="0.85546875" style="18" customWidth="1"/>
    <col min="6335" max="6335" width="2.42578125" style="18" customWidth="1"/>
    <col min="6336" max="6336" width="3" style="18" customWidth="1"/>
    <col min="6337" max="6337" width="0.85546875" style="18" customWidth="1"/>
    <col min="6338" max="6338" width="2.42578125" style="18" customWidth="1"/>
    <col min="6339" max="6339" width="3" style="18" customWidth="1"/>
    <col min="6340" max="6340" width="0.85546875" style="18" customWidth="1"/>
    <col min="6341" max="6341" width="2.42578125" style="18" customWidth="1"/>
    <col min="6342" max="6342" width="3" style="18" customWidth="1"/>
    <col min="6343" max="6343" width="0.85546875" style="18" customWidth="1"/>
    <col min="6344" max="6344" width="2.42578125" style="18" customWidth="1"/>
    <col min="6345" max="6345" width="3" style="18" customWidth="1"/>
    <col min="6346" max="6346" width="0.85546875" style="18" customWidth="1"/>
    <col min="6347" max="6347" width="2.42578125" style="18" customWidth="1"/>
    <col min="6348" max="6348" width="3.7109375" style="18" customWidth="1"/>
    <col min="6349" max="6349" width="4.7109375" style="18" customWidth="1"/>
    <col min="6350" max="6350" width="5.42578125" style="18" customWidth="1"/>
    <col min="6351" max="6351" width="4.140625" style="18" customWidth="1"/>
    <col min="6352" max="6570" width="11.42578125" style="18"/>
    <col min="6571" max="6571" width="1.85546875" style="18" bestFit="1" customWidth="1"/>
    <col min="6572" max="6572" width="10.7109375" style="18" customWidth="1"/>
    <col min="6573" max="6573" width="2" style="18" customWidth="1"/>
    <col min="6574" max="6574" width="3" style="18" customWidth="1"/>
    <col min="6575" max="6575" width="0.85546875" style="18" customWidth="1"/>
    <col min="6576" max="6576" width="2.42578125" style="18" customWidth="1"/>
    <col min="6577" max="6577" width="3" style="18" customWidth="1"/>
    <col min="6578" max="6578" width="0.85546875" style="18" customWidth="1"/>
    <col min="6579" max="6579" width="2.42578125" style="18" customWidth="1"/>
    <col min="6580" max="6580" width="3" style="18" customWidth="1"/>
    <col min="6581" max="6581" width="0.85546875" style="18" customWidth="1"/>
    <col min="6582" max="6582" width="2.42578125" style="18" customWidth="1"/>
    <col min="6583" max="6583" width="3" style="18" customWidth="1"/>
    <col min="6584" max="6584" width="0.85546875" style="18" customWidth="1"/>
    <col min="6585" max="6585" width="2.42578125" style="18" customWidth="1"/>
    <col min="6586" max="6586" width="3" style="18" customWidth="1"/>
    <col min="6587" max="6587" width="0.85546875" style="18" customWidth="1"/>
    <col min="6588" max="6588" width="2.42578125" style="18" customWidth="1"/>
    <col min="6589" max="6589" width="3" style="18" customWidth="1"/>
    <col min="6590" max="6590" width="0.85546875" style="18" customWidth="1"/>
    <col min="6591" max="6591" width="2.42578125" style="18" customWidth="1"/>
    <col min="6592" max="6592" width="3" style="18" customWidth="1"/>
    <col min="6593" max="6593" width="0.85546875" style="18" customWidth="1"/>
    <col min="6594" max="6594" width="2.42578125" style="18" customWidth="1"/>
    <col min="6595" max="6595" width="3" style="18" customWidth="1"/>
    <col min="6596" max="6596" width="0.85546875" style="18" customWidth="1"/>
    <col min="6597" max="6597" width="2.42578125" style="18" customWidth="1"/>
    <col min="6598" max="6598" width="3" style="18" customWidth="1"/>
    <col min="6599" max="6599" width="0.85546875" style="18" customWidth="1"/>
    <col min="6600" max="6600" width="2.42578125" style="18" customWidth="1"/>
    <col min="6601" max="6601" width="3" style="18" customWidth="1"/>
    <col min="6602" max="6602" width="0.85546875" style="18" customWidth="1"/>
    <col min="6603" max="6603" width="2.42578125" style="18" customWidth="1"/>
    <col min="6604" max="6604" width="3.7109375" style="18" customWidth="1"/>
    <col min="6605" max="6605" width="4.7109375" style="18" customWidth="1"/>
    <col min="6606" max="6606" width="5.42578125" style="18" customWidth="1"/>
    <col min="6607" max="6607" width="4.140625" style="18" customWidth="1"/>
    <col min="6608" max="6826" width="11.42578125" style="18"/>
    <col min="6827" max="6827" width="1.85546875" style="18" bestFit="1" customWidth="1"/>
    <col min="6828" max="6828" width="10.7109375" style="18" customWidth="1"/>
    <col min="6829" max="6829" width="2" style="18" customWidth="1"/>
    <col min="6830" max="6830" width="3" style="18" customWidth="1"/>
    <col min="6831" max="6831" width="0.85546875" style="18" customWidth="1"/>
    <col min="6832" max="6832" width="2.42578125" style="18" customWidth="1"/>
    <col min="6833" max="6833" width="3" style="18" customWidth="1"/>
    <col min="6834" max="6834" width="0.85546875" style="18" customWidth="1"/>
    <col min="6835" max="6835" width="2.42578125" style="18" customWidth="1"/>
    <col min="6836" max="6836" width="3" style="18" customWidth="1"/>
    <col min="6837" max="6837" width="0.85546875" style="18" customWidth="1"/>
    <col min="6838" max="6838" width="2.42578125" style="18" customWidth="1"/>
    <col min="6839" max="6839" width="3" style="18" customWidth="1"/>
    <col min="6840" max="6840" width="0.85546875" style="18" customWidth="1"/>
    <col min="6841" max="6841" width="2.42578125" style="18" customWidth="1"/>
    <col min="6842" max="6842" width="3" style="18" customWidth="1"/>
    <col min="6843" max="6843" width="0.85546875" style="18" customWidth="1"/>
    <col min="6844" max="6844" width="2.42578125" style="18" customWidth="1"/>
    <col min="6845" max="6845" width="3" style="18" customWidth="1"/>
    <col min="6846" max="6846" width="0.85546875" style="18" customWidth="1"/>
    <col min="6847" max="6847" width="2.42578125" style="18" customWidth="1"/>
    <col min="6848" max="6848" width="3" style="18" customWidth="1"/>
    <col min="6849" max="6849" width="0.85546875" style="18" customWidth="1"/>
    <col min="6850" max="6850" width="2.42578125" style="18" customWidth="1"/>
    <col min="6851" max="6851" width="3" style="18" customWidth="1"/>
    <col min="6852" max="6852" width="0.85546875" style="18" customWidth="1"/>
    <col min="6853" max="6853" width="2.42578125" style="18" customWidth="1"/>
    <col min="6854" max="6854" width="3" style="18" customWidth="1"/>
    <col min="6855" max="6855" width="0.85546875" style="18" customWidth="1"/>
    <col min="6856" max="6856" width="2.42578125" style="18" customWidth="1"/>
    <col min="6857" max="6857" width="3" style="18" customWidth="1"/>
    <col min="6858" max="6858" width="0.85546875" style="18" customWidth="1"/>
    <col min="6859" max="6859" width="2.42578125" style="18" customWidth="1"/>
    <col min="6860" max="6860" width="3.7109375" style="18" customWidth="1"/>
    <col min="6861" max="6861" width="4.7109375" style="18" customWidth="1"/>
    <col min="6862" max="6862" width="5.42578125" style="18" customWidth="1"/>
    <col min="6863" max="6863" width="4.140625" style="18" customWidth="1"/>
    <col min="6864" max="7082" width="11.42578125" style="18"/>
    <col min="7083" max="7083" width="1.85546875" style="18" bestFit="1" customWidth="1"/>
    <col min="7084" max="7084" width="10.7109375" style="18" customWidth="1"/>
    <col min="7085" max="7085" width="2" style="18" customWidth="1"/>
    <col min="7086" max="7086" width="3" style="18" customWidth="1"/>
    <col min="7087" max="7087" width="0.85546875" style="18" customWidth="1"/>
    <col min="7088" max="7088" width="2.42578125" style="18" customWidth="1"/>
    <col min="7089" max="7089" width="3" style="18" customWidth="1"/>
    <col min="7090" max="7090" width="0.85546875" style="18" customWidth="1"/>
    <col min="7091" max="7091" width="2.42578125" style="18" customWidth="1"/>
    <col min="7092" max="7092" width="3" style="18" customWidth="1"/>
    <col min="7093" max="7093" width="0.85546875" style="18" customWidth="1"/>
    <col min="7094" max="7094" width="2.42578125" style="18" customWidth="1"/>
    <col min="7095" max="7095" width="3" style="18" customWidth="1"/>
    <col min="7096" max="7096" width="0.85546875" style="18" customWidth="1"/>
    <col min="7097" max="7097" width="2.42578125" style="18" customWidth="1"/>
    <col min="7098" max="7098" width="3" style="18" customWidth="1"/>
    <col min="7099" max="7099" width="0.85546875" style="18" customWidth="1"/>
    <col min="7100" max="7100" width="2.42578125" style="18" customWidth="1"/>
    <col min="7101" max="7101" width="3" style="18" customWidth="1"/>
    <col min="7102" max="7102" width="0.85546875" style="18" customWidth="1"/>
    <col min="7103" max="7103" width="2.42578125" style="18" customWidth="1"/>
    <col min="7104" max="7104" width="3" style="18" customWidth="1"/>
    <col min="7105" max="7105" width="0.85546875" style="18" customWidth="1"/>
    <col min="7106" max="7106" width="2.42578125" style="18" customWidth="1"/>
    <col min="7107" max="7107" width="3" style="18" customWidth="1"/>
    <col min="7108" max="7108" width="0.85546875" style="18" customWidth="1"/>
    <col min="7109" max="7109" width="2.42578125" style="18" customWidth="1"/>
    <col min="7110" max="7110" width="3" style="18" customWidth="1"/>
    <col min="7111" max="7111" width="0.85546875" style="18" customWidth="1"/>
    <col min="7112" max="7112" width="2.42578125" style="18" customWidth="1"/>
    <col min="7113" max="7113" width="3" style="18" customWidth="1"/>
    <col min="7114" max="7114" width="0.85546875" style="18" customWidth="1"/>
    <col min="7115" max="7115" width="2.42578125" style="18" customWidth="1"/>
    <col min="7116" max="7116" width="3.7109375" style="18" customWidth="1"/>
    <col min="7117" max="7117" width="4.7109375" style="18" customWidth="1"/>
    <col min="7118" max="7118" width="5.42578125" style="18" customWidth="1"/>
    <col min="7119" max="7119" width="4.140625" style="18" customWidth="1"/>
    <col min="7120" max="7338" width="11.42578125" style="18"/>
    <col min="7339" max="7339" width="1.85546875" style="18" bestFit="1" customWidth="1"/>
    <col min="7340" max="7340" width="10.7109375" style="18" customWidth="1"/>
    <col min="7341" max="7341" width="2" style="18" customWidth="1"/>
    <col min="7342" max="7342" width="3" style="18" customWidth="1"/>
    <col min="7343" max="7343" width="0.85546875" style="18" customWidth="1"/>
    <col min="7344" max="7344" width="2.42578125" style="18" customWidth="1"/>
    <col min="7345" max="7345" width="3" style="18" customWidth="1"/>
    <col min="7346" max="7346" width="0.85546875" style="18" customWidth="1"/>
    <col min="7347" max="7347" width="2.42578125" style="18" customWidth="1"/>
    <col min="7348" max="7348" width="3" style="18" customWidth="1"/>
    <col min="7349" max="7349" width="0.85546875" style="18" customWidth="1"/>
    <col min="7350" max="7350" width="2.42578125" style="18" customWidth="1"/>
    <col min="7351" max="7351" width="3" style="18" customWidth="1"/>
    <col min="7352" max="7352" width="0.85546875" style="18" customWidth="1"/>
    <col min="7353" max="7353" width="2.42578125" style="18" customWidth="1"/>
    <col min="7354" max="7354" width="3" style="18" customWidth="1"/>
    <col min="7355" max="7355" width="0.85546875" style="18" customWidth="1"/>
    <col min="7356" max="7356" width="2.42578125" style="18" customWidth="1"/>
    <col min="7357" max="7357" width="3" style="18" customWidth="1"/>
    <col min="7358" max="7358" width="0.85546875" style="18" customWidth="1"/>
    <col min="7359" max="7359" width="2.42578125" style="18" customWidth="1"/>
    <col min="7360" max="7360" width="3" style="18" customWidth="1"/>
    <col min="7361" max="7361" width="0.85546875" style="18" customWidth="1"/>
    <col min="7362" max="7362" width="2.42578125" style="18" customWidth="1"/>
    <col min="7363" max="7363" width="3" style="18" customWidth="1"/>
    <col min="7364" max="7364" width="0.85546875" style="18" customWidth="1"/>
    <col min="7365" max="7365" width="2.42578125" style="18" customWidth="1"/>
    <col min="7366" max="7366" width="3" style="18" customWidth="1"/>
    <col min="7367" max="7367" width="0.85546875" style="18" customWidth="1"/>
    <col min="7368" max="7368" width="2.42578125" style="18" customWidth="1"/>
    <col min="7369" max="7369" width="3" style="18" customWidth="1"/>
    <col min="7370" max="7370" width="0.85546875" style="18" customWidth="1"/>
    <col min="7371" max="7371" width="2.42578125" style="18" customWidth="1"/>
    <col min="7372" max="7372" width="3.7109375" style="18" customWidth="1"/>
    <col min="7373" max="7373" width="4.7109375" style="18" customWidth="1"/>
    <col min="7374" max="7374" width="5.42578125" style="18" customWidth="1"/>
    <col min="7375" max="7375" width="4.140625" style="18" customWidth="1"/>
    <col min="7376" max="7594" width="11.42578125" style="18"/>
    <col min="7595" max="7595" width="1.85546875" style="18" bestFit="1" customWidth="1"/>
    <col min="7596" max="7596" width="10.7109375" style="18" customWidth="1"/>
    <col min="7597" max="7597" width="2" style="18" customWidth="1"/>
    <col min="7598" max="7598" width="3" style="18" customWidth="1"/>
    <col min="7599" max="7599" width="0.85546875" style="18" customWidth="1"/>
    <col min="7600" max="7600" width="2.42578125" style="18" customWidth="1"/>
    <col min="7601" max="7601" width="3" style="18" customWidth="1"/>
    <col min="7602" max="7602" width="0.85546875" style="18" customWidth="1"/>
    <col min="7603" max="7603" width="2.42578125" style="18" customWidth="1"/>
    <col min="7604" max="7604" width="3" style="18" customWidth="1"/>
    <col min="7605" max="7605" width="0.85546875" style="18" customWidth="1"/>
    <col min="7606" max="7606" width="2.42578125" style="18" customWidth="1"/>
    <col min="7607" max="7607" width="3" style="18" customWidth="1"/>
    <col min="7608" max="7608" width="0.85546875" style="18" customWidth="1"/>
    <col min="7609" max="7609" width="2.42578125" style="18" customWidth="1"/>
    <col min="7610" max="7610" width="3" style="18" customWidth="1"/>
    <col min="7611" max="7611" width="0.85546875" style="18" customWidth="1"/>
    <col min="7612" max="7612" width="2.42578125" style="18" customWidth="1"/>
    <col min="7613" max="7613" width="3" style="18" customWidth="1"/>
    <col min="7614" max="7614" width="0.85546875" style="18" customWidth="1"/>
    <col min="7615" max="7615" width="2.42578125" style="18" customWidth="1"/>
    <col min="7616" max="7616" width="3" style="18" customWidth="1"/>
    <col min="7617" max="7617" width="0.85546875" style="18" customWidth="1"/>
    <col min="7618" max="7618" width="2.42578125" style="18" customWidth="1"/>
    <col min="7619" max="7619" width="3" style="18" customWidth="1"/>
    <col min="7620" max="7620" width="0.85546875" style="18" customWidth="1"/>
    <col min="7621" max="7621" width="2.42578125" style="18" customWidth="1"/>
    <col min="7622" max="7622" width="3" style="18" customWidth="1"/>
    <col min="7623" max="7623" width="0.85546875" style="18" customWidth="1"/>
    <col min="7624" max="7624" width="2.42578125" style="18" customWidth="1"/>
    <col min="7625" max="7625" width="3" style="18" customWidth="1"/>
    <col min="7626" max="7626" width="0.85546875" style="18" customWidth="1"/>
    <col min="7627" max="7627" width="2.42578125" style="18" customWidth="1"/>
    <col min="7628" max="7628" width="3.7109375" style="18" customWidth="1"/>
    <col min="7629" max="7629" width="4.7109375" style="18" customWidth="1"/>
    <col min="7630" max="7630" width="5.42578125" style="18" customWidth="1"/>
    <col min="7631" max="7631" width="4.140625" style="18" customWidth="1"/>
    <col min="7632" max="7850" width="11.42578125" style="18"/>
    <col min="7851" max="7851" width="1.85546875" style="18" bestFit="1" customWidth="1"/>
    <col min="7852" max="7852" width="10.7109375" style="18" customWidth="1"/>
    <col min="7853" max="7853" width="2" style="18" customWidth="1"/>
    <col min="7854" max="7854" width="3" style="18" customWidth="1"/>
    <col min="7855" max="7855" width="0.85546875" style="18" customWidth="1"/>
    <col min="7856" max="7856" width="2.42578125" style="18" customWidth="1"/>
    <col min="7857" max="7857" width="3" style="18" customWidth="1"/>
    <col min="7858" max="7858" width="0.85546875" style="18" customWidth="1"/>
    <col min="7859" max="7859" width="2.42578125" style="18" customWidth="1"/>
    <col min="7860" max="7860" width="3" style="18" customWidth="1"/>
    <col min="7861" max="7861" width="0.85546875" style="18" customWidth="1"/>
    <col min="7862" max="7862" width="2.42578125" style="18" customWidth="1"/>
    <col min="7863" max="7863" width="3" style="18" customWidth="1"/>
    <col min="7864" max="7864" width="0.85546875" style="18" customWidth="1"/>
    <col min="7865" max="7865" width="2.42578125" style="18" customWidth="1"/>
    <col min="7866" max="7866" width="3" style="18" customWidth="1"/>
    <col min="7867" max="7867" width="0.85546875" style="18" customWidth="1"/>
    <col min="7868" max="7868" width="2.42578125" style="18" customWidth="1"/>
    <col min="7869" max="7869" width="3" style="18" customWidth="1"/>
    <col min="7870" max="7870" width="0.85546875" style="18" customWidth="1"/>
    <col min="7871" max="7871" width="2.42578125" style="18" customWidth="1"/>
    <col min="7872" max="7872" width="3" style="18" customWidth="1"/>
    <col min="7873" max="7873" width="0.85546875" style="18" customWidth="1"/>
    <col min="7874" max="7874" width="2.42578125" style="18" customWidth="1"/>
    <col min="7875" max="7875" width="3" style="18" customWidth="1"/>
    <col min="7876" max="7876" width="0.85546875" style="18" customWidth="1"/>
    <col min="7877" max="7877" width="2.42578125" style="18" customWidth="1"/>
    <col min="7878" max="7878" width="3" style="18" customWidth="1"/>
    <col min="7879" max="7879" width="0.85546875" style="18" customWidth="1"/>
    <col min="7880" max="7880" width="2.42578125" style="18" customWidth="1"/>
    <col min="7881" max="7881" width="3" style="18" customWidth="1"/>
    <col min="7882" max="7882" width="0.85546875" style="18" customWidth="1"/>
    <col min="7883" max="7883" width="2.42578125" style="18" customWidth="1"/>
    <col min="7884" max="7884" width="3.7109375" style="18" customWidth="1"/>
    <col min="7885" max="7885" width="4.7109375" style="18" customWidth="1"/>
    <col min="7886" max="7886" width="5.42578125" style="18" customWidth="1"/>
    <col min="7887" max="7887" width="4.140625" style="18" customWidth="1"/>
    <col min="7888" max="8106" width="11.42578125" style="18"/>
    <col min="8107" max="8107" width="1.85546875" style="18" bestFit="1" customWidth="1"/>
    <col min="8108" max="8108" width="10.7109375" style="18" customWidth="1"/>
    <col min="8109" max="8109" width="2" style="18" customWidth="1"/>
    <col min="8110" max="8110" width="3" style="18" customWidth="1"/>
    <col min="8111" max="8111" width="0.85546875" style="18" customWidth="1"/>
    <col min="8112" max="8112" width="2.42578125" style="18" customWidth="1"/>
    <col min="8113" max="8113" width="3" style="18" customWidth="1"/>
    <col min="8114" max="8114" width="0.85546875" style="18" customWidth="1"/>
    <col min="8115" max="8115" width="2.42578125" style="18" customWidth="1"/>
    <col min="8116" max="8116" width="3" style="18" customWidth="1"/>
    <col min="8117" max="8117" width="0.85546875" style="18" customWidth="1"/>
    <col min="8118" max="8118" width="2.42578125" style="18" customWidth="1"/>
    <col min="8119" max="8119" width="3" style="18" customWidth="1"/>
    <col min="8120" max="8120" width="0.85546875" style="18" customWidth="1"/>
    <col min="8121" max="8121" width="2.42578125" style="18" customWidth="1"/>
    <col min="8122" max="8122" width="3" style="18" customWidth="1"/>
    <col min="8123" max="8123" width="0.85546875" style="18" customWidth="1"/>
    <col min="8124" max="8124" width="2.42578125" style="18" customWidth="1"/>
    <col min="8125" max="8125" width="3" style="18" customWidth="1"/>
    <col min="8126" max="8126" width="0.85546875" style="18" customWidth="1"/>
    <col min="8127" max="8127" width="2.42578125" style="18" customWidth="1"/>
    <col min="8128" max="8128" width="3" style="18" customWidth="1"/>
    <col min="8129" max="8129" width="0.85546875" style="18" customWidth="1"/>
    <col min="8130" max="8130" width="2.42578125" style="18" customWidth="1"/>
    <col min="8131" max="8131" width="3" style="18" customWidth="1"/>
    <col min="8132" max="8132" width="0.85546875" style="18" customWidth="1"/>
    <col min="8133" max="8133" width="2.42578125" style="18" customWidth="1"/>
    <col min="8134" max="8134" width="3" style="18" customWidth="1"/>
    <col min="8135" max="8135" width="0.85546875" style="18" customWidth="1"/>
    <col min="8136" max="8136" width="2.42578125" style="18" customWidth="1"/>
    <col min="8137" max="8137" width="3" style="18" customWidth="1"/>
    <col min="8138" max="8138" width="0.85546875" style="18" customWidth="1"/>
    <col min="8139" max="8139" width="2.42578125" style="18" customWidth="1"/>
    <col min="8140" max="8140" width="3.7109375" style="18" customWidth="1"/>
    <col min="8141" max="8141" width="4.7109375" style="18" customWidth="1"/>
    <col min="8142" max="8142" width="5.42578125" style="18" customWidth="1"/>
    <col min="8143" max="8143" width="4.140625" style="18" customWidth="1"/>
    <col min="8144" max="8362" width="11.42578125" style="18"/>
    <col min="8363" max="8363" width="1.85546875" style="18" bestFit="1" customWidth="1"/>
    <col min="8364" max="8364" width="10.7109375" style="18" customWidth="1"/>
    <col min="8365" max="8365" width="2" style="18" customWidth="1"/>
    <col min="8366" max="8366" width="3" style="18" customWidth="1"/>
    <col min="8367" max="8367" width="0.85546875" style="18" customWidth="1"/>
    <col min="8368" max="8368" width="2.42578125" style="18" customWidth="1"/>
    <col min="8369" max="8369" width="3" style="18" customWidth="1"/>
    <col min="8370" max="8370" width="0.85546875" style="18" customWidth="1"/>
    <col min="8371" max="8371" width="2.42578125" style="18" customWidth="1"/>
    <col min="8372" max="8372" width="3" style="18" customWidth="1"/>
    <col min="8373" max="8373" width="0.85546875" style="18" customWidth="1"/>
    <col min="8374" max="8374" width="2.42578125" style="18" customWidth="1"/>
    <col min="8375" max="8375" width="3" style="18" customWidth="1"/>
    <col min="8376" max="8376" width="0.85546875" style="18" customWidth="1"/>
    <col min="8377" max="8377" width="2.42578125" style="18" customWidth="1"/>
    <col min="8378" max="8378" width="3" style="18" customWidth="1"/>
    <col min="8379" max="8379" width="0.85546875" style="18" customWidth="1"/>
    <col min="8380" max="8380" width="2.42578125" style="18" customWidth="1"/>
    <col min="8381" max="8381" width="3" style="18" customWidth="1"/>
    <col min="8382" max="8382" width="0.85546875" style="18" customWidth="1"/>
    <col min="8383" max="8383" width="2.42578125" style="18" customWidth="1"/>
    <col min="8384" max="8384" width="3" style="18" customWidth="1"/>
    <col min="8385" max="8385" width="0.85546875" style="18" customWidth="1"/>
    <col min="8386" max="8386" width="2.42578125" style="18" customWidth="1"/>
    <col min="8387" max="8387" width="3" style="18" customWidth="1"/>
    <col min="8388" max="8388" width="0.85546875" style="18" customWidth="1"/>
    <col min="8389" max="8389" width="2.42578125" style="18" customWidth="1"/>
    <col min="8390" max="8390" width="3" style="18" customWidth="1"/>
    <col min="8391" max="8391" width="0.85546875" style="18" customWidth="1"/>
    <col min="8392" max="8392" width="2.42578125" style="18" customWidth="1"/>
    <col min="8393" max="8393" width="3" style="18" customWidth="1"/>
    <col min="8394" max="8394" width="0.85546875" style="18" customWidth="1"/>
    <col min="8395" max="8395" width="2.42578125" style="18" customWidth="1"/>
    <col min="8396" max="8396" width="3.7109375" style="18" customWidth="1"/>
    <col min="8397" max="8397" width="4.7109375" style="18" customWidth="1"/>
    <col min="8398" max="8398" width="5.42578125" style="18" customWidth="1"/>
    <col min="8399" max="8399" width="4.140625" style="18" customWidth="1"/>
    <col min="8400" max="8618" width="11.42578125" style="18"/>
    <col min="8619" max="8619" width="1.85546875" style="18" bestFit="1" customWidth="1"/>
    <col min="8620" max="8620" width="10.7109375" style="18" customWidth="1"/>
    <col min="8621" max="8621" width="2" style="18" customWidth="1"/>
    <col min="8622" max="8622" width="3" style="18" customWidth="1"/>
    <col min="8623" max="8623" width="0.85546875" style="18" customWidth="1"/>
    <col min="8624" max="8624" width="2.42578125" style="18" customWidth="1"/>
    <col min="8625" max="8625" width="3" style="18" customWidth="1"/>
    <col min="8626" max="8626" width="0.85546875" style="18" customWidth="1"/>
    <col min="8627" max="8627" width="2.42578125" style="18" customWidth="1"/>
    <col min="8628" max="8628" width="3" style="18" customWidth="1"/>
    <col min="8629" max="8629" width="0.85546875" style="18" customWidth="1"/>
    <col min="8630" max="8630" width="2.42578125" style="18" customWidth="1"/>
    <col min="8631" max="8631" width="3" style="18" customWidth="1"/>
    <col min="8632" max="8632" width="0.85546875" style="18" customWidth="1"/>
    <col min="8633" max="8633" width="2.42578125" style="18" customWidth="1"/>
    <col min="8634" max="8634" width="3" style="18" customWidth="1"/>
    <col min="8635" max="8635" width="0.85546875" style="18" customWidth="1"/>
    <col min="8636" max="8636" width="2.42578125" style="18" customWidth="1"/>
    <col min="8637" max="8637" width="3" style="18" customWidth="1"/>
    <col min="8638" max="8638" width="0.85546875" style="18" customWidth="1"/>
    <col min="8639" max="8639" width="2.42578125" style="18" customWidth="1"/>
    <col min="8640" max="8640" width="3" style="18" customWidth="1"/>
    <col min="8641" max="8641" width="0.85546875" style="18" customWidth="1"/>
    <col min="8642" max="8642" width="2.42578125" style="18" customWidth="1"/>
    <col min="8643" max="8643" width="3" style="18" customWidth="1"/>
    <col min="8644" max="8644" width="0.85546875" style="18" customWidth="1"/>
    <col min="8645" max="8645" width="2.42578125" style="18" customWidth="1"/>
    <col min="8646" max="8646" width="3" style="18" customWidth="1"/>
    <col min="8647" max="8647" width="0.85546875" style="18" customWidth="1"/>
    <col min="8648" max="8648" width="2.42578125" style="18" customWidth="1"/>
    <col min="8649" max="8649" width="3" style="18" customWidth="1"/>
    <col min="8650" max="8650" width="0.85546875" style="18" customWidth="1"/>
    <col min="8651" max="8651" width="2.42578125" style="18" customWidth="1"/>
    <col min="8652" max="8652" width="3.7109375" style="18" customWidth="1"/>
    <col min="8653" max="8653" width="4.7109375" style="18" customWidth="1"/>
    <col min="8654" max="8654" width="5.42578125" style="18" customWidth="1"/>
    <col min="8655" max="8655" width="4.140625" style="18" customWidth="1"/>
    <col min="8656" max="8874" width="11.42578125" style="18"/>
    <col min="8875" max="8875" width="1.85546875" style="18" bestFit="1" customWidth="1"/>
    <col min="8876" max="8876" width="10.7109375" style="18" customWidth="1"/>
    <col min="8877" max="8877" width="2" style="18" customWidth="1"/>
    <col min="8878" max="8878" width="3" style="18" customWidth="1"/>
    <col min="8879" max="8879" width="0.85546875" style="18" customWidth="1"/>
    <col min="8880" max="8880" width="2.42578125" style="18" customWidth="1"/>
    <col min="8881" max="8881" width="3" style="18" customWidth="1"/>
    <col min="8882" max="8882" width="0.85546875" style="18" customWidth="1"/>
    <col min="8883" max="8883" width="2.42578125" style="18" customWidth="1"/>
    <col min="8884" max="8884" width="3" style="18" customWidth="1"/>
    <col min="8885" max="8885" width="0.85546875" style="18" customWidth="1"/>
    <col min="8886" max="8886" width="2.42578125" style="18" customWidth="1"/>
    <col min="8887" max="8887" width="3" style="18" customWidth="1"/>
    <col min="8888" max="8888" width="0.85546875" style="18" customWidth="1"/>
    <col min="8889" max="8889" width="2.42578125" style="18" customWidth="1"/>
    <col min="8890" max="8890" width="3" style="18" customWidth="1"/>
    <col min="8891" max="8891" width="0.85546875" style="18" customWidth="1"/>
    <col min="8892" max="8892" width="2.42578125" style="18" customWidth="1"/>
    <col min="8893" max="8893" width="3" style="18" customWidth="1"/>
    <col min="8894" max="8894" width="0.85546875" style="18" customWidth="1"/>
    <col min="8895" max="8895" width="2.42578125" style="18" customWidth="1"/>
    <col min="8896" max="8896" width="3" style="18" customWidth="1"/>
    <col min="8897" max="8897" width="0.85546875" style="18" customWidth="1"/>
    <col min="8898" max="8898" width="2.42578125" style="18" customWidth="1"/>
    <col min="8899" max="8899" width="3" style="18" customWidth="1"/>
    <col min="8900" max="8900" width="0.85546875" style="18" customWidth="1"/>
    <col min="8901" max="8901" width="2.42578125" style="18" customWidth="1"/>
    <col min="8902" max="8902" width="3" style="18" customWidth="1"/>
    <col min="8903" max="8903" width="0.85546875" style="18" customWidth="1"/>
    <col min="8904" max="8904" width="2.42578125" style="18" customWidth="1"/>
    <col min="8905" max="8905" width="3" style="18" customWidth="1"/>
    <col min="8906" max="8906" width="0.85546875" style="18" customWidth="1"/>
    <col min="8907" max="8907" width="2.42578125" style="18" customWidth="1"/>
    <col min="8908" max="8908" width="3.7109375" style="18" customWidth="1"/>
    <col min="8909" max="8909" width="4.7109375" style="18" customWidth="1"/>
    <col min="8910" max="8910" width="5.42578125" style="18" customWidth="1"/>
    <col min="8911" max="8911" width="4.140625" style="18" customWidth="1"/>
    <col min="8912" max="9130" width="11.42578125" style="18"/>
    <col min="9131" max="9131" width="1.85546875" style="18" bestFit="1" customWidth="1"/>
    <col min="9132" max="9132" width="10.7109375" style="18" customWidth="1"/>
    <col min="9133" max="9133" width="2" style="18" customWidth="1"/>
    <col min="9134" max="9134" width="3" style="18" customWidth="1"/>
    <col min="9135" max="9135" width="0.85546875" style="18" customWidth="1"/>
    <col min="9136" max="9136" width="2.42578125" style="18" customWidth="1"/>
    <col min="9137" max="9137" width="3" style="18" customWidth="1"/>
    <col min="9138" max="9138" width="0.85546875" style="18" customWidth="1"/>
    <col min="9139" max="9139" width="2.42578125" style="18" customWidth="1"/>
    <col min="9140" max="9140" width="3" style="18" customWidth="1"/>
    <col min="9141" max="9141" width="0.85546875" style="18" customWidth="1"/>
    <col min="9142" max="9142" width="2.42578125" style="18" customWidth="1"/>
    <col min="9143" max="9143" width="3" style="18" customWidth="1"/>
    <col min="9144" max="9144" width="0.85546875" style="18" customWidth="1"/>
    <col min="9145" max="9145" width="2.42578125" style="18" customWidth="1"/>
    <col min="9146" max="9146" width="3" style="18" customWidth="1"/>
    <col min="9147" max="9147" width="0.85546875" style="18" customWidth="1"/>
    <col min="9148" max="9148" width="2.42578125" style="18" customWidth="1"/>
    <col min="9149" max="9149" width="3" style="18" customWidth="1"/>
    <col min="9150" max="9150" width="0.85546875" style="18" customWidth="1"/>
    <col min="9151" max="9151" width="2.42578125" style="18" customWidth="1"/>
    <col min="9152" max="9152" width="3" style="18" customWidth="1"/>
    <col min="9153" max="9153" width="0.85546875" style="18" customWidth="1"/>
    <col min="9154" max="9154" width="2.42578125" style="18" customWidth="1"/>
    <col min="9155" max="9155" width="3" style="18" customWidth="1"/>
    <col min="9156" max="9156" width="0.85546875" style="18" customWidth="1"/>
    <col min="9157" max="9157" width="2.42578125" style="18" customWidth="1"/>
    <col min="9158" max="9158" width="3" style="18" customWidth="1"/>
    <col min="9159" max="9159" width="0.85546875" style="18" customWidth="1"/>
    <col min="9160" max="9160" width="2.42578125" style="18" customWidth="1"/>
    <col min="9161" max="9161" width="3" style="18" customWidth="1"/>
    <col min="9162" max="9162" width="0.85546875" style="18" customWidth="1"/>
    <col min="9163" max="9163" width="2.42578125" style="18" customWidth="1"/>
    <col min="9164" max="9164" width="3.7109375" style="18" customWidth="1"/>
    <col min="9165" max="9165" width="4.7109375" style="18" customWidth="1"/>
    <col min="9166" max="9166" width="5.42578125" style="18" customWidth="1"/>
    <col min="9167" max="9167" width="4.140625" style="18" customWidth="1"/>
    <col min="9168" max="9386" width="11.42578125" style="18"/>
    <col min="9387" max="9387" width="1.85546875" style="18" bestFit="1" customWidth="1"/>
    <col min="9388" max="9388" width="10.7109375" style="18" customWidth="1"/>
    <col min="9389" max="9389" width="2" style="18" customWidth="1"/>
    <col min="9390" max="9390" width="3" style="18" customWidth="1"/>
    <col min="9391" max="9391" width="0.85546875" style="18" customWidth="1"/>
    <col min="9392" max="9392" width="2.42578125" style="18" customWidth="1"/>
    <col min="9393" max="9393" width="3" style="18" customWidth="1"/>
    <col min="9394" max="9394" width="0.85546875" style="18" customWidth="1"/>
    <col min="9395" max="9395" width="2.42578125" style="18" customWidth="1"/>
    <col min="9396" max="9396" width="3" style="18" customWidth="1"/>
    <col min="9397" max="9397" width="0.85546875" style="18" customWidth="1"/>
    <col min="9398" max="9398" width="2.42578125" style="18" customWidth="1"/>
    <col min="9399" max="9399" width="3" style="18" customWidth="1"/>
    <col min="9400" max="9400" width="0.85546875" style="18" customWidth="1"/>
    <col min="9401" max="9401" width="2.42578125" style="18" customWidth="1"/>
    <col min="9402" max="9402" width="3" style="18" customWidth="1"/>
    <col min="9403" max="9403" width="0.85546875" style="18" customWidth="1"/>
    <col min="9404" max="9404" width="2.42578125" style="18" customWidth="1"/>
    <col min="9405" max="9405" width="3" style="18" customWidth="1"/>
    <col min="9406" max="9406" width="0.85546875" style="18" customWidth="1"/>
    <col min="9407" max="9407" width="2.42578125" style="18" customWidth="1"/>
    <col min="9408" max="9408" width="3" style="18" customWidth="1"/>
    <col min="9409" max="9409" width="0.85546875" style="18" customWidth="1"/>
    <col min="9410" max="9410" width="2.42578125" style="18" customWidth="1"/>
    <col min="9411" max="9411" width="3" style="18" customWidth="1"/>
    <col min="9412" max="9412" width="0.85546875" style="18" customWidth="1"/>
    <col min="9413" max="9413" width="2.42578125" style="18" customWidth="1"/>
    <col min="9414" max="9414" width="3" style="18" customWidth="1"/>
    <col min="9415" max="9415" width="0.85546875" style="18" customWidth="1"/>
    <col min="9416" max="9416" width="2.42578125" style="18" customWidth="1"/>
    <col min="9417" max="9417" width="3" style="18" customWidth="1"/>
    <col min="9418" max="9418" width="0.85546875" style="18" customWidth="1"/>
    <col min="9419" max="9419" width="2.42578125" style="18" customWidth="1"/>
    <col min="9420" max="9420" width="3.7109375" style="18" customWidth="1"/>
    <col min="9421" max="9421" width="4.7109375" style="18" customWidth="1"/>
    <col min="9422" max="9422" width="5.42578125" style="18" customWidth="1"/>
    <col min="9423" max="9423" width="4.140625" style="18" customWidth="1"/>
    <col min="9424" max="9642" width="11.42578125" style="18"/>
    <col min="9643" max="9643" width="1.85546875" style="18" bestFit="1" customWidth="1"/>
    <col min="9644" max="9644" width="10.7109375" style="18" customWidth="1"/>
    <col min="9645" max="9645" width="2" style="18" customWidth="1"/>
    <col min="9646" max="9646" width="3" style="18" customWidth="1"/>
    <col min="9647" max="9647" width="0.85546875" style="18" customWidth="1"/>
    <col min="9648" max="9648" width="2.42578125" style="18" customWidth="1"/>
    <col min="9649" max="9649" width="3" style="18" customWidth="1"/>
    <col min="9650" max="9650" width="0.85546875" style="18" customWidth="1"/>
    <col min="9651" max="9651" width="2.42578125" style="18" customWidth="1"/>
    <col min="9652" max="9652" width="3" style="18" customWidth="1"/>
    <col min="9653" max="9653" width="0.85546875" style="18" customWidth="1"/>
    <col min="9654" max="9654" width="2.42578125" style="18" customWidth="1"/>
    <col min="9655" max="9655" width="3" style="18" customWidth="1"/>
    <col min="9656" max="9656" width="0.85546875" style="18" customWidth="1"/>
    <col min="9657" max="9657" width="2.42578125" style="18" customWidth="1"/>
    <col min="9658" max="9658" width="3" style="18" customWidth="1"/>
    <col min="9659" max="9659" width="0.85546875" style="18" customWidth="1"/>
    <col min="9660" max="9660" width="2.42578125" style="18" customWidth="1"/>
    <col min="9661" max="9661" width="3" style="18" customWidth="1"/>
    <col min="9662" max="9662" width="0.85546875" style="18" customWidth="1"/>
    <col min="9663" max="9663" width="2.42578125" style="18" customWidth="1"/>
    <col min="9664" max="9664" width="3" style="18" customWidth="1"/>
    <col min="9665" max="9665" width="0.85546875" style="18" customWidth="1"/>
    <col min="9666" max="9666" width="2.42578125" style="18" customWidth="1"/>
    <col min="9667" max="9667" width="3" style="18" customWidth="1"/>
    <col min="9668" max="9668" width="0.85546875" style="18" customWidth="1"/>
    <col min="9669" max="9669" width="2.42578125" style="18" customWidth="1"/>
    <col min="9670" max="9670" width="3" style="18" customWidth="1"/>
    <col min="9671" max="9671" width="0.85546875" style="18" customWidth="1"/>
    <col min="9672" max="9672" width="2.42578125" style="18" customWidth="1"/>
    <col min="9673" max="9673" width="3" style="18" customWidth="1"/>
    <col min="9674" max="9674" width="0.85546875" style="18" customWidth="1"/>
    <col min="9675" max="9675" width="2.42578125" style="18" customWidth="1"/>
    <col min="9676" max="9676" width="3.7109375" style="18" customWidth="1"/>
    <col min="9677" max="9677" width="4.7109375" style="18" customWidth="1"/>
    <col min="9678" max="9678" width="5.42578125" style="18" customWidth="1"/>
    <col min="9679" max="9679" width="4.140625" style="18" customWidth="1"/>
    <col min="9680" max="9898" width="11.42578125" style="18"/>
    <col min="9899" max="9899" width="1.85546875" style="18" bestFit="1" customWidth="1"/>
    <col min="9900" max="9900" width="10.7109375" style="18" customWidth="1"/>
    <col min="9901" max="9901" width="2" style="18" customWidth="1"/>
    <col min="9902" max="9902" width="3" style="18" customWidth="1"/>
    <col min="9903" max="9903" width="0.85546875" style="18" customWidth="1"/>
    <col min="9904" max="9904" width="2.42578125" style="18" customWidth="1"/>
    <col min="9905" max="9905" width="3" style="18" customWidth="1"/>
    <col min="9906" max="9906" width="0.85546875" style="18" customWidth="1"/>
    <col min="9907" max="9907" width="2.42578125" style="18" customWidth="1"/>
    <col min="9908" max="9908" width="3" style="18" customWidth="1"/>
    <col min="9909" max="9909" width="0.85546875" style="18" customWidth="1"/>
    <col min="9910" max="9910" width="2.42578125" style="18" customWidth="1"/>
    <col min="9911" max="9911" width="3" style="18" customWidth="1"/>
    <col min="9912" max="9912" width="0.85546875" style="18" customWidth="1"/>
    <col min="9913" max="9913" width="2.42578125" style="18" customWidth="1"/>
    <col min="9914" max="9914" width="3" style="18" customWidth="1"/>
    <col min="9915" max="9915" width="0.85546875" style="18" customWidth="1"/>
    <col min="9916" max="9916" width="2.42578125" style="18" customWidth="1"/>
    <col min="9917" max="9917" width="3" style="18" customWidth="1"/>
    <col min="9918" max="9918" width="0.85546875" style="18" customWidth="1"/>
    <col min="9919" max="9919" width="2.42578125" style="18" customWidth="1"/>
    <col min="9920" max="9920" width="3" style="18" customWidth="1"/>
    <col min="9921" max="9921" width="0.85546875" style="18" customWidth="1"/>
    <col min="9922" max="9922" width="2.42578125" style="18" customWidth="1"/>
    <col min="9923" max="9923" width="3" style="18" customWidth="1"/>
    <col min="9924" max="9924" width="0.85546875" style="18" customWidth="1"/>
    <col min="9925" max="9925" width="2.42578125" style="18" customWidth="1"/>
    <col min="9926" max="9926" width="3" style="18" customWidth="1"/>
    <col min="9927" max="9927" width="0.85546875" style="18" customWidth="1"/>
    <col min="9928" max="9928" width="2.42578125" style="18" customWidth="1"/>
    <col min="9929" max="9929" width="3" style="18" customWidth="1"/>
    <col min="9930" max="9930" width="0.85546875" style="18" customWidth="1"/>
    <col min="9931" max="9931" width="2.42578125" style="18" customWidth="1"/>
    <col min="9932" max="9932" width="3.7109375" style="18" customWidth="1"/>
    <col min="9933" max="9933" width="4.7109375" style="18" customWidth="1"/>
    <col min="9934" max="9934" width="5.42578125" style="18" customWidth="1"/>
    <col min="9935" max="9935" width="4.140625" style="18" customWidth="1"/>
    <col min="9936" max="10154" width="11.42578125" style="18"/>
    <col min="10155" max="10155" width="1.85546875" style="18" bestFit="1" customWidth="1"/>
    <col min="10156" max="10156" width="10.7109375" style="18" customWidth="1"/>
    <col min="10157" max="10157" width="2" style="18" customWidth="1"/>
    <col min="10158" max="10158" width="3" style="18" customWidth="1"/>
    <col min="10159" max="10159" width="0.85546875" style="18" customWidth="1"/>
    <col min="10160" max="10160" width="2.42578125" style="18" customWidth="1"/>
    <col min="10161" max="10161" width="3" style="18" customWidth="1"/>
    <col min="10162" max="10162" width="0.85546875" style="18" customWidth="1"/>
    <col min="10163" max="10163" width="2.42578125" style="18" customWidth="1"/>
    <col min="10164" max="10164" width="3" style="18" customWidth="1"/>
    <col min="10165" max="10165" width="0.85546875" style="18" customWidth="1"/>
    <col min="10166" max="10166" width="2.42578125" style="18" customWidth="1"/>
    <col min="10167" max="10167" width="3" style="18" customWidth="1"/>
    <col min="10168" max="10168" width="0.85546875" style="18" customWidth="1"/>
    <col min="10169" max="10169" width="2.42578125" style="18" customWidth="1"/>
    <col min="10170" max="10170" width="3" style="18" customWidth="1"/>
    <col min="10171" max="10171" width="0.85546875" style="18" customWidth="1"/>
    <col min="10172" max="10172" width="2.42578125" style="18" customWidth="1"/>
    <col min="10173" max="10173" width="3" style="18" customWidth="1"/>
    <col min="10174" max="10174" width="0.85546875" style="18" customWidth="1"/>
    <col min="10175" max="10175" width="2.42578125" style="18" customWidth="1"/>
    <col min="10176" max="10176" width="3" style="18" customWidth="1"/>
    <col min="10177" max="10177" width="0.85546875" style="18" customWidth="1"/>
    <col min="10178" max="10178" width="2.42578125" style="18" customWidth="1"/>
    <col min="10179" max="10179" width="3" style="18" customWidth="1"/>
    <col min="10180" max="10180" width="0.85546875" style="18" customWidth="1"/>
    <col min="10181" max="10181" width="2.42578125" style="18" customWidth="1"/>
    <col min="10182" max="10182" width="3" style="18" customWidth="1"/>
    <col min="10183" max="10183" width="0.85546875" style="18" customWidth="1"/>
    <col min="10184" max="10184" width="2.42578125" style="18" customWidth="1"/>
    <col min="10185" max="10185" width="3" style="18" customWidth="1"/>
    <col min="10186" max="10186" width="0.85546875" style="18" customWidth="1"/>
    <col min="10187" max="10187" width="2.42578125" style="18" customWidth="1"/>
    <col min="10188" max="10188" width="3.7109375" style="18" customWidth="1"/>
    <col min="10189" max="10189" width="4.7109375" style="18" customWidth="1"/>
    <col min="10190" max="10190" width="5.42578125" style="18" customWidth="1"/>
    <col min="10191" max="10191" width="4.140625" style="18" customWidth="1"/>
    <col min="10192" max="10410" width="11.42578125" style="18"/>
    <col min="10411" max="10411" width="1.85546875" style="18" bestFit="1" customWidth="1"/>
    <col min="10412" max="10412" width="10.7109375" style="18" customWidth="1"/>
    <col min="10413" max="10413" width="2" style="18" customWidth="1"/>
    <col min="10414" max="10414" width="3" style="18" customWidth="1"/>
    <col min="10415" max="10415" width="0.85546875" style="18" customWidth="1"/>
    <col min="10416" max="10416" width="2.42578125" style="18" customWidth="1"/>
    <col min="10417" max="10417" width="3" style="18" customWidth="1"/>
    <col min="10418" max="10418" width="0.85546875" style="18" customWidth="1"/>
    <col min="10419" max="10419" width="2.42578125" style="18" customWidth="1"/>
    <col min="10420" max="10420" width="3" style="18" customWidth="1"/>
    <col min="10421" max="10421" width="0.85546875" style="18" customWidth="1"/>
    <col min="10422" max="10422" width="2.42578125" style="18" customWidth="1"/>
    <col min="10423" max="10423" width="3" style="18" customWidth="1"/>
    <col min="10424" max="10424" width="0.85546875" style="18" customWidth="1"/>
    <col min="10425" max="10425" width="2.42578125" style="18" customWidth="1"/>
    <col min="10426" max="10426" width="3" style="18" customWidth="1"/>
    <col min="10427" max="10427" width="0.85546875" style="18" customWidth="1"/>
    <col min="10428" max="10428" width="2.42578125" style="18" customWidth="1"/>
    <col min="10429" max="10429" width="3" style="18" customWidth="1"/>
    <col min="10430" max="10430" width="0.85546875" style="18" customWidth="1"/>
    <col min="10431" max="10431" width="2.42578125" style="18" customWidth="1"/>
    <col min="10432" max="10432" width="3" style="18" customWidth="1"/>
    <col min="10433" max="10433" width="0.85546875" style="18" customWidth="1"/>
    <col min="10434" max="10434" width="2.42578125" style="18" customWidth="1"/>
    <col min="10435" max="10435" width="3" style="18" customWidth="1"/>
    <col min="10436" max="10436" width="0.85546875" style="18" customWidth="1"/>
    <col min="10437" max="10437" width="2.42578125" style="18" customWidth="1"/>
    <col min="10438" max="10438" width="3" style="18" customWidth="1"/>
    <col min="10439" max="10439" width="0.85546875" style="18" customWidth="1"/>
    <col min="10440" max="10440" width="2.42578125" style="18" customWidth="1"/>
    <col min="10441" max="10441" width="3" style="18" customWidth="1"/>
    <col min="10442" max="10442" width="0.85546875" style="18" customWidth="1"/>
    <col min="10443" max="10443" width="2.42578125" style="18" customWidth="1"/>
    <col min="10444" max="10444" width="3.7109375" style="18" customWidth="1"/>
    <col min="10445" max="10445" width="4.7109375" style="18" customWidth="1"/>
    <col min="10446" max="10446" width="5.42578125" style="18" customWidth="1"/>
    <col min="10447" max="10447" width="4.140625" style="18" customWidth="1"/>
    <col min="10448" max="10666" width="11.42578125" style="18"/>
    <col min="10667" max="10667" width="1.85546875" style="18" bestFit="1" customWidth="1"/>
    <col min="10668" max="10668" width="10.7109375" style="18" customWidth="1"/>
    <col min="10669" max="10669" width="2" style="18" customWidth="1"/>
    <col min="10670" max="10670" width="3" style="18" customWidth="1"/>
    <col min="10671" max="10671" width="0.85546875" style="18" customWidth="1"/>
    <col min="10672" max="10672" width="2.42578125" style="18" customWidth="1"/>
    <col min="10673" max="10673" width="3" style="18" customWidth="1"/>
    <col min="10674" max="10674" width="0.85546875" style="18" customWidth="1"/>
    <col min="10675" max="10675" width="2.42578125" style="18" customWidth="1"/>
    <col min="10676" max="10676" width="3" style="18" customWidth="1"/>
    <col min="10677" max="10677" width="0.85546875" style="18" customWidth="1"/>
    <col min="10678" max="10678" width="2.42578125" style="18" customWidth="1"/>
    <col min="10679" max="10679" width="3" style="18" customWidth="1"/>
    <col min="10680" max="10680" width="0.85546875" style="18" customWidth="1"/>
    <col min="10681" max="10681" width="2.42578125" style="18" customWidth="1"/>
    <col min="10682" max="10682" width="3" style="18" customWidth="1"/>
    <col min="10683" max="10683" width="0.85546875" style="18" customWidth="1"/>
    <col min="10684" max="10684" width="2.42578125" style="18" customWidth="1"/>
    <col min="10685" max="10685" width="3" style="18" customWidth="1"/>
    <col min="10686" max="10686" width="0.85546875" style="18" customWidth="1"/>
    <col min="10687" max="10687" width="2.42578125" style="18" customWidth="1"/>
    <col min="10688" max="10688" width="3" style="18" customWidth="1"/>
    <col min="10689" max="10689" width="0.85546875" style="18" customWidth="1"/>
    <col min="10690" max="10690" width="2.42578125" style="18" customWidth="1"/>
    <col min="10691" max="10691" width="3" style="18" customWidth="1"/>
    <col min="10692" max="10692" width="0.85546875" style="18" customWidth="1"/>
    <col min="10693" max="10693" width="2.42578125" style="18" customWidth="1"/>
    <col min="10694" max="10694" width="3" style="18" customWidth="1"/>
    <col min="10695" max="10695" width="0.85546875" style="18" customWidth="1"/>
    <col min="10696" max="10696" width="2.42578125" style="18" customWidth="1"/>
    <col min="10697" max="10697" width="3" style="18" customWidth="1"/>
    <col min="10698" max="10698" width="0.85546875" style="18" customWidth="1"/>
    <col min="10699" max="10699" width="2.42578125" style="18" customWidth="1"/>
    <col min="10700" max="10700" width="3.7109375" style="18" customWidth="1"/>
    <col min="10701" max="10701" width="4.7109375" style="18" customWidth="1"/>
    <col min="10702" max="10702" width="5.42578125" style="18" customWidth="1"/>
    <col min="10703" max="10703" width="4.140625" style="18" customWidth="1"/>
    <col min="10704" max="10922" width="11.42578125" style="18"/>
    <col min="10923" max="10923" width="1.85546875" style="18" bestFit="1" customWidth="1"/>
    <col min="10924" max="10924" width="10.7109375" style="18" customWidth="1"/>
    <col min="10925" max="10925" width="2" style="18" customWidth="1"/>
    <col min="10926" max="10926" width="3" style="18" customWidth="1"/>
    <col min="10927" max="10927" width="0.85546875" style="18" customWidth="1"/>
    <col min="10928" max="10928" width="2.42578125" style="18" customWidth="1"/>
    <col min="10929" max="10929" width="3" style="18" customWidth="1"/>
    <col min="10930" max="10930" width="0.85546875" style="18" customWidth="1"/>
    <col min="10931" max="10931" width="2.42578125" style="18" customWidth="1"/>
    <col min="10932" max="10932" width="3" style="18" customWidth="1"/>
    <col min="10933" max="10933" width="0.85546875" style="18" customWidth="1"/>
    <col min="10934" max="10934" width="2.42578125" style="18" customWidth="1"/>
    <col min="10935" max="10935" width="3" style="18" customWidth="1"/>
    <col min="10936" max="10936" width="0.85546875" style="18" customWidth="1"/>
    <col min="10937" max="10937" width="2.42578125" style="18" customWidth="1"/>
    <col min="10938" max="10938" width="3" style="18" customWidth="1"/>
    <col min="10939" max="10939" width="0.85546875" style="18" customWidth="1"/>
    <col min="10940" max="10940" width="2.42578125" style="18" customWidth="1"/>
    <col min="10941" max="10941" width="3" style="18" customWidth="1"/>
    <col min="10942" max="10942" width="0.85546875" style="18" customWidth="1"/>
    <col min="10943" max="10943" width="2.42578125" style="18" customWidth="1"/>
    <col min="10944" max="10944" width="3" style="18" customWidth="1"/>
    <col min="10945" max="10945" width="0.85546875" style="18" customWidth="1"/>
    <col min="10946" max="10946" width="2.42578125" style="18" customWidth="1"/>
    <col min="10947" max="10947" width="3" style="18" customWidth="1"/>
    <col min="10948" max="10948" width="0.85546875" style="18" customWidth="1"/>
    <col min="10949" max="10949" width="2.42578125" style="18" customWidth="1"/>
    <col min="10950" max="10950" width="3" style="18" customWidth="1"/>
    <col min="10951" max="10951" width="0.85546875" style="18" customWidth="1"/>
    <col min="10952" max="10952" width="2.42578125" style="18" customWidth="1"/>
    <col min="10953" max="10953" width="3" style="18" customWidth="1"/>
    <col min="10954" max="10954" width="0.85546875" style="18" customWidth="1"/>
    <col min="10955" max="10955" width="2.42578125" style="18" customWidth="1"/>
    <col min="10956" max="10956" width="3.7109375" style="18" customWidth="1"/>
    <col min="10957" max="10957" width="4.7109375" style="18" customWidth="1"/>
    <col min="10958" max="10958" width="5.42578125" style="18" customWidth="1"/>
    <col min="10959" max="10959" width="4.140625" style="18" customWidth="1"/>
    <col min="10960" max="11178" width="11.42578125" style="18"/>
    <col min="11179" max="11179" width="1.85546875" style="18" bestFit="1" customWidth="1"/>
    <col min="11180" max="11180" width="10.7109375" style="18" customWidth="1"/>
    <col min="11181" max="11181" width="2" style="18" customWidth="1"/>
    <col min="11182" max="11182" width="3" style="18" customWidth="1"/>
    <col min="11183" max="11183" width="0.85546875" style="18" customWidth="1"/>
    <col min="11184" max="11184" width="2.42578125" style="18" customWidth="1"/>
    <col min="11185" max="11185" width="3" style="18" customWidth="1"/>
    <col min="11186" max="11186" width="0.85546875" style="18" customWidth="1"/>
    <col min="11187" max="11187" width="2.42578125" style="18" customWidth="1"/>
    <col min="11188" max="11188" width="3" style="18" customWidth="1"/>
    <col min="11189" max="11189" width="0.85546875" style="18" customWidth="1"/>
    <col min="11190" max="11190" width="2.42578125" style="18" customWidth="1"/>
    <col min="11191" max="11191" width="3" style="18" customWidth="1"/>
    <col min="11192" max="11192" width="0.85546875" style="18" customWidth="1"/>
    <col min="11193" max="11193" width="2.42578125" style="18" customWidth="1"/>
    <col min="11194" max="11194" width="3" style="18" customWidth="1"/>
    <col min="11195" max="11195" width="0.85546875" style="18" customWidth="1"/>
    <col min="11196" max="11196" width="2.42578125" style="18" customWidth="1"/>
    <col min="11197" max="11197" width="3" style="18" customWidth="1"/>
    <col min="11198" max="11198" width="0.85546875" style="18" customWidth="1"/>
    <col min="11199" max="11199" width="2.42578125" style="18" customWidth="1"/>
    <col min="11200" max="11200" width="3" style="18" customWidth="1"/>
    <col min="11201" max="11201" width="0.85546875" style="18" customWidth="1"/>
    <col min="11202" max="11202" width="2.42578125" style="18" customWidth="1"/>
    <col min="11203" max="11203" width="3" style="18" customWidth="1"/>
    <col min="11204" max="11204" width="0.85546875" style="18" customWidth="1"/>
    <col min="11205" max="11205" width="2.42578125" style="18" customWidth="1"/>
    <col min="11206" max="11206" width="3" style="18" customWidth="1"/>
    <col min="11207" max="11207" width="0.85546875" style="18" customWidth="1"/>
    <col min="11208" max="11208" width="2.42578125" style="18" customWidth="1"/>
    <col min="11209" max="11209" width="3" style="18" customWidth="1"/>
    <col min="11210" max="11210" width="0.85546875" style="18" customWidth="1"/>
    <col min="11211" max="11211" width="2.42578125" style="18" customWidth="1"/>
    <col min="11212" max="11212" width="3.7109375" style="18" customWidth="1"/>
    <col min="11213" max="11213" width="4.7109375" style="18" customWidth="1"/>
    <col min="11214" max="11214" width="5.42578125" style="18" customWidth="1"/>
    <col min="11215" max="11215" width="4.140625" style="18" customWidth="1"/>
    <col min="11216" max="11434" width="11.42578125" style="18"/>
    <col min="11435" max="11435" width="1.85546875" style="18" bestFit="1" customWidth="1"/>
    <col min="11436" max="11436" width="10.7109375" style="18" customWidth="1"/>
    <col min="11437" max="11437" width="2" style="18" customWidth="1"/>
    <col min="11438" max="11438" width="3" style="18" customWidth="1"/>
    <col min="11439" max="11439" width="0.85546875" style="18" customWidth="1"/>
    <col min="11440" max="11440" width="2.42578125" style="18" customWidth="1"/>
    <col min="11441" max="11441" width="3" style="18" customWidth="1"/>
    <col min="11442" max="11442" width="0.85546875" style="18" customWidth="1"/>
    <col min="11443" max="11443" width="2.42578125" style="18" customWidth="1"/>
    <col min="11444" max="11444" width="3" style="18" customWidth="1"/>
    <col min="11445" max="11445" width="0.85546875" style="18" customWidth="1"/>
    <col min="11446" max="11446" width="2.42578125" style="18" customWidth="1"/>
    <col min="11447" max="11447" width="3" style="18" customWidth="1"/>
    <col min="11448" max="11448" width="0.85546875" style="18" customWidth="1"/>
    <col min="11449" max="11449" width="2.42578125" style="18" customWidth="1"/>
    <col min="11450" max="11450" width="3" style="18" customWidth="1"/>
    <col min="11451" max="11451" width="0.85546875" style="18" customWidth="1"/>
    <col min="11452" max="11452" width="2.42578125" style="18" customWidth="1"/>
    <col min="11453" max="11453" width="3" style="18" customWidth="1"/>
    <col min="11454" max="11454" width="0.85546875" style="18" customWidth="1"/>
    <col min="11455" max="11455" width="2.42578125" style="18" customWidth="1"/>
    <col min="11456" max="11456" width="3" style="18" customWidth="1"/>
    <col min="11457" max="11457" width="0.85546875" style="18" customWidth="1"/>
    <col min="11458" max="11458" width="2.42578125" style="18" customWidth="1"/>
    <col min="11459" max="11459" width="3" style="18" customWidth="1"/>
    <col min="11460" max="11460" width="0.85546875" style="18" customWidth="1"/>
    <col min="11461" max="11461" width="2.42578125" style="18" customWidth="1"/>
    <col min="11462" max="11462" width="3" style="18" customWidth="1"/>
    <col min="11463" max="11463" width="0.85546875" style="18" customWidth="1"/>
    <col min="11464" max="11464" width="2.42578125" style="18" customWidth="1"/>
    <col min="11465" max="11465" width="3" style="18" customWidth="1"/>
    <col min="11466" max="11466" width="0.85546875" style="18" customWidth="1"/>
    <col min="11467" max="11467" width="2.42578125" style="18" customWidth="1"/>
    <col min="11468" max="11468" width="3.7109375" style="18" customWidth="1"/>
    <col min="11469" max="11469" width="4.7109375" style="18" customWidth="1"/>
    <col min="11470" max="11470" width="5.42578125" style="18" customWidth="1"/>
    <col min="11471" max="11471" width="4.140625" style="18" customWidth="1"/>
    <col min="11472" max="11690" width="11.42578125" style="18"/>
    <col min="11691" max="11691" width="1.85546875" style="18" bestFit="1" customWidth="1"/>
    <col min="11692" max="11692" width="10.7109375" style="18" customWidth="1"/>
    <col min="11693" max="11693" width="2" style="18" customWidth="1"/>
    <col min="11694" max="11694" width="3" style="18" customWidth="1"/>
    <col min="11695" max="11695" width="0.85546875" style="18" customWidth="1"/>
    <col min="11696" max="11696" width="2.42578125" style="18" customWidth="1"/>
    <col min="11697" max="11697" width="3" style="18" customWidth="1"/>
    <col min="11698" max="11698" width="0.85546875" style="18" customWidth="1"/>
    <col min="11699" max="11699" width="2.42578125" style="18" customWidth="1"/>
    <col min="11700" max="11700" width="3" style="18" customWidth="1"/>
    <col min="11701" max="11701" width="0.85546875" style="18" customWidth="1"/>
    <col min="11702" max="11702" width="2.42578125" style="18" customWidth="1"/>
    <col min="11703" max="11703" width="3" style="18" customWidth="1"/>
    <col min="11704" max="11704" width="0.85546875" style="18" customWidth="1"/>
    <col min="11705" max="11705" width="2.42578125" style="18" customWidth="1"/>
    <col min="11706" max="11706" width="3" style="18" customWidth="1"/>
    <col min="11707" max="11707" width="0.85546875" style="18" customWidth="1"/>
    <col min="11708" max="11708" width="2.42578125" style="18" customWidth="1"/>
    <col min="11709" max="11709" width="3" style="18" customWidth="1"/>
    <col min="11710" max="11710" width="0.85546875" style="18" customWidth="1"/>
    <col min="11711" max="11711" width="2.42578125" style="18" customWidth="1"/>
    <col min="11712" max="11712" width="3" style="18" customWidth="1"/>
    <col min="11713" max="11713" width="0.85546875" style="18" customWidth="1"/>
    <col min="11714" max="11714" width="2.42578125" style="18" customWidth="1"/>
    <col min="11715" max="11715" width="3" style="18" customWidth="1"/>
    <col min="11716" max="11716" width="0.85546875" style="18" customWidth="1"/>
    <col min="11717" max="11717" width="2.42578125" style="18" customWidth="1"/>
    <col min="11718" max="11718" width="3" style="18" customWidth="1"/>
    <col min="11719" max="11719" width="0.85546875" style="18" customWidth="1"/>
    <col min="11720" max="11720" width="2.42578125" style="18" customWidth="1"/>
    <col min="11721" max="11721" width="3" style="18" customWidth="1"/>
    <col min="11722" max="11722" width="0.85546875" style="18" customWidth="1"/>
    <col min="11723" max="11723" width="2.42578125" style="18" customWidth="1"/>
    <col min="11724" max="11724" width="3.7109375" style="18" customWidth="1"/>
    <col min="11725" max="11725" width="4.7109375" style="18" customWidth="1"/>
    <col min="11726" max="11726" width="5.42578125" style="18" customWidth="1"/>
    <col min="11727" max="11727" width="4.140625" style="18" customWidth="1"/>
    <col min="11728" max="11946" width="11.42578125" style="18"/>
    <col min="11947" max="11947" width="1.85546875" style="18" bestFit="1" customWidth="1"/>
    <col min="11948" max="11948" width="10.7109375" style="18" customWidth="1"/>
    <col min="11949" max="11949" width="2" style="18" customWidth="1"/>
    <col min="11950" max="11950" width="3" style="18" customWidth="1"/>
    <col min="11951" max="11951" width="0.85546875" style="18" customWidth="1"/>
    <col min="11952" max="11952" width="2.42578125" style="18" customWidth="1"/>
    <col min="11953" max="11953" width="3" style="18" customWidth="1"/>
    <col min="11954" max="11954" width="0.85546875" style="18" customWidth="1"/>
    <col min="11955" max="11955" width="2.42578125" style="18" customWidth="1"/>
    <col min="11956" max="11956" width="3" style="18" customWidth="1"/>
    <col min="11957" max="11957" width="0.85546875" style="18" customWidth="1"/>
    <col min="11958" max="11958" width="2.42578125" style="18" customWidth="1"/>
    <col min="11959" max="11959" width="3" style="18" customWidth="1"/>
    <col min="11960" max="11960" width="0.85546875" style="18" customWidth="1"/>
    <col min="11961" max="11961" width="2.42578125" style="18" customWidth="1"/>
    <col min="11962" max="11962" width="3" style="18" customWidth="1"/>
    <col min="11963" max="11963" width="0.85546875" style="18" customWidth="1"/>
    <col min="11964" max="11964" width="2.42578125" style="18" customWidth="1"/>
    <col min="11965" max="11965" width="3" style="18" customWidth="1"/>
    <col min="11966" max="11966" width="0.85546875" style="18" customWidth="1"/>
    <col min="11967" max="11967" width="2.42578125" style="18" customWidth="1"/>
    <col min="11968" max="11968" width="3" style="18" customWidth="1"/>
    <col min="11969" max="11969" width="0.85546875" style="18" customWidth="1"/>
    <col min="11970" max="11970" width="2.42578125" style="18" customWidth="1"/>
    <col min="11971" max="11971" width="3" style="18" customWidth="1"/>
    <col min="11972" max="11972" width="0.85546875" style="18" customWidth="1"/>
    <col min="11973" max="11973" width="2.42578125" style="18" customWidth="1"/>
    <col min="11974" max="11974" width="3" style="18" customWidth="1"/>
    <col min="11975" max="11975" width="0.85546875" style="18" customWidth="1"/>
    <col min="11976" max="11976" width="2.42578125" style="18" customWidth="1"/>
    <col min="11977" max="11977" width="3" style="18" customWidth="1"/>
    <col min="11978" max="11978" width="0.85546875" style="18" customWidth="1"/>
    <col min="11979" max="11979" width="2.42578125" style="18" customWidth="1"/>
    <col min="11980" max="11980" width="3.7109375" style="18" customWidth="1"/>
    <col min="11981" max="11981" width="4.7109375" style="18" customWidth="1"/>
    <col min="11982" max="11982" width="5.42578125" style="18" customWidth="1"/>
    <col min="11983" max="11983" width="4.140625" style="18" customWidth="1"/>
    <col min="11984" max="12202" width="11.42578125" style="18"/>
    <col min="12203" max="12203" width="1.85546875" style="18" bestFit="1" customWidth="1"/>
    <col min="12204" max="12204" width="10.7109375" style="18" customWidth="1"/>
    <col min="12205" max="12205" width="2" style="18" customWidth="1"/>
    <col min="12206" max="12206" width="3" style="18" customWidth="1"/>
    <col min="12207" max="12207" width="0.85546875" style="18" customWidth="1"/>
    <col min="12208" max="12208" width="2.42578125" style="18" customWidth="1"/>
    <col min="12209" max="12209" width="3" style="18" customWidth="1"/>
    <col min="12210" max="12210" width="0.85546875" style="18" customWidth="1"/>
    <col min="12211" max="12211" width="2.42578125" style="18" customWidth="1"/>
    <col min="12212" max="12212" width="3" style="18" customWidth="1"/>
    <col min="12213" max="12213" width="0.85546875" style="18" customWidth="1"/>
    <col min="12214" max="12214" width="2.42578125" style="18" customWidth="1"/>
    <col min="12215" max="12215" width="3" style="18" customWidth="1"/>
    <col min="12216" max="12216" width="0.85546875" style="18" customWidth="1"/>
    <col min="12217" max="12217" width="2.42578125" style="18" customWidth="1"/>
    <col min="12218" max="12218" width="3" style="18" customWidth="1"/>
    <col min="12219" max="12219" width="0.85546875" style="18" customWidth="1"/>
    <col min="12220" max="12220" width="2.42578125" style="18" customWidth="1"/>
    <col min="12221" max="12221" width="3" style="18" customWidth="1"/>
    <col min="12222" max="12222" width="0.85546875" style="18" customWidth="1"/>
    <col min="12223" max="12223" width="2.42578125" style="18" customWidth="1"/>
    <col min="12224" max="12224" width="3" style="18" customWidth="1"/>
    <col min="12225" max="12225" width="0.85546875" style="18" customWidth="1"/>
    <col min="12226" max="12226" width="2.42578125" style="18" customWidth="1"/>
    <col min="12227" max="12227" width="3" style="18" customWidth="1"/>
    <col min="12228" max="12228" width="0.85546875" style="18" customWidth="1"/>
    <col min="12229" max="12229" width="2.42578125" style="18" customWidth="1"/>
    <col min="12230" max="12230" width="3" style="18" customWidth="1"/>
    <col min="12231" max="12231" width="0.85546875" style="18" customWidth="1"/>
    <col min="12232" max="12232" width="2.42578125" style="18" customWidth="1"/>
    <col min="12233" max="12233" width="3" style="18" customWidth="1"/>
    <col min="12234" max="12234" width="0.85546875" style="18" customWidth="1"/>
    <col min="12235" max="12235" width="2.42578125" style="18" customWidth="1"/>
    <col min="12236" max="12236" width="3.7109375" style="18" customWidth="1"/>
    <col min="12237" max="12237" width="4.7109375" style="18" customWidth="1"/>
    <col min="12238" max="12238" width="5.42578125" style="18" customWidth="1"/>
    <col min="12239" max="12239" width="4.140625" style="18" customWidth="1"/>
    <col min="12240" max="12458" width="11.42578125" style="18"/>
    <col min="12459" max="12459" width="1.85546875" style="18" bestFit="1" customWidth="1"/>
    <col min="12460" max="12460" width="10.7109375" style="18" customWidth="1"/>
    <col min="12461" max="12461" width="2" style="18" customWidth="1"/>
    <col min="12462" max="12462" width="3" style="18" customWidth="1"/>
    <col min="12463" max="12463" width="0.85546875" style="18" customWidth="1"/>
    <col min="12464" max="12464" width="2.42578125" style="18" customWidth="1"/>
    <col min="12465" max="12465" width="3" style="18" customWidth="1"/>
    <col min="12466" max="12466" width="0.85546875" style="18" customWidth="1"/>
    <col min="12467" max="12467" width="2.42578125" style="18" customWidth="1"/>
    <col min="12468" max="12468" width="3" style="18" customWidth="1"/>
    <col min="12469" max="12469" width="0.85546875" style="18" customWidth="1"/>
    <col min="12470" max="12470" width="2.42578125" style="18" customWidth="1"/>
    <col min="12471" max="12471" width="3" style="18" customWidth="1"/>
    <col min="12472" max="12472" width="0.85546875" style="18" customWidth="1"/>
    <col min="12473" max="12473" width="2.42578125" style="18" customWidth="1"/>
    <col min="12474" max="12474" width="3" style="18" customWidth="1"/>
    <col min="12475" max="12475" width="0.85546875" style="18" customWidth="1"/>
    <col min="12476" max="12476" width="2.42578125" style="18" customWidth="1"/>
    <col min="12477" max="12477" width="3" style="18" customWidth="1"/>
    <col min="12478" max="12478" width="0.85546875" style="18" customWidth="1"/>
    <col min="12479" max="12479" width="2.42578125" style="18" customWidth="1"/>
    <col min="12480" max="12480" width="3" style="18" customWidth="1"/>
    <col min="12481" max="12481" width="0.85546875" style="18" customWidth="1"/>
    <col min="12482" max="12482" width="2.42578125" style="18" customWidth="1"/>
    <col min="12483" max="12483" width="3" style="18" customWidth="1"/>
    <col min="12484" max="12484" width="0.85546875" style="18" customWidth="1"/>
    <col min="12485" max="12485" width="2.42578125" style="18" customWidth="1"/>
    <col min="12486" max="12486" width="3" style="18" customWidth="1"/>
    <col min="12487" max="12487" width="0.85546875" style="18" customWidth="1"/>
    <col min="12488" max="12488" width="2.42578125" style="18" customWidth="1"/>
    <col min="12489" max="12489" width="3" style="18" customWidth="1"/>
    <col min="12490" max="12490" width="0.85546875" style="18" customWidth="1"/>
    <col min="12491" max="12491" width="2.42578125" style="18" customWidth="1"/>
    <col min="12492" max="12492" width="3.7109375" style="18" customWidth="1"/>
    <col min="12493" max="12493" width="4.7109375" style="18" customWidth="1"/>
    <col min="12494" max="12494" width="5.42578125" style="18" customWidth="1"/>
    <col min="12495" max="12495" width="4.140625" style="18" customWidth="1"/>
    <col min="12496" max="12714" width="11.42578125" style="18"/>
    <col min="12715" max="12715" width="1.85546875" style="18" bestFit="1" customWidth="1"/>
    <col min="12716" max="12716" width="10.7109375" style="18" customWidth="1"/>
    <col min="12717" max="12717" width="2" style="18" customWidth="1"/>
    <col min="12718" max="12718" width="3" style="18" customWidth="1"/>
    <col min="12719" max="12719" width="0.85546875" style="18" customWidth="1"/>
    <col min="12720" max="12720" width="2.42578125" style="18" customWidth="1"/>
    <col min="12721" max="12721" width="3" style="18" customWidth="1"/>
    <col min="12722" max="12722" width="0.85546875" style="18" customWidth="1"/>
    <col min="12723" max="12723" width="2.42578125" style="18" customWidth="1"/>
    <col min="12724" max="12724" width="3" style="18" customWidth="1"/>
    <col min="12725" max="12725" width="0.85546875" style="18" customWidth="1"/>
    <col min="12726" max="12726" width="2.42578125" style="18" customWidth="1"/>
    <col min="12727" max="12727" width="3" style="18" customWidth="1"/>
    <col min="12728" max="12728" width="0.85546875" style="18" customWidth="1"/>
    <col min="12729" max="12729" width="2.42578125" style="18" customWidth="1"/>
    <col min="12730" max="12730" width="3" style="18" customWidth="1"/>
    <col min="12731" max="12731" width="0.85546875" style="18" customWidth="1"/>
    <col min="12732" max="12732" width="2.42578125" style="18" customWidth="1"/>
    <col min="12733" max="12733" width="3" style="18" customWidth="1"/>
    <col min="12734" max="12734" width="0.85546875" style="18" customWidth="1"/>
    <col min="12735" max="12735" width="2.42578125" style="18" customWidth="1"/>
    <col min="12736" max="12736" width="3" style="18" customWidth="1"/>
    <col min="12737" max="12737" width="0.85546875" style="18" customWidth="1"/>
    <col min="12738" max="12738" width="2.42578125" style="18" customWidth="1"/>
    <col min="12739" max="12739" width="3" style="18" customWidth="1"/>
    <col min="12740" max="12740" width="0.85546875" style="18" customWidth="1"/>
    <col min="12741" max="12741" width="2.42578125" style="18" customWidth="1"/>
    <col min="12742" max="12742" width="3" style="18" customWidth="1"/>
    <col min="12743" max="12743" width="0.85546875" style="18" customWidth="1"/>
    <col min="12744" max="12744" width="2.42578125" style="18" customWidth="1"/>
    <col min="12745" max="12745" width="3" style="18" customWidth="1"/>
    <col min="12746" max="12746" width="0.85546875" style="18" customWidth="1"/>
    <col min="12747" max="12747" width="2.42578125" style="18" customWidth="1"/>
    <col min="12748" max="12748" width="3.7109375" style="18" customWidth="1"/>
    <col min="12749" max="12749" width="4.7109375" style="18" customWidth="1"/>
    <col min="12750" max="12750" width="5.42578125" style="18" customWidth="1"/>
    <col min="12751" max="12751" width="4.140625" style="18" customWidth="1"/>
    <col min="12752" max="12970" width="11.42578125" style="18"/>
    <col min="12971" max="12971" width="1.85546875" style="18" bestFit="1" customWidth="1"/>
    <col min="12972" max="12972" width="10.7109375" style="18" customWidth="1"/>
    <col min="12973" max="12973" width="2" style="18" customWidth="1"/>
    <col min="12974" max="12974" width="3" style="18" customWidth="1"/>
    <col min="12975" max="12975" width="0.85546875" style="18" customWidth="1"/>
    <col min="12976" max="12976" width="2.42578125" style="18" customWidth="1"/>
    <col min="12977" max="12977" width="3" style="18" customWidth="1"/>
    <col min="12978" max="12978" width="0.85546875" style="18" customWidth="1"/>
    <col min="12979" max="12979" width="2.42578125" style="18" customWidth="1"/>
    <col min="12980" max="12980" width="3" style="18" customWidth="1"/>
    <col min="12981" max="12981" width="0.85546875" style="18" customWidth="1"/>
    <col min="12982" max="12982" width="2.42578125" style="18" customWidth="1"/>
    <col min="12983" max="12983" width="3" style="18" customWidth="1"/>
    <col min="12984" max="12984" width="0.85546875" style="18" customWidth="1"/>
    <col min="12985" max="12985" width="2.42578125" style="18" customWidth="1"/>
    <col min="12986" max="12986" width="3" style="18" customWidth="1"/>
    <col min="12987" max="12987" width="0.85546875" style="18" customWidth="1"/>
    <col min="12988" max="12988" width="2.42578125" style="18" customWidth="1"/>
    <col min="12989" max="12989" width="3" style="18" customWidth="1"/>
    <col min="12990" max="12990" width="0.85546875" style="18" customWidth="1"/>
    <col min="12991" max="12991" width="2.42578125" style="18" customWidth="1"/>
    <col min="12992" max="12992" width="3" style="18" customWidth="1"/>
    <col min="12993" max="12993" width="0.85546875" style="18" customWidth="1"/>
    <col min="12994" max="12994" width="2.42578125" style="18" customWidth="1"/>
    <col min="12995" max="12995" width="3" style="18" customWidth="1"/>
    <col min="12996" max="12996" width="0.85546875" style="18" customWidth="1"/>
    <col min="12997" max="12997" width="2.42578125" style="18" customWidth="1"/>
    <col min="12998" max="12998" width="3" style="18" customWidth="1"/>
    <col min="12999" max="12999" width="0.85546875" style="18" customWidth="1"/>
    <col min="13000" max="13000" width="2.42578125" style="18" customWidth="1"/>
    <col min="13001" max="13001" width="3" style="18" customWidth="1"/>
    <col min="13002" max="13002" width="0.85546875" style="18" customWidth="1"/>
    <col min="13003" max="13003" width="2.42578125" style="18" customWidth="1"/>
    <col min="13004" max="13004" width="3.7109375" style="18" customWidth="1"/>
    <col min="13005" max="13005" width="4.7109375" style="18" customWidth="1"/>
    <col min="13006" max="13006" width="5.42578125" style="18" customWidth="1"/>
    <col min="13007" max="13007" width="4.140625" style="18" customWidth="1"/>
    <col min="13008" max="13226" width="11.42578125" style="18"/>
    <col min="13227" max="13227" width="1.85546875" style="18" bestFit="1" customWidth="1"/>
    <col min="13228" max="13228" width="10.7109375" style="18" customWidth="1"/>
    <col min="13229" max="13229" width="2" style="18" customWidth="1"/>
    <col min="13230" max="13230" width="3" style="18" customWidth="1"/>
    <col min="13231" max="13231" width="0.85546875" style="18" customWidth="1"/>
    <col min="13232" max="13232" width="2.42578125" style="18" customWidth="1"/>
    <col min="13233" max="13233" width="3" style="18" customWidth="1"/>
    <col min="13234" max="13234" width="0.85546875" style="18" customWidth="1"/>
    <col min="13235" max="13235" width="2.42578125" style="18" customWidth="1"/>
    <col min="13236" max="13236" width="3" style="18" customWidth="1"/>
    <col min="13237" max="13237" width="0.85546875" style="18" customWidth="1"/>
    <col min="13238" max="13238" width="2.42578125" style="18" customWidth="1"/>
    <col min="13239" max="13239" width="3" style="18" customWidth="1"/>
    <col min="13240" max="13240" width="0.85546875" style="18" customWidth="1"/>
    <col min="13241" max="13241" width="2.42578125" style="18" customWidth="1"/>
    <col min="13242" max="13242" width="3" style="18" customWidth="1"/>
    <col min="13243" max="13243" width="0.85546875" style="18" customWidth="1"/>
    <col min="13244" max="13244" width="2.42578125" style="18" customWidth="1"/>
    <col min="13245" max="13245" width="3" style="18" customWidth="1"/>
    <col min="13246" max="13246" width="0.85546875" style="18" customWidth="1"/>
    <col min="13247" max="13247" width="2.42578125" style="18" customWidth="1"/>
    <col min="13248" max="13248" width="3" style="18" customWidth="1"/>
    <col min="13249" max="13249" width="0.85546875" style="18" customWidth="1"/>
    <col min="13250" max="13250" width="2.42578125" style="18" customWidth="1"/>
    <col min="13251" max="13251" width="3" style="18" customWidth="1"/>
    <col min="13252" max="13252" width="0.85546875" style="18" customWidth="1"/>
    <col min="13253" max="13253" width="2.42578125" style="18" customWidth="1"/>
    <col min="13254" max="13254" width="3" style="18" customWidth="1"/>
    <col min="13255" max="13255" width="0.85546875" style="18" customWidth="1"/>
    <col min="13256" max="13256" width="2.42578125" style="18" customWidth="1"/>
    <col min="13257" max="13257" width="3" style="18" customWidth="1"/>
    <col min="13258" max="13258" width="0.85546875" style="18" customWidth="1"/>
    <col min="13259" max="13259" width="2.42578125" style="18" customWidth="1"/>
    <col min="13260" max="13260" width="3.7109375" style="18" customWidth="1"/>
    <col min="13261" max="13261" width="4.7109375" style="18" customWidth="1"/>
    <col min="13262" max="13262" width="5.42578125" style="18" customWidth="1"/>
    <col min="13263" max="13263" width="4.140625" style="18" customWidth="1"/>
    <col min="13264" max="13482" width="11.42578125" style="18"/>
    <col min="13483" max="13483" width="1.85546875" style="18" bestFit="1" customWidth="1"/>
    <col min="13484" max="13484" width="10.7109375" style="18" customWidth="1"/>
    <col min="13485" max="13485" width="2" style="18" customWidth="1"/>
    <col min="13486" max="13486" width="3" style="18" customWidth="1"/>
    <col min="13487" max="13487" width="0.85546875" style="18" customWidth="1"/>
    <col min="13488" max="13488" width="2.42578125" style="18" customWidth="1"/>
    <col min="13489" max="13489" width="3" style="18" customWidth="1"/>
    <col min="13490" max="13490" width="0.85546875" style="18" customWidth="1"/>
    <col min="13491" max="13491" width="2.42578125" style="18" customWidth="1"/>
    <col min="13492" max="13492" width="3" style="18" customWidth="1"/>
    <col min="13493" max="13493" width="0.85546875" style="18" customWidth="1"/>
    <col min="13494" max="13494" width="2.42578125" style="18" customWidth="1"/>
    <col min="13495" max="13495" width="3" style="18" customWidth="1"/>
    <col min="13496" max="13496" width="0.85546875" style="18" customWidth="1"/>
    <col min="13497" max="13497" width="2.42578125" style="18" customWidth="1"/>
    <col min="13498" max="13498" width="3" style="18" customWidth="1"/>
    <col min="13499" max="13499" width="0.85546875" style="18" customWidth="1"/>
    <col min="13500" max="13500" width="2.42578125" style="18" customWidth="1"/>
    <col min="13501" max="13501" width="3" style="18" customWidth="1"/>
    <col min="13502" max="13502" width="0.85546875" style="18" customWidth="1"/>
    <col min="13503" max="13503" width="2.42578125" style="18" customWidth="1"/>
    <col min="13504" max="13504" width="3" style="18" customWidth="1"/>
    <col min="13505" max="13505" width="0.85546875" style="18" customWidth="1"/>
    <col min="13506" max="13506" width="2.42578125" style="18" customWidth="1"/>
    <col min="13507" max="13507" width="3" style="18" customWidth="1"/>
    <col min="13508" max="13508" width="0.85546875" style="18" customWidth="1"/>
    <col min="13509" max="13509" width="2.42578125" style="18" customWidth="1"/>
    <col min="13510" max="13510" width="3" style="18" customWidth="1"/>
    <col min="13511" max="13511" width="0.85546875" style="18" customWidth="1"/>
    <col min="13512" max="13512" width="2.42578125" style="18" customWidth="1"/>
    <col min="13513" max="13513" width="3" style="18" customWidth="1"/>
    <col min="13514" max="13514" width="0.85546875" style="18" customWidth="1"/>
    <col min="13515" max="13515" width="2.42578125" style="18" customWidth="1"/>
    <col min="13516" max="13516" width="3.7109375" style="18" customWidth="1"/>
    <col min="13517" max="13517" width="4.7109375" style="18" customWidth="1"/>
    <col min="13518" max="13518" width="5.42578125" style="18" customWidth="1"/>
    <col min="13519" max="13519" width="4.140625" style="18" customWidth="1"/>
    <col min="13520" max="13738" width="11.42578125" style="18"/>
    <col min="13739" max="13739" width="1.85546875" style="18" bestFit="1" customWidth="1"/>
    <col min="13740" max="13740" width="10.7109375" style="18" customWidth="1"/>
    <col min="13741" max="13741" width="2" style="18" customWidth="1"/>
    <col min="13742" max="13742" width="3" style="18" customWidth="1"/>
    <col min="13743" max="13743" width="0.85546875" style="18" customWidth="1"/>
    <col min="13744" max="13744" width="2.42578125" style="18" customWidth="1"/>
    <col min="13745" max="13745" width="3" style="18" customWidth="1"/>
    <col min="13746" max="13746" width="0.85546875" style="18" customWidth="1"/>
    <col min="13747" max="13747" width="2.42578125" style="18" customWidth="1"/>
    <col min="13748" max="13748" width="3" style="18" customWidth="1"/>
    <col min="13749" max="13749" width="0.85546875" style="18" customWidth="1"/>
    <col min="13750" max="13750" width="2.42578125" style="18" customWidth="1"/>
    <col min="13751" max="13751" width="3" style="18" customWidth="1"/>
    <col min="13752" max="13752" width="0.85546875" style="18" customWidth="1"/>
    <col min="13753" max="13753" width="2.42578125" style="18" customWidth="1"/>
    <col min="13754" max="13754" width="3" style="18" customWidth="1"/>
    <col min="13755" max="13755" width="0.85546875" style="18" customWidth="1"/>
    <col min="13756" max="13756" width="2.42578125" style="18" customWidth="1"/>
    <col min="13757" max="13757" width="3" style="18" customWidth="1"/>
    <col min="13758" max="13758" width="0.85546875" style="18" customWidth="1"/>
    <col min="13759" max="13759" width="2.42578125" style="18" customWidth="1"/>
    <col min="13760" max="13760" width="3" style="18" customWidth="1"/>
    <col min="13761" max="13761" width="0.85546875" style="18" customWidth="1"/>
    <col min="13762" max="13762" width="2.42578125" style="18" customWidth="1"/>
    <col min="13763" max="13763" width="3" style="18" customWidth="1"/>
    <col min="13764" max="13764" width="0.85546875" style="18" customWidth="1"/>
    <col min="13765" max="13765" width="2.42578125" style="18" customWidth="1"/>
    <col min="13766" max="13766" width="3" style="18" customWidth="1"/>
    <col min="13767" max="13767" width="0.85546875" style="18" customWidth="1"/>
    <col min="13768" max="13768" width="2.42578125" style="18" customWidth="1"/>
    <col min="13769" max="13769" width="3" style="18" customWidth="1"/>
    <col min="13770" max="13770" width="0.85546875" style="18" customWidth="1"/>
    <col min="13771" max="13771" width="2.42578125" style="18" customWidth="1"/>
    <col min="13772" max="13772" width="3.7109375" style="18" customWidth="1"/>
    <col min="13773" max="13773" width="4.7109375" style="18" customWidth="1"/>
    <col min="13774" max="13774" width="5.42578125" style="18" customWidth="1"/>
    <col min="13775" max="13775" width="4.140625" style="18" customWidth="1"/>
    <col min="13776" max="13994" width="11.42578125" style="18"/>
    <col min="13995" max="13995" width="1.85546875" style="18" bestFit="1" customWidth="1"/>
    <col min="13996" max="13996" width="10.7109375" style="18" customWidth="1"/>
    <col min="13997" max="13997" width="2" style="18" customWidth="1"/>
    <col min="13998" max="13998" width="3" style="18" customWidth="1"/>
    <col min="13999" max="13999" width="0.85546875" style="18" customWidth="1"/>
    <col min="14000" max="14000" width="2.42578125" style="18" customWidth="1"/>
    <col min="14001" max="14001" width="3" style="18" customWidth="1"/>
    <col min="14002" max="14002" width="0.85546875" style="18" customWidth="1"/>
    <col min="14003" max="14003" width="2.42578125" style="18" customWidth="1"/>
    <col min="14004" max="14004" width="3" style="18" customWidth="1"/>
    <col min="14005" max="14005" width="0.85546875" style="18" customWidth="1"/>
    <col min="14006" max="14006" width="2.42578125" style="18" customWidth="1"/>
    <col min="14007" max="14007" width="3" style="18" customWidth="1"/>
    <col min="14008" max="14008" width="0.85546875" style="18" customWidth="1"/>
    <col min="14009" max="14009" width="2.42578125" style="18" customWidth="1"/>
    <col min="14010" max="14010" width="3" style="18" customWidth="1"/>
    <col min="14011" max="14011" width="0.85546875" style="18" customWidth="1"/>
    <col min="14012" max="14012" width="2.42578125" style="18" customWidth="1"/>
    <col min="14013" max="14013" width="3" style="18" customWidth="1"/>
    <col min="14014" max="14014" width="0.85546875" style="18" customWidth="1"/>
    <col min="14015" max="14015" width="2.42578125" style="18" customWidth="1"/>
    <col min="14016" max="14016" width="3" style="18" customWidth="1"/>
    <col min="14017" max="14017" width="0.85546875" style="18" customWidth="1"/>
    <col min="14018" max="14018" width="2.42578125" style="18" customWidth="1"/>
    <col min="14019" max="14019" width="3" style="18" customWidth="1"/>
    <col min="14020" max="14020" width="0.85546875" style="18" customWidth="1"/>
    <col min="14021" max="14021" width="2.42578125" style="18" customWidth="1"/>
    <col min="14022" max="14022" width="3" style="18" customWidth="1"/>
    <col min="14023" max="14023" width="0.85546875" style="18" customWidth="1"/>
    <col min="14024" max="14024" width="2.42578125" style="18" customWidth="1"/>
    <col min="14025" max="14025" width="3" style="18" customWidth="1"/>
    <col min="14026" max="14026" width="0.85546875" style="18" customWidth="1"/>
    <col min="14027" max="14027" width="2.42578125" style="18" customWidth="1"/>
    <col min="14028" max="14028" width="3.7109375" style="18" customWidth="1"/>
    <col min="14029" max="14029" width="4.7109375" style="18" customWidth="1"/>
    <col min="14030" max="14030" width="5.42578125" style="18" customWidth="1"/>
    <col min="14031" max="14031" width="4.140625" style="18" customWidth="1"/>
    <col min="14032" max="14250" width="11.42578125" style="18"/>
    <col min="14251" max="14251" width="1.85546875" style="18" bestFit="1" customWidth="1"/>
    <col min="14252" max="14252" width="10.7109375" style="18" customWidth="1"/>
    <col min="14253" max="14253" width="2" style="18" customWidth="1"/>
    <col min="14254" max="14254" width="3" style="18" customWidth="1"/>
    <col min="14255" max="14255" width="0.85546875" style="18" customWidth="1"/>
    <col min="14256" max="14256" width="2.42578125" style="18" customWidth="1"/>
    <col min="14257" max="14257" width="3" style="18" customWidth="1"/>
    <col min="14258" max="14258" width="0.85546875" style="18" customWidth="1"/>
    <col min="14259" max="14259" width="2.42578125" style="18" customWidth="1"/>
    <col min="14260" max="14260" width="3" style="18" customWidth="1"/>
    <col min="14261" max="14261" width="0.85546875" style="18" customWidth="1"/>
    <col min="14262" max="14262" width="2.42578125" style="18" customWidth="1"/>
    <col min="14263" max="14263" width="3" style="18" customWidth="1"/>
    <col min="14264" max="14264" width="0.85546875" style="18" customWidth="1"/>
    <col min="14265" max="14265" width="2.42578125" style="18" customWidth="1"/>
    <col min="14266" max="14266" width="3" style="18" customWidth="1"/>
    <col min="14267" max="14267" width="0.85546875" style="18" customWidth="1"/>
    <col min="14268" max="14268" width="2.42578125" style="18" customWidth="1"/>
    <col min="14269" max="14269" width="3" style="18" customWidth="1"/>
    <col min="14270" max="14270" width="0.85546875" style="18" customWidth="1"/>
    <col min="14271" max="14271" width="2.42578125" style="18" customWidth="1"/>
    <col min="14272" max="14272" width="3" style="18" customWidth="1"/>
    <col min="14273" max="14273" width="0.85546875" style="18" customWidth="1"/>
    <col min="14274" max="14274" width="2.42578125" style="18" customWidth="1"/>
    <col min="14275" max="14275" width="3" style="18" customWidth="1"/>
    <col min="14276" max="14276" width="0.85546875" style="18" customWidth="1"/>
    <col min="14277" max="14277" width="2.42578125" style="18" customWidth="1"/>
    <col min="14278" max="14278" width="3" style="18" customWidth="1"/>
    <col min="14279" max="14279" width="0.85546875" style="18" customWidth="1"/>
    <col min="14280" max="14280" width="2.42578125" style="18" customWidth="1"/>
    <col min="14281" max="14281" width="3" style="18" customWidth="1"/>
    <col min="14282" max="14282" width="0.85546875" style="18" customWidth="1"/>
    <col min="14283" max="14283" width="2.42578125" style="18" customWidth="1"/>
    <col min="14284" max="14284" width="3.7109375" style="18" customWidth="1"/>
    <col min="14285" max="14285" width="4.7109375" style="18" customWidth="1"/>
    <col min="14286" max="14286" width="5.42578125" style="18" customWidth="1"/>
    <col min="14287" max="14287" width="4.140625" style="18" customWidth="1"/>
    <col min="14288" max="14506" width="11.42578125" style="18"/>
    <col min="14507" max="14507" width="1.85546875" style="18" bestFit="1" customWidth="1"/>
    <col min="14508" max="14508" width="10.7109375" style="18" customWidth="1"/>
    <col min="14509" max="14509" width="2" style="18" customWidth="1"/>
    <col min="14510" max="14510" width="3" style="18" customWidth="1"/>
    <col min="14511" max="14511" width="0.85546875" style="18" customWidth="1"/>
    <col min="14512" max="14512" width="2.42578125" style="18" customWidth="1"/>
    <col min="14513" max="14513" width="3" style="18" customWidth="1"/>
    <col min="14514" max="14514" width="0.85546875" style="18" customWidth="1"/>
    <col min="14515" max="14515" width="2.42578125" style="18" customWidth="1"/>
    <col min="14516" max="14516" width="3" style="18" customWidth="1"/>
    <col min="14517" max="14517" width="0.85546875" style="18" customWidth="1"/>
    <col min="14518" max="14518" width="2.42578125" style="18" customWidth="1"/>
    <col min="14519" max="14519" width="3" style="18" customWidth="1"/>
    <col min="14520" max="14520" width="0.85546875" style="18" customWidth="1"/>
    <col min="14521" max="14521" width="2.42578125" style="18" customWidth="1"/>
    <col min="14522" max="14522" width="3" style="18" customWidth="1"/>
    <col min="14523" max="14523" width="0.85546875" style="18" customWidth="1"/>
    <col min="14524" max="14524" width="2.42578125" style="18" customWidth="1"/>
    <col min="14525" max="14525" width="3" style="18" customWidth="1"/>
    <col min="14526" max="14526" width="0.85546875" style="18" customWidth="1"/>
    <col min="14527" max="14527" width="2.42578125" style="18" customWidth="1"/>
    <col min="14528" max="14528" width="3" style="18" customWidth="1"/>
    <col min="14529" max="14529" width="0.85546875" style="18" customWidth="1"/>
    <col min="14530" max="14530" width="2.42578125" style="18" customWidth="1"/>
    <col min="14531" max="14531" width="3" style="18" customWidth="1"/>
    <col min="14532" max="14532" width="0.85546875" style="18" customWidth="1"/>
    <col min="14533" max="14533" width="2.42578125" style="18" customWidth="1"/>
    <col min="14534" max="14534" width="3" style="18" customWidth="1"/>
    <col min="14535" max="14535" width="0.85546875" style="18" customWidth="1"/>
    <col min="14536" max="14536" width="2.42578125" style="18" customWidth="1"/>
    <col min="14537" max="14537" width="3" style="18" customWidth="1"/>
    <col min="14538" max="14538" width="0.85546875" style="18" customWidth="1"/>
    <col min="14539" max="14539" width="2.42578125" style="18" customWidth="1"/>
    <col min="14540" max="14540" width="3.7109375" style="18" customWidth="1"/>
    <col min="14541" max="14541" width="4.7109375" style="18" customWidth="1"/>
    <col min="14542" max="14542" width="5.42578125" style="18" customWidth="1"/>
    <col min="14543" max="14543" width="4.140625" style="18" customWidth="1"/>
    <col min="14544" max="14762" width="11.42578125" style="18"/>
    <col min="14763" max="14763" width="1.85546875" style="18" bestFit="1" customWidth="1"/>
    <col min="14764" max="14764" width="10.7109375" style="18" customWidth="1"/>
    <col min="14765" max="14765" width="2" style="18" customWidth="1"/>
    <col min="14766" max="14766" width="3" style="18" customWidth="1"/>
    <col min="14767" max="14767" width="0.85546875" style="18" customWidth="1"/>
    <col min="14768" max="14768" width="2.42578125" style="18" customWidth="1"/>
    <col min="14769" max="14769" width="3" style="18" customWidth="1"/>
    <col min="14770" max="14770" width="0.85546875" style="18" customWidth="1"/>
    <col min="14771" max="14771" width="2.42578125" style="18" customWidth="1"/>
    <col min="14772" max="14772" width="3" style="18" customWidth="1"/>
    <col min="14773" max="14773" width="0.85546875" style="18" customWidth="1"/>
    <col min="14774" max="14774" width="2.42578125" style="18" customWidth="1"/>
    <col min="14775" max="14775" width="3" style="18" customWidth="1"/>
    <col min="14776" max="14776" width="0.85546875" style="18" customWidth="1"/>
    <col min="14777" max="14777" width="2.42578125" style="18" customWidth="1"/>
    <col min="14778" max="14778" width="3" style="18" customWidth="1"/>
    <col min="14779" max="14779" width="0.85546875" style="18" customWidth="1"/>
    <col min="14780" max="14780" width="2.42578125" style="18" customWidth="1"/>
    <col min="14781" max="14781" width="3" style="18" customWidth="1"/>
    <col min="14782" max="14782" width="0.85546875" style="18" customWidth="1"/>
    <col min="14783" max="14783" width="2.42578125" style="18" customWidth="1"/>
    <col min="14784" max="14784" width="3" style="18" customWidth="1"/>
    <col min="14785" max="14785" width="0.85546875" style="18" customWidth="1"/>
    <col min="14786" max="14786" width="2.42578125" style="18" customWidth="1"/>
    <col min="14787" max="14787" width="3" style="18" customWidth="1"/>
    <col min="14788" max="14788" width="0.85546875" style="18" customWidth="1"/>
    <col min="14789" max="14789" width="2.42578125" style="18" customWidth="1"/>
    <col min="14790" max="14790" width="3" style="18" customWidth="1"/>
    <col min="14791" max="14791" width="0.85546875" style="18" customWidth="1"/>
    <col min="14792" max="14792" width="2.42578125" style="18" customWidth="1"/>
    <col min="14793" max="14793" width="3" style="18" customWidth="1"/>
    <col min="14794" max="14794" width="0.85546875" style="18" customWidth="1"/>
    <col min="14795" max="14795" width="2.42578125" style="18" customWidth="1"/>
    <col min="14796" max="14796" width="3.7109375" style="18" customWidth="1"/>
    <col min="14797" max="14797" width="4.7109375" style="18" customWidth="1"/>
    <col min="14798" max="14798" width="5.42578125" style="18" customWidth="1"/>
    <col min="14799" max="14799" width="4.140625" style="18" customWidth="1"/>
    <col min="14800" max="15018" width="11.42578125" style="18"/>
    <col min="15019" max="15019" width="1.85546875" style="18" bestFit="1" customWidth="1"/>
    <col min="15020" max="15020" width="10.7109375" style="18" customWidth="1"/>
    <col min="15021" max="15021" width="2" style="18" customWidth="1"/>
    <col min="15022" max="15022" width="3" style="18" customWidth="1"/>
    <col min="15023" max="15023" width="0.85546875" style="18" customWidth="1"/>
    <col min="15024" max="15024" width="2.42578125" style="18" customWidth="1"/>
    <col min="15025" max="15025" width="3" style="18" customWidth="1"/>
    <col min="15026" max="15026" width="0.85546875" style="18" customWidth="1"/>
    <col min="15027" max="15027" width="2.42578125" style="18" customWidth="1"/>
    <col min="15028" max="15028" width="3" style="18" customWidth="1"/>
    <col min="15029" max="15029" width="0.85546875" style="18" customWidth="1"/>
    <col min="15030" max="15030" width="2.42578125" style="18" customWidth="1"/>
    <col min="15031" max="15031" width="3" style="18" customWidth="1"/>
    <col min="15032" max="15032" width="0.85546875" style="18" customWidth="1"/>
    <col min="15033" max="15033" width="2.42578125" style="18" customWidth="1"/>
    <col min="15034" max="15034" width="3" style="18" customWidth="1"/>
    <col min="15035" max="15035" width="0.85546875" style="18" customWidth="1"/>
    <col min="15036" max="15036" width="2.42578125" style="18" customWidth="1"/>
    <col min="15037" max="15037" width="3" style="18" customWidth="1"/>
    <col min="15038" max="15038" width="0.85546875" style="18" customWidth="1"/>
    <col min="15039" max="15039" width="2.42578125" style="18" customWidth="1"/>
    <col min="15040" max="15040" width="3" style="18" customWidth="1"/>
    <col min="15041" max="15041" width="0.85546875" style="18" customWidth="1"/>
    <col min="15042" max="15042" width="2.42578125" style="18" customWidth="1"/>
    <col min="15043" max="15043" width="3" style="18" customWidth="1"/>
    <col min="15044" max="15044" width="0.85546875" style="18" customWidth="1"/>
    <col min="15045" max="15045" width="2.42578125" style="18" customWidth="1"/>
    <col min="15046" max="15046" width="3" style="18" customWidth="1"/>
    <col min="15047" max="15047" width="0.85546875" style="18" customWidth="1"/>
    <col min="15048" max="15048" width="2.42578125" style="18" customWidth="1"/>
    <col min="15049" max="15049" width="3" style="18" customWidth="1"/>
    <col min="15050" max="15050" width="0.85546875" style="18" customWidth="1"/>
    <col min="15051" max="15051" width="2.42578125" style="18" customWidth="1"/>
    <col min="15052" max="15052" width="3.7109375" style="18" customWidth="1"/>
    <col min="15053" max="15053" width="4.7109375" style="18" customWidth="1"/>
    <col min="15054" max="15054" width="5.42578125" style="18" customWidth="1"/>
    <col min="15055" max="15055" width="4.140625" style="18" customWidth="1"/>
    <col min="15056" max="15274" width="11.42578125" style="18"/>
    <col min="15275" max="15275" width="1.85546875" style="18" bestFit="1" customWidth="1"/>
    <col min="15276" max="15276" width="10.7109375" style="18" customWidth="1"/>
    <col min="15277" max="15277" width="2" style="18" customWidth="1"/>
    <col min="15278" max="15278" width="3" style="18" customWidth="1"/>
    <col min="15279" max="15279" width="0.85546875" style="18" customWidth="1"/>
    <col min="15280" max="15280" width="2.42578125" style="18" customWidth="1"/>
    <col min="15281" max="15281" width="3" style="18" customWidth="1"/>
    <col min="15282" max="15282" width="0.85546875" style="18" customWidth="1"/>
    <col min="15283" max="15283" width="2.42578125" style="18" customWidth="1"/>
    <col min="15284" max="15284" width="3" style="18" customWidth="1"/>
    <col min="15285" max="15285" width="0.85546875" style="18" customWidth="1"/>
    <col min="15286" max="15286" width="2.42578125" style="18" customWidth="1"/>
    <col min="15287" max="15287" width="3" style="18" customWidth="1"/>
    <col min="15288" max="15288" width="0.85546875" style="18" customWidth="1"/>
    <col min="15289" max="15289" width="2.42578125" style="18" customWidth="1"/>
    <col min="15290" max="15290" width="3" style="18" customWidth="1"/>
    <col min="15291" max="15291" width="0.85546875" style="18" customWidth="1"/>
    <col min="15292" max="15292" width="2.42578125" style="18" customWidth="1"/>
    <col min="15293" max="15293" width="3" style="18" customWidth="1"/>
    <col min="15294" max="15294" width="0.85546875" style="18" customWidth="1"/>
    <col min="15295" max="15295" width="2.42578125" style="18" customWidth="1"/>
    <col min="15296" max="15296" width="3" style="18" customWidth="1"/>
    <col min="15297" max="15297" width="0.85546875" style="18" customWidth="1"/>
    <col min="15298" max="15298" width="2.42578125" style="18" customWidth="1"/>
    <col min="15299" max="15299" width="3" style="18" customWidth="1"/>
    <col min="15300" max="15300" width="0.85546875" style="18" customWidth="1"/>
    <col min="15301" max="15301" width="2.42578125" style="18" customWidth="1"/>
    <col min="15302" max="15302" width="3" style="18" customWidth="1"/>
    <col min="15303" max="15303" width="0.85546875" style="18" customWidth="1"/>
    <col min="15304" max="15304" width="2.42578125" style="18" customWidth="1"/>
    <col min="15305" max="15305" width="3" style="18" customWidth="1"/>
    <col min="15306" max="15306" width="0.85546875" style="18" customWidth="1"/>
    <col min="15307" max="15307" width="2.42578125" style="18" customWidth="1"/>
    <col min="15308" max="15308" width="3.7109375" style="18" customWidth="1"/>
    <col min="15309" max="15309" width="4.7109375" style="18" customWidth="1"/>
    <col min="15310" max="15310" width="5.42578125" style="18" customWidth="1"/>
    <col min="15311" max="15311" width="4.140625" style="18" customWidth="1"/>
    <col min="15312" max="15530" width="11.42578125" style="18"/>
    <col min="15531" max="15531" width="1.85546875" style="18" bestFit="1" customWidth="1"/>
    <col min="15532" max="15532" width="10.7109375" style="18" customWidth="1"/>
    <col min="15533" max="15533" width="2" style="18" customWidth="1"/>
    <col min="15534" max="15534" width="3" style="18" customWidth="1"/>
    <col min="15535" max="15535" width="0.85546875" style="18" customWidth="1"/>
    <col min="15536" max="15536" width="2.42578125" style="18" customWidth="1"/>
    <col min="15537" max="15537" width="3" style="18" customWidth="1"/>
    <col min="15538" max="15538" width="0.85546875" style="18" customWidth="1"/>
    <col min="15539" max="15539" width="2.42578125" style="18" customWidth="1"/>
    <col min="15540" max="15540" width="3" style="18" customWidth="1"/>
    <col min="15541" max="15541" width="0.85546875" style="18" customWidth="1"/>
    <col min="15542" max="15542" width="2.42578125" style="18" customWidth="1"/>
    <col min="15543" max="15543" width="3" style="18" customWidth="1"/>
    <col min="15544" max="15544" width="0.85546875" style="18" customWidth="1"/>
    <col min="15545" max="15545" width="2.42578125" style="18" customWidth="1"/>
    <col min="15546" max="15546" width="3" style="18" customWidth="1"/>
    <col min="15547" max="15547" width="0.85546875" style="18" customWidth="1"/>
    <col min="15548" max="15548" width="2.42578125" style="18" customWidth="1"/>
    <col min="15549" max="15549" width="3" style="18" customWidth="1"/>
    <col min="15550" max="15550" width="0.85546875" style="18" customWidth="1"/>
    <col min="15551" max="15551" width="2.42578125" style="18" customWidth="1"/>
    <col min="15552" max="15552" width="3" style="18" customWidth="1"/>
    <col min="15553" max="15553" width="0.85546875" style="18" customWidth="1"/>
    <col min="15554" max="15554" width="2.42578125" style="18" customWidth="1"/>
    <col min="15555" max="15555" width="3" style="18" customWidth="1"/>
    <col min="15556" max="15556" width="0.85546875" style="18" customWidth="1"/>
    <col min="15557" max="15557" width="2.42578125" style="18" customWidth="1"/>
    <col min="15558" max="15558" width="3" style="18" customWidth="1"/>
    <col min="15559" max="15559" width="0.85546875" style="18" customWidth="1"/>
    <col min="15560" max="15560" width="2.42578125" style="18" customWidth="1"/>
    <col min="15561" max="15561" width="3" style="18" customWidth="1"/>
    <col min="15562" max="15562" width="0.85546875" style="18" customWidth="1"/>
    <col min="15563" max="15563" width="2.42578125" style="18" customWidth="1"/>
    <col min="15564" max="15564" width="3.7109375" style="18" customWidth="1"/>
    <col min="15565" max="15565" width="4.7109375" style="18" customWidth="1"/>
    <col min="15566" max="15566" width="5.42578125" style="18" customWidth="1"/>
    <col min="15567" max="15567" width="4.140625" style="18" customWidth="1"/>
    <col min="15568" max="15786" width="11.42578125" style="18"/>
    <col min="15787" max="15787" width="1.85546875" style="18" bestFit="1" customWidth="1"/>
    <col min="15788" max="15788" width="10.7109375" style="18" customWidth="1"/>
    <col min="15789" max="15789" width="2" style="18" customWidth="1"/>
    <col min="15790" max="15790" width="3" style="18" customWidth="1"/>
    <col min="15791" max="15791" width="0.85546875" style="18" customWidth="1"/>
    <col min="15792" max="15792" width="2.42578125" style="18" customWidth="1"/>
    <col min="15793" max="15793" width="3" style="18" customWidth="1"/>
    <col min="15794" max="15794" width="0.85546875" style="18" customWidth="1"/>
    <col min="15795" max="15795" width="2.42578125" style="18" customWidth="1"/>
    <col min="15796" max="15796" width="3" style="18" customWidth="1"/>
    <col min="15797" max="15797" width="0.85546875" style="18" customWidth="1"/>
    <col min="15798" max="15798" width="2.42578125" style="18" customWidth="1"/>
    <col min="15799" max="15799" width="3" style="18" customWidth="1"/>
    <col min="15800" max="15800" width="0.85546875" style="18" customWidth="1"/>
    <col min="15801" max="15801" width="2.42578125" style="18" customWidth="1"/>
    <col min="15802" max="15802" width="3" style="18" customWidth="1"/>
    <col min="15803" max="15803" width="0.85546875" style="18" customWidth="1"/>
    <col min="15804" max="15804" width="2.42578125" style="18" customWidth="1"/>
    <col min="15805" max="15805" width="3" style="18" customWidth="1"/>
    <col min="15806" max="15806" width="0.85546875" style="18" customWidth="1"/>
    <col min="15807" max="15807" width="2.42578125" style="18" customWidth="1"/>
    <col min="15808" max="15808" width="3" style="18" customWidth="1"/>
    <col min="15809" max="15809" width="0.85546875" style="18" customWidth="1"/>
    <col min="15810" max="15810" width="2.42578125" style="18" customWidth="1"/>
    <col min="15811" max="15811" width="3" style="18" customWidth="1"/>
    <col min="15812" max="15812" width="0.85546875" style="18" customWidth="1"/>
    <col min="15813" max="15813" width="2.42578125" style="18" customWidth="1"/>
    <col min="15814" max="15814" width="3" style="18" customWidth="1"/>
    <col min="15815" max="15815" width="0.85546875" style="18" customWidth="1"/>
    <col min="15816" max="15816" width="2.42578125" style="18" customWidth="1"/>
    <col min="15817" max="15817" width="3" style="18" customWidth="1"/>
    <col min="15818" max="15818" width="0.85546875" style="18" customWidth="1"/>
    <col min="15819" max="15819" width="2.42578125" style="18" customWidth="1"/>
    <col min="15820" max="15820" width="3.7109375" style="18" customWidth="1"/>
    <col min="15821" max="15821" width="4.7109375" style="18" customWidth="1"/>
    <col min="15822" max="15822" width="5.42578125" style="18" customWidth="1"/>
    <col min="15823" max="15823" width="4.140625" style="18" customWidth="1"/>
    <col min="15824" max="16042" width="11.42578125" style="18"/>
    <col min="16043" max="16043" width="1.85546875" style="18" bestFit="1" customWidth="1"/>
    <col min="16044" max="16044" width="10.7109375" style="18" customWidth="1"/>
    <col min="16045" max="16045" width="2" style="18" customWidth="1"/>
    <col min="16046" max="16046" width="3" style="18" customWidth="1"/>
    <col min="16047" max="16047" width="0.85546875" style="18" customWidth="1"/>
    <col min="16048" max="16048" width="2.42578125" style="18" customWidth="1"/>
    <col min="16049" max="16049" width="3" style="18" customWidth="1"/>
    <col min="16050" max="16050" width="0.85546875" style="18" customWidth="1"/>
    <col min="16051" max="16051" width="2.42578125" style="18" customWidth="1"/>
    <col min="16052" max="16052" width="3" style="18" customWidth="1"/>
    <col min="16053" max="16053" width="0.85546875" style="18" customWidth="1"/>
    <col min="16054" max="16054" width="2.42578125" style="18" customWidth="1"/>
    <col min="16055" max="16055" width="3" style="18" customWidth="1"/>
    <col min="16056" max="16056" width="0.85546875" style="18" customWidth="1"/>
    <col min="16057" max="16057" width="2.42578125" style="18" customWidth="1"/>
    <col min="16058" max="16058" width="3" style="18" customWidth="1"/>
    <col min="16059" max="16059" width="0.85546875" style="18" customWidth="1"/>
    <col min="16060" max="16060" width="2.42578125" style="18" customWidth="1"/>
    <col min="16061" max="16061" width="3" style="18" customWidth="1"/>
    <col min="16062" max="16062" width="0.85546875" style="18" customWidth="1"/>
    <col min="16063" max="16063" width="2.42578125" style="18" customWidth="1"/>
    <col min="16064" max="16064" width="3" style="18" customWidth="1"/>
    <col min="16065" max="16065" width="0.85546875" style="18" customWidth="1"/>
    <col min="16066" max="16066" width="2.42578125" style="18" customWidth="1"/>
    <col min="16067" max="16067" width="3" style="18" customWidth="1"/>
    <col min="16068" max="16068" width="0.85546875" style="18" customWidth="1"/>
    <col min="16069" max="16069" width="2.42578125" style="18" customWidth="1"/>
    <col min="16070" max="16070" width="3" style="18" customWidth="1"/>
    <col min="16071" max="16071" width="0.85546875" style="18" customWidth="1"/>
    <col min="16072" max="16072" width="2.42578125" style="18" customWidth="1"/>
    <col min="16073" max="16073" width="3" style="18" customWidth="1"/>
    <col min="16074" max="16074" width="0.85546875" style="18" customWidth="1"/>
    <col min="16075" max="16075" width="2.42578125" style="18" customWidth="1"/>
    <col min="16076" max="16076" width="3.7109375" style="18" customWidth="1"/>
    <col min="16077" max="16077" width="4.7109375" style="18" customWidth="1"/>
    <col min="16078" max="16078" width="5.42578125" style="18" customWidth="1"/>
    <col min="16079" max="16079" width="4.140625" style="18" customWidth="1"/>
    <col min="16080" max="16384" width="11.42578125" style="18"/>
  </cols>
  <sheetData>
    <row r="1" spans="1:36">
      <c r="C1" s="18"/>
      <c r="D1" s="192"/>
      <c r="E1" s="22"/>
      <c r="F1" s="22"/>
      <c r="G1" s="22"/>
      <c r="I1" s="18"/>
      <c r="J1" s="23"/>
      <c r="L1" s="18"/>
      <c r="M1" s="23"/>
      <c r="O1" s="18"/>
      <c r="P1" s="23"/>
      <c r="S1" s="23"/>
      <c r="U1" s="24"/>
      <c r="V1" s="24"/>
      <c r="W1" s="24"/>
      <c r="X1" s="24"/>
      <c r="Y1" s="24"/>
      <c r="AB1" s="23"/>
      <c r="AE1" s="23"/>
    </row>
    <row r="2" spans="1:36">
      <c r="C2" s="77" t="s">
        <v>770</v>
      </c>
      <c r="D2" s="192"/>
      <c r="F2" s="18"/>
      <c r="G2" s="23"/>
      <c r="I2" s="18"/>
      <c r="J2" s="23"/>
      <c r="L2" s="18"/>
      <c r="M2" s="23"/>
      <c r="O2" s="18"/>
      <c r="P2" s="23"/>
      <c r="S2" s="23"/>
      <c r="V2" s="23"/>
      <c r="Y2" s="23"/>
      <c r="AB2" s="23"/>
      <c r="AE2" s="23"/>
    </row>
    <row r="3" spans="1:36" s="77" customFormat="1" ht="24" customHeight="1" thickBot="1">
      <c r="A3" s="160">
        <v>1</v>
      </c>
      <c r="B3" s="160"/>
      <c r="C3" s="160" t="s">
        <v>923</v>
      </c>
      <c r="D3" s="190"/>
      <c r="E3" s="379" t="s">
        <v>688</v>
      </c>
      <c r="F3" s="379"/>
      <c r="G3" s="379"/>
      <c r="H3" s="379" t="s">
        <v>38</v>
      </c>
      <c r="I3" s="379"/>
      <c r="J3" s="379"/>
      <c r="K3" s="379" t="s">
        <v>687</v>
      </c>
      <c r="L3" s="379"/>
      <c r="M3" s="379"/>
      <c r="N3" s="379" t="s">
        <v>686</v>
      </c>
      <c r="O3" s="379"/>
      <c r="P3" s="379"/>
      <c r="AG3" s="78"/>
      <c r="AH3" s="18"/>
      <c r="AI3" s="25"/>
      <c r="AJ3" s="76"/>
    </row>
    <row r="4" spans="1:36" ht="12.75">
      <c r="A4" s="155">
        <v>1</v>
      </c>
      <c r="B4" s="80" t="s">
        <v>942</v>
      </c>
      <c r="C4" s="177" t="s">
        <v>971</v>
      </c>
      <c r="D4" s="131" t="str">
        <f t="shared" ref="D4:D9" si="0">HYPERLINK(AJ4,AI4)</f>
        <v>video</v>
      </c>
      <c r="E4" s="390">
        <v>8</v>
      </c>
      <c r="F4" s="390"/>
      <c r="G4" s="390"/>
      <c r="H4" s="390"/>
      <c r="I4" s="390"/>
      <c r="J4" s="390"/>
      <c r="K4" s="390"/>
      <c r="L4" s="390"/>
      <c r="M4" s="390"/>
      <c r="N4" s="390"/>
      <c r="O4" s="390"/>
      <c r="P4" s="391"/>
      <c r="Q4" s="159"/>
      <c r="R4" s="159"/>
      <c r="S4" s="159"/>
      <c r="T4" s="159"/>
      <c r="U4" s="159"/>
      <c r="V4" s="159"/>
      <c r="W4" s="159"/>
      <c r="X4" s="159"/>
      <c r="Y4" s="159"/>
      <c r="Z4" s="159"/>
      <c r="AA4" s="159"/>
      <c r="AB4" s="159"/>
      <c r="AC4" s="159"/>
      <c r="AD4" s="159"/>
      <c r="AE4" s="159"/>
      <c r="AF4" s="159"/>
      <c r="AG4" s="179"/>
      <c r="AI4" s="25" t="s">
        <v>738</v>
      </c>
      <c r="AJ4" s="19" t="str">
        <f>VLOOKUP(C4,EJE!C$1:D1336,2,FALSE)</f>
        <v>https://drive.google.com/file/d/1Obj2B0pgphywe8p9A6MvgDIw5gB_Nl53/view?usp=sharing</v>
      </c>
    </row>
    <row r="5" spans="1:36" ht="12.75">
      <c r="A5" s="155">
        <v>2</v>
      </c>
      <c r="B5" s="81" t="s">
        <v>264</v>
      </c>
      <c r="C5" s="179" t="s">
        <v>651</v>
      </c>
      <c r="D5" s="132" t="str">
        <f t="shared" si="0"/>
        <v>video</v>
      </c>
      <c r="E5" s="380"/>
      <c r="F5" s="380"/>
      <c r="G5" s="380"/>
      <c r="H5" s="380" t="s">
        <v>776</v>
      </c>
      <c r="I5" s="380"/>
      <c r="J5" s="380"/>
      <c r="K5" s="380">
        <v>3</v>
      </c>
      <c r="L5" s="380"/>
      <c r="M5" s="380"/>
      <c r="N5" s="380"/>
      <c r="O5" s="380"/>
      <c r="P5" s="385"/>
      <c r="Q5" s="159"/>
      <c r="R5" s="159"/>
      <c r="S5" s="159"/>
      <c r="T5" s="159"/>
      <c r="U5" s="159"/>
      <c r="V5" s="159"/>
      <c r="W5" s="159"/>
      <c r="X5" s="159"/>
      <c r="Y5" s="159"/>
      <c r="Z5" s="159"/>
      <c r="AA5" s="159"/>
      <c r="AB5" s="159"/>
      <c r="AC5" s="159"/>
      <c r="AD5" s="159"/>
      <c r="AE5" s="159"/>
      <c r="AF5" s="159"/>
      <c r="AG5" s="179"/>
      <c r="AI5" s="25" t="s">
        <v>738</v>
      </c>
      <c r="AJ5" s="19" t="str">
        <f>VLOOKUP(C5,EJE!C$1:D1337,2,FALSE)</f>
        <v>https://youtu.be/NDnUK9fSDe8?si=3nBkyPS7AyNNNd0x</v>
      </c>
    </row>
    <row r="6" spans="1:36" ht="13.5" thickBot="1">
      <c r="A6" s="155">
        <v>3</v>
      </c>
      <c r="B6" s="82" t="s">
        <v>942</v>
      </c>
      <c r="C6" s="181" t="s">
        <v>176</v>
      </c>
      <c r="D6" s="133" t="str">
        <f t="shared" si="0"/>
        <v>video</v>
      </c>
      <c r="E6" s="387"/>
      <c r="F6" s="387"/>
      <c r="G6" s="387"/>
      <c r="H6" s="387" t="s">
        <v>776</v>
      </c>
      <c r="I6" s="387"/>
      <c r="J6" s="387"/>
      <c r="K6" s="387">
        <v>3</v>
      </c>
      <c r="L6" s="387"/>
      <c r="M6" s="387"/>
      <c r="N6" s="387"/>
      <c r="O6" s="387"/>
      <c r="P6" s="388"/>
      <c r="Q6" s="159"/>
      <c r="R6" s="159"/>
      <c r="S6" s="159"/>
      <c r="T6" s="159"/>
      <c r="U6" s="159"/>
      <c r="V6" s="159"/>
      <c r="W6" s="159"/>
      <c r="X6" s="159"/>
      <c r="Y6" s="159"/>
      <c r="Z6" s="159"/>
      <c r="AA6" s="159"/>
      <c r="AB6" s="159"/>
      <c r="AC6" s="159"/>
      <c r="AD6" s="159"/>
      <c r="AE6" s="159"/>
      <c r="AF6" s="159"/>
      <c r="AG6" s="179"/>
      <c r="AI6" s="25" t="s">
        <v>738</v>
      </c>
      <c r="AJ6" s="19" t="str">
        <f>VLOOKUP(C6,EJE!C$1:D1338,2,FALSE)</f>
        <v>https://drive.google.com/file/d/1Q1An8Nigul245WUqUDS52fCJOsCBmEqf/view?usp=drive_link</v>
      </c>
    </row>
    <row r="7" spans="1:36" ht="12.75">
      <c r="A7" s="155">
        <v>4</v>
      </c>
      <c r="B7" s="81" t="s">
        <v>739</v>
      </c>
      <c r="C7" s="179" t="s">
        <v>66</v>
      </c>
      <c r="D7" s="132" t="str">
        <f t="shared" si="0"/>
        <v>video</v>
      </c>
      <c r="E7" s="380"/>
      <c r="F7" s="380"/>
      <c r="G7" s="380"/>
      <c r="H7" s="380" t="s">
        <v>776</v>
      </c>
      <c r="I7" s="380"/>
      <c r="J7" s="380"/>
      <c r="K7" s="380">
        <v>3</v>
      </c>
      <c r="L7" s="380"/>
      <c r="M7" s="380"/>
      <c r="N7" s="380"/>
      <c r="O7" s="380"/>
      <c r="P7" s="385"/>
      <c r="Q7" s="159"/>
      <c r="R7" s="159"/>
      <c r="S7" s="159"/>
      <c r="T7" s="159"/>
      <c r="U7" s="159"/>
      <c r="V7" s="159"/>
      <c r="W7" s="159"/>
      <c r="X7" s="159"/>
      <c r="Y7" s="159"/>
      <c r="Z7" s="159"/>
      <c r="AA7" s="159"/>
      <c r="AB7" s="159"/>
      <c r="AC7" s="159"/>
      <c r="AD7" s="159"/>
      <c r="AE7" s="159"/>
      <c r="AF7" s="159"/>
      <c r="AG7" s="179"/>
      <c r="AI7" s="25" t="s">
        <v>738</v>
      </c>
      <c r="AJ7" s="19" t="str">
        <f>VLOOKUP(C7,EJE!C$1:D1339,2,FALSE)</f>
        <v>https://youtu.be/YNAwRWgPwNk?si=tRGZb459mOPBCCZB</v>
      </c>
    </row>
    <row r="8" spans="1:36" ht="12.75">
      <c r="A8" s="155">
        <v>5</v>
      </c>
      <c r="B8" s="81" t="s">
        <v>739</v>
      </c>
      <c r="C8" s="179" t="s">
        <v>622</v>
      </c>
      <c r="D8" s="132" t="e">
        <f t="shared" si="0"/>
        <v>#N/A</v>
      </c>
      <c r="E8" s="380"/>
      <c r="F8" s="380"/>
      <c r="G8" s="380"/>
      <c r="H8" s="380" t="s">
        <v>776</v>
      </c>
      <c r="I8" s="380"/>
      <c r="J8" s="380"/>
      <c r="K8" s="380">
        <v>3</v>
      </c>
      <c r="L8" s="380"/>
      <c r="M8" s="380"/>
      <c r="N8" s="380"/>
      <c r="O8" s="380"/>
      <c r="P8" s="385"/>
      <c r="Q8" s="159"/>
      <c r="R8" s="159"/>
      <c r="S8" s="159"/>
      <c r="T8" s="159"/>
      <c r="U8" s="159"/>
      <c r="V8" s="159"/>
      <c r="W8" s="159"/>
      <c r="X8" s="159"/>
      <c r="Y8" s="159"/>
      <c r="Z8" s="159"/>
      <c r="AA8" s="159"/>
      <c r="AB8" s="159"/>
      <c r="AC8" s="159"/>
      <c r="AD8" s="159"/>
      <c r="AE8" s="159"/>
      <c r="AF8" s="159"/>
      <c r="AG8" s="179"/>
      <c r="AI8" s="25" t="s">
        <v>738</v>
      </c>
      <c r="AJ8" s="19" t="e">
        <f>VLOOKUP(C8,EJE!C$1:D1340,2,FALSE)</f>
        <v>#N/A</v>
      </c>
    </row>
    <row r="9" spans="1:36" ht="13.5" thickBot="1">
      <c r="A9" s="155">
        <v>6</v>
      </c>
      <c r="B9" s="81" t="s">
        <v>0</v>
      </c>
      <c r="C9" s="179" t="s">
        <v>627</v>
      </c>
      <c r="D9" s="132" t="str">
        <f t="shared" si="0"/>
        <v>video</v>
      </c>
      <c r="E9" s="380"/>
      <c r="F9" s="380"/>
      <c r="G9" s="380"/>
      <c r="H9" s="380" t="s">
        <v>776</v>
      </c>
      <c r="I9" s="380"/>
      <c r="J9" s="380"/>
      <c r="K9" s="380">
        <v>3</v>
      </c>
      <c r="L9" s="380"/>
      <c r="M9" s="380"/>
      <c r="N9" s="380"/>
      <c r="O9" s="380"/>
      <c r="P9" s="385"/>
      <c r="Q9" s="159"/>
      <c r="R9" s="159"/>
      <c r="S9" s="159"/>
      <c r="T9" s="159"/>
      <c r="U9" s="159"/>
      <c r="V9" s="159"/>
      <c r="W9" s="159"/>
      <c r="X9" s="159"/>
      <c r="Y9" s="159"/>
      <c r="Z9" s="159"/>
      <c r="AA9" s="159"/>
      <c r="AB9" s="159"/>
      <c r="AC9" s="159"/>
      <c r="AD9" s="159"/>
      <c r="AE9" s="159"/>
      <c r="AF9" s="159"/>
      <c r="AG9" s="179"/>
      <c r="AI9" s="25" t="s">
        <v>738</v>
      </c>
      <c r="AJ9" s="19" t="str">
        <f>VLOOKUP(C9,EJE!C$1:D1341,2,FALSE)</f>
        <v>https://youtu.be/21c_yxmd5lQ?si=PIVwUqgcfAsyu5jn</v>
      </c>
    </row>
    <row r="10" spans="1:36" ht="12.75">
      <c r="A10" s="155">
        <v>7</v>
      </c>
      <c r="B10" s="129" t="s">
        <v>796</v>
      </c>
      <c r="C10" s="177" t="str">
        <f>+VLOOKUP($B10,PERIODIZACION!$A$3:$AN$528,2,FALSE)</f>
        <v>PECHO</v>
      </c>
      <c r="D10" s="222">
        <f>IF(VLOOKUP($B10,PERIODIZACION!$A$3:$AN$528,3,FALSE)=0,"",VLOOKUP($B10,PERIODIZACION!$A$3:$AN$528,3,FALSE))</f>
        <v>40</v>
      </c>
      <c r="E10" s="177" t="str">
        <f t="shared" ref="E10" si="1">IF(D10 &lt;&gt; "","/","")</f>
        <v>/</v>
      </c>
      <c r="F10" s="177">
        <f>IF(VLOOKUP($B10,PERIODIZACION!$A$3:$AN$500,4,FALSE)=0,"",VLOOKUP($B10,PERIODIZACION!$A$3:$AN$500,4,FALSE))</f>
        <v>4</v>
      </c>
      <c r="G10" s="177">
        <f>IF(VLOOKUP($B10,PERIODIZACION!$A$3:$AN$500,5,FALSE)=0,"",VLOOKUP($B10,PERIODIZACION!$A$3:$AN$500,5,FALSE))</f>
        <v>60</v>
      </c>
      <c r="H10" s="177" t="str">
        <f t="shared" ref="H10" si="2">IF(G10 &lt;&gt; "","/","")</f>
        <v>/</v>
      </c>
      <c r="I10" s="177">
        <f>IF(VLOOKUP($B10,PERIODIZACION!$A$3:$AN$500,6,FALSE)=0,"",VLOOKUP($B10,PERIODIZACION!$A$3:$AN$500,6,FALSE))</f>
        <v>4</v>
      </c>
      <c r="J10" s="177">
        <f>IF(VLOOKUP($B10,PERIODIZACION!$A$3:$AN$500,7,FALSE)=0,"",VLOOKUP($B10,PERIODIZACION!$A$3:$AN$500,7,FALSE))</f>
        <v>70</v>
      </c>
      <c r="K10" s="177" t="str">
        <f t="shared" ref="K10" si="3">IF(J10 &lt;&gt; "","/","")</f>
        <v>/</v>
      </c>
      <c r="L10" s="177">
        <f>IF(VLOOKUP($B10,PERIODIZACION!$A$3:$AN$500,8,FALSE)=0,"",VLOOKUP($B10,PERIODIZACION!$A$3:$AN$500,8,FALSE))</f>
        <v>4</v>
      </c>
      <c r="M10" s="177">
        <f>IF(VLOOKUP($B10,PERIODIZACION!$A$3:$AN$500,9,FALSE)=0,"",VLOOKUP($B10,PERIODIZACION!$A$3:$AN$500,9,FALSE))</f>
        <v>80</v>
      </c>
      <c r="N10" s="177" t="str">
        <f t="shared" ref="N10" si="4">IF(M10 &lt;&gt; "","/","")</f>
        <v>/</v>
      </c>
      <c r="O10" s="177">
        <f>IF(VLOOKUP($B10,PERIODIZACION!$A$3:$AN$500,10,FALSE)=0,"",VLOOKUP($B10,PERIODIZACION!$A$3:$AN$500,10,FALSE))</f>
        <v>2</v>
      </c>
      <c r="P10" s="177">
        <f>IF(VLOOKUP($B10,PERIODIZACION!$A$3:$AN$500,11,FALSE)=0,"",VLOOKUP($B10,PERIODIZACION!$A$3:$AN$500,11,FALSE))</f>
        <v>80</v>
      </c>
      <c r="Q10" s="177" t="str">
        <f t="shared" ref="Q10" si="5">IF(P10 &lt;&gt; "","/","")</f>
        <v>/</v>
      </c>
      <c r="R10" s="177">
        <f>IF(VLOOKUP($B10,PERIODIZACION!$A$3:$AN$500,12,FALSE)=0,"",VLOOKUP($B10,PERIODIZACION!$A$3:$AN$500,12,FALSE))</f>
        <v>2</v>
      </c>
      <c r="S10" s="177">
        <f>IF(VLOOKUP($B10,PERIODIZACION!$A$3:$AN$500,13,FALSE)=0,"",VLOOKUP($B10,PERIODIZACION!$A$3:$AN$500,13,FALSE))</f>
        <v>80</v>
      </c>
      <c r="T10" s="177" t="str">
        <f t="shared" ref="T10" si="6">IF(S10 &lt;&gt; "","/","")</f>
        <v>/</v>
      </c>
      <c r="U10" s="177">
        <f>IF(VLOOKUP($B10,PERIODIZACION!$A$3:$AN$500,14,FALSE)=0,"",VLOOKUP($B10,PERIODIZACION!$A$3:$AN$500,14,FALSE))</f>
        <v>2</v>
      </c>
      <c r="V10" s="177">
        <f>IF(VLOOKUP($B10,PERIODIZACION!$A$3:$AN$500,15,FALSE)=0,"",VLOOKUP($B10,PERIODIZACION!$A$3:$AN$500,15,FALSE))</f>
        <v>80</v>
      </c>
      <c r="W10" s="177" t="str">
        <f t="shared" ref="W10" si="7">IF(V10 &lt;&gt; "","/","")</f>
        <v>/</v>
      </c>
      <c r="X10" s="177">
        <f>IF(VLOOKUP($B10,PERIODIZACION!$A$3:$AN$500,16,FALSE)=0,"",VLOOKUP($B10,PERIODIZACION!$A$3:$AN$500,16,FALSE))</f>
        <v>2</v>
      </c>
      <c r="Y10" s="177">
        <f>IF(VLOOKUP($B10,PERIODIZACION!$A$3:$AN$500,17,FALSE)=0,"",VLOOKUP($B10,PERIODIZACION!$A$3:$AN$500,17,FALSE))</f>
        <v>80</v>
      </c>
      <c r="Z10" s="177" t="str">
        <f t="shared" ref="Z10" si="8">IF(Y10 &lt;&gt; "","/","")</f>
        <v>/</v>
      </c>
      <c r="AA10" s="177">
        <f>IF(VLOOKUP($B10,PERIODIZACION!$A$3:$AN$500,18,FALSE)=0,"",VLOOKUP($B10,PERIODIZACION!$A$3:$AN$500,18,FALSE))</f>
        <v>2</v>
      </c>
      <c r="AB10" s="177">
        <f>IF(VLOOKUP($B10,PERIODIZACION!$A$3:$AN$500,19,FALSE)=0,"",VLOOKUP($B10,PERIODIZACION!$A$3:$AN$500,19,FALSE))</f>
        <v>80</v>
      </c>
      <c r="AC10" s="177" t="str">
        <f t="shared" ref="AC10" si="9">IF(AB10 &lt;&gt; "","/","")</f>
        <v>/</v>
      </c>
      <c r="AD10" s="177">
        <f>IF(VLOOKUP($B10,PERIODIZACION!$A$3:$AN$500,20,FALSE)=0,"",VLOOKUP($B10,PERIODIZACION!$A$3:$AN$500,20,FALSE))</f>
        <v>2</v>
      </c>
      <c r="AE10" s="177" t="str">
        <f>IF(VLOOKUP($B10,PERIODIZACION!$A$3:$AN$500,21,FALSE)=0,"",VLOOKUP($B10,PERIODIZACION!$A$3:$AN$500,21,FALSE))</f>
        <v/>
      </c>
      <c r="AF10" s="177" t="str">
        <f t="shared" ref="AF10" si="10">IF(AE10 &lt;&gt; "","/","")</f>
        <v/>
      </c>
      <c r="AG10" s="182" t="str">
        <f>IF(VLOOKUP($B10,PERIODIZACION!$A$3:$AN$500,22,FALSE)=0,"",VLOOKUP($B10,PERIODIZACION!$A$3:$AN$500,22,FALSE))</f>
        <v/>
      </c>
      <c r="AJ10" s="19" t="e">
        <f>VLOOKUP(C10,EJE!C$1:D1342,2,FALSE)</f>
        <v>#N/A</v>
      </c>
    </row>
    <row r="11" spans="1:36" ht="12.75">
      <c r="A11" s="155">
        <v>8</v>
      </c>
      <c r="B11" s="81" t="s">
        <v>685</v>
      </c>
      <c r="C11" s="179" t="s">
        <v>3</v>
      </c>
      <c r="D11" s="132" t="str">
        <f>HYPERLINK(AJ11,AI11)</f>
        <v>video</v>
      </c>
      <c r="E11" s="380"/>
      <c r="F11" s="380"/>
      <c r="G11" s="380"/>
      <c r="H11" s="380" t="s">
        <v>776</v>
      </c>
      <c r="I11" s="380"/>
      <c r="J11" s="380"/>
      <c r="K11" s="380"/>
      <c r="L11" s="380"/>
      <c r="M11" s="380"/>
      <c r="N11" s="380"/>
      <c r="O11" s="380"/>
      <c r="P11" s="380"/>
      <c r="Q11" s="179"/>
      <c r="R11" s="179"/>
      <c r="S11" s="179"/>
      <c r="T11" s="179"/>
      <c r="U11" s="179"/>
      <c r="V11" s="179"/>
      <c r="W11" s="179"/>
      <c r="X11" s="179"/>
      <c r="Y11" s="179"/>
      <c r="Z11" s="179"/>
      <c r="AA11" s="179"/>
      <c r="AB11" s="179"/>
      <c r="AC11" s="179"/>
      <c r="AD11" s="179"/>
      <c r="AE11" s="179"/>
      <c r="AF11" s="179"/>
      <c r="AG11" s="183"/>
      <c r="AI11" s="25" t="s">
        <v>738</v>
      </c>
      <c r="AJ11" s="19" t="str">
        <f>VLOOKUP(C11,EJE!C$1:D1343,2,FALSE)</f>
        <v>https://youtu.be/JwwQxitUCsY?si=-0IR-GRHn2uOUwX0</v>
      </c>
    </row>
    <row r="12" spans="1:36" ht="13.5" thickBot="1">
      <c r="A12" s="155">
        <v>9</v>
      </c>
      <c r="B12" s="82" t="s">
        <v>264</v>
      </c>
      <c r="C12" s="181" t="s">
        <v>219</v>
      </c>
      <c r="D12" s="133" t="str">
        <f>HYPERLINK(AJ12,AI12)</f>
        <v>video</v>
      </c>
      <c r="E12" s="387"/>
      <c r="F12" s="387"/>
      <c r="G12" s="387"/>
      <c r="H12" s="387" t="s">
        <v>776</v>
      </c>
      <c r="I12" s="387"/>
      <c r="J12" s="387"/>
      <c r="K12" s="387"/>
      <c r="L12" s="387"/>
      <c r="M12" s="387"/>
      <c r="N12" s="387"/>
      <c r="O12" s="387"/>
      <c r="P12" s="387"/>
      <c r="Q12" s="181"/>
      <c r="R12" s="181"/>
      <c r="S12" s="181"/>
      <c r="T12" s="181"/>
      <c r="U12" s="181"/>
      <c r="V12" s="181"/>
      <c r="W12" s="181"/>
      <c r="X12" s="181"/>
      <c r="Y12" s="181"/>
      <c r="Z12" s="181"/>
      <c r="AA12" s="181"/>
      <c r="AB12" s="181"/>
      <c r="AC12" s="181"/>
      <c r="AD12" s="181"/>
      <c r="AE12" s="181"/>
      <c r="AF12" s="181"/>
      <c r="AG12" s="184"/>
      <c r="AI12" s="25" t="s">
        <v>738</v>
      </c>
      <c r="AJ12" s="19">
        <f>VLOOKUP(C12,EJE!C$1:D1344,2,FALSE)</f>
        <v>0</v>
      </c>
    </row>
    <row r="13" spans="1:36" ht="12.75" customHeight="1">
      <c r="A13" s="155">
        <v>10</v>
      </c>
      <c r="B13" s="379"/>
      <c r="C13" s="379"/>
      <c r="D13" s="379"/>
      <c r="E13" s="379" t="s">
        <v>688</v>
      </c>
      <c r="F13" s="379"/>
      <c r="G13" s="379"/>
      <c r="H13" s="379" t="s">
        <v>38</v>
      </c>
      <c r="I13" s="379"/>
      <c r="J13" s="379"/>
      <c r="K13" s="379" t="s">
        <v>687</v>
      </c>
      <c r="L13" s="379"/>
      <c r="M13" s="379"/>
      <c r="N13" s="379" t="s">
        <v>686</v>
      </c>
      <c r="O13" s="379"/>
      <c r="P13" s="379"/>
      <c r="Q13" s="179"/>
      <c r="R13" s="179"/>
      <c r="S13" s="179"/>
      <c r="T13" s="179"/>
      <c r="U13" s="179"/>
      <c r="V13" s="179"/>
      <c r="W13" s="179"/>
      <c r="X13" s="179"/>
      <c r="Y13" s="179"/>
      <c r="Z13" s="179"/>
      <c r="AA13" s="179"/>
      <c r="AB13" s="179"/>
      <c r="AC13" s="179"/>
      <c r="AD13" s="179"/>
      <c r="AE13" s="179"/>
      <c r="AF13" s="179"/>
      <c r="AG13" s="179"/>
      <c r="AJ13" s="19"/>
    </row>
    <row r="14" spans="1:36" ht="12.75" customHeight="1">
      <c r="A14" s="155">
        <v>11</v>
      </c>
      <c r="B14" s="83" t="s">
        <v>685</v>
      </c>
      <c r="C14" s="179" t="s">
        <v>3</v>
      </c>
      <c r="D14" s="132" t="str">
        <f t="shared" ref="D14:D20" si="11">HYPERLINK(AJ14,AI14)</f>
        <v>video</v>
      </c>
      <c r="E14" s="380"/>
      <c r="F14" s="380"/>
      <c r="G14" s="380"/>
      <c r="H14" s="380" t="s">
        <v>776</v>
      </c>
      <c r="I14" s="380"/>
      <c r="J14" s="380"/>
      <c r="K14" s="380"/>
      <c r="L14" s="380"/>
      <c r="M14" s="380"/>
      <c r="N14" s="380"/>
      <c r="O14" s="380"/>
      <c r="P14" s="380"/>
      <c r="Q14" s="179"/>
      <c r="R14" s="179"/>
      <c r="S14" s="179"/>
      <c r="T14" s="179"/>
      <c r="U14" s="179"/>
      <c r="V14" s="179"/>
      <c r="W14" s="179"/>
      <c r="X14" s="179"/>
      <c r="Y14" s="179"/>
      <c r="Z14" s="179"/>
      <c r="AA14" s="179"/>
      <c r="AB14" s="179"/>
      <c r="AC14" s="179"/>
      <c r="AD14" s="179"/>
      <c r="AE14" s="179"/>
      <c r="AF14" s="179"/>
      <c r="AG14" s="179"/>
      <c r="AI14" s="25" t="s">
        <v>738</v>
      </c>
      <c r="AJ14" s="19" t="str">
        <f>VLOOKUP(C14,EJE!C$1:D1346,2,FALSE)</f>
        <v>https://youtu.be/JwwQxitUCsY?si=-0IR-GRHn2uOUwX0</v>
      </c>
    </row>
    <row r="15" spans="1:36" ht="13.5" customHeight="1">
      <c r="A15" s="155">
        <v>12</v>
      </c>
      <c r="B15" s="83" t="s">
        <v>942</v>
      </c>
      <c r="C15" s="179" t="s">
        <v>179</v>
      </c>
      <c r="D15" s="132" t="str">
        <f t="shared" si="11"/>
        <v>video</v>
      </c>
      <c r="E15" s="380"/>
      <c r="F15" s="380"/>
      <c r="G15" s="380"/>
      <c r="H15" s="380" t="s">
        <v>776</v>
      </c>
      <c r="I15" s="380"/>
      <c r="J15" s="380"/>
      <c r="K15" s="380"/>
      <c r="L15" s="380"/>
      <c r="M15" s="380"/>
      <c r="N15" s="380"/>
      <c r="O15" s="380"/>
      <c r="P15" s="380"/>
      <c r="Q15" s="179"/>
      <c r="R15" s="179"/>
      <c r="S15" s="179"/>
      <c r="T15" s="179"/>
      <c r="U15" s="179"/>
      <c r="V15" s="179"/>
      <c r="W15" s="179"/>
      <c r="X15" s="179"/>
      <c r="Y15" s="179"/>
      <c r="Z15" s="179"/>
      <c r="AA15" s="179"/>
      <c r="AB15" s="179"/>
      <c r="AC15" s="179"/>
      <c r="AD15" s="179"/>
      <c r="AE15" s="179"/>
      <c r="AF15" s="179"/>
      <c r="AG15" s="179"/>
      <c r="AI15" s="25" t="s">
        <v>738</v>
      </c>
      <c r="AJ15" s="19" t="str">
        <f>VLOOKUP(C15,EJE!C$1:D1347,2,FALSE)</f>
        <v>https://drive.google.com/file/d/1aPXukXLmArT7QiK0Ae-iFEh4IpnK7iYT/view?usp=sharing</v>
      </c>
    </row>
    <row r="16" spans="1:36" ht="12.75" customHeight="1">
      <c r="A16" s="155">
        <v>13</v>
      </c>
      <c r="B16" s="83" t="s">
        <v>942</v>
      </c>
      <c r="C16" s="179" t="s">
        <v>179</v>
      </c>
      <c r="D16" s="132" t="str">
        <f t="shared" si="11"/>
        <v>video</v>
      </c>
      <c r="E16" s="380"/>
      <c r="F16" s="380"/>
      <c r="G16" s="380"/>
      <c r="H16" s="380" t="s">
        <v>776</v>
      </c>
      <c r="I16" s="380"/>
      <c r="J16" s="380"/>
      <c r="K16" s="380"/>
      <c r="L16" s="380"/>
      <c r="M16" s="380"/>
      <c r="N16" s="380"/>
      <c r="O16" s="380"/>
      <c r="P16" s="380"/>
      <c r="Q16" s="179"/>
      <c r="R16" s="179"/>
      <c r="S16" s="179"/>
      <c r="T16" s="179"/>
      <c r="U16" s="179"/>
      <c r="V16" s="179"/>
      <c r="W16" s="179"/>
      <c r="X16" s="179"/>
      <c r="Y16" s="179"/>
      <c r="Z16" s="179"/>
      <c r="AA16" s="179"/>
      <c r="AB16" s="179"/>
      <c r="AC16" s="179"/>
      <c r="AD16" s="179"/>
      <c r="AE16" s="179"/>
      <c r="AF16" s="179"/>
      <c r="AG16" s="179"/>
      <c r="AI16" s="25" t="s">
        <v>738</v>
      </c>
      <c r="AJ16" s="19" t="str">
        <f>VLOOKUP(C16,EJE!C$1:D1348,2,FALSE)</f>
        <v>https://drive.google.com/file/d/1aPXukXLmArT7QiK0Ae-iFEh4IpnK7iYT/view?usp=sharing</v>
      </c>
    </row>
    <row r="17" spans="1:39">
      <c r="A17" s="155">
        <v>14</v>
      </c>
      <c r="B17" s="83" t="s">
        <v>42</v>
      </c>
      <c r="C17" s="152" t="s">
        <v>15</v>
      </c>
      <c r="D17" s="132" t="str">
        <f t="shared" si="11"/>
        <v>video</v>
      </c>
      <c r="E17" s="392">
        <v>10</v>
      </c>
      <c r="F17" s="392"/>
      <c r="G17" s="392"/>
      <c r="H17" s="392" t="s">
        <v>772</v>
      </c>
      <c r="I17" s="392"/>
      <c r="J17" s="392"/>
      <c r="K17" s="392">
        <v>3</v>
      </c>
      <c r="L17" s="392"/>
      <c r="M17" s="392"/>
      <c r="N17" s="392">
        <v>0</v>
      </c>
      <c r="O17" s="392"/>
      <c r="P17" s="392"/>
      <c r="Q17" s="152"/>
      <c r="R17" s="152"/>
      <c r="S17" s="152"/>
      <c r="T17" s="130"/>
      <c r="U17" s="130"/>
      <c r="V17" s="130"/>
      <c r="W17" s="130"/>
      <c r="X17" s="130"/>
      <c r="Y17" s="130"/>
      <c r="Z17" s="130"/>
      <c r="AA17" s="130"/>
      <c r="AB17" s="130"/>
      <c r="AC17" s="130"/>
      <c r="AD17" s="130"/>
      <c r="AE17" s="130"/>
      <c r="AF17" s="130"/>
      <c r="AG17" s="128"/>
      <c r="AI17" s="25" t="s">
        <v>738</v>
      </c>
      <c r="AJ17" s="19">
        <f>VLOOKUP(C17,EJE!C$1:D1349,2,FALSE)</f>
        <v>0</v>
      </c>
    </row>
    <row r="18" spans="1:39">
      <c r="A18" s="155">
        <v>15</v>
      </c>
      <c r="B18" s="83" t="s">
        <v>39</v>
      </c>
      <c r="C18" s="152" t="s">
        <v>149</v>
      </c>
      <c r="D18" s="132" t="str">
        <f t="shared" si="11"/>
        <v>video</v>
      </c>
      <c r="E18" s="392">
        <v>10</v>
      </c>
      <c r="F18" s="392"/>
      <c r="G18" s="392"/>
      <c r="H18" s="392" t="s">
        <v>772</v>
      </c>
      <c r="I18" s="392"/>
      <c r="J18" s="392"/>
      <c r="K18" s="392">
        <v>3</v>
      </c>
      <c r="L18" s="392"/>
      <c r="M18" s="392"/>
      <c r="N18" s="392">
        <v>0</v>
      </c>
      <c r="O18" s="392"/>
      <c r="P18" s="392"/>
      <c r="Q18" s="152"/>
      <c r="R18" s="152"/>
      <c r="S18" s="152"/>
      <c r="T18" s="130"/>
      <c r="U18" s="130"/>
      <c r="V18" s="130"/>
      <c r="W18" s="130"/>
      <c r="X18" s="130"/>
      <c r="Y18" s="130"/>
      <c r="Z18" s="130"/>
      <c r="AA18" s="130"/>
      <c r="AB18" s="130"/>
      <c r="AC18" s="130"/>
      <c r="AD18" s="130"/>
      <c r="AE18" s="130"/>
      <c r="AF18" s="130"/>
      <c r="AG18" s="128"/>
      <c r="AI18" s="25" t="s">
        <v>738</v>
      </c>
      <c r="AJ18" s="19">
        <f>VLOOKUP(C18,EJE!C$1:D1350,2,FALSE)</f>
        <v>0</v>
      </c>
    </row>
    <row r="19" spans="1:39">
      <c r="A19" s="155">
        <v>16</v>
      </c>
      <c r="B19" s="83" t="s">
        <v>685</v>
      </c>
      <c r="C19" s="152" t="s">
        <v>4</v>
      </c>
      <c r="D19" s="132" t="str">
        <f t="shared" si="11"/>
        <v>video</v>
      </c>
      <c r="E19" s="392"/>
      <c r="F19" s="392"/>
      <c r="G19" s="392"/>
      <c r="H19" s="392" t="s">
        <v>779</v>
      </c>
      <c r="I19" s="392"/>
      <c r="J19" s="392"/>
      <c r="K19" s="392">
        <v>3</v>
      </c>
      <c r="L19" s="392"/>
      <c r="M19" s="392"/>
      <c r="N19" s="392">
        <v>0</v>
      </c>
      <c r="O19" s="392"/>
      <c r="P19" s="392"/>
      <c r="Q19" s="152"/>
      <c r="R19" s="152"/>
      <c r="S19" s="152"/>
      <c r="T19" s="130"/>
      <c r="U19" s="130"/>
      <c r="V19" s="130"/>
      <c r="W19" s="130"/>
      <c r="X19" s="130"/>
      <c r="Y19" s="130"/>
      <c r="Z19" s="130"/>
      <c r="AA19" s="130"/>
      <c r="AB19" s="130"/>
      <c r="AC19" s="130"/>
      <c r="AD19" s="130"/>
      <c r="AE19" s="130"/>
      <c r="AF19" s="130"/>
      <c r="AG19" s="128"/>
      <c r="AI19" s="25" t="s">
        <v>738</v>
      </c>
      <c r="AJ19" s="19" t="str">
        <f>VLOOKUP(C19,EJE!C$1:D1351,2,FALSE)</f>
        <v>https://youtu.be/SvFPSj9WcEk?si=iMWBcf8EZLcp5zy2</v>
      </c>
    </row>
    <row r="20" spans="1:39">
      <c r="A20" s="155">
        <v>17</v>
      </c>
      <c r="B20" s="83" t="s">
        <v>1</v>
      </c>
      <c r="C20" s="152" t="s">
        <v>746</v>
      </c>
      <c r="D20" s="132" t="str">
        <f t="shared" si="11"/>
        <v>video</v>
      </c>
      <c r="E20" s="392"/>
      <c r="F20" s="392"/>
      <c r="G20" s="392"/>
      <c r="H20" s="392"/>
      <c r="I20" s="392"/>
      <c r="J20" s="392"/>
      <c r="K20" s="392"/>
      <c r="L20" s="392"/>
      <c r="M20" s="392"/>
      <c r="N20" s="392"/>
      <c r="O20" s="392"/>
      <c r="P20" s="392"/>
      <c r="Q20" s="152"/>
      <c r="R20" s="152"/>
      <c r="S20" s="152"/>
      <c r="T20" s="128"/>
      <c r="U20" s="128"/>
      <c r="V20" s="128"/>
      <c r="W20" s="128"/>
      <c r="X20" s="128"/>
      <c r="Y20" s="128"/>
      <c r="Z20" s="128"/>
      <c r="AA20" s="128"/>
      <c r="AB20" s="128"/>
      <c r="AC20" s="128"/>
      <c r="AD20" s="128"/>
      <c r="AE20" s="128"/>
      <c r="AF20" s="130"/>
      <c r="AG20" s="128"/>
      <c r="AI20" s="25" t="s">
        <v>738</v>
      </c>
      <c r="AJ20" s="19">
        <f>VLOOKUP(C20,EJE!C$1:D1352,2,FALSE)</f>
        <v>0</v>
      </c>
    </row>
    <row r="21" spans="1:39">
      <c r="A21" s="155">
        <v>18</v>
      </c>
      <c r="B21" s="83" t="s">
        <v>1</v>
      </c>
      <c r="C21" s="152" t="s">
        <v>746</v>
      </c>
      <c r="D21" s="132" t="str">
        <f t="shared" ref="D21:D24" si="12">HYPERLINK(AJ21,AI21)</f>
        <v>video</v>
      </c>
      <c r="E21" s="392"/>
      <c r="F21" s="392"/>
      <c r="G21" s="392"/>
      <c r="H21" s="392"/>
      <c r="I21" s="392"/>
      <c r="J21" s="392"/>
      <c r="K21" s="392"/>
      <c r="L21" s="392"/>
      <c r="M21" s="392"/>
      <c r="N21" s="392"/>
      <c r="O21" s="392"/>
      <c r="P21" s="392"/>
      <c r="Q21" s="152"/>
      <c r="R21" s="152"/>
      <c r="S21" s="152"/>
      <c r="T21" s="128"/>
      <c r="U21" s="128"/>
      <c r="V21" s="128"/>
      <c r="W21" s="128"/>
      <c r="X21" s="128"/>
      <c r="Y21" s="128"/>
      <c r="Z21" s="128"/>
      <c r="AA21" s="128"/>
      <c r="AB21" s="128"/>
      <c r="AC21" s="128"/>
      <c r="AD21" s="128"/>
      <c r="AE21" s="128"/>
      <c r="AF21" s="130"/>
      <c r="AG21" s="128"/>
      <c r="AI21" s="25" t="s">
        <v>738</v>
      </c>
      <c r="AJ21" s="19">
        <f>VLOOKUP(C21,EJE!C$1:D1353,2,FALSE)</f>
        <v>0</v>
      </c>
    </row>
    <row r="22" spans="1:39">
      <c r="A22" s="155">
        <v>19</v>
      </c>
      <c r="B22" s="83" t="s">
        <v>1</v>
      </c>
      <c r="C22" s="152" t="s">
        <v>746</v>
      </c>
      <c r="D22" s="132" t="str">
        <f t="shared" si="12"/>
        <v>video</v>
      </c>
      <c r="E22" s="392"/>
      <c r="F22" s="392"/>
      <c r="G22" s="392"/>
      <c r="H22" s="392"/>
      <c r="I22" s="392"/>
      <c r="J22" s="392"/>
      <c r="K22" s="392"/>
      <c r="L22" s="392"/>
      <c r="M22" s="392"/>
      <c r="N22" s="392"/>
      <c r="O22" s="392"/>
      <c r="P22" s="392"/>
      <c r="Q22" s="152"/>
      <c r="R22" s="152"/>
      <c r="S22" s="152"/>
      <c r="T22" s="128"/>
      <c r="U22" s="128"/>
      <c r="V22" s="128"/>
      <c r="W22" s="128"/>
      <c r="X22" s="128"/>
      <c r="Y22" s="128"/>
      <c r="Z22" s="128"/>
      <c r="AA22" s="128"/>
      <c r="AB22" s="128"/>
      <c r="AC22" s="128"/>
      <c r="AD22" s="128"/>
      <c r="AE22" s="128"/>
      <c r="AF22" s="130"/>
      <c r="AG22" s="128"/>
      <c r="AI22" s="25" t="s">
        <v>738</v>
      </c>
      <c r="AJ22" s="19">
        <f>VLOOKUP(C22,EJE!C$1:D1354,2,FALSE)</f>
        <v>0</v>
      </c>
    </row>
    <row r="23" spans="1:39">
      <c r="A23" s="155">
        <v>20</v>
      </c>
      <c r="B23" s="83" t="s">
        <v>1</v>
      </c>
      <c r="C23" s="152" t="s">
        <v>746</v>
      </c>
      <c r="D23" s="132" t="str">
        <f t="shared" si="12"/>
        <v>video</v>
      </c>
      <c r="E23" s="392"/>
      <c r="F23" s="392"/>
      <c r="G23" s="392"/>
      <c r="H23" s="392"/>
      <c r="I23" s="392"/>
      <c r="J23" s="392"/>
      <c r="K23" s="392"/>
      <c r="L23" s="392"/>
      <c r="M23" s="392"/>
      <c r="N23" s="392"/>
      <c r="O23" s="392"/>
      <c r="P23" s="392"/>
      <c r="Q23" s="152"/>
      <c r="R23" s="152"/>
      <c r="S23" s="152"/>
      <c r="T23" s="128"/>
      <c r="U23" s="128"/>
      <c r="V23" s="128"/>
      <c r="W23" s="128"/>
      <c r="X23" s="128"/>
      <c r="Y23" s="128"/>
      <c r="Z23" s="128"/>
      <c r="AA23" s="128"/>
      <c r="AB23" s="128"/>
      <c r="AC23" s="128"/>
      <c r="AD23" s="128"/>
      <c r="AE23" s="128"/>
      <c r="AF23" s="130"/>
      <c r="AG23" s="128"/>
      <c r="AI23" s="25" t="s">
        <v>738</v>
      </c>
      <c r="AJ23" s="19">
        <f>VLOOKUP(C23,EJE!C$1:D1355,2,FALSE)</f>
        <v>0</v>
      </c>
    </row>
    <row r="24" spans="1:39">
      <c r="A24" s="155">
        <v>21</v>
      </c>
      <c r="B24" s="83" t="s">
        <v>1</v>
      </c>
      <c r="C24" s="152" t="s">
        <v>746</v>
      </c>
      <c r="D24" s="132" t="str">
        <f t="shared" si="12"/>
        <v>video</v>
      </c>
      <c r="E24" s="392"/>
      <c r="F24" s="392"/>
      <c r="G24" s="392"/>
      <c r="H24" s="392"/>
      <c r="I24" s="392"/>
      <c r="J24" s="392"/>
      <c r="K24" s="392"/>
      <c r="L24" s="392"/>
      <c r="M24" s="392"/>
      <c r="N24" s="392"/>
      <c r="O24" s="392"/>
      <c r="P24" s="392"/>
      <c r="Q24" s="152"/>
      <c r="R24" s="152"/>
      <c r="S24" s="152"/>
      <c r="T24" s="128"/>
      <c r="U24" s="128"/>
      <c r="V24" s="128"/>
      <c r="W24" s="128"/>
      <c r="X24" s="128"/>
      <c r="Y24" s="128"/>
      <c r="Z24" s="128"/>
      <c r="AA24" s="128"/>
      <c r="AB24" s="128"/>
      <c r="AC24" s="128"/>
      <c r="AD24" s="128"/>
      <c r="AE24" s="128"/>
      <c r="AF24" s="130"/>
      <c r="AG24" s="128"/>
      <c r="AI24" s="25" t="s">
        <v>738</v>
      </c>
      <c r="AJ24" s="19">
        <f>VLOOKUP(C24,EJE!C$1:D1356,2,FALSE)</f>
        <v>0</v>
      </c>
      <c r="AM24" s="112">
        <v>2</v>
      </c>
    </row>
    <row r="25" spans="1:39">
      <c r="A25" s="155">
        <v>22</v>
      </c>
      <c r="B25" s="83" t="s">
        <v>1</v>
      </c>
      <c r="C25" s="171" t="s">
        <v>746</v>
      </c>
      <c r="D25" s="132" t="str">
        <f t="shared" ref="D25" si="13">HYPERLINK(AJ25,AI25)</f>
        <v>video</v>
      </c>
      <c r="E25" s="392"/>
      <c r="F25" s="392"/>
      <c r="G25" s="392"/>
      <c r="H25" s="392"/>
      <c r="I25" s="392"/>
      <c r="J25" s="392"/>
      <c r="K25" s="392"/>
      <c r="L25" s="392"/>
      <c r="M25" s="392"/>
      <c r="N25" s="392"/>
      <c r="O25" s="392"/>
      <c r="P25" s="392"/>
      <c r="Q25" s="171"/>
      <c r="R25" s="171"/>
      <c r="S25" s="171"/>
      <c r="T25" s="171"/>
      <c r="U25" s="171"/>
      <c r="V25" s="171"/>
      <c r="W25" s="171"/>
      <c r="X25" s="171"/>
      <c r="Y25" s="171"/>
      <c r="Z25" s="171"/>
      <c r="AA25" s="171"/>
      <c r="AB25" s="171"/>
      <c r="AC25" s="171"/>
      <c r="AD25" s="171"/>
      <c r="AE25" s="171"/>
      <c r="AF25" s="130"/>
      <c r="AG25" s="171"/>
      <c r="AI25" s="25" t="s">
        <v>738</v>
      </c>
      <c r="AJ25" s="19">
        <f>VLOOKUP(C25,EJE!C$1:D1357,2,FALSE)</f>
        <v>0</v>
      </c>
    </row>
    <row r="26" spans="1:39">
      <c r="A26" s="155">
        <v>23</v>
      </c>
      <c r="B26" s="83" t="s">
        <v>1</v>
      </c>
      <c r="C26" s="171" t="s">
        <v>746</v>
      </c>
      <c r="D26" s="132" t="str">
        <f t="shared" ref="D26" si="14">HYPERLINK(AJ26,AI26)</f>
        <v>video</v>
      </c>
      <c r="E26" s="392"/>
      <c r="F26" s="392"/>
      <c r="G26" s="392"/>
      <c r="H26" s="392"/>
      <c r="I26" s="392"/>
      <c r="J26" s="392"/>
      <c r="K26" s="392"/>
      <c r="L26" s="392"/>
      <c r="M26" s="392"/>
      <c r="N26" s="392"/>
      <c r="O26" s="392"/>
      <c r="P26" s="392"/>
      <c r="Q26" s="171"/>
      <c r="R26" s="171"/>
      <c r="S26" s="171"/>
      <c r="T26" s="171"/>
      <c r="U26" s="171"/>
      <c r="V26" s="171"/>
      <c r="W26" s="171"/>
      <c r="X26" s="171"/>
      <c r="Y26" s="171"/>
      <c r="Z26" s="171"/>
      <c r="AA26" s="171"/>
      <c r="AB26" s="171"/>
      <c r="AC26" s="171"/>
      <c r="AD26" s="171"/>
      <c r="AE26" s="171"/>
      <c r="AF26" s="130"/>
      <c r="AG26" s="171"/>
      <c r="AI26" s="25" t="s">
        <v>738</v>
      </c>
      <c r="AJ26" s="19">
        <f>VLOOKUP(C26,EJE!C$1:D1358,2,FALSE)</f>
        <v>0</v>
      </c>
    </row>
    <row r="27" spans="1:39">
      <c r="A27" s="155"/>
      <c r="B27" s="118"/>
      <c r="C27" s="118"/>
      <c r="D27" s="59"/>
      <c r="E27" s="118"/>
      <c r="F27" s="118"/>
      <c r="G27" s="118"/>
      <c r="H27" s="118"/>
      <c r="I27" s="118"/>
      <c r="J27" s="118"/>
      <c r="K27" s="118"/>
      <c r="L27" s="118"/>
      <c r="M27" s="118"/>
      <c r="N27" s="119"/>
      <c r="O27" s="119"/>
      <c r="P27" s="119"/>
      <c r="Q27" s="118"/>
      <c r="R27" s="118"/>
      <c r="S27" s="118"/>
      <c r="T27" s="118"/>
      <c r="U27" s="118"/>
      <c r="V27" s="118"/>
      <c r="W27" s="118"/>
      <c r="X27" s="118"/>
      <c r="Y27" s="118"/>
      <c r="Z27" s="118"/>
      <c r="AA27" s="118"/>
      <c r="AB27" s="118"/>
      <c r="AC27" s="118"/>
      <c r="AD27" s="118"/>
      <c r="AE27" s="118"/>
      <c r="AG27" s="118"/>
      <c r="AJ27" s="75"/>
    </row>
    <row r="28" spans="1:39">
      <c r="B28" s="118"/>
      <c r="C28" s="77" t="s">
        <v>770</v>
      </c>
      <c r="D28" s="59"/>
      <c r="E28" s="118"/>
      <c r="F28" s="118"/>
      <c r="G28" s="118"/>
      <c r="H28" s="118"/>
      <c r="I28" s="118"/>
      <c r="J28" s="118"/>
      <c r="K28" s="118"/>
      <c r="L28" s="118"/>
      <c r="M28" s="118"/>
      <c r="N28" s="119"/>
      <c r="O28" s="119"/>
      <c r="P28" s="119"/>
      <c r="Q28" s="118"/>
      <c r="R28" s="118"/>
      <c r="S28" s="118"/>
      <c r="T28" s="118"/>
      <c r="U28" s="118"/>
      <c r="V28" s="118"/>
      <c r="W28" s="118"/>
      <c r="X28" s="118"/>
      <c r="Y28" s="118"/>
      <c r="Z28" s="118"/>
      <c r="AA28" s="118"/>
      <c r="AB28" s="118"/>
      <c r="AC28" s="118"/>
      <c r="AD28" s="118"/>
      <c r="AE28" s="118"/>
      <c r="AG28" s="118"/>
      <c r="AJ28" s="75"/>
    </row>
    <row r="29" spans="1:39" s="113" customFormat="1" ht="24" customHeight="1" thickBot="1">
      <c r="A29" s="162">
        <v>2</v>
      </c>
      <c r="B29" s="162"/>
      <c r="C29" s="162" t="s">
        <v>924</v>
      </c>
      <c r="D29" s="191"/>
      <c r="E29" s="381" t="s">
        <v>688</v>
      </c>
      <c r="F29" s="381"/>
      <c r="G29" s="381"/>
      <c r="H29" s="381" t="s">
        <v>38</v>
      </c>
      <c r="I29" s="381"/>
      <c r="J29" s="381"/>
      <c r="K29" s="381" t="s">
        <v>687</v>
      </c>
      <c r="L29" s="381"/>
      <c r="M29" s="381"/>
      <c r="N29" s="381" t="s">
        <v>686</v>
      </c>
      <c r="O29" s="381"/>
      <c r="P29" s="381"/>
      <c r="AG29" s="114"/>
      <c r="AH29" s="18"/>
      <c r="AI29" s="25"/>
      <c r="AJ29" s="115"/>
    </row>
    <row r="30" spans="1:39" ht="12.75">
      <c r="A30" s="155">
        <v>1</v>
      </c>
      <c r="B30" s="80" t="s">
        <v>942</v>
      </c>
      <c r="C30" s="177" t="s">
        <v>971</v>
      </c>
      <c r="D30" s="131" t="str">
        <f t="shared" ref="D30:D35" si="15">HYPERLINK(AJ30,AI30)</f>
        <v>video</v>
      </c>
      <c r="E30" s="390">
        <v>8</v>
      </c>
      <c r="F30" s="390"/>
      <c r="G30" s="390"/>
      <c r="H30" s="390"/>
      <c r="I30" s="390"/>
      <c r="J30" s="390"/>
      <c r="K30" s="390"/>
      <c r="L30" s="390"/>
      <c r="M30" s="390"/>
      <c r="N30" s="390"/>
      <c r="O30" s="390"/>
      <c r="P30" s="391"/>
      <c r="Q30" s="159"/>
      <c r="R30" s="159"/>
      <c r="S30" s="159"/>
      <c r="T30" s="159"/>
      <c r="U30" s="159"/>
      <c r="V30" s="159"/>
      <c r="W30" s="159"/>
      <c r="X30" s="159"/>
      <c r="Y30" s="159"/>
      <c r="Z30" s="159"/>
      <c r="AA30" s="159"/>
      <c r="AB30" s="159"/>
      <c r="AC30" s="159"/>
      <c r="AD30" s="159"/>
      <c r="AE30" s="159"/>
      <c r="AF30" s="159"/>
      <c r="AG30" s="179"/>
      <c r="AI30" s="25" t="s">
        <v>738</v>
      </c>
      <c r="AJ30" s="19" t="str">
        <f>VLOOKUP(C30,EJE!C$1:D1362,2,FALSE)</f>
        <v>https://drive.google.com/file/d/1Obj2B0pgphywe8p9A6MvgDIw5gB_Nl53/view?usp=sharing</v>
      </c>
    </row>
    <row r="31" spans="1:39" ht="12" customHeight="1">
      <c r="A31" s="155">
        <v>2</v>
      </c>
      <c r="B31" s="81" t="s">
        <v>264</v>
      </c>
      <c r="C31" s="179" t="s">
        <v>651</v>
      </c>
      <c r="D31" s="132" t="str">
        <f t="shared" si="15"/>
        <v>video</v>
      </c>
      <c r="E31" s="380"/>
      <c r="F31" s="380"/>
      <c r="G31" s="380"/>
      <c r="H31" s="380" t="s">
        <v>776</v>
      </c>
      <c r="I31" s="380"/>
      <c r="J31" s="380"/>
      <c r="K31" s="380">
        <v>3</v>
      </c>
      <c r="L31" s="380"/>
      <c r="M31" s="380"/>
      <c r="N31" s="380"/>
      <c r="O31" s="380"/>
      <c r="P31" s="385"/>
      <c r="Q31" s="159"/>
      <c r="R31" s="159"/>
      <c r="S31" s="159"/>
      <c r="T31" s="159"/>
      <c r="U31" s="159"/>
      <c r="V31" s="159"/>
      <c r="W31" s="159"/>
      <c r="X31" s="159"/>
      <c r="Y31" s="159"/>
      <c r="Z31" s="159"/>
      <c r="AA31" s="159"/>
      <c r="AB31" s="159"/>
      <c r="AC31" s="159"/>
      <c r="AD31" s="159"/>
      <c r="AE31" s="159"/>
      <c r="AF31" s="159"/>
      <c r="AG31" s="179"/>
      <c r="AI31" s="25" t="s">
        <v>738</v>
      </c>
      <c r="AJ31" s="19" t="str">
        <f>VLOOKUP(C31,EJE!C$1:D1363,2,FALSE)</f>
        <v>https://youtu.be/NDnUK9fSDe8?si=3nBkyPS7AyNNNd0x</v>
      </c>
    </row>
    <row r="32" spans="1:39" ht="12.75" customHeight="1" thickBot="1">
      <c r="A32" s="155">
        <v>3</v>
      </c>
      <c r="B32" s="82" t="s">
        <v>942</v>
      </c>
      <c r="C32" s="181" t="s">
        <v>176</v>
      </c>
      <c r="D32" s="133" t="str">
        <f t="shared" si="15"/>
        <v>video</v>
      </c>
      <c r="E32" s="387"/>
      <c r="F32" s="387"/>
      <c r="G32" s="387"/>
      <c r="H32" s="387" t="s">
        <v>776</v>
      </c>
      <c r="I32" s="387"/>
      <c r="J32" s="387"/>
      <c r="K32" s="387">
        <v>3</v>
      </c>
      <c r="L32" s="387"/>
      <c r="M32" s="387"/>
      <c r="N32" s="387"/>
      <c r="O32" s="387"/>
      <c r="P32" s="388"/>
      <c r="Q32" s="159"/>
      <c r="R32" s="159"/>
      <c r="S32" s="159"/>
      <c r="T32" s="159"/>
      <c r="U32" s="159"/>
      <c r="V32" s="159"/>
      <c r="W32" s="159"/>
      <c r="X32" s="159"/>
      <c r="Y32" s="159"/>
      <c r="Z32" s="159"/>
      <c r="AA32" s="159"/>
      <c r="AB32" s="159"/>
      <c r="AC32" s="159"/>
      <c r="AD32" s="159"/>
      <c r="AE32" s="159"/>
      <c r="AF32" s="159"/>
      <c r="AG32" s="179"/>
      <c r="AI32" s="25" t="s">
        <v>738</v>
      </c>
      <c r="AJ32" s="19" t="str">
        <f>VLOOKUP(C32,EJE!C$1:D1364,2,FALSE)</f>
        <v>https://drive.google.com/file/d/1Q1An8Nigul245WUqUDS52fCJOsCBmEqf/view?usp=drive_link</v>
      </c>
    </row>
    <row r="33" spans="1:36" ht="12" customHeight="1">
      <c r="A33" s="155">
        <v>4</v>
      </c>
      <c r="B33" s="81" t="s">
        <v>739</v>
      </c>
      <c r="C33" s="179" t="s">
        <v>66</v>
      </c>
      <c r="D33" s="132" t="str">
        <f t="shared" si="15"/>
        <v>video</v>
      </c>
      <c r="E33" s="380"/>
      <c r="F33" s="380"/>
      <c r="G33" s="380"/>
      <c r="H33" s="380" t="s">
        <v>776</v>
      </c>
      <c r="I33" s="380"/>
      <c r="J33" s="380"/>
      <c r="K33" s="380">
        <v>3</v>
      </c>
      <c r="L33" s="380"/>
      <c r="M33" s="380"/>
      <c r="N33" s="380"/>
      <c r="O33" s="380"/>
      <c r="P33" s="385"/>
      <c r="Q33" s="159"/>
      <c r="R33" s="159"/>
      <c r="S33" s="159"/>
      <c r="T33" s="159"/>
      <c r="U33" s="159"/>
      <c r="V33" s="159"/>
      <c r="W33" s="159"/>
      <c r="X33" s="159"/>
      <c r="Y33" s="159"/>
      <c r="Z33" s="159"/>
      <c r="AA33" s="159"/>
      <c r="AB33" s="159"/>
      <c r="AC33" s="159"/>
      <c r="AD33" s="159"/>
      <c r="AE33" s="159"/>
      <c r="AF33" s="159"/>
      <c r="AG33" s="179"/>
      <c r="AI33" s="25" t="s">
        <v>738</v>
      </c>
      <c r="AJ33" s="19" t="str">
        <f>VLOOKUP(C33,EJE!C$1:D1365,2,FALSE)</f>
        <v>https://youtu.be/YNAwRWgPwNk?si=tRGZb459mOPBCCZB</v>
      </c>
    </row>
    <row r="34" spans="1:36" ht="12" customHeight="1">
      <c r="A34" s="155">
        <v>5</v>
      </c>
      <c r="B34" s="81" t="s">
        <v>739</v>
      </c>
      <c r="C34" s="179" t="s">
        <v>622</v>
      </c>
      <c r="D34" s="132" t="e">
        <f t="shared" si="15"/>
        <v>#N/A</v>
      </c>
      <c r="E34" s="380"/>
      <c r="F34" s="380"/>
      <c r="G34" s="380"/>
      <c r="H34" s="380" t="s">
        <v>776</v>
      </c>
      <c r="I34" s="380"/>
      <c r="J34" s="380"/>
      <c r="K34" s="380">
        <v>3</v>
      </c>
      <c r="L34" s="380"/>
      <c r="M34" s="380"/>
      <c r="N34" s="380"/>
      <c r="O34" s="380"/>
      <c r="P34" s="385"/>
      <c r="Q34" s="159"/>
      <c r="R34" s="159"/>
      <c r="S34" s="159"/>
      <c r="T34" s="159"/>
      <c r="U34" s="159"/>
      <c r="V34" s="159"/>
      <c r="W34" s="159"/>
      <c r="X34" s="159"/>
      <c r="Y34" s="159"/>
      <c r="Z34" s="159"/>
      <c r="AA34" s="159"/>
      <c r="AB34" s="159"/>
      <c r="AC34" s="159"/>
      <c r="AD34" s="159"/>
      <c r="AE34" s="159"/>
      <c r="AF34" s="159"/>
      <c r="AG34" s="179"/>
      <c r="AI34" s="25" t="s">
        <v>738</v>
      </c>
      <c r="AJ34" s="19" t="e">
        <f>VLOOKUP(C34,EJE!C$1:D1366,2,FALSE)</f>
        <v>#N/A</v>
      </c>
    </row>
    <row r="35" spans="1:36" ht="12.75" customHeight="1" thickBot="1">
      <c r="A35" s="155">
        <v>6</v>
      </c>
      <c r="B35" s="81" t="s">
        <v>0</v>
      </c>
      <c r="C35" s="179" t="s">
        <v>627</v>
      </c>
      <c r="D35" s="132" t="str">
        <f t="shared" si="15"/>
        <v>video</v>
      </c>
      <c r="E35" s="380"/>
      <c r="F35" s="380"/>
      <c r="G35" s="380"/>
      <c r="H35" s="380" t="s">
        <v>776</v>
      </c>
      <c r="I35" s="380"/>
      <c r="J35" s="380"/>
      <c r="K35" s="380">
        <v>3</v>
      </c>
      <c r="L35" s="380"/>
      <c r="M35" s="380"/>
      <c r="N35" s="380"/>
      <c r="O35" s="380"/>
      <c r="P35" s="385"/>
      <c r="Q35" s="159"/>
      <c r="R35" s="159"/>
      <c r="S35" s="159"/>
      <c r="T35" s="159"/>
      <c r="U35" s="159"/>
      <c r="V35" s="159"/>
      <c r="W35" s="159"/>
      <c r="X35" s="159"/>
      <c r="Y35" s="159"/>
      <c r="Z35" s="159"/>
      <c r="AA35" s="159"/>
      <c r="AB35" s="159"/>
      <c r="AC35" s="159"/>
      <c r="AD35" s="159"/>
      <c r="AE35" s="159"/>
      <c r="AF35" s="159"/>
      <c r="AG35" s="179"/>
      <c r="AI35" s="25" t="s">
        <v>738</v>
      </c>
      <c r="AJ35" s="19" t="str">
        <f>VLOOKUP(C35,EJE!C$1:D1367,2,FALSE)</f>
        <v>https://youtu.be/21c_yxmd5lQ?si=PIVwUqgcfAsyu5jn</v>
      </c>
    </row>
    <row r="36" spans="1:36" ht="12.75">
      <c r="A36" s="155">
        <v>7</v>
      </c>
      <c r="B36" s="129" t="s">
        <v>1161</v>
      </c>
      <c r="C36" s="177" t="str">
        <f>+VLOOKUP($B36,PERIODIZACION!$A$3:$AN$528,2,FALSE)</f>
        <v>SEAL ROW</v>
      </c>
      <c r="D36" s="222">
        <f>IF(VLOOKUP($B36,PERIODIZACION!$A$3:$AN$528,3,FALSE)=0,"",VLOOKUP($B36,PERIODIZACION!$A$3:$AN$528,3,FALSE))</f>
        <v>40</v>
      </c>
      <c r="E36" s="177" t="str">
        <f t="shared" ref="E36" si="16">IF(D36 &lt;&gt; "","/","")</f>
        <v>/</v>
      </c>
      <c r="F36" s="177">
        <f>IF(VLOOKUP($B36,PERIODIZACION!$A$3:$AN$500,4,FALSE)=0,"",VLOOKUP($B36,PERIODIZACION!$A$3:$AN$500,4,FALSE))</f>
        <v>4</v>
      </c>
      <c r="G36" s="177">
        <f>IF(VLOOKUP($B36,PERIODIZACION!$A$3:$AN$500,5,FALSE)=0,"",VLOOKUP($B36,PERIODIZACION!$A$3:$AN$500,5,FALSE))</f>
        <v>60</v>
      </c>
      <c r="H36" s="177" t="str">
        <f t="shared" ref="H36" si="17">IF(G36 &lt;&gt; "","/","")</f>
        <v>/</v>
      </c>
      <c r="I36" s="177">
        <f>IF(VLOOKUP($B36,PERIODIZACION!$A$3:$AN$500,6,FALSE)=0,"",VLOOKUP($B36,PERIODIZACION!$A$3:$AN$500,6,FALSE))</f>
        <v>4</v>
      </c>
      <c r="J36" s="177">
        <f>IF(VLOOKUP($B36,PERIODIZACION!$A$3:$AN$500,7,FALSE)=0,"",VLOOKUP($B36,PERIODIZACION!$A$3:$AN$500,7,FALSE))</f>
        <v>70</v>
      </c>
      <c r="K36" s="177" t="str">
        <f t="shared" ref="K36" si="18">IF(J36 &lt;&gt; "","/","")</f>
        <v>/</v>
      </c>
      <c r="L36" s="177">
        <f>IF(VLOOKUP($B36,PERIODIZACION!$A$3:$AN$500,8,FALSE)=0,"",VLOOKUP($B36,PERIODIZACION!$A$3:$AN$500,8,FALSE))</f>
        <v>4</v>
      </c>
      <c r="M36" s="177">
        <f>IF(VLOOKUP($B36,PERIODIZACION!$A$3:$AN$500,9,FALSE)=0,"",VLOOKUP($B36,PERIODIZACION!$A$3:$AN$500,9,FALSE))</f>
        <v>80</v>
      </c>
      <c r="N36" s="177" t="str">
        <f t="shared" ref="N36" si="19">IF(M36 &lt;&gt; "","/","")</f>
        <v>/</v>
      </c>
      <c r="O36" s="177">
        <f>IF(VLOOKUP($B36,PERIODIZACION!$A$3:$AN$500,10,FALSE)=0,"",VLOOKUP($B36,PERIODIZACION!$A$3:$AN$500,10,FALSE))</f>
        <v>2</v>
      </c>
      <c r="P36" s="177">
        <f>IF(VLOOKUP($B36,PERIODIZACION!$A$3:$AN$500,11,FALSE)=0,"",VLOOKUP($B36,PERIODIZACION!$A$3:$AN$500,11,FALSE))</f>
        <v>80</v>
      </c>
      <c r="Q36" s="177" t="str">
        <f t="shared" ref="Q36" si="20">IF(P36 &lt;&gt; "","/","")</f>
        <v>/</v>
      </c>
      <c r="R36" s="177">
        <f>IF(VLOOKUP($B36,PERIODIZACION!$A$3:$AN$500,12,FALSE)=0,"",VLOOKUP($B36,PERIODIZACION!$A$3:$AN$500,12,FALSE))</f>
        <v>2</v>
      </c>
      <c r="S36" s="177">
        <f>IF(VLOOKUP($B36,PERIODIZACION!$A$3:$AN$500,13,FALSE)=0,"",VLOOKUP($B36,PERIODIZACION!$A$3:$AN$500,13,FALSE))</f>
        <v>80</v>
      </c>
      <c r="T36" s="177" t="str">
        <f t="shared" ref="T36" si="21">IF(S36 &lt;&gt; "","/","")</f>
        <v>/</v>
      </c>
      <c r="U36" s="177">
        <f>IF(VLOOKUP($B36,PERIODIZACION!$A$3:$AN$500,14,FALSE)=0,"",VLOOKUP($B36,PERIODIZACION!$A$3:$AN$500,14,FALSE))</f>
        <v>2</v>
      </c>
      <c r="V36" s="177">
        <f>IF(VLOOKUP($B36,PERIODIZACION!$A$3:$AN$500,15,FALSE)=0,"",VLOOKUP($B36,PERIODIZACION!$A$3:$AN$500,15,FALSE))</f>
        <v>80</v>
      </c>
      <c r="W36" s="177" t="str">
        <f t="shared" ref="W36" si="22">IF(V36 &lt;&gt; "","/","")</f>
        <v>/</v>
      </c>
      <c r="X36" s="177">
        <f>IF(VLOOKUP($B36,PERIODIZACION!$A$3:$AN$500,16,FALSE)=0,"",VLOOKUP($B36,PERIODIZACION!$A$3:$AN$500,16,FALSE))</f>
        <v>2</v>
      </c>
      <c r="Y36" s="177">
        <f>IF(VLOOKUP($B36,PERIODIZACION!$A$3:$AN$500,17,FALSE)=0,"",VLOOKUP($B36,PERIODIZACION!$A$3:$AN$500,17,FALSE))</f>
        <v>80</v>
      </c>
      <c r="Z36" s="177" t="str">
        <f t="shared" ref="Z36" si="23">IF(Y36 &lt;&gt; "","/","")</f>
        <v>/</v>
      </c>
      <c r="AA36" s="177">
        <f>IF(VLOOKUP($B36,PERIODIZACION!$A$3:$AN$500,18,FALSE)=0,"",VLOOKUP($B36,PERIODIZACION!$A$3:$AN$500,18,FALSE))</f>
        <v>2</v>
      </c>
      <c r="AB36" s="177">
        <f>IF(VLOOKUP($B36,PERIODIZACION!$A$3:$AN$500,19,FALSE)=0,"",VLOOKUP($B36,PERIODIZACION!$A$3:$AN$500,19,FALSE))</f>
        <v>80</v>
      </c>
      <c r="AC36" s="177" t="str">
        <f t="shared" ref="AC36" si="24">IF(AB36 &lt;&gt; "","/","")</f>
        <v>/</v>
      </c>
      <c r="AD36" s="177">
        <f>IF(VLOOKUP($B36,PERIODIZACION!$A$3:$AN$500,20,FALSE)=0,"",VLOOKUP($B36,PERIODIZACION!$A$3:$AN$500,20,FALSE))</f>
        <v>2</v>
      </c>
      <c r="AE36" s="177" t="str">
        <f>IF(VLOOKUP($B36,PERIODIZACION!$A$3:$AN$500,21,FALSE)=0,"",VLOOKUP($B36,PERIODIZACION!$A$3:$AN$500,21,FALSE))</f>
        <v/>
      </c>
      <c r="AF36" s="177" t="str">
        <f t="shared" ref="AF36" si="25">IF(AE36 &lt;&gt; "","/","")</f>
        <v/>
      </c>
      <c r="AG36" s="182" t="str">
        <f>IF(VLOOKUP($B36,PERIODIZACION!$A$3:$AN$500,22,FALSE)=0,"",VLOOKUP($B36,PERIODIZACION!$A$3:$AN$500,22,FALSE))</f>
        <v/>
      </c>
      <c r="AJ36" s="19" t="e">
        <f>VLOOKUP(C36,EJE!C$1:D1368,2,FALSE)</f>
        <v>#N/A</v>
      </c>
    </row>
    <row r="37" spans="1:36" ht="12.75" customHeight="1">
      <c r="A37" s="155">
        <v>8</v>
      </c>
      <c r="B37" s="81" t="s">
        <v>685</v>
      </c>
      <c r="C37" s="179" t="s">
        <v>3</v>
      </c>
      <c r="D37" s="132" t="str">
        <f>HYPERLINK(AJ37,AI37)</f>
        <v>video</v>
      </c>
      <c r="E37" s="380"/>
      <c r="F37" s="380"/>
      <c r="G37" s="380"/>
      <c r="H37" s="380" t="s">
        <v>776</v>
      </c>
      <c r="I37" s="380"/>
      <c r="J37" s="380"/>
      <c r="K37" s="380"/>
      <c r="L37" s="380"/>
      <c r="M37" s="380"/>
      <c r="N37" s="380"/>
      <c r="O37" s="380"/>
      <c r="P37" s="380"/>
      <c r="Q37" s="179"/>
      <c r="R37" s="179"/>
      <c r="S37" s="179"/>
      <c r="T37" s="179"/>
      <c r="U37" s="179"/>
      <c r="V37" s="179"/>
      <c r="W37" s="179"/>
      <c r="X37" s="179"/>
      <c r="Y37" s="179"/>
      <c r="Z37" s="179"/>
      <c r="AA37" s="179"/>
      <c r="AB37" s="179"/>
      <c r="AC37" s="179"/>
      <c r="AD37" s="179"/>
      <c r="AE37" s="179"/>
      <c r="AF37" s="179"/>
      <c r="AG37" s="183"/>
      <c r="AI37" s="25" t="s">
        <v>738</v>
      </c>
      <c r="AJ37" s="19" t="str">
        <f>VLOOKUP(C37,EJE!C$1:D1369,2,FALSE)</f>
        <v>https://youtu.be/JwwQxitUCsY?si=-0IR-GRHn2uOUwX0</v>
      </c>
    </row>
    <row r="38" spans="1:36" ht="12" customHeight="1" thickBot="1">
      <c r="A38" s="155">
        <v>9</v>
      </c>
      <c r="B38" s="82" t="s">
        <v>264</v>
      </c>
      <c r="C38" s="181" t="s">
        <v>219</v>
      </c>
      <c r="D38" s="133" t="str">
        <f>HYPERLINK(AJ38,AI38)</f>
        <v>video</v>
      </c>
      <c r="E38" s="387"/>
      <c r="F38" s="387"/>
      <c r="G38" s="387"/>
      <c r="H38" s="387" t="s">
        <v>776</v>
      </c>
      <c r="I38" s="387"/>
      <c r="J38" s="387"/>
      <c r="K38" s="387"/>
      <c r="L38" s="387"/>
      <c r="M38" s="387"/>
      <c r="N38" s="387"/>
      <c r="O38" s="387"/>
      <c r="P38" s="387"/>
      <c r="Q38" s="181"/>
      <c r="R38" s="181"/>
      <c r="S38" s="181"/>
      <c r="T38" s="181"/>
      <c r="U38" s="181"/>
      <c r="V38" s="181"/>
      <c r="W38" s="181"/>
      <c r="X38" s="181"/>
      <c r="Y38" s="181"/>
      <c r="Z38" s="181"/>
      <c r="AA38" s="181"/>
      <c r="AB38" s="181"/>
      <c r="AC38" s="181"/>
      <c r="AD38" s="181"/>
      <c r="AE38" s="181"/>
      <c r="AF38" s="181"/>
      <c r="AG38" s="184"/>
      <c r="AI38" s="25" t="s">
        <v>738</v>
      </c>
      <c r="AJ38" s="19">
        <f>VLOOKUP(C38,EJE!C$1:D1370,2,FALSE)</f>
        <v>0</v>
      </c>
    </row>
    <row r="39" spans="1:36" ht="12.75" customHeight="1">
      <c r="A39" s="155">
        <v>10</v>
      </c>
      <c r="B39" s="162"/>
      <c r="C39" s="162"/>
      <c r="D39" s="191"/>
      <c r="E39" s="381" t="s">
        <v>688</v>
      </c>
      <c r="F39" s="381"/>
      <c r="G39" s="381"/>
      <c r="H39" s="381" t="s">
        <v>38</v>
      </c>
      <c r="I39" s="381"/>
      <c r="J39" s="381"/>
      <c r="K39" s="381" t="s">
        <v>687</v>
      </c>
      <c r="L39" s="381"/>
      <c r="M39" s="381"/>
      <c r="N39" s="381" t="s">
        <v>686</v>
      </c>
      <c r="O39" s="381"/>
      <c r="P39" s="381"/>
      <c r="Q39" s="179"/>
      <c r="R39" s="179"/>
      <c r="S39" s="179"/>
      <c r="T39" s="179"/>
      <c r="U39" s="179"/>
      <c r="V39" s="179"/>
      <c r="W39" s="179"/>
      <c r="X39" s="179"/>
      <c r="Y39" s="179"/>
      <c r="Z39" s="179"/>
      <c r="AA39" s="179"/>
      <c r="AB39" s="179"/>
      <c r="AC39" s="179"/>
      <c r="AD39" s="179"/>
      <c r="AE39" s="179"/>
      <c r="AF39" s="179"/>
      <c r="AG39" s="179"/>
      <c r="AJ39" s="19"/>
    </row>
    <row r="40" spans="1:36" ht="12.75" customHeight="1">
      <c r="A40" s="155">
        <v>11</v>
      </c>
      <c r="B40" s="83" t="s">
        <v>685</v>
      </c>
      <c r="C40" s="227" t="s">
        <v>3</v>
      </c>
      <c r="D40" s="132" t="str">
        <f t="shared" ref="D40:D46" si="26">HYPERLINK(AJ40,AI40)</f>
        <v>video</v>
      </c>
      <c r="E40" s="380"/>
      <c r="F40" s="380"/>
      <c r="G40" s="380"/>
      <c r="H40" s="380" t="s">
        <v>776</v>
      </c>
      <c r="I40" s="380"/>
      <c r="J40" s="380"/>
      <c r="K40" s="380"/>
      <c r="L40" s="380"/>
      <c r="M40" s="380"/>
      <c r="N40" s="380"/>
      <c r="O40" s="380"/>
      <c r="P40" s="380"/>
      <c r="Q40" s="179"/>
      <c r="R40" s="179"/>
      <c r="S40" s="179"/>
      <c r="T40" s="179"/>
      <c r="U40" s="179"/>
      <c r="V40" s="179"/>
      <c r="W40" s="179"/>
      <c r="X40" s="179"/>
      <c r="Y40" s="179"/>
      <c r="Z40" s="179"/>
      <c r="AA40" s="179"/>
      <c r="AB40" s="179"/>
      <c r="AC40" s="179"/>
      <c r="AD40" s="179"/>
      <c r="AE40" s="179"/>
      <c r="AF40" s="179"/>
      <c r="AG40" s="179"/>
      <c r="AI40" s="25" t="s">
        <v>738</v>
      </c>
      <c r="AJ40" s="19" t="str">
        <f>VLOOKUP(C40,EJE!C$1:D1372,2,FALSE)</f>
        <v>https://youtu.be/JwwQxitUCsY?si=-0IR-GRHn2uOUwX0</v>
      </c>
    </row>
    <row r="41" spans="1:36" ht="12" customHeight="1">
      <c r="A41" s="155">
        <v>12</v>
      </c>
      <c r="B41" s="83" t="s">
        <v>942</v>
      </c>
      <c r="C41" s="227" t="s">
        <v>179</v>
      </c>
      <c r="D41" s="132" t="str">
        <f t="shared" si="26"/>
        <v>video</v>
      </c>
      <c r="E41" s="380"/>
      <c r="F41" s="380"/>
      <c r="G41" s="380"/>
      <c r="H41" s="380" t="s">
        <v>776</v>
      </c>
      <c r="I41" s="380"/>
      <c r="J41" s="380"/>
      <c r="K41" s="380"/>
      <c r="L41" s="380"/>
      <c r="M41" s="380"/>
      <c r="N41" s="380"/>
      <c r="O41" s="380"/>
      <c r="P41" s="380"/>
      <c r="Q41" s="179"/>
      <c r="R41" s="179"/>
      <c r="S41" s="179"/>
      <c r="T41" s="179"/>
      <c r="U41" s="179"/>
      <c r="V41" s="179"/>
      <c r="W41" s="179"/>
      <c r="X41" s="179"/>
      <c r="Y41" s="179"/>
      <c r="Z41" s="179"/>
      <c r="AA41" s="179"/>
      <c r="AB41" s="179"/>
      <c r="AC41" s="179"/>
      <c r="AD41" s="179"/>
      <c r="AE41" s="179"/>
      <c r="AF41" s="179"/>
      <c r="AG41" s="179"/>
      <c r="AI41" s="25" t="s">
        <v>738</v>
      </c>
      <c r="AJ41" s="19" t="str">
        <f>VLOOKUP(C41,EJE!C$1:D1373,2,FALSE)</f>
        <v>https://drive.google.com/file/d/1aPXukXLmArT7QiK0Ae-iFEh4IpnK7iYT/view?usp=sharing</v>
      </c>
    </row>
    <row r="42" spans="1:36" ht="22.5" customHeight="1">
      <c r="A42" s="155">
        <v>13</v>
      </c>
      <c r="B42" s="83" t="s">
        <v>942</v>
      </c>
      <c r="C42" s="227" t="s">
        <v>179</v>
      </c>
      <c r="D42" s="132" t="str">
        <f t="shared" si="26"/>
        <v>video</v>
      </c>
      <c r="E42" s="380"/>
      <c r="F42" s="380"/>
      <c r="G42" s="380"/>
      <c r="H42" s="380" t="s">
        <v>776</v>
      </c>
      <c r="I42" s="380"/>
      <c r="J42" s="380"/>
      <c r="K42" s="380"/>
      <c r="L42" s="380"/>
      <c r="M42" s="380"/>
      <c r="N42" s="380"/>
      <c r="O42" s="380"/>
      <c r="P42" s="380"/>
      <c r="Q42" s="179"/>
      <c r="R42" s="179"/>
      <c r="S42" s="179"/>
      <c r="T42" s="179"/>
      <c r="U42" s="179"/>
      <c r="V42" s="179"/>
      <c r="W42" s="179"/>
      <c r="X42" s="179"/>
      <c r="Y42" s="179"/>
      <c r="Z42" s="179"/>
      <c r="AA42" s="179"/>
      <c r="AB42" s="179"/>
      <c r="AC42" s="179"/>
      <c r="AD42" s="179"/>
      <c r="AE42" s="179"/>
      <c r="AF42" s="179"/>
      <c r="AG42" s="179"/>
      <c r="AI42" s="25" t="s">
        <v>738</v>
      </c>
      <c r="AJ42" s="19" t="str">
        <f>VLOOKUP(C42,EJE!C$1:D1374,2,FALSE)</f>
        <v>https://drive.google.com/file/d/1aPXukXLmArT7QiK0Ae-iFEh4IpnK7iYT/view?usp=sharing</v>
      </c>
    </row>
    <row r="43" spans="1:36" ht="12.75" customHeight="1">
      <c r="A43" s="155">
        <v>14</v>
      </c>
      <c r="B43" s="83" t="s">
        <v>42</v>
      </c>
      <c r="C43" s="238" t="s">
        <v>15</v>
      </c>
      <c r="D43" s="132" t="str">
        <f t="shared" si="26"/>
        <v>video</v>
      </c>
      <c r="E43" s="392">
        <v>10</v>
      </c>
      <c r="F43" s="392"/>
      <c r="G43" s="392"/>
      <c r="H43" s="392" t="s">
        <v>772</v>
      </c>
      <c r="I43" s="392"/>
      <c r="J43" s="392"/>
      <c r="K43" s="392">
        <v>3</v>
      </c>
      <c r="L43" s="392"/>
      <c r="M43" s="392"/>
      <c r="N43" s="392">
        <v>0</v>
      </c>
      <c r="O43" s="392"/>
      <c r="P43" s="392"/>
      <c r="Q43" s="171"/>
      <c r="R43" s="171"/>
      <c r="S43" s="171"/>
      <c r="T43" s="130"/>
      <c r="U43" s="130"/>
      <c r="V43" s="130"/>
      <c r="W43" s="130"/>
      <c r="X43" s="130"/>
      <c r="Y43" s="130"/>
      <c r="Z43" s="130"/>
      <c r="AA43" s="130"/>
      <c r="AB43" s="130"/>
      <c r="AC43" s="130"/>
      <c r="AD43" s="130"/>
      <c r="AE43" s="130"/>
      <c r="AF43" s="130"/>
      <c r="AG43" s="171"/>
      <c r="AI43" s="25" t="s">
        <v>738</v>
      </c>
      <c r="AJ43" s="19">
        <f>VLOOKUP(C43,EJE!C$1:D1375,2,FALSE)</f>
        <v>0</v>
      </c>
    </row>
    <row r="44" spans="1:36" ht="12" customHeight="1">
      <c r="A44" s="155">
        <v>15</v>
      </c>
      <c r="B44" s="83" t="s">
        <v>39</v>
      </c>
      <c r="C44" s="171" t="s">
        <v>149</v>
      </c>
      <c r="D44" s="132" t="str">
        <f t="shared" si="26"/>
        <v>video</v>
      </c>
      <c r="E44" s="392">
        <v>10</v>
      </c>
      <c r="F44" s="392"/>
      <c r="G44" s="392"/>
      <c r="H44" s="392" t="s">
        <v>772</v>
      </c>
      <c r="I44" s="392"/>
      <c r="J44" s="392"/>
      <c r="K44" s="392">
        <v>3</v>
      </c>
      <c r="L44" s="392"/>
      <c r="M44" s="392"/>
      <c r="N44" s="392">
        <v>0</v>
      </c>
      <c r="O44" s="392"/>
      <c r="P44" s="392"/>
      <c r="Q44" s="171"/>
      <c r="R44" s="171"/>
      <c r="S44" s="171"/>
      <c r="T44" s="130"/>
      <c r="U44" s="130"/>
      <c r="V44" s="130"/>
      <c r="W44" s="130"/>
      <c r="X44" s="130"/>
      <c r="Y44" s="130"/>
      <c r="Z44" s="130"/>
      <c r="AA44" s="130"/>
      <c r="AB44" s="130"/>
      <c r="AC44" s="130"/>
      <c r="AD44" s="130"/>
      <c r="AE44" s="130"/>
      <c r="AF44" s="130"/>
      <c r="AG44" s="171"/>
      <c r="AI44" s="25" t="s">
        <v>738</v>
      </c>
      <c r="AJ44" s="19">
        <f>VLOOKUP(C44,EJE!C$1:D1376,2,FALSE)</f>
        <v>0</v>
      </c>
    </row>
    <row r="45" spans="1:36" ht="12" customHeight="1">
      <c r="A45" s="155">
        <v>16</v>
      </c>
      <c r="B45" s="83" t="s">
        <v>685</v>
      </c>
      <c r="C45" s="171" t="s">
        <v>4</v>
      </c>
      <c r="D45" s="132" t="str">
        <f t="shared" si="26"/>
        <v>video</v>
      </c>
      <c r="E45" s="392"/>
      <c r="F45" s="392"/>
      <c r="G45" s="392"/>
      <c r="H45" s="392" t="s">
        <v>779</v>
      </c>
      <c r="I45" s="392"/>
      <c r="J45" s="392"/>
      <c r="K45" s="392">
        <v>3</v>
      </c>
      <c r="L45" s="392"/>
      <c r="M45" s="392"/>
      <c r="N45" s="392">
        <v>0</v>
      </c>
      <c r="O45" s="392"/>
      <c r="P45" s="392"/>
      <c r="Q45" s="171"/>
      <c r="R45" s="171"/>
      <c r="S45" s="171"/>
      <c r="T45" s="130"/>
      <c r="U45" s="130"/>
      <c r="V45" s="130"/>
      <c r="W45" s="130"/>
      <c r="X45" s="130"/>
      <c r="Y45" s="130"/>
      <c r="Z45" s="130"/>
      <c r="AA45" s="130"/>
      <c r="AB45" s="130"/>
      <c r="AC45" s="130"/>
      <c r="AD45" s="130"/>
      <c r="AE45" s="130"/>
      <c r="AF45" s="130"/>
      <c r="AG45" s="171"/>
      <c r="AI45" s="25" t="s">
        <v>738</v>
      </c>
      <c r="AJ45" s="19" t="str">
        <f>VLOOKUP(C45,EJE!C$1:D1377,2,FALSE)</f>
        <v>https://youtu.be/SvFPSj9WcEk?si=iMWBcf8EZLcp5zy2</v>
      </c>
    </row>
    <row r="46" spans="1:36" ht="12.75" customHeight="1">
      <c r="A46" s="155">
        <v>17</v>
      </c>
      <c r="B46" s="83" t="s">
        <v>1</v>
      </c>
      <c r="C46" s="171" t="s">
        <v>746</v>
      </c>
      <c r="D46" s="132" t="str">
        <f t="shared" si="26"/>
        <v>video</v>
      </c>
      <c r="E46" s="392"/>
      <c r="F46" s="392"/>
      <c r="G46" s="392"/>
      <c r="H46" s="392"/>
      <c r="I46" s="392"/>
      <c r="J46" s="392"/>
      <c r="K46" s="392"/>
      <c r="L46" s="392"/>
      <c r="M46" s="392"/>
      <c r="N46" s="392"/>
      <c r="O46" s="392"/>
      <c r="P46" s="392"/>
      <c r="Q46" s="171"/>
      <c r="R46" s="171"/>
      <c r="S46" s="171"/>
      <c r="T46" s="171"/>
      <c r="U46" s="171"/>
      <c r="V46" s="171"/>
      <c r="W46" s="171"/>
      <c r="X46" s="171"/>
      <c r="Y46" s="171"/>
      <c r="Z46" s="171"/>
      <c r="AA46" s="171"/>
      <c r="AB46" s="171"/>
      <c r="AC46" s="171"/>
      <c r="AD46" s="171"/>
      <c r="AE46" s="171"/>
      <c r="AF46" s="130"/>
      <c r="AG46" s="171"/>
      <c r="AI46" s="25" t="s">
        <v>738</v>
      </c>
      <c r="AJ46" s="19">
        <f>VLOOKUP(C46,EJE!C$1:D1378,2,FALSE)</f>
        <v>0</v>
      </c>
    </row>
    <row r="47" spans="1:36">
      <c r="A47" s="155">
        <v>18</v>
      </c>
      <c r="B47" s="83" t="s">
        <v>1</v>
      </c>
      <c r="C47" s="171" t="s">
        <v>746</v>
      </c>
      <c r="D47" s="132" t="str">
        <f t="shared" ref="D47:D51" si="27">HYPERLINK(AJ47,AI47)</f>
        <v>video</v>
      </c>
      <c r="E47" s="392"/>
      <c r="F47" s="392"/>
      <c r="G47" s="392"/>
      <c r="H47" s="392"/>
      <c r="I47" s="392"/>
      <c r="J47" s="392"/>
      <c r="K47" s="392"/>
      <c r="L47" s="392"/>
      <c r="M47" s="392"/>
      <c r="N47" s="392"/>
      <c r="O47" s="392"/>
      <c r="P47" s="392"/>
      <c r="Q47" s="171"/>
      <c r="R47" s="171"/>
      <c r="S47" s="171"/>
      <c r="T47" s="171"/>
      <c r="U47" s="171"/>
      <c r="V47" s="171"/>
      <c r="W47" s="171"/>
      <c r="X47" s="171"/>
      <c r="Y47" s="171"/>
      <c r="Z47" s="171"/>
      <c r="AA47" s="171"/>
      <c r="AB47" s="171"/>
      <c r="AC47" s="171"/>
      <c r="AD47" s="171"/>
      <c r="AE47" s="171"/>
      <c r="AF47" s="130"/>
      <c r="AG47" s="171"/>
      <c r="AI47" s="25" t="s">
        <v>738</v>
      </c>
      <c r="AJ47" s="19">
        <f>VLOOKUP(C47,EJE!C$1:D1379,2,FALSE)</f>
        <v>0</v>
      </c>
    </row>
    <row r="48" spans="1:36">
      <c r="A48" s="155">
        <v>19</v>
      </c>
      <c r="B48" s="83" t="s">
        <v>1</v>
      </c>
      <c r="C48" s="171" t="s">
        <v>746</v>
      </c>
      <c r="D48" s="132" t="str">
        <f t="shared" si="27"/>
        <v>video</v>
      </c>
      <c r="E48" s="392"/>
      <c r="F48" s="392"/>
      <c r="G48" s="392"/>
      <c r="H48" s="392"/>
      <c r="I48" s="392"/>
      <c r="J48" s="392"/>
      <c r="K48" s="392"/>
      <c r="L48" s="392"/>
      <c r="M48" s="392"/>
      <c r="N48" s="392"/>
      <c r="O48" s="392"/>
      <c r="P48" s="392"/>
      <c r="Q48" s="171"/>
      <c r="R48" s="171"/>
      <c r="S48" s="171"/>
      <c r="T48" s="171"/>
      <c r="U48" s="171"/>
      <c r="V48" s="171"/>
      <c r="W48" s="171"/>
      <c r="X48" s="171"/>
      <c r="Y48" s="171"/>
      <c r="Z48" s="171"/>
      <c r="AA48" s="171"/>
      <c r="AB48" s="171"/>
      <c r="AC48" s="171"/>
      <c r="AD48" s="171"/>
      <c r="AE48" s="171"/>
      <c r="AF48" s="130"/>
      <c r="AG48" s="171"/>
      <c r="AI48" s="25" t="s">
        <v>738</v>
      </c>
      <c r="AJ48" s="19">
        <f>VLOOKUP(C48,EJE!C$1:D1380,2,FALSE)</f>
        <v>0</v>
      </c>
    </row>
    <row r="49" spans="1:36">
      <c r="A49" s="155">
        <v>20</v>
      </c>
      <c r="B49" s="83" t="s">
        <v>1</v>
      </c>
      <c r="C49" s="171" t="s">
        <v>746</v>
      </c>
      <c r="D49" s="132" t="str">
        <f t="shared" si="27"/>
        <v>video</v>
      </c>
      <c r="E49" s="392"/>
      <c r="F49" s="392"/>
      <c r="G49" s="392"/>
      <c r="H49" s="392"/>
      <c r="I49" s="392"/>
      <c r="J49" s="392"/>
      <c r="K49" s="392"/>
      <c r="L49" s="392"/>
      <c r="M49" s="392"/>
      <c r="N49" s="392"/>
      <c r="O49" s="392"/>
      <c r="P49" s="392"/>
      <c r="Q49" s="171"/>
      <c r="R49" s="171"/>
      <c r="S49" s="171"/>
      <c r="T49" s="171"/>
      <c r="U49" s="171"/>
      <c r="V49" s="171"/>
      <c r="W49" s="171"/>
      <c r="X49" s="171"/>
      <c r="Y49" s="171"/>
      <c r="Z49" s="171"/>
      <c r="AA49" s="171"/>
      <c r="AB49" s="171"/>
      <c r="AC49" s="171"/>
      <c r="AD49" s="171"/>
      <c r="AE49" s="171"/>
      <c r="AF49" s="130"/>
      <c r="AG49" s="171"/>
      <c r="AI49" s="25" t="s">
        <v>738</v>
      </c>
      <c r="AJ49" s="19">
        <f>VLOOKUP(C49,EJE!C$1:D1381,2,FALSE)</f>
        <v>0</v>
      </c>
    </row>
    <row r="50" spans="1:36">
      <c r="A50" s="155">
        <v>21</v>
      </c>
      <c r="B50" s="83" t="s">
        <v>262</v>
      </c>
      <c r="C50" s="238" t="s">
        <v>276</v>
      </c>
      <c r="D50" s="132" t="str">
        <f t="shared" si="27"/>
        <v>video</v>
      </c>
      <c r="E50" s="392"/>
      <c r="F50" s="392"/>
      <c r="G50" s="392"/>
      <c r="H50" s="392"/>
      <c r="I50" s="392"/>
      <c r="J50" s="392"/>
      <c r="K50" s="392"/>
      <c r="L50" s="392"/>
      <c r="M50" s="392"/>
      <c r="N50" s="392"/>
      <c r="O50" s="392"/>
      <c r="P50" s="392"/>
      <c r="Q50" s="171"/>
      <c r="R50" s="171"/>
      <c r="S50" s="171"/>
      <c r="T50" s="171"/>
      <c r="U50" s="171"/>
      <c r="V50" s="171"/>
      <c r="W50" s="171"/>
      <c r="X50" s="171"/>
      <c r="Y50" s="171"/>
      <c r="Z50" s="171"/>
      <c r="AA50" s="171"/>
      <c r="AB50" s="171"/>
      <c r="AC50" s="171"/>
      <c r="AD50" s="171"/>
      <c r="AE50" s="171"/>
      <c r="AF50" s="130"/>
      <c r="AG50" s="171"/>
      <c r="AI50" s="25" t="s">
        <v>738</v>
      </c>
      <c r="AJ50" s="19">
        <f>VLOOKUP(C50,EJE!C$1:D1382,2,FALSE)</f>
        <v>0</v>
      </c>
    </row>
    <row r="51" spans="1:36">
      <c r="A51" s="155">
        <v>22</v>
      </c>
      <c r="B51" s="83" t="s">
        <v>1</v>
      </c>
      <c r="C51" s="171" t="s">
        <v>746</v>
      </c>
      <c r="D51" s="132" t="str">
        <f t="shared" si="27"/>
        <v>video</v>
      </c>
      <c r="E51" s="392"/>
      <c r="F51" s="392"/>
      <c r="G51" s="392"/>
      <c r="H51" s="392"/>
      <c r="I51" s="392"/>
      <c r="J51" s="392"/>
      <c r="K51" s="392"/>
      <c r="L51" s="392"/>
      <c r="M51" s="392"/>
      <c r="N51" s="392"/>
      <c r="O51" s="392"/>
      <c r="P51" s="392"/>
      <c r="Q51" s="171"/>
      <c r="R51" s="171"/>
      <c r="S51" s="171"/>
      <c r="T51" s="171"/>
      <c r="U51" s="171"/>
      <c r="V51" s="171"/>
      <c r="W51" s="171"/>
      <c r="X51" s="171"/>
      <c r="Y51" s="171"/>
      <c r="Z51" s="171"/>
      <c r="AA51" s="171"/>
      <c r="AB51" s="171"/>
      <c r="AC51" s="171"/>
      <c r="AD51" s="171"/>
      <c r="AE51" s="171"/>
      <c r="AF51" s="130"/>
      <c r="AG51" s="171"/>
      <c r="AI51" s="25" t="s">
        <v>738</v>
      </c>
      <c r="AJ51" s="19">
        <f>VLOOKUP(C51,EJE!C$1:D1383,2,FALSE)</f>
        <v>0</v>
      </c>
    </row>
    <row r="52" spans="1:36">
      <c r="A52" s="155">
        <v>23</v>
      </c>
      <c r="B52" s="83" t="s">
        <v>1</v>
      </c>
      <c r="C52" s="171" t="s">
        <v>746</v>
      </c>
      <c r="D52" s="132" t="str">
        <f t="shared" ref="D52:D53" si="28">HYPERLINK(AJ52,AI52)</f>
        <v>video</v>
      </c>
      <c r="E52" s="392"/>
      <c r="F52" s="392"/>
      <c r="G52" s="392"/>
      <c r="H52" s="392"/>
      <c r="I52" s="392"/>
      <c r="J52" s="392"/>
      <c r="K52" s="392"/>
      <c r="L52" s="392"/>
      <c r="M52" s="392"/>
      <c r="N52" s="392"/>
      <c r="O52" s="392"/>
      <c r="P52" s="392"/>
      <c r="Q52" s="171"/>
      <c r="R52" s="171"/>
      <c r="S52" s="171"/>
      <c r="T52" s="171"/>
      <c r="U52" s="171"/>
      <c r="V52" s="171"/>
      <c r="W52" s="171"/>
      <c r="X52" s="171"/>
      <c r="Y52" s="171"/>
      <c r="Z52" s="171"/>
      <c r="AA52" s="171"/>
      <c r="AB52" s="171"/>
      <c r="AC52" s="171"/>
      <c r="AD52" s="171"/>
      <c r="AE52" s="171"/>
      <c r="AF52" s="130"/>
      <c r="AG52" s="171"/>
      <c r="AI52" s="25" t="s">
        <v>738</v>
      </c>
      <c r="AJ52" s="19">
        <f>VLOOKUP(C52,EJE!C$1:D1384,2,FALSE)</f>
        <v>0</v>
      </c>
    </row>
    <row r="53" spans="1:36">
      <c r="A53" s="155">
        <v>24</v>
      </c>
      <c r="B53" s="83" t="s">
        <v>1</v>
      </c>
      <c r="C53" s="171" t="s">
        <v>746</v>
      </c>
      <c r="D53" s="132" t="str">
        <f t="shared" si="28"/>
        <v>video</v>
      </c>
      <c r="E53" s="392"/>
      <c r="F53" s="392"/>
      <c r="G53" s="392"/>
      <c r="H53" s="392"/>
      <c r="I53" s="392"/>
      <c r="J53" s="392"/>
      <c r="K53" s="392"/>
      <c r="L53" s="392"/>
      <c r="M53" s="392"/>
      <c r="N53" s="392"/>
      <c r="O53" s="392"/>
      <c r="P53" s="392"/>
      <c r="Q53" s="171"/>
      <c r="R53" s="171"/>
      <c r="S53" s="171"/>
      <c r="T53" s="171"/>
      <c r="U53" s="171"/>
      <c r="V53" s="171"/>
      <c r="W53" s="171"/>
      <c r="X53" s="171"/>
      <c r="Y53" s="171"/>
      <c r="Z53" s="171"/>
      <c r="AA53" s="171"/>
      <c r="AB53" s="171"/>
      <c r="AC53" s="171"/>
      <c r="AD53" s="171"/>
      <c r="AE53" s="171"/>
      <c r="AF53" s="130"/>
      <c r="AG53" s="171"/>
      <c r="AI53" s="25" t="s">
        <v>738</v>
      </c>
      <c r="AJ53" s="19">
        <f>VLOOKUP(C53,EJE!C$1:D1385,2,FALSE)</f>
        <v>0</v>
      </c>
    </row>
    <row r="54" spans="1:36">
      <c r="C54" s="18"/>
      <c r="D54" s="192"/>
      <c r="E54" s="22"/>
      <c r="F54" s="22"/>
      <c r="G54" s="22"/>
      <c r="I54" s="18"/>
      <c r="J54" s="23"/>
      <c r="L54" s="18"/>
      <c r="M54" s="23"/>
      <c r="O54" s="18"/>
      <c r="P54" s="23"/>
      <c r="S54" s="23"/>
      <c r="U54" s="24"/>
      <c r="V54" s="24"/>
      <c r="W54" s="24"/>
      <c r="X54" s="24"/>
      <c r="Y54" s="24"/>
      <c r="AB54" s="23"/>
      <c r="AE54" s="23"/>
    </row>
    <row r="55" spans="1:36">
      <c r="C55" s="77" t="s">
        <v>770</v>
      </c>
      <c r="D55" s="192"/>
      <c r="E55" s="22"/>
      <c r="F55" s="22"/>
      <c r="G55" s="22"/>
      <c r="I55" s="18"/>
      <c r="J55" s="23"/>
      <c r="L55" s="18"/>
      <c r="M55" s="23"/>
      <c r="O55" s="18"/>
      <c r="P55" s="23"/>
      <c r="S55" s="23"/>
      <c r="U55" s="24"/>
      <c r="V55" s="24"/>
      <c r="W55" s="24"/>
      <c r="X55" s="24"/>
      <c r="Y55" s="24"/>
      <c r="AB55" s="23"/>
      <c r="AE55" s="23"/>
    </row>
    <row r="56" spans="1:36" s="77" customFormat="1" ht="24" customHeight="1" thickBot="1">
      <c r="A56" s="163">
        <v>3</v>
      </c>
      <c r="B56" s="163"/>
      <c r="C56" s="163" t="s">
        <v>1153</v>
      </c>
      <c r="D56" s="226"/>
      <c r="E56" s="403" t="s">
        <v>688</v>
      </c>
      <c r="F56" s="403"/>
      <c r="G56" s="403"/>
      <c r="H56" s="403" t="s">
        <v>38</v>
      </c>
      <c r="I56" s="403"/>
      <c r="J56" s="403"/>
      <c r="K56" s="403" t="s">
        <v>687</v>
      </c>
      <c r="L56" s="403"/>
      <c r="M56" s="403"/>
      <c r="N56" s="403" t="s">
        <v>686</v>
      </c>
      <c r="O56" s="403"/>
      <c r="P56" s="403"/>
      <c r="AG56" s="78"/>
      <c r="AH56" s="18"/>
      <c r="AI56" s="25"/>
      <c r="AJ56" s="76"/>
    </row>
    <row r="57" spans="1:36" ht="12.75">
      <c r="A57" s="155">
        <v>1</v>
      </c>
      <c r="B57" s="80" t="s">
        <v>942</v>
      </c>
      <c r="C57" s="177" t="s">
        <v>971</v>
      </c>
      <c r="D57" s="131" t="str">
        <f t="shared" ref="D57:D62" si="29">HYPERLINK(AJ57,AI57)</f>
        <v>video</v>
      </c>
      <c r="E57" s="390">
        <v>8</v>
      </c>
      <c r="F57" s="390"/>
      <c r="G57" s="390"/>
      <c r="H57" s="390"/>
      <c r="I57" s="390"/>
      <c r="J57" s="390"/>
      <c r="K57" s="390"/>
      <c r="L57" s="390"/>
      <c r="M57" s="390"/>
      <c r="N57" s="390"/>
      <c r="O57" s="390"/>
      <c r="P57" s="391"/>
      <c r="Q57" s="159"/>
      <c r="R57" s="159"/>
      <c r="S57" s="159"/>
      <c r="T57" s="159"/>
      <c r="U57" s="159"/>
      <c r="V57" s="159"/>
      <c r="W57" s="159"/>
      <c r="X57" s="159"/>
      <c r="Y57" s="159"/>
      <c r="Z57" s="159"/>
      <c r="AA57" s="159"/>
      <c r="AB57" s="159"/>
      <c r="AC57" s="159"/>
      <c r="AD57" s="159"/>
      <c r="AE57" s="159"/>
      <c r="AF57" s="159"/>
      <c r="AG57" s="179"/>
      <c r="AI57" s="25" t="s">
        <v>738</v>
      </c>
      <c r="AJ57" s="19" t="str">
        <f>VLOOKUP(C57,EJE!C$1:D1389,2,FALSE)</f>
        <v>https://drive.google.com/file/d/1Obj2B0pgphywe8p9A6MvgDIw5gB_Nl53/view?usp=sharing</v>
      </c>
    </row>
    <row r="58" spans="1:36" ht="12" customHeight="1">
      <c r="A58" s="155">
        <v>2</v>
      </c>
      <c r="B58" s="81" t="s">
        <v>264</v>
      </c>
      <c r="C58" s="179" t="s">
        <v>651</v>
      </c>
      <c r="D58" s="132" t="str">
        <f t="shared" si="29"/>
        <v>video</v>
      </c>
      <c r="E58" s="380"/>
      <c r="F58" s="380"/>
      <c r="G58" s="380"/>
      <c r="H58" s="380" t="s">
        <v>776</v>
      </c>
      <c r="I58" s="380"/>
      <c r="J58" s="380"/>
      <c r="K58" s="380">
        <v>3</v>
      </c>
      <c r="L58" s="380"/>
      <c r="M58" s="380"/>
      <c r="N58" s="380"/>
      <c r="O58" s="380"/>
      <c r="P58" s="385"/>
      <c r="Q58" s="159"/>
      <c r="R58" s="159"/>
      <c r="S58" s="159"/>
      <c r="T58" s="159"/>
      <c r="U58" s="159"/>
      <c r="V58" s="159"/>
      <c r="W58" s="159"/>
      <c r="X58" s="159"/>
      <c r="Y58" s="159"/>
      <c r="Z58" s="159"/>
      <c r="AA58" s="159"/>
      <c r="AB58" s="159"/>
      <c r="AC58" s="159"/>
      <c r="AD58" s="159"/>
      <c r="AE58" s="159"/>
      <c r="AF58" s="159"/>
      <c r="AG58" s="179"/>
      <c r="AI58" s="25" t="s">
        <v>738</v>
      </c>
      <c r="AJ58" s="19" t="str">
        <f>VLOOKUP(C58,EJE!C$1:D1390,2,FALSE)</f>
        <v>https://youtu.be/NDnUK9fSDe8?si=3nBkyPS7AyNNNd0x</v>
      </c>
    </row>
    <row r="59" spans="1:36" ht="12.75" customHeight="1" thickBot="1">
      <c r="A59" s="155">
        <v>3</v>
      </c>
      <c r="B59" s="82" t="s">
        <v>942</v>
      </c>
      <c r="C59" s="181" t="s">
        <v>176</v>
      </c>
      <c r="D59" s="133" t="str">
        <f t="shared" si="29"/>
        <v>video</v>
      </c>
      <c r="E59" s="387"/>
      <c r="F59" s="387"/>
      <c r="G59" s="387"/>
      <c r="H59" s="387" t="s">
        <v>776</v>
      </c>
      <c r="I59" s="387"/>
      <c r="J59" s="387"/>
      <c r="K59" s="387">
        <v>3</v>
      </c>
      <c r="L59" s="387"/>
      <c r="M59" s="387"/>
      <c r="N59" s="387"/>
      <c r="O59" s="387"/>
      <c r="P59" s="388"/>
      <c r="Q59" s="159"/>
      <c r="R59" s="159"/>
      <c r="S59" s="159"/>
      <c r="T59" s="159"/>
      <c r="U59" s="159"/>
      <c r="V59" s="159"/>
      <c r="W59" s="159"/>
      <c r="X59" s="159"/>
      <c r="Y59" s="159"/>
      <c r="Z59" s="159"/>
      <c r="AA59" s="159"/>
      <c r="AB59" s="159"/>
      <c r="AC59" s="159"/>
      <c r="AD59" s="159"/>
      <c r="AE59" s="159"/>
      <c r="AF59" s="159"/>
      <c r="AG59" s="179"/>
      <c r="AI59" s="25" t="s">
        <v>738</v>
      </c>
      <c r="AJ59" s="19" t="str">
        <f>VLOOKUP(C59,EJE!C$1:D1391,2,FALSE)</f>
        <v>https://drive.google.com/file/d/1Q1An8Nigul245WUqUDS52fCJOsCBmEqf/view?usp=drive_link</v>
      </c>
    </row>
    <row r="60" spans="1:36" ht="12" customHeight="1">
      <c r="A60" s="155">
        <v>4</v>
      </c>
      <c r="B60" s="81" t="s">
        <v>739</v>
      </c>
      <c r="C60" s="179" t="s">
        <v>66</v>
      </c>
      <c r="D60" s="132" t="str">
        <f t="shared" si="29"/>
        <v>video</v>
      </c>
      <c r="E60" s="380"/>
      <c r="F60" s="380"/>
      <c r="G60" s="380"/>
      <c r="H60" s="380" t="s">
        <v>776</v>
      </c>
      <c r="I60" s="380"/>
      <c r="J60" s="380"/>
      <c r="K60" s="380">
        <v>3</v>
      </c>
      <c r="L60" s="380"/>
      <c r="M60" s="380"/>
      <c r="N60" s="380"/>
      <c r="O60" s="380"/>
      <c r="P60" s="385"/>
      <c r="Q60" s="159"/>
      <c r="R60" s="159"/>
      <c r="S60" s="159"/>
      <c r="T60" s="159"/>
      <c r="U60" s="159"/>
      <c r="V60" s="159"/>
      <c r="W60" s="159"/>
      <c r="X60" s="159"/>
      <c r="Y60" s="159"/>
      <c r="Z60" s="159"/>
      <c r="AA60" s="159"/>
      <c r="AB60" s="159"/>
      <c r="AC60" s="159"/>
      <c r="AD60" s="159"/>
      <c r="AE60" s="159"/>
      <c r="AF60" s="159"/>
      <c r="AG60" s="179"/>
      <c r="AI60" s="25" t="s">
        <v>738</v>
      </c>
      <c r="AJ60" s="19" t="str">
        <f>VLOOKUP(C60,EJE!C$1:D1392,2,FALSE)</f>
        <v>https://youtu.be/YNAwRWgPwNk?si=tRGZb459mOPBCCZB</v>
      </c>
    </row>
    <row r="61" spans="1:36" ht="12" customHeight="1">
      <c r="A61" s="155">
        <v>5</v>
      </c>
      <c r="B61" s="81" t="s">
        <v>739</v>
      </c>
      <c r="C61" s="179" t="s">
        <v>622</v>
      </c>
      <c r="D61" s="132" t="e">
        <f t="shared" si="29"/>
        <v>#N/A</v>
      </c>
      <c r="E61" s="380"/>
      <c r="F61" s="380"/>
      <c r="G61" s="380"/>
      <c r="H61" s="380" t="s">
        <v>776</v>
      </c>
      <c r="I61" s="380"/>
      <c r="J61" s="380"/>
      <c r="K61" s="380">
        <v>3</v>
      </c>
      <c r="L61" s="380"/>
      <c r="M61" s="380"/>
      <c r="N61" s="380"/>
      <c r="O61" s="380"/>
      <c r="P61" s="385"/>
      <c r="Q61" s="159"/>
      <c r="R61" s="159"/>
      <c r="S61" s="159"/>
      <c r="T61" s="159"/>
      <c r="U61" s="159"/>
      <c r="V61" s="159"/>
      <c r="W61" s="159"/>
      <c r="X61" s="159"/>
      <c r="Y61" s="159"/>
      <c r="Z61" s="159"/>
      <c r="AA61" s="159"/>
      <c r="AB61" s="159"/>
      <c r="AC61" s="159"/>
      <c r="AD61" s="159"/>
      <c r="AE61" s="159"/>
      <c r="AF61" s="159"/>
      <c r="AG61" s="179"/>
      <c r="AI61" s="25" t="s">
        <v>738</v>
      </c>
      <c r="AJ61" s="19" t="e">
        <f>VLOOKUP(C61,EJE!C$1:D1393,2,FALSE)</f>
        <v>#N/A</v>
      </c>
    </row>
    <row r="62" spans="1:36" ht="12" customHeight="1" thickBot="1">
      <c r="A62" s="155">
        <v>6</v>
      </c>
      <c r="B62" s="81" t="s">
        <v>0</v>
      </c>
      <c r="C62" s="179" t="s">
        <v>627</v>
      </c>
      <c r="D62" s="132" t="str">
        <f t="shared" si="29"/>
        <v>video</v>
      </c>
      <c r="E62" s="380"/>
      <c r="F62" s="380"/>
      <c r="G62" s="380"/>
      <c r="H62" s="380" t="s">
        <v>776</v>
      </c>
      <c r="I62" s="380"/>
      <c r="J62" s="380"/>
      <c r="K62" s="380">
        <v>3</v>
      </c>
      <c r="L62" s="380"/>
      <c r="M62" s="380"/>
      <c r="N62" s="380"/>
      <c r="O62" s="380"/>
      <c r="P62" s="385"/>
      <c r="Q62" s="159"/>
      <c r="R62" s="159"/>
      <c r="S62" s="159"/>
      <c r="T62" s="159"/>
      <c r="U62" s="159"/>
      <c r="V62" s="159"/>
      <c r="W62" s="159"/>
      <c r="X62" s="159"/>
      <c r="Y62" s="159"/>
      <c r="Z62" s="159"/>
      <c r="AA62" s="159"/>
      <c r="AB62" s="159"/>
      <c r="AC62" s="159"/>
      <c r="AD62" s="159"/>
      <c r="AE62" s="159"/>
      <c r="AF62" s="159"/>
      <c r="AG62" s="179"/>
      <c r="AI62" s="25" t="s">
        <v>738</v>
      </c>
      <c r="AJ62" s="19" t="str">
        <f>VLOOKUP(C62,EJE!C$1:D1394,2,FALSE)</f>
        <v>https://youtu.be/21c_yxmd5lQ?si=PIVwUqgcfAsyu5jn</v>
      </c>
    </row>
    <row r="63" spans="1:36" ht="12.75">
      <c r="A63" s="155">
        <v>7</v>
      </c>
      <c r="B63" s="129" t="s">
        <v>749</v>
      </c>
      <c r="C63" s="177" t="str">
        <f>+VLOOKUP($B63,PERIODIZACION!$A$3:$AN$528,2,FALSE)</f>
        <v>SENTADILLA</v>
      </c>
      <c r="D63" s="222">
        <f>IF(VLOOKUP($B63,PERIODIZACION!$A$3:$AN$528,3,FALSE)=0,"",VLOOKUP($B63,PERIODIZACION!$A$3:$AN$528,3,FALSE))</f>
        <v>40</v>
      </c>
      <c r="E63" s="177" t="str">
        <f t="shared" ref="E63" si="30">IF(D63 &lt;&gt; "","/","")</f>
        <v>/</v>
      </c>
      <c r="F63" s="177">
        <f>IF(VLOOKUP($B63,PERIODIZACION!$A$3:$AN$500,4,FALSE)=0,"",VLOOKUP($B63,PERIODIZACION!$A$3:$AN$500,4,FALSE))</f>
        <v>4</v>
      </c>
      <c r="G63" s="177">
        <f>IF(VLOOKUP($B63,PERIODIZACION!$A$3:$AN$500,5,FALSE)=0,"",VLOOKUP($B63,PERIODIZACION!$A$3:$AN$500,5,FALSE))</f>
        <v>60</v>
      </c>
      <c r="H63" s="177" t="str">
        <f t="shared" ref="H63" si="31">IF(G63 &lt;&gt; "","/","")</f>
        <v>/</v>
      </c>
      <c r="I63" s="177">
        <f>IF(VLOOKUP($B63,PERIODIZACION!$A$3:$AN$500,6,FALSE)=0,"",VLOOKUP($B63,PERIODIZACION!$A$3:$AN$500,6,FALSE))</f>
        <v>4</v>
      </c>
      <c r="J63" s="177">
        <f>IF(VLOOKUP($B63,PERIODIZACION!$A$3:$AN$500,7,FALSE)=0,"",VLOOKUP($B63,PERIODIZACION!$A$3:$AN$500,7,FALSE))</f>
        <v>70</v>
      </c>
      <c r="K63" s="177" t="str">
        <f t="shared" ref="K63" si="32">IF(J63 &lt;&gt; "","/","")</f>
        <v>/</v>
      </c>
      <c r="L63" s="177">
        <f>IF(VLOOKUP($B63,PERIODIZACION!$A$3:$AN$500,8,FALSE)=0,"",VLOOKUP($B63,PERIODIZACION!$A$3:$AN$500,8,FALSE))</f>
        <v>4</v>
      </c>
      <c r="M63" s="177">
        <f>IF(VLOOKUP($B63,PERIODIZACION!$A$3:$AN$500,9,FALSE)=0,"",VLOOKUP($B63,PERIODIZACION!$A$3:$AN$500,9,FALSE))</f>
        <v>80</v>
      </c>
      <c r="N63" s="177" t="str">
        <f t="shared" ref="N63" si="33">IF(M63 &lt;&gt; "","/","")</f>
        <v>/</v>
      </c>
      <c r="O63" s="177">
        <f>IF(VLOOKUP($B63,PERIODIZACION!$A$3:$AN$500,10,FALSE)=0,"",VLOOKUP($B63,PERIODIZACION!$A$3:$AN$500,10,FALSE))</f>
        <v>2</v>
      </c>
      <c r="P63" s="177">
        <f>IF(VLOOKUP($B63,PERIODIZACION!$A$3:$AN$500,11,FALSE)=0,"",VLOOKUP($B63,PERIODIZACION!$A$3:$AN$500,11,FALSE))</f>
        <v>80</v>
      </c>
      <c r="Q63" s="177" t="str">
        <f t="shared" ref="Q63" si="34">IF(P63 &lt;&gt; "","/","")</f>
        <v>/</v>
      </c>
      <c r="R63" s="177">
        <f>IF(VLOOKUP($B63,PERIODIZACION!$A$3:$AN$500,12,FALSE)=0,"",VLOOKUP($B63,PERIODIZACION!$A$3:$AN$500,12,FALSE))</f>
        <v>2</v>
      </c>
      <c r="S63" s="177">
        <f>IF(VLOOKUP($B63,PERIODIZACION!$A$3:$AN$500,13,FALSE)=0,"",VLOOKUP($B63,PERIODIZACION!$A$3:$AN$500,13,FALSE))</f>
        <v>80</v>
      </c>
      <c r="T63" s="177" t="str">
        <f t="shared" ref="T63" si="35">IF(S63 &lt;&gt; "","/","")</f>
        <v>/</v>
      </c>
      <c r="U63" s="177">
        <f>IF(VLOOKUP($B63,PERIODIZACION!$A$3:$AN$500,14,FALSE)=0,"",VLOOKUP($B63,PERIODIZACION!$A$3:$AN$500,14,FALSE))</f>
        <v>2</v>
      </c>
      <c r="V63" s="177">
        <f>IF(VLOOKUP($B63,PERIODIZACION!$A$3:$AN$500,15,FALSE)=0,"",VLOOKUP($B63,PERIODIZACION!$A$3:$AN$500,15,FALSE))</f>
        <v>80</v>
      </c>
      <c r="W63" s="177" t="str">
        <f t="shared" ref="W63" si="36">IF(V63 &lt;&gt; "","/","")</f>
        <v>/</v>
      </c>
      <c r="X63" s="177">
        <f>IF(VLOOKUP($B63,PERIODIZACION!$A$3:$AN$500,16,FALSE)=0,"",VLOOKUP($B63,PERIODIZACION!$A$3:$AN$500,16,FALSE))</f>
        <v>2</v>
      </c>
      <c r="Y63" s="177">
        <f>IF(VLOOKUP($B63,PERIODIZACION!$A$3:$AN$500,17,FALSE)=0,"",VLOOKUP($B63,PERIODIZACION!$A$3:$AN$500,17,FALSE))</f>
        <v>80</v>
      </c>
      <c r="Z63" s="177" t="str">
        <f t="shared" ref="Z63" si="37">IF(Y63 &lt;&gt; "","/","")</f>
        <v>/</v>
      </c>
      <c r="AA63" s="177">
        <f>IF(VLOOKUP($B63,PERIODIZACION!$A$3:$AN$500,18,FALSE)=0,"",VLOOKUP($B63,PERIODIZACION!$A$3:$AN$500,18,FALSE))</f>
        <v>2</v>
      </c>
      <c r="AB63" s="177">
        <f>IF(VLOOKUP($B63,PERIODIZACION!$A$3:$AN$500,19,FALSE)=0,"",VLOOKUP($B63,PERIODIZACION!$A$3:$AN$500,19,FALSE))</f>
        <v>80</v>
      </c>
      <c r="AC63" s="177" t="str">
        <f t="shared" ref="AC63" si="38">IF(AB63 &lt;&gt; "","/","")</f>
        <v>/</v>
      </c>
      <c r="AD63" s="177">
        <f>IF(VLOOKUP($B63,PERIODIZACION!$A$3:$AN$500,20,FALSE)=0,"",VLOOKUP($B63,PERIODIZACION!$A$3:$AN$500,20,FALSE))</f>
        <v>2</v>
      </c>
      <c r="AE63" s="177" t="str">
        <f>IF(VLOOKUP($B63,PERIODIZACION!$A$3:$AN$500,21,FALSE)=0,"",VLOOKUP($B63,PERIODIZACION!$A$3:$AN$500,21,FALSE))</f>
        <v/>
      </c>
      <c r="AF63" s="177" t="str">
        <f t="shared" ref="AF63" si="39">IF(AE63 &lt;&gt; "","/","")</f>
        <v/>
      </c>
      <c r="AG63" s="182" t="str">
        <f>IF(VLOOKUP($B63,PERIODIZACION!$A$3:$AN$500,22,FALSE)=0,"",VLOOKUP($B63,PERIODIZACION!$A$3:$AN$500,22,FALSE))</f>
        <v/>
      </c>
      <c r="AJ63" s="19" t="e">
        <f>VLOOKUP(C63,EJE!C$1:D1395,2,FALSE)</f>
        <v>#N/A</v>
      </c>
    </row>
    <row r="64" spans="1:36" ht="12" customHeight="1">
      <c r="A64" s="155">
        <v>8</v>
      </c>
      <c r="B64" s="81" t="s">
        <v>685</v>
      </c>
      <c r="C64" s="179" t="s">
        <v>3</v>
      </c>
      <c r="D64" s="132" t="str">
        <f>HYPERLINK(AJ64,AI64)</f>
        <v>video</v>
      </c>
      <c r="E64" s="380"/>
      <c r="F64" s="380"/>
      <c r="G64" s="380"/>
      <c r="H64" s="380" t="s">
        <v>776</v>
      </c>
      <c r="I64" s="380"/>
      <c r="J64" s="380"/>
      <c r="K64" s="380"/>
      <c r="L64" s="380"/>
      <c r="M64" s="380"/>
      <c r="N64" s="380"/>
      <c r="O64" s="380"/>
      <c r="P64" s="380"/>
      <c r="Q64" s="179"/>
      <c r="R64" s="179"/>
      <c r="S64" s="179"/>
      <c r="T64" s="179"/>
      <c r="U64" s="179"/>
      <c r="V64" s="179"/>
      <c r="W64" s="179"/>
      <c r="X64" s="179"/>
      <c r="Y64" s="179"/>
      <c r="Z64" s="179"/>
      <c r="AA64" s="179"/>
      <c r="AB64" s="179"/>
      <c r="AC64" s="179"/>
      <c r="AD64" s="179"/>
      <c r="AE64" s="179"/>
      <c r="AF64" s="179"/>
      <c r="AG64" s="183"/>
      <c r="AI64" s="25" t="s">
        <v>738</v>
      </c>
      <c r="AJ64" s="19" t="str">
        <f>VLOOKUP(C64,EJE!C$1:D1396,2,FALSE)</f>
        <v>https://youtu.be/JwwQxitUCsY?si=-0IR-GRHn2uOUwX0</v>
      </c>
    </row>
    <row r="65" spans="1:36" ht="12.75" customHeight="1" thickBot="1">
      <c r="A65" s="155">
        <v>9</v>
      </c>
      <c r="B65" s="82" t="s">
        <v>264</v>
      </c>
      <c r="C65" s="181" t="s">
        <v>219</v>
      </c>
      <c r="D65" s="133" t="str">
        <f>HYPERLINK(AJ65,AI65)</f>
        <v>video</v>
      </c>
      <c r="E65" s="387"/>
      <c r="F65" s="387"/>
      <c r="G65" s="387"/>
      <c r="H65" s="387" t="s">
        <v>776</v>
      </c>
      <c r="I65" s="387"/>
      <c r="J65" s="387"/>
      <c r="K65" s="387"/>
      <c r="L65" s="387"/>
      <c r="M65" s="387"/>
      <c r="N65" s="387"/>
      <c r="O65" s="387"/>
      <c r="P65" s="387"/>
      <c r="Q65" s="181"/>
      <c r="R65" s="181"/>
      <c r="S65" s="181"/>
      <c r="T65" s="181"/>
      <c r="U65" s="181"/>
      <c r="V65" s="181"/>
      <c r="W65" s="181"/>
      <c r="X65" s="181"/>
      <c r="Y65" s="181"/>
      <c r="Z65" s="181"/>
      <c r="AA65" s="181"/>
      <c r="AB65" s="181"/>
      <c r="AC65" s="181"/>
      <c r="AD65" s="181"/>
      <c r="AE65" s="181"/>
      <c r="AF65" s="181"/>
      <c r="AG65" s="184"/>
      <c r="AI65" s="25" t="s">
        <v>738</v>
      </c>
      <c r="AJ65" s="19">
        <f>VLOOKUP(C65,EJE!C$1:D1397,2,FALSE)</f>
        <v>0</v>
      </c>
    </row>
    <row r="66" spans="1:36" ht="14.25" customHeight="1">
      <c r="A66" s="155">
        <v>10</v>
      </c>
      <c r="B66" s="163"/>
      <c r="C66" s="163"/>
      <c r="D66" s="226"/>
      <c r="E66" s="403" t="s">
        <v>688</v>
      </c>
      <c r="F66" s="403"/>
      <c r="G66" s="403"/>
      <c r="H66" s="403" t="s">
        <v>38</v>
      </c>
      <c r="I66" s="403"/>
      <c r="J66" s="403"/>
      <c r="K66" s="403" t="s">
        <v>687</v>
      </c>
      <c r="L66" s="403"/>
      <c r="M66" s="403"/>
      <c r="N66" s="403" t="s">
        <v>686</v>
      </c>
      <c r="O66" s="403"/>
      <c r="P66" s="403"/>
      <c r="Q66" s="179"/>
      <c r="R66" s="179"/>
      <c r="S66" s="179"/>
      <c r="T66" s="179"/>
      <c r="U66" s="179"/>
      <c r="V66" s="179"/>
      <c r="W66" s="179"/>
      <c r="X66" s="179"/>
      <c r="Y66" s="179"/>
      <c r="Z66" s="179"/>
      <c r="AA66" s="179"/>
      <c r="AB66" s="179"/>
      <c r="AC66" s="179"/>
      <c r="AD66" s="179"/>
      <c r="AE66" s="179"/>
      <c r="AF66" s="179"/>
      <c r="AG66" s="179"/>
      <c r="AJ66" s="19"/>
    </row>
    <row r="67" spans="1:36" ht="12" customHeight="1">
      <c r="A67" s="155">
        <v>11</v>
      </c>
      <c r="B67" s="83" t="s">
        <v>685</v>
      </c>
      <c r="C67" s="179" t="s">
        <v>3</v>
      </c>
      <c r="D67" s="132" t="str">
        <f t="shared" ref="D67:D73" si="40">HYPERLINK(AJ67,AI67)</f>
        <v>video</v>
      </c>
      <c r="E67" s="380"/>
      <c r="F67" s="380"/>
      <c r="G67" s="380"/>
      <c r="H67" s="380" t="s">
        <v>776</v>
      </c>
      <c r="I67" s="380"/>
      <c r="J67" s="380"/>
      <c r="K67" s="380"/>
      <c r="L67" s="380"/>
      <c r="M67" s="380"/>
      <c r="N67" s="380"/>
      <c r="O67" s="380"/>
      <c r="P67" s="380"/>
      <c r="Q67" s="179"/>
      <c r="R67" s="179"/>
      <c r="S67" s="179"/>
      <c r="T67" s="179"/>
      <c r="U67" s="179"/>
      <c r="V67" s="179"/>
      <c r="W67" s="179"/>
      <c r="X67" s="179"/>
      <c r="Y67" s="179"/>
      <c r="Z67" s="179"/>
      <c r="AA67" s="179"/>
      <c r="AB67" s="179"/>
      <c r="AC67" s="179"/>
      <c r="AD67" s="179"/>
      <c r="AE67" s="179"/>
      <c r="AF67" s="179"/>
      <c r="AG67" s="179"/>
      <c r="AI67" s="25" t="s">
        <v>738</v>
      </c>
      <c r="AJ67" s="19" t="str">
        <f>VLOOKUP(C67,EJE!C$1:D1399,2,FALSE)</f>
        <v>https://youtu.be/JwwQxitUCsY?si=-0IR-GRHn2uOUwX0</v>
      </c>
    </row>
    <row r="68" spans="1:36" ht="12.75" customHeight="1">
      <c r="A68" s="155">
        <v>12</v>
      </c>
      <c r="B68" s="83" t="s">
        <v>942</v>
      </c>
      <c r="C68" s="179" t="s">
        <v>179</v>
      </c>
      <c r="D68" s="132" t="str">
        <f t="shared" si="40"/>
        <v>video</v>
      </c>
      <c r="E68" s="380"/>
      <c r="F68" s="380"/>
      <c r="G68" s="380"/>
      <c r="H68" s="380" t="s">
        <v>776</v>
      </c>
      <c r="I68" s="380"/>
      <c r="J68" s="380"/>
      <c r="K68" s="380"/>
      <c r="L68" s="380"/>
      <c r="M68" s="380"/>
      <c r="N68" s="380"/>
      <c r="O68" s="380"/>
      <c r="P68" s="380"/>
      <c r="Q68" s="179"/>
      <c r="R68" s="179"/>
      <c r="S68" s="179"/>
      <c r="T68" s="179"/>
      <c r="U68" s="179"/>
      <c r="V68" s="179"/>
      <c r="W68" s="179"/>
      <c r="X68" s="179"/>
      <c r="Y68" s="179"/>
      <c r="Z68" s="179"/>
      <c r="AA68" s="179"/>
      <c r="AB68" s="179"/>
      <c r="AC68" s="179"/>
      <c r="AD68" s="179"/>
      <c r="AE68" s="179"/>
      <c r="AF68" s="179"/>
      <c r="AG68" s="179"/>
      <c r="AI68" s="25" t="s">
        <v>738</v>
      </c>
      <c r="AJ68" s="19" t="str">
        <f>VLOOKUP(C68,EJE!C$1:D1400,2,FALSE)</f>
        <v>https://drive.google.com/file/d/1aPXukXLmArT7QiK0Ae-iFEh4IpnK7iYT/view?usp=sharing</v>
      </c>
    </row>
    <row r="69" spans="1:36" ht="12.75" customHeight="1">
      <c r="A69" s="155">
        <v>13</v>
      </c>
      <c r="B69" s="83" t="s">
        <v>942</v>
      </c>
      <c r="C69" s="179" t="s">
        <v>179</v>
      </c>
      <c r="D69" s="132" t="str">
        <f t="shared" si="40"/>
        <v>video</v>
      </c>
      <c r="E69" s="380"/>
      <c r="F69" s="380"/>
      <c r="G69" s="380"/>
      <c r="H69" s="380" t="s">
        <v>776</v>
      </c>
      <c r="I69" s="380"/>
      <c r="J69" s="380"/>
      <c r="K69" s="380"/>
      <c r="L69" s="380"/>
      <c r="M69" s="380"/>
      <c r="N69" s="380"/>
      <c r="O69" s="380"/>
      <c r="P69" s="380"/>
      <c r="Q69" s="179"/>
      <c r="R69" s="179"/>
      <c r="S69" s="179"/>
      <c r="T69" s="179"/>
      <c r="U69" s="179"/>
      <c r="V69" s="179"/>
      <c r="W69" s="179"/>
      <c r="X69" s="179"/>
      <c r="Y69" s="179"/>
      <c r="Z69" s="179"/>
      <c r="AA69" s="179"/>
      <c r="AB69" s="179"/>
      <c r="AC69" s="179"/>
      <c r="AD69" s="179"/>
      <c r="AE69" s="179"/>
      <c r="AF69" s="179"/>
      <c r="AG69" s="179"/>
      <c r="AI69" s="25" t="s">
        <v>738</v>
      </c>
      <c r="AJ69" s="19" t="str">
        <f>VLOOKUP(C69,EJE!C$1:D1401,2,FALSE)</f>
        <v>https://drive.google.com/file/d/1aPXukXLmArT7QiK0Ae-iFEh4IpnK7iYT/view?usp=sharing</v>
      </c>
    </row>
    <row r="70" spans="1:36" ht="12" customHeight="1">
      <c r="A70" s="155">
        <v>14</v>
      </c>
      <c r="B70" s="83" t="s">
        <v>42</v>
      </c>
      <c r="C70" s="171" t="s">
        <v>15</v>
      </c>
      <c r="D70" s="132" t="str">
        <f t="shared" si="40"/>
        <v>video</v>
      </c>
      <c r="E70" s="392">
        <v>10</v>
      </c>
      <c r="F70" s="392"/>
      <c r="G70" s="392"/>
      <c r="H70" s="392" t="s">
        <v>772</v>
      </c>
      <c r="I70" s="392"/>
      <c r="J70" s="392"/>
      <c r="K70" s="392">
        <v>3</v>
      </c>
      <c r="L70" s="392"/>
      <c r="M70" s="392"/>
      <c r="N70" s="392"/>
      <c r="O70" s="392"/>
      <c r="P70" s="392"/>
      <c r="Q70" s="171"/>
      <c r="R70" s="171"/>
      <c r="S70" s="171"/>
      <c r="T70" s="130"/>
      <c r="U70" s="130"/>
      <c r="V70" s="130"/>
      <c r="W70" s="130"/>
      <c r="X70" s="130"/>
      <c r="Y70" s="130"/>
      <c r="Z70" s="130"/>
      <c r="AA70" s="130"/>
      <c r="AB70" s="130"/>
      <c r="AC70" s="130"/>
      <c r="AD70" s="130"/>
      <c r="AE70" s="130"/>
      <c r="AF70" s="130"/>
      <c r="AG70" s="171"/>
      <c r="AI70" s="25" t="s">
        <v>738</v>
      </c>
      <c r="AJ70" s="19">
        <f>VLOOKUP(C70,EJE!C$1:D1402,2,FALSE)</f>
        <v>0</v>
      </c>
    </row>
    <row r="71" spans="1:36" ht="12" customHeight="1">
      <c r="A71" s="155">
        <v>15</v>
      </c>
      <c r="B71" s="83" t="s">
        <v>39</v>
      </c>
      <c r="C71" s="171" t="s">
        <v>149</v>
      </c>
      <c r="D71" s="132" t="str">
        <f t="shared" si="40"/>
        <v>video</v>
      </c>
      <c r="E71" s="392">
        <v>10</v>
      </c>
      <c r="F71" s="392"/>
      <c r="G71" s="392"/>
      <c r="H71" s="392" t="s">
        <v>772</v>
      </c>
      <c r="I71" s="392"/>
      <c r="J71" s="392"/>
      <c r="K71" s="392">
        <v>3</v>
      </c>
      <c r="L71" s="392"/>
      <c r="M71" s="392"/>
      <c r="N71" s="392"/>
      <c r="O71" s="392"/>
      <c r="P71" s="392"/>
      <c r="Q71" s="171"/>
      <c r="R71" s="171"/>
      <c r="S71" s="171"/>
      <c r="T71" s="130"/>
      <c r="U71" s="130"/>
      <c r="V71" s="130"/>
      <c r="W71" s="130"/>
      <c r="X71" s="130"/>
      <c r="Y71" s="130"/>
      <c r="Z71" s="130"/>
      <c r="AA71" s="130"/>
      <c r="AB71" s="130"/>
      <c r="AC71" s="130"/>
      <c r="AD71" s="130"/>
      <c r="AE71" s="130"/>
      <c r="AF71" s="130"/>
      <c r="AG71" s="171"/>
      <c r="AI71" s="25" t="s">
        <v>738</v>
      </c>
      <c r="AJ71" s="19">
        <f>VLOOKUP(C71,EJE!C$1:D1403,2,FALSE)</f>
        <v>0</v>
      </c>
    </row>
    <row r="72" spans="1:36" ht="12" customHeight="1">
      <c r="A72" s="155">
        <v>16</v>
      </c>
      <c r="B72" s="83" t="s">
        <v>685</v>
      </c>
      <c r="C72" s="171" t="s">
        <v>4</v>
      </c>
      <c r="D72" s="132" t="str">
        <f t="shared" si="40"/>
        <v>video</v>
      </c>
      <c r="E72" s="392"/>
      <c r="F72" s="392"/>
      <c r="G72" s="392"/>
      <c r="H72" s="392" t="s">
        <v>779</v>
      </c>
      <c r="I72" s="392"/>
      <c r="J72" s="392"/>
      <c r="K72" s="392">
        <v>3</v>
      </c>
      <c r="L72" s="392"/>
      <c r="M72" s="392"/>
      <c r="N72" s="392"/>
      <c r="O72" s="392"/>
      <c r="P72" s="392"/>
      <c r="Q72" s="171"/>
      <c r="R72" s="171"/>
      <c r="S72" s="171"/>
      <c r="T72" s="130"/>
      <c r="U72" s="130"/>
      <c r="V72" s="130"/>
      <c r="W72" s="130"/>
      <c r="X72" s="130"/>
      <c r="Y72" s="130"/>
      <c r="Z72" s="130"/>
      <c r="AA72" s="130"/>
      <c r="AB72" s="130"/>
      <c r="AC72" s="130"/>
      <c r="AD72" s="130"/>
      <c r="AE72" s="130"/>
      <c r="AF72" s="130"/>
      <c r="AG72" s="171"/>
      <c r="AI72" s="25" t="s">
        <v>738</v>
      </c>
      <c r="AJ72" s="19" t="str">
        <f>VLOOKUP(C72,EJE!C$1:D1404,2,FALSE)</f>
        <v>https://youtu.be/SvFPSj9WcEk?si=iMWBcf8EZLcp5zy2</v>
      </c>
    </row>
    <row r="73" spans="1:36">
      <c r="A73" s="155">
        <v>17</v>
      </c>
      <c r="B73" s="83" t="s">
        <v>1</v>
      </c>
      <c r="C73" s="171" t="s">
        <v>746</v>
      </c>
      <c r="D73" s="132" t="str">
        <f t="shared" si="40"/>
        <v>video</v>
      </c>
      <c r="E73" s="392"/>
      <c r="F73" s="392"/>
      <c r="G73" s="392"/>
      <c r="H73" s="392"/>
      <c r="I73" s="392"/>
      <c r="J73" s="392"/>
      <c r="K73" s="392"/>
      <c r="L73" s="392"/>
      <c r="M73" s="392"/>
      <c r="N73" s="392"/>
      <c r="O73" s="392"/>
      <c r="P73" s="392"/>
      <c r="Q73" s="171"/>
      <c r="R73" s="171"/>
      <c r="S73" s="171"/>
      <c r="T73" s="171"/>
      <c r="U73" s="171"/>
      <c r="V73" s="171"/>
      <c r="W73" s="171"/>
      <c r="X73" s="171"/>
      <c r="Y73" s="171"/>
      <c r="Z73" s="171"/>
      <c r="AA73" s="171"/>
      <c r="AB73" s="171"/>
      <c r="AC73" s="171"/>
      <c r="AD73" s="171"/>
      <c r="AE73" s="171"/>
      <c r="AF73" s="130"/>
      <c r="AG73" s="171"/>
      <c r="AI73" s="25" t="s">
        <v>738</v>
      </c>
      <c r="AJ73" s="19">
        <f>VLOOKUP(C73,EJE!C$1:D1405,2,FALSE)</f>
        <v>0</v>
      </c>
    </row>
    <row r="74" spans="1:36">
      <c r="A74" s="155">
        <v>18</v>
      </c>
      <c r="B74" s="83" t="s">
        <v>1</v>
      </c>
      <c r="C74" s="171" t="s">
        <v>746</v>
      </c>
      <c r="D74" s="132" t="str">
        <f t="shared" ref="D74:D80" si="41">HYPERLINK(AJ74,AI74)</f>
        <v>video</v>
      </c>
      <c r="E74" s="392"/>
      <c r="F74" s="392"/>
      <c r="G74" s="392"/>
      <c r="H74" s="392"/>
      <c r="I74" s="392"/>
      <c r="J74" s="392"/>
      <c r="K74" s="392"/>
      <c r="L74" s="392"/>
      <c r="M74" s="392"/>
      <c r="N74" s="392"/>
      <c r="O74" s="392"/>
      <c r="P74" s="392"/>
      <c r="Q74" s="171"/>
      <c r="R74" s="171"/>
      <c r="S74" s="171"/>
      <c r="T74" s="171"/>
      <c r="U74" s="171"/>
      <c r="V74" s="171"/>
      <c r="W74" s="171"/>
      <c r="X74" s="171"/>
      <c r="Y74" s="171"/>
      <c r="Z74" s="171"/>
      <c r="AA74" s="171"/>
      <c r="AB74" s="171"/>
      <c r="AC74" s="171"/>
      <c r="AD74" s="171"/>
      <c r="AE74" s="171"/>
      <c r="AF74" s="130"/>
      <c r="AG74" s="171"/>
      <c r="AI74" s="25" t="s">
        <v>738</v>
      </c>
      <c r="AJ74" s="19">
        <f>VLOOKUP(C74,EJE!C$1:D1406,2,FALSE)</f>
        <v>0</v>
      </c>
    </row>
    <row r="75" spans="1:36">
      <c r="A75" s="155">
        <v>19</v>
      </c>
      <c r="B75" s="83" t="s">
        <v>1</v>
      </c>
      <c r="C75" s="171" t="s">
        <v>746</v>
      </c>
      <c r="D75" s="132" t="str">
        <f t="shared" si="41"/>
        <v>video</v>
      </c>
      <c r="E75" s="392"/>
      <c r="F75" s="392"/>
      <c r="G75" s="392"/>
      <c r="H75" s="392"/>
      <c r="I75" s="392"/>
      <c r="J75" s="392"/>
      <c r="K75" s="392"/>
      <c r="L75" s="392"/>
      <c r="M75" s="392"/>
      <c r="N75" s="392"/>
      <c r="O75" s="392"/>
      <c r="P75" s="392"/>
      <c r="Q75" s="171"/>
      <c r="R75" s="171"/>
      <c r="S75" s="171"/>
      <c r="T75" s="171"/>
      <c r="U75" s="171"/>
      <c r="V75" s="171"/>
      <c r="W75" s="171"/>
      <c r="X75" s="171"/>
      <c r="Y75" s="171"/>
      <c r="Z75" s="171"/>
      <c r="AA75" s="171"/>
      <c r="AB75" s="171"/>
      <c r="AC75" s="171"/>
      <c r="AD75" s="171"/>
      <c r="AE75" s="171"/>
      <c r="AF75" s="130"/>
      <c r="AG75" s="171"/>
      <c r="AI75" s="25" t="s">
        <v>738</v>
      </c>
      <c r="AJ75" s="19">
        <f>VLOOKUP(C75,EJE!C$1:D1407,2,FALSE)</f>
        <v>0</v>
      </c>
    </row>
    <row r="76" spans="1:36">
      <c r="A76" s="155">
        <v>20</v>
      </c>
      <c r="B76" s="83" t="s">
        <v>1</v>
      </c>
      <c r="C76" s="171" t="s">
        <v>746</v>
      </c>
      <c r="D76" s="132" t="str">
        <f t="shared" si="41"/>
        <v>video</v>
      </c>
      <c r="E76" s="392"/>
      <c r="F76" s="392"/>
      <c r="G76" s="392"/>
      <c r="H76" s="392"/>
      <c r="I76" s="392"/>
      <c r="J76" s="392"/>
      <c r="K76" s="392"/>
      <c r="L76" s="392"/>
      <c r="M76" s="392"/>
      <c r="N76" s="392"/>
      <c r="O76" s="392"/>
      <c r="P76" s="392"/>
      <c r="Q76" s="171"/>
      <c r="R76" s="171"/>
      <c r="S76" s="171"/>
      <c r="T76" s="171"/>
      <c r="U76" s="171"/>
      <c r="V76" s="171"/>
      <c r="W76" s="171"/>
      <c r="X76" s="171"/>
      <c r="Y76" s="171"/>
      <c r="Z76" s="171"/>
      <c r="AA76" s="171"/>
      <c r="AB76" s="171"/>
      <c r="AC76" s="171"/>
      <c r="AD76" s="171"/>
      <c r="AE76" s="171"/>
      <c r="AF76" s="130"/>
      <c r="AG76" s="171"/>
      <c r="AI76" s="25" t="s">
        <v>738</v>
      </c>
      <c r="AJ76" s="19">
        <f>VLOOKUP(C76,EJE!C$1:D1408,2,FALSE)</f>
        <v>0</v>
      </c>
    </row>
    <row r="77" spans="1:36">
      <c r="A77" s="155">
        <v>21</v>
      </c>
      <c r="B77" s="83" t="s">
        <v>1</v>
      </c>
      <c r="C77" s="171" t="s">
        <v>746</v>
      </c>
      <c r="D77" s="132" t="str">
        <f t="shared" si="41"/>
        <v>video</v>
      </c>
      <c r="E77" s="392"/>
      <c r="F77" s="392"/>
      <c r="G77" s="392"/>
      <c r="H77" s="392"/>
      <c r="I77" s="392"/>
      <c r="J77" s="392"/>
      <c r="K77" s="392"/>
      <c r="L77" s="392"/>
      <c r="M77" s="392"/>
      <c r="N77" s="392"/>
      <c r="O77" s="392"/>
      <c r="P77" s="392"/>
      <c r="Q77" s="171"/>
      <c r="R77" s="171"/>
      <c r="S77" s="171"/>
      <c r="T77" s="171"/>
      <c r="U77" s="171"/>
      <c r="V77" s="171"/>
      <c r="W77" s="171"/>
      <c r="X77" s="171"/>
      <c r="Y77" s="171"/>
      <c r="Z77" s="171"/>
      <c r="AA77" s="171"/>
      <c r="AB77" s="171"/>
      <c r="AC77" s="171"/>
      <c r="AD77" s="171"/>
      <c r="AE77" s="171"/>
      <c r="AF77" s="130"/>
      <c r="AG77" s="171"/>
      <c r="AI77" s="25" t="s">
        <v>738</v>
      </c>
      <c r="AJ77" s="19">
        <f>VLOOKUP(C77,EJE!C$1:D1409,2,FALSE)</f>
        <v>0</v>
      </c>
    </row>
    <row r="78" spans="1:36">
      <c r="A78" s="155">
        <v>22</v>
      </c>
      <c r="B78" s="83" t="s">
        <v>1</v>
      </c>
      <c r="C78" s="171" t="s">
        <v>746</v>
      </c>
      <c r="D78" s="132" t="str">
        <f t="shared" si="41"/>
        <v>video</v>
      </c>
      <c r="E78" s="392"/>
      <c r="F78" s="392"/>
      <c r="G78" s="392"/>
      <c r="H78" s="392"/>
      <c r="I78" s="392"/>
      <c r="J78" s="392"/>
      <c r="K78" s="392"/>
      <c r="L78" s="392"/>
      <c r="M78" s="392"/>
      <c r="N78" s="392"/>
      <c r="O78" s="392"/>
      <c r="P78" s="392"/>
      <c r="Q78" s="171"/>
      <c r="R78" s="171"/>
      <c r="S78" s="171"/>
      <c r="T78" s="171"/>
      <c r="U78" s="171"/>
      <c r="V78" s="171"/>
      <c r="W78" s="171"/>
      <c r="X78" s="171"/>
      <c r="Y78" s="171"/>
      <c r="Z78" s="171"/>
      <c r="AA78" s="171"/>
      <c r="AB78" s="171"/>
      <c r="AC78" s="171"/>
      <c r="AD78" s="171"/>
      <c r="AE78" s="171"/>
      <c r="AF78" s="130"/>
      <c r="AG78" s="171"/>
      <c r="AI78" s="25" t="s">
        <v>738</v>
      </c>
      <c r="AJ78" s="19">
        <f>VLOOKUP(C78,EJE!C$1:D1410,2,FALSE)</f>
        <v>0</v>
      </c>
    </row>
    <row r="79" spans="1:36">
      <c r="A79" s="155">
        <v>23</v>
      </c>
      <c r="B79" s="83" t="s">
        <v>1</v>
      </c>
      <c r="C79" s="171" t="s">
        <v>746</v>
      </c>
      <c r="D79" s="132" t="str">
        <f t="shared" si="41"/>
        <v>video</v>
      </c>
      <c r="E79" s="392"/>
      <c r="F79" s="392"/>
      <c r="G79" s="392"/>
      <c r="H79" s="392"/>
      <c r="I79" s="392"/>
      <c r="J79" s="392"/>
      <c r="K79" s="392"/>
      <c r="L79" s="392"/>
      <c r="M79" s="392"/>
      <c r="N79" s="392"/>
      <c r="O79" s="392"/>
      <c r="P79" s="392"/>
      <c r="Q79" s="171"/>
      <c r="R79" s="171"/>
      <c r="S79" s="171"/>
      <c r="T79" s="171"/>
      <c r="U79" s="171"/>
      <c r="V79" s="171"/>
      <c r="W79" s="171"/>
      <c r="X79" s="171"/>
      <c r="Y79" s="171"/>
      <c r="Z79" s="171"/>
      <c r="AA79" s="171"/>
      <c r="AB79" s="171"/>
      <c r="AC79" s="171"/>
      <c r="AD79" s="171"/>
      <c r="AE79" s="171"/>
      <c r="AF79" s="130"/>
      <c r="AG79" s="171"/>
      <c r="AI79" s="25" t="s">
        <v>738</v>
      </c>
      <c r="AJ79" s="19">
        <f>VLOOKUP(C79,EJE!C$1:D1411,2,FALSE)</f>
        <v>0</v>
      </c>
    </row>
    <row r="80" spans="1:36">
      <c r="A80" s="155">
        <v>24</v>
      </c>
      <c r="B80" s="83" t="s">
        <v>1</v>
      </c>
      <c r="C80" s="171" t="s">
        <v>746</v>
      </c>
      <c r="D80" s="132" t="str">
        <f t="shared" si="41"/>
        <v>video</v>
      </c>
      <c r="E80" s="392"/>
      <c r="F80" s="392"/>
      <c r="G80" s="392"/>
      <c r="H80" s="392"/>
      <c r="I80" s="392"/>
      <c r="J80" s="392"/>
      <c r="K80" s="392"/>
      <c r="L80" s="392"/>
      <c r="M80" s="392"/>
      <c r="N80" s="392"/>
      <c r="O80" s="392"/>
      <c r="P80" s="392"/>
      <c r="Q80" s="171"/>
      <c r="R80" s="171"/>
      <c r="S80" s="171"/>
      <c r="T80" s="171"/>
      <c r="U80" s="171"/>
      <c r="V80" s="171"/>
      <c r="W80" s="171"/>
      <c r="X80" s="171"/>
      <c r="Y80" s="171"/>
      <c r="Z80" s="171"/>
      <c r="AA80" s="171"/>
      <c r="AB80" s="171"/>
      <c r="AC80" s="171"/>
      <c r="AD80" s="171"/>
      <c r="AE80" s="171"/>
      <c r="AF80" s="130"/>
      <c r="AG80" s="171"/>
      <c r="AI80" s="25" t="s">
        <v>738</v>
      </c>
      <c r="AJ80" s="19">
        <f>VLOOKUP(C80,EJE!C$1:D1412,2,FALSE)</f>
        <v>0</v>
      </c>
    </row>
    <row r="81" spans="1:36">
      <c r="B81" s="85"/>
      <c r="C81" s="77" t="s">
        <v>770</v>
      </c>
      <c r="D81" s="59"/>
      <c r="E81" s="118"/>
      <c r="F81" s="118"/>
      <c r="G81" s="118"/>
      <c r="H81" s="118"/>
      <c r="I81" s="118"/>
      <c r="J81" s="118"/>
      <c r="K81" s="118"/>
      <c r="L81" s="118"/>
      <c r="M81" s="118"/>
      <c r="N81" s="118"/>
      <c r="O81" s="118"/>
      <c r="P81" s="118"/>
      <c r="AG81" s="118"/>
      <c r="AJ81" s="75"/>
    </row>
    <row r="82" spans="1:36" s="113" customFormat="1" ht="24" customHeight="1" thickBot="1">
      <c r="A82" s="160">
        <v>4</v>
      </c>
      <c r="B82" s="160"/>
      <c r="C82" s="160" t="s">
        <v>925</v>
      </c>
      <c r="D82" s="190"/>
      <c r="E82" s="379" t="s">
        <v>688</v>
      </c>
      <c r="F82" s="379"/>
      <c r="G82" s="379"/>
      <c r="H82" s="379" t="s">
        <v>38</v>
      </c>
      <c r="I82" s="379"/>
      <c r="J82" s="379"/>
      <c r="K82" s="379" t="s">
        <v>687</v>
      </c>
      <c r="L82" s="379"/>
      <c r="M82" s="379"/>
      <c r="N82" s="379" t="s">
        <v>686</v>
      </c>
      <c r="O82" s="379"/>
      <c r="P82" s="379"/>
      <c r="Q82" s="77"/>
      <c r="R82" s="77"/>
      <c r="S82" s="77"/>
      <c r="T82" s="77"/>
      <c r="U82" s="77"/>
      <c r="V82" s="77"/>
      <c r="W82" s="77"/>
      <c r="X82" s="77"/>
      <c r="Y82" s="77"/>
      <c r="Z82" s="77"/>
      <c r="AA82" s="77"/>
      <c r="AB82" s="77"/>
      <c r="AC82" s="77"/>
      <c r="AD82" s="77"/>
      <c r="AE82" s="77"/>
      <c r="AF82" s="77"/>
      <c r="AG82" s="78"/>
      <c r="AH82" s="18"/>
      <c r="AI82" s="25"/>
      <c r="AJ82" s="76"/>
    </row>
    <row r="83" spans="1:36" ht="12.75">
      <c r="A83" s="155">
        <v>1</v>
      </c>
      <c r="B83" s="80" t="s">
        <v>942</v>
      </c>
      <c r="C83" s="177" t="s">
        <v>971</v>
      </c>
      <c r="D83" s="131" t="str">
        <f t="shared" ref="D83:D88" si="42">HYPERLINK(AJ83,AI83)</f>
        <v>video</v>
      </c>
      <c r="E83" s="390">
        <v>8</v>
      </c>
      <c r="F83" s="390"/>
      <c r="G83" s="390"/>
      <c r="H83" s="390"/>
      <c r="I83" s="390"/>
      <c r="J83" s="390"/>
      <c r="K83" s="390"/>
      <c r="L83" s="390"/>
      <c r="M83" s="390"/>
      <c r="N83" s="390"/>
      <c r="O83" s="390"/>
      <c r="P83" s="391"/>
      <c r="Q83" s="159"/>
      <c r="R83" s="159"/>
      <c r="S83" s="159"/>
      <c r="T83" s="159"/>
      <c r="U83" s="159"/>
      <c r="V83" s="159"/>
      <c r="W83" s="159"/>
      <c r="X83" s="159"/>
      <c r="Y83" s="159"/>
      <c r="Z83" s="159"/>
      <c r="AA83" s="159"/>
      <c r="AB83" s="159"/>
      <c r="AC83" s="159"/>
      <c r="AD83" s="159"/>
      <c r="AE83" s="159"/>
      <c r="AF83" s="159"/>
      <c r="AG83" s="179"/>
      <c r="AI83" s="25" t="s">
        <v>738</v>
      </c>
      <c r="AJ83" s="19" t="str">
        <f>VLOOKUP(C83,EJE!C$1:D1415,2,FALSE)</f>
        <v>https://drive.google.com/file/d/1Obj2B0pgphywe8p9A6MvgDIw5gB_Nl53/view?usp=sharing</v>
      </c>
    </row>
    <row r="84" spans="1:36" ht="12" customHeight="1">
      <c r="A84" s="155">
        <v>2</v>
      </c>
      <c r="B84" s="81" t="s">
        <v>264</v>
      </c>
      <c r="C84" s="179" t="s">
        <v>651</v>
      </c>
      <c r="D84" s="132" t="str">
        <f t="shared" si="42"/>
        <v>video</v>
      </c>
      <c r="E84" s="380"/>
      <c r="F84" s="380"/>
      <c r="G84" s="380"/>
      <c r="H84" s="380" t="s">
        <v>776</v>
      </c>
      <c r="I84" s="380"/>
      <c r="J84" s="380"/>
      <c r="K84" s="380">
        <v>3</v>
      </c>
      <c r="L84" s="380"/>
      <c r="M84" s="380"/>
      <c r="N84" s="380"/>
      <c r="O84" s="380"/>
      <c r="P84" s="385"/>
      <c r="Q84" s="159"/>
      <c r="R84" s="159"/>
      <c r="S84" s="159"/>
      <c r="T84" s="159"/>
      <c r="U84" s="159"/>
      <c r="V84" s="159"/>
      <c r="W84" s="159"/>
      <c r="X84" s="159"/>
      <c r="Y84" s="159"/>
      <c r="Z84" s="159"/>
      <c r="AA84" s="159"/>
      <c r="AB84" s="159"/>
      <c r="AC84" s="159"/>
      <c r="AD84" s="159"/>
      <c r="AE84" s="159"/>
      <c r="AF84" s="159"/>
      <c r="AG84" s="179"/>
      <c r="AI84" s="25" t="s">
        <v>738</v>
      </c>
      <c r="AJ84" s="19" t="str">
        <f>VLOOKUP(C84,EJE!C$1:D1416,2,FALSE)</f>
        <v>https://youtu.be/NDnUK9fSDe8?si=3nBkyPS7AyNNNd0x</v>
      </c>
    </row>
    <row r="85" spans="1:36" ht="12.75" customHeight="1" thickBot="1">
      <c r="A85" s="155">
        <v>3</v>
      </c>
      <c r="B85" s="82" t="s">
        <v>942</v>
      </c>
      <c r="C85" s="181" t="s">
        <v>176</v>
      </c>
      <c r="D85" s="133" t="str">
        <f t="shared" si="42"/>
        <v>video</v>
      </c>
      <c r="E85" s="387"/>
      <c r="F85" s="387"/>
      <c r="G85" s="387"/>
      <c r="H85" s="387" t="s">
        <v>776</v>
      </c>
      <c r="I85" s="387"/>
      <c r="J85" s="387"/>
      <c r="K85" s="387">
        <v>3</v>
      </c>
      <c r="L85" s="387"/>
      <c r="M85" s="387"/>
      <c r="N85" s="387"/>
      <c r="O85" s="387"/>
      <c r="P85" s="388"/>
      <c r="Q85" s="159"/>
      <c r="R85" s="159"/>
      <c r="S85" s="159"/>
      <c r="T85" s="159"/>
      <c r="U85" s="159"/>
      <c r="V85" s="159"/>
      <c r="W85" s="159"/>
      <c r="X85" s="159"/>
      <c r="Y85" s="159"/>
      <c r="Z85" s="159"/>
      <c r="AA85" s="159"/>
      <c r="AB85" s="159"/>
      <c r="AC85" s="159"/>
      <c r="AD85" s="159"/>
      <c r="AE85" s="159"/>
      <c r="AF85" s="159"/>
      <c r="AG85" s="179"/>
      <c r="AI85" s="25" t="s">
        <v>738</v>
      </c>
      <c r="AJ85" s="19" t="str">
        <f>VLOOKUP(C85,EJE!C$1:D1417,2,FALSE)</f>
        <v>https://drive.google.com/file/d/1Q1An8Nigul245WUqUDS52fCJOsCBmEqf/view?usp=drive_link</v>
      </c>
    </row>
    <row r="86" spans="1:36" ht="12" customHeight="1">
      <c r="A86" s="155">
        <v>4</v>
      </c>
      <c r="B86" s="81" t="s">
        <v>739</v>
      </c>
      <c r="C86" s="179" t="s">
        <v>66</v>
      </c>
      <c r="D86" s="132" t="str">
        <f t="shared" si="42"/>
        <v>video</v>
      </c>
      <c r="E86" s="380"/>
      <c r="F86" s="380"/>
      <c r="G86" s="380"/>
      <c r="H86" s="380" t="s">
        <v>776</v>
      </c>
      <c r="I86" s="380"/>
      <c r="J86" s="380"/>
      <c r="K86" s="380">
        <v>3</v>
      </c>
      <c r="L86" s="380"/>
      <c r="M86" s="380"/>
      <c r="N86" s="380"/>
      <c r="O86" s="380"/>
      <c r="P86" s="385"/>
      <c r="Q86" s="159"/>
      <c r="R86" s="159"/>
      <c r="S86" s="159"/>
      <c r="T86" s="159"/>
      <c r="U86" s="159"/>
      <c r="V86" s="159"/>
      <c r="W86" s="159"/>
      <c r="X86" s="159"/>
      <c r="Y86" s="159"/>
      <c r="Z86" s="159"/>
      <c r="AA86" s="159"/>
      <c r="AB86" s="159"/>
      <c r="AC86" s="159"/>
      <c r="AD86" s="159"/>
      <c r="AE86" s="159"/>
      <c r="AF86" s="159"/>
      <c r="AG86" s="179"/>
      <c r="AI86" s="25" t="s">
        <v>738</v>
      </c>
      <c r="AJ86" s="19" t="str">
        <f>VLOOKUP(C86,EJE!C$1:D1418,2,FALSE)</f>
        <v>https://youtu.be/YNAwRWgPwNk?si=tRGZb459mOPBCCZB</v>
      </c>
    </row>
    <row r="87" spans="1:36" ht="12" customHeight="1">
      <c r="A87" s="155">
        <v>5</v>
      </c>
      <c r="B87" s="81" t="s">
        <v>739</v>
      </c>
      <c r="C87" s="179" t="s">
        <v>622</v>
      </c>
      <c r="D87" s="132" t="e">
        <f t="shared" si="42"/>
        <v>#N/A</v>
      </c>
      <c r="E87" s="380"/>
      <c r="F87" s="380"/>
      <c r="G87" s="380"/>
      <c r="H87" s="380" t="s">
        <v>776</v>
      </c>
      <c r="I87" s="380"/>
      <c r="J87" s="380"/>
      <c r="K87" s="380">
        <v>3</v>
      </c>
      <c r="L87" s="380"/>
      <c r="M87" s="380"/>
      <c r="N87" s="380"/>
      <c r="O87" s="380"/>
      <c r="P87" s="385"/>
      <c r="Q87" s="159"/>
      <c r="R87" s="159"/>
      <c r="S87" s="159"/>
      <c r="T87" s="159"/>
      <c r="U87" s="159"/>
      <c r="V87" s="159"/>
      <c r="W87" s="159"/>
      <c r="X87" s="159"/>
      <c r="Y87" s="159"/>
      <c r="Z87" s="159"/>
      <c r="AA87" s="159"/>
      <c r="AB87" s="159"/>
      <c r="AC87" s="159"/>
      <c r="AD87" s="159"/>
      <c r="AE87" s="159"/>
      <c r="AF87" s="159"/>
      <c r="AG87" s="179"/>
      <c r="AI87" s="25" t="s">
        <v>738</v>
      </c>
      <c r="AJ87" s="19" t="e">
        <f>VLOOKUP(C87,EJE!C$1:D1419,2,FALSE)</f>
        <v>#N/A</v>
      </c>
    </row>
    <row r="88" spans="1:36" ht="12.75" customHeight="1" thickBot="1">
      <c r="A88" s="155">
        <v>6</v>
      </c>
      <c r="B88" s="81" t="s">
        <v>0</v>
      </c>
      <c r="C88" s="179" t="s">
        <v>627</v>
      </c>
      <c r="D88" s="132" t="str">
        <f t="shared" si="42"/>
        <v>video</v>
      </c>
      <c r="E88" s="380"/>
      <c r="F88" s="380"/>
      <c r="G88" s="380"/>
      <c r="H88" s="380" t="s">
        <v>776</v>
      </c>
      <c r="I88" s="380"/>
      <c r="J88" s="380"/>
      <c r="K88" s="380">
        <v>3</v>
      </c>
      <c r="L88" s="380"/>
      <c r="M88" s="380"/>
      <c r="N88" s="380"/>
      <c r="O88" s="380"/>
      <c r="P88" s="385"/>
      <c r="Q88" s="159"/>
      <c r="R88" s="159"/>
      <c r="S88" s="159"/>
      <c r="T88" s="159"/>
      <c r="U88" s="159"/>
      <c r="V88" s="159"/>
      <c r="W88" s="159"/>
      <c r="X88" s="159"/>
      <c r="Y88" s="159"/>
      <c r="Z88" s="159"/>
      <c r="AA88" s="159"/>
      <c r="AB88" s="159"/>
      <c r="AC88" s="159"/>
      <c r="AD88" s="159"/>
      <c r="AE88" s="159"/>
      <c r="AF88" s="159"/>
      <c r="AG88" s="179"/>
      <c r="AI88" s="25" t="s">
        <v>738</v>
      </c>
      <c r="AJ88" s="19" t="str">
        <f>VLOOKUP(C88,EJE!C$1:D1420,2,FALSE)</f>
        <v>https://youtu.be/21c_yxmd5lQ?si=PIVwUqgcfAsyu5jn</v>
      </c>
    </row>
    <row r="89" spans="1:36" ht="12.75">
      <c r="A89" s="155">
        <v>7</v>
      </c>
      <c r="B89" s="129" t="s">
        <v>1245</v>
      </c>
      <c r="C89" s="177" t="str">
        <f>+VLOOKUP($B89,PERIODIZACION!$A$3:$AN$528,2,FALSE)</f>
        <v>PECHO</v>
      </c>
      <c r="D89" s="222">
        <f>IF(VLOOKUP($B89,PERIODIZACION!$A$3:$AN$528,3,FALSE)=0,"",VLOOKUP($B89,PERIODIZACION!$A$3:$AN$528,3,FALSE))</f>
        <v>40</v>
      </c>
      <c r="E89" s="177" t="str">
        <f t="shared" ref="E89" si="43">IF(D89 &lt;&gt; "","/","")</f>
        <v>/</v>
      </c>
      <c r="F89" s="177">
        <f>IF(VLOOKUP($B89,PERIODIZACION!$A$3:$AN$500,4,FALSE)=0,"",VLOOKUP($B89,PERIODIZACION!$A$3:$AN$500,4,FALSE))</f>
        <v>4</v>
      </c>
      <c r="G89" s="177">
        <f>IF(VLOOKUP($B89,PERIODIZACION!$A$3:$AN$500,5,FALSE)=0,"",VLOOKUP($B89,PERIODIZACION!$A$3:$AN$500,5,FALSE))</f>
        <v>60</v>
      </c>
      <c r="H89" s="177" t="str">
        <f t="shared" ref="H89" si="44">IF(G89 &lt;&gt; "","/","")</f>
        <v>/</v>
      </c>
      <c r="I89" s="177">
        <f>IF(VLOOKUP($B89,PERIODIZACION!$A$3:$AN$500,6,FALSE)=0,"",VLOOKUP($B89,PERIODIZACION!$A$3:$AN$500,6,FALSE))</f>
        <v>4</v>
      </c>
      <c r="J89" s="177">
        <f>IF(VLOOKUP($B89,PERIODIZACION!$A$3:$AN$500,7,FALSE)=0,"",VLOOKUP($B89,PERIODIZACION!$A$3:$AN$500,7,FALSE))</f>
        <v>70</v>
      </c>
      <c r="K89" s="177" t="str">
        <f t="shared" ref="K89" si="45">IF(J89 &lt;&gt; "","/","")</f>
        <v>/</v>
      </c>
      <c r="L89" s="177">
        <f>IF(VLOOKUP($B89,PERIODIZACION!$A$3:$AN$500,8,FALSE)=0,"",VLOOKUP($B89,PERIODIZACION!$A$3:$AN$500,8,FALSE))</f>
        <v>4</v>
      </c>
      <c r="M89" s="177">
        <f>IF(VLOOKUP($B89,PERIODIZACION!$A$3:$AN$500,9,FALSE)=0,"",VLOOKUP($B89,PERIODIZACION!$A$3:$AN$500,9,FALSE))</f>
        <v>80</v>
      </c>
      <c r="N89" s="177" t="str">
        <f t="shared" ref="N89" si="46">IF(M89 &lt;&gt; "","/","")</f>
        <v>/</v>
      </c>
      <c r="O89" s="177">
        <f>IF(VLOOKUP($B89,PERIODIZACION!$A$3:$AN$500,10,FALSE)=0,"",VLOOKUP($B89,PERIODIZACION!$A$3:$AN$500,10,FALSE))</f>
        <v>2</v>
      </c>
      <c r="P89" s="177">
        <f>IF(VLOOKUP($B89,PERIODIZACION!$A$3:$AN$500,11,FALSE)=0,"",VLOOKUP($B89,PERIODIZACION!$A$3:$AN$500,11,FALSE))</f>
        <v>80</v>
      </c>
      <c r="Q89" s="177" t="str">
        <f t="shared" ref="Q89" si="47">IF(P89 &lt;&gt; "","/","")</f>
        <v>/</v>
      </c>
      <c r="R89" s="177">
        <f>IF(VLOOKUP($B89,PERIODIZACION!$A$3:$AN$500,12,FALSE)=0,"",VLOOKUP($B89,PERIODIZACION!$A$3:$AN$500,12,FALSE))</f>
        <v>2</v>
      </c>
      <c r="S89" s="177">
        <f>IF(VLOOKUP($B89,PERIODIZACION!$A$3:$AN$500,13,FALSE)=0,"",VLOOKUP($B89,PERIODIZACION!$A$3:$AN$500,13,FALSE))</f>
        <v>80</v>
      </c>
      <c r="T89" s="177" t="str">
        <f t="shared" ref="T89" si="48">IF(S89 &lt;&gt; "","/","")</f>
        <v>/</v>
      </c>
      <c r="U89" s="177">
        <f>IF(VLOOKUP($B89,PERIODIZACION!$A$3:$AN$500,14,FALSE)=0,"",VLOOKUP($B89,PERIODIZACION!$A$3:$AN$500,14,FALSE))</f>
        <v>2</v>
      </c>
      <c r="V89" s="177">
        <f>IF(VLOOKUP($B89,PERIODIZACION!$A$3:$AN$500,15,FALSE)=0,"",VLOOKUP($B89,PERIODIZACION!$A$3:$AN$500,15,FALSE))</f>
        <v>80</v>
      </c>
      <c r="W89" s="177" t="str">
        <f t="shared" ref="W89" si="49">IF(V89 &lt;&gt; "","/","")</f>
        <v>/</v>
      </c>
      <c r="X89" s="177">
        <f>IF(VLOOKUP($B89,PERIODIZACION!$A$3:$AN$500,16,FALSE)=0,"",VLOOKUP($B89,PERIODIZACION!$A$3:$AN$500,16,FALSE))</f>
        <v>2</v>
      </c>
      <c r="Y89" s="177">
        <f>IF(VLOOKUP($B89,PERIODIZACION!$A$3:$AN$500,17,FALSE)=0,"",VLOOKUP($B89,PERIODIZACION!$A$3:$AN$500,17,FALSE))</f>
        <v>80</v>
      </c>
      <c r="Z89" s="177" t="str">
        <f t="shared" ref="Z89" si="50">IF(Y89 &lt;&gt; "","/","")</f>
        <v>/</v>
      </c>
      <c r="AA89" s="177">
        <f>IF(VLOOKUP($B89,PERIODIZACION!$A$3:$AN$500,18,FALSE)=0,"",VLOOKUP($B89,PERIODIZACION!$A$3:$AN$500,18,FALSE))</f>
        <v>2</v>
      </c>
      <c r="AB89" s="177">
        <f>IF(VLOOKUP($B89,PERIODIZACION!$A$3:$AN$500,19,FALSE)=0,"",VLOOKUP($B89,PERIODIZACION!$A$3:$AN$500,19,FALSE))</f>
        <v>80</v>
      </c>
      <c r="AC89" s="177" t="str">
        <f t="shared" ref="AC89" si="51">IF(AB89 &lt;&gt; "","/","")</f>
        <v>/</v>
      </c>
      <c r="AD89" s="177">
        <f>IF(VLOOKUP($B89,PERIODIZACION!$A$3:$AN$500,20,FALSE)=0,"",VLOOKUP($B89,PERIODIZACION!$A$3:$AN$500,20,FALSE))</f>
        <v>2</v>
      </c>
      <c r="AE89" s="177" t="str">
        <f>IF(VLOOKUP($B89,PERIODIZACION!$A$3:$AN$500,21,FALSE)=0,"",VLOOKUP($B89,PERIODIZACION!$A$3:$AN$500,21,FALSE))</f>
        <v/>
      </c>
      <c r="AF89" s="177" t="str">
        <f t="shared" ref="AF89" si="52">IF(AE89 &lt;&gt; "","/","")</f>
        <v/>
      </c>
      <c r="AG89" s="182" t="str">
        <f>IF(VLOOKUP($B89,PERIODIZACION!$A$3:$AN$500,22,FALSE)=0,"",VLOOKUP($B89,PERIODIZACION!$A$3:$AN$500,22,FALSE))</f>
        <v/>
      </c>
      <c r="AJ89" s="19" t="e">
        <f>VLOOKUP(C89,EJE!C$1:D1421,2,FALSE)</f>
        <v>#N/A</v>
      </c>
    </row>
    <row r="90" spans="1:36" ht="12" customHeight="1">
      <c r="A90" s="155">
        <v>8</v>
      </c>
      <c r="B90" s="81" t="s">
        <v>685</v>
      </c>
      <c r="C90" s="179" t="s">
        <v>3</v>
      </c>
      <c r="D90" s="132" t="str">
        <f>HYPERLINK(AJ90,AI90)</f>
        <v>video</v>
      </c>
      <c r="E90" s="380"/>
      <c r="F90" s="380"/>
      <c r="G90" s="380"/>
      <c r="H90" s="380" t="s">
        <v>776</v>
      </c>
      <c r="I90" s="380"/>
      <c r="J90" s="380"/>
      <c r="K90" s="380"/>
      <c r="L90" s="380"/>
      <c r="M90" s="380"/>
      <c r="N90" s="380"/>
      <c r="O90" s="380"/>
      <c r="P90" s="380"/>
      <c r="Q90" s="179"/>
      <c r="R90" s="179"/>
      <c r="S90" s="179"/>
      <c r="T90" s="179"/>
      <c r="U90" s="179"/>
      <c r="V90" s="179"/>
      <c r="W90" s="179"/>
      <c r="X90" s="179"/>
      <c r="Y90" s="179"/>
      <c r="Z90" s="179"/>
      <c r="AA90" s="179"/>
      <c r="AB90" s="179"/>
      <c r="AC90" s="179"/>
      <c r="AD90" s="179"/>
      <c r="AE90" s="179"/>
      <c r="AF90" s="179"/>
      <c r="AG90" s="183"/>
      <c r="AI90" s="25" t="s">
        <v>738</v>
      </c>
      <c r="AJ90" s="19" t="str">
        <f>VLOOKUP(C90,EJE!C$1:D1422,2,FALSE)</f>
        <v>https://youtu.be/JwwQxitUCsY?si=-0IR-GRHn2uOUwX0</v>
      </c>
    </row>
    <row r="91" spans="1:36" ht="12.75" customHeight="1" thickBot="1">
      <c r="A91" s="155">
        <v>9</v>
      </c>
      <c r="B91" s="82" t="s">
        <v>264</v>
      </c>
      <c r="C91" s="181" t="s">
        <v>219</v>
      </c>
      <c r="D91" s="133" t="str">
        <f>HYPERLINK(AJ91,AI91)</f>
        <v>video</v>
      </c>
      <c r="E91" s="387"/>
      <c r="F91" s="387"/>
      <c r="G91" s="387"/>
      <c r="H91" s="387" t="s">
        <v>776</v>
      </c>
      <c r="I91" s="387"/>
      <c r="J91" s="387"/>
      <c r="K91" s="387"/>
      <c r="L91" s="387"/>
      <c r="M91" s="387"/>
      <c r="N91" s="387"/>
      <c r="O91" s="387"/>
      <c r="P91" s="387"/>
      <c r="Q91" s="181"/>
      <c r="R91" s="181"/>
      <c r="S91" s="181"/>
      <c r="T91" s="181"/>
      <c r="U91" s="181"/>
      <c r="V91" s="181"/>
      <c r="W91" s="181"/>
      <c r="X91" s="181"/>
      <c r="Y91" s="181"/>
      <c r="Z91" s="181"/>
      <c r="AA91" s="181"/>
      <c r="AB91" s="181"/>
      <c r="AC91" s="181"/>
      <c r="AD91" s="181"/>
      <c r="AE91" s="181"/>
      <c r="AF91" s="181"/>
      <c r="AG91" s="184"/>
      <c r="AI91" s="25" t="s">
        <v>738</v>
      </c>
      <c r="AJ91" s="19">
        <f>VLOOKUP(C91,EJE!C$1:D1423,2,FALSE)</f>
        <v>0</v>
      </c>
    </row>
    <row r="92" spans="1:36" ht="12.75">
      <c r="A92" s="155">
        <v>10</v>
      </c>
      <c r="B92" s="379"/>
      <c r="C92" s="379"/>
      <c r="D92" s="379"/>
      <c r="E92" s="379" t="s">
        <v>688</v>
      </c>
      <c r="F92" s="379"/>
      <c r="G92" s="379"/>
      <c r="H92" s="379" t="s">
        <v>38</v>
      </c>
      <c r="I92" s="379"/>
      <c r="J92" s="379"/>
      <c r="K92" s="379" t="s">
        <v>687</v>
      </c>
      <c r="L92" s="379"/>
      <c r="M92" s="379"/>
      <c r="N92" s="379" t="s">
        <v>686</v>
      </c>
      <c r="O92" s="379"/>
      <c r="P92" s="379"/>
      <c r="Q92" s="179"/>
      <c r="R92" s="179"/>
      <c r="S92" s="179"/>
      <c r="T92" s="179"/>
      <c r="U92" s="179"/>
      <c r="V92" s="179"/>
      <c r="W92" s="179"/>
      <c r="X92" s="179"/>
      <c r="Y92" s="179"/>
      <c r="Z92" s="179"/>
      <c r="AA92" s="179"/>
      <c r="AB92" s="179"/>
      <c r="AC92" s="179"/>
      <c r="AD92" s="179"/>
      <c r="AE92" s="179"/>
      <c r="AF92" s="179"/>
      <c r="AG92" s="179"/>
      <c r="AJ92" s="19"/>
    </row>
    <row r="93" spans="1:36" ht="12" customHeight="1">
      <c r="A93" s="155">
        <v>11</v>
      </c>
      <c r="B93" s="83" t="s">
        <v>685</v>
      </c>
      <c r="C93" s="179" t="s">
        <v>3</v>
      </c>
      <c r="D93" s="132" t="str">
        <f t="shared" ref="D93:D99" si="53">HYPERLINK(AJ93,AI93)</f>
        <v>video</v>
      </c>
      <c r="E93" s="380"/>
      <c r="F93" s="380"/>
      <c r="G93" s="380"/>
      <c r="H93" s="380" t="s">
        <v>776</v>
      </c>
      <c r="I93" s="380"/>
      <c r="J93" s="380"/>
      <c r="K93" s="380"/>
      <c r="L93" s="380"/>
      <c r="M93" s="380"/>
      <c r="N93" s="380"/>
      <c r="O93" s="380"/>
      <c r="P93" s="380"/>
      <c r="Q93" s="179"/>
      <c r="R93" s="179"/>
      <c r="S93" s="179"/>
      <c r="T93" s="179"/>
      <c r="U93" s="179"/>
      <c r="V93" s="179"/>
      <c r="W93" s="179"/>
      <c r="X93" s="179"/>
      <c r="Y93" s="179"/>
      <c r="Z93" s="179"/>
      <c r="AA93" s="179"/>
      <c r="AB93" s="179"/>
      <c r="AC93" s="179"/>
      <c r="AD93" s="179"/>
      <c r="AE93" s="179"/>
      <c r="AF93" s="179"/>
      <c r="AG93" s="179"/>
      <c r="AI93" s="25" t="s">
        <v>738</v>
      </c>
      <c r="AJ93" s="19" t="str">
        <f>VLOOKUP(C93,EJE!C$1:D1425,2,FALSE)</f>
        <v>https://youtu.be/JwwQxitUCsY?si=-0IR-GRHn2uOUwX0</v>
      </c>
    </row>
    <row r="94" spans="1:36" ht="12.75">
      <c r="A94" s="155">
        <v>12</v>
      </c>
      <c r="B94" s="83" t="s">
        <v>942</v>
      </c>
      <c r="C94" s="179" t="s">
        <v>179</v>
      </c>
      <c r="D94" s="132" t="str">
        <f t="shared" si="53"/>
        <v>video</v>
      </c>
      <c r="E94" s="380"/>
      <c r="F94" s="380"/>
      <c r="G94" s="380"/>
      <c r="H94" s="380" t="s">
        <v>776</v>
      </c>
      <c r="I94" s="380"/>
      <c r="J94" s="380"/>
      <c r="K94" s="380"/>
      <c r="L94" s="380"/>
      <c r="M94" s="380"/>
      <c r="N94" s="380"/>
      <c r="O94" s="380"/>
      <c r="P94" s="380"/>
      <c r="Q94" s="179"/>
      <c r="R94" s="179"/>
      <c r="S94" s="179"/>
      <c r="T94" s="179"/>
      <c r="U94" s="179"/>
      <c r="V94" s="179"/>
      <c r="W94" s="179"/>
      <c r="X94" s="179"/>
      <c r="Y94" s="179"/>
      <c r="Z94" s="179"/>
      <c r="AA94" s="179"/>
      <c r="AB94" s="179"/>
      <c r="AC94" s="179"/>
      <c r="AD94" s="179"/>
      <c r="AE94" s="179"/>
      <c r="AF94" s="179"/>
      <c r="AG94" s="179"/>
      <c r="AI94" s="25" t="s">
        <v>738</v>
      </c>
      <c r="AJ94" s="19" t="str">
        <f>VLOOKUP(C94,EJE!C$1:D1426,2,FALSE)</f>
        <v>https://drive.google.com/file/d/1aPXukXLmArT7QiK0Ae-iFEh4IpnK7iYT/view?usp=sharing</v>
      </c>
    </row>
    <row r="95" spans="1:36" ht="12" customHeight="1">
      <c r="A95" s="155">
        <v>13</v>
      </c>
      <c r="B95" s="83" t="s">
        <v>942</v>
      </c>
      <c r="C95" s="179" t="s">
        <v>179</v>
      </c>
      <c r="D95" s="132" t="str">
        <f t="shared" si="53"/>
        <v>video</v>
      </c>
      <c r="E95" s="380"/>
      <c r="F95" s="380"/>
      <c r="G95" s="380"/>
      <c r="H95" s="380" t="s">
        <v>776</v>
      </c>
      <c r="I95" s="380"/>
      <c r="J95" s="380"/>
      <c r="K95" s="380"/>
      <c r="L95" s="380"/>
      <c r="M95" s="380"/>
      <c r="N95" s="380"/>
      <c r="O95" s="380"/>
      <c r="P95" s="380"/>
      <c r="Q95" s="179"/>
      <c r="R95" s="179"/>
      <c r="S95" s="179"/>
      <c r="T95" s="179"/>
      <c r="U95" s="179"/>
      <c r="V95" s="179"/>
      <c r="W95" s="179"/>
      <c r="X95" s="179"/>
      <c r="Y95" s="179"/>
      <c r="Z95" s="179"/>
      <c r="AA95" s="179"/>
      <c r="AB95" s="179"/>
      <c r="AC95" s="179"/>
      <c r="AD95" s="179"/>
      <c r="AE95" s="179"/>
      <c r="AF95" s="179"/>
      <c r="AG95" s="179"/>
      <c r="AI95" s="25" t="s">
        <v>738</v>
      </c>
      <c r="AJ95" s="19" t="str">
        <f>VLOOKUP(C95,EJE!C$1:D1427,2,FALSE)</f>
        <v>https://drive.google.com/file/d/1aPXukXLmArT7QiK0Ae-iFEh4IpnK7iYT/view?usp=sharing</v>
      </c>
    </row>
    <row r="96" spans="1:36" ht="12" customHeight="1">
      <c r="A96" s="155">
        <v>14</v>
      </c>
      <c r="B96" s="83" t="s">
        <v>42</v>
      </c>
      <c r="C96" s="171" t="s">
        <v>15</v>
      </c>
      <c r="D96" s="132" t="str">
        <f t="shared" si="53"/>
        <v>video</v>
      </c>
      <c r="E96" s="392">
        <v>10</v>
      </c>
      <c r="F96" s="392"/>
      <c r="G96" s="392"/>
      <c r="H96" s="392" t="s">
        <v>772</v>
      </c>
      <c r="I96" s="392"/>
      <c r="J96" s="392"/>
      <c r="K96" s="392">
        <v>3</v>
      </c>
      <c r="L96" s="392"/>
      <c r="M96" s="392"/>
      <c r="N96" s="392">
        <v>0</v>
      </c>
      <c r="O96" s="392"/>
      <c r="P96" s="392"/>
      <c r="Q96" s="171"/>
      <c r="R96" s="171"/>
      <c r="S96" s="171"/>
      <c r="T96" s="130"/>
      <c r="U96" s="130"/>
      <c r="V96" s="130"/>
      <c r="W96" s="130"/>
      <c r="X96" s="130"/>
      <c r="Y96" s="130"/>
      <c r="Z96" s="130"/>
      <c r="AA96" s="130"/>
      <c r="AB96" s="130"/>
      <c r="AC96" s="130"/>
      <c r="AD96" s="130"/>
      <c r="AE96" s="130"/>
      <c r="AF96" s="130"/>
      <c r="AG96" s="171"/>
      <c r="AI96" s="25" t="s">
        <v>738</v>
      </c>
      <c r="AJ96" s="19">
        <f>VLOOKUP(C96,EJE!C$1:D1428,2,FALSE)</f>
        <v>0</v>
      </c>
    </row>
    <row r="97" spans="1:36" ht="12" customHeight="1">
      <c r="A97" s="155">
        <v>15</v>
      </c>
      <c r="B97" s="83" t="s">
        <v>39</v>
      </c>
      <c r="C97" s="171" t="s">
        <v>149</v>
      </c>
      <c r="D97" s="132" t="str">
        <f t="shared" si="53"/>
        <v>video</v>
      </c>
      <c r="E97" s="392">
        <v>10</v>
      </c>
      <c r="F97" s="392"/>
      <c r="G97" s="392"/>
      <c r="H97" s="392" t="s">
        <v>772</v>
      </c>
      <c r="I97" s="392"/>
      <c r="J97" s="392"/>
      <c r="K97" s="392">
        <v>3</v>
      </c>
      <c r="L97" s="392"/>
      <c r="M97" s="392"/>
      <c r="N97" s="392">
        <v>0</v>
      </c>
      <c r="O97" s="392"/>
      <c r="P97" s="392"/>
      <c r="Q97" s="171"/>
      <c r="R97" s="171"/>
      <c r="S97" s="171"/>
      <c r="T97" s="130"/>
      <c r="U97" s="130"/>
      <c r="V97" s="130"/>
      <c r="W97" s="130"/>
      <c r="X97" s="130"/>
      <c r="Y97" s="130"/>
      <c r="Z97" s="130"/>
      <c r="AA97" s="130"/>
      <c r="AB97" s="130"/>
      <c r="AC97" s="130"/>
      <c r="AD97" s="130"/>
      <c r="AE97" s="130"/>
      <c r="AF97" s="130"/>
      <c r="AG97" s="171"/>
      <c r="AI97" s="25" t="s">
        <v>738</v>
      </c>
      <c r="AJ97" s="19">
        <f>VLOOKUP(C97,EJE!C$1:D1429,2,FALSE)</f>
        <v>0</v>
      </c>
    </row>
    <row r="98" spans="1:36" ht="12.75" customHeight="1">
      <c r="A98" s="155">
        <v>16</v>
      </c>
      <c r="B98" s="83" t="s">
        <v>685</v>
      </c>
      <c r="C98" s="171" t="s">
        <v>4</v>
      </c>
      <c r="D98" s="132" t="str">
        <f t="shared" si="53"/>
        <v>video</v>
      </c>
      <c r="E98" s="392"/>
      <c r="F98" s="392"/>
      <c r="G98" s="392"/>
      <c r="H98" s="392" t="s">
        <v>779</v>
      </c>
      <c r="I98" s="392"/>
      <c r="J98" s="392"/>
      <c r="K98" s="392">
        <v>3</v>
      </c>
      <c r="L98" s="392"/>
      <c r="M98" s="392"/>
      <c r="N98" s="392">
        <v>0</v>
      </c>
      <c r="O98" s="392"/>
      <c r="P98" s="392"/>
      <c r="Q98" s="171"/>
      <c r="R98" s="171"/>
      <c r="S98" s="171"/>
      <c r="T98" s="130"/>
      <c r="U98" s="130"/>
      <c r="V98" s="130"/>
      <c r="W98" s="130"/>
      <c r="X98" s="130"/>
      <c r="Y98" s="130"/>
      <c r="Z98" s="130"/>
      <c r="AA98" s="130"/>
      <c r="AB98" s="130"/>
      <c r="AC98" s="130"/>
      <c r="AD98" s="130"/>
      <c r="AE98" s="130"/>
      <c r="AF98" s="130"/>
      <c r="AG98" s="171"/>
      <c r="AI98" s="25" t="s">
        <v>738</v>
      </c>
      <c r="AJ98" s="19" t="str">
        <f>VLOOKUP(C98,EJE!C$1:D1430,2,FALSE)</f>
        <v>https://youtu.be/SvFPSj9WcEk?si=iMWBcf8EZLcp5zy2</v>
      </c>
    </row>
    <row r="99" spans="1:36">
      <c r="A99" s="155">
        <v>17</v>
      </c>
      <c r="B99" s="83" t="s">
        <v>1</v>
      </c>
      <c r="C99" s="171" t="s">
        <v>746</v>
      </c>
      <c r="D99" s="132" t="str">
        <f t="shared" si="53"/>
        <v>video</v>
      </c>
      <c r="E99" s="392"/>
      <c r="F99" s="392"/>
      <c r="G99" s="392"/>
      <c r="H99" s="392"/>
      <c r="I99" s="392"/>
      <c r="J99" s="392"/>
      <c r="K99" s="392"/>
      <c r="L99" s="392"/>
      <c r="M99" s="392"/>
      <c r="N99" s="392"/>
      <c r="O99" s="392"/>
      <c r="P99" s="392"/>
      <c r="Q99" s="171"/>
      <c r="R99" s="171"/>
      <c r="S99" s="171"/>
      <c r="T99" s="171"/>
      <c r="U99" s="171"/>
      <c r="V99" s="171"/>
      <c r="W99" s="171"/>
      <c r="X99" s="171"/>
      <c r="Y99" s="171"/>
      <c r="Z99" s="171"/>
      <c r="AA99" s="171"/>
      <c r="AB99" s="171"/>
      <c r="AC99" s="171"/>
      <c r="AD99" s="171"/>
      <c r="AE99" s="171"/>
      <c r="AF99" s="130"/>
      <c r="AG99" s="171"/>
      <c r="AI99" s="25" t="s">
        <v>738</v>
      </c>
      <c r="AJ99" s="19">
        <f>VLOOKUP(C99,EJE!C$1:D1431,2,FALSE)</f>
        <v>0</v>
      </c>
    </row>
    <row r="100" spans="1:36">
      <c r="A100" s="155">
        <v>18</v>
      </c>
      <c r="B100" s="83" t="s">
        <v>1</v>
      </c>
      <c r="C100" s="171" t="s">
        <v>746</v>
      </c>
      <c r="D100" s="132" t="str">
        <f t="shared" ref="D100:D105" si="54">HYPERLINK(AJ100,AI100)</f>
        <v>video</v>
      </c>
      <c r="E100" s="392"/>
      <c r="F100" s="392"/>
      <c r="G100" s="392"/>
      <c r="H100" s="392"/>
      <c r="I100" s="392"/>
      <c r="J100" s="392"/>
      <c r="K100" s="392"/>
      <c r="L100" s="392"/>
      <c r="M100" s="392"/>
      <c r="N100" s="392"/>
      <c r="O100" s="392"/>
      <c r="P100" s="392"/>
      <c r="Q100" s="171"/>
      <c r="R100" s="171"/>
      <c r="S100" s="171"/>
      <c r="T100" s="171"/>
      <c r="U100" s="171"/>
      <c r="V100" s="171"/>
      <c r="W100" s="171"/>
      <c r="X100" s="171"/>
      <c r="Y100" s="171"/>
      <c r="Z100" s="171"/>
      <c r="AA100" s="171"/>
      <c r="AB100" s="171"/>
      <c r="AC100" s="171"/>
      <c r="AD100" s="171"/>
      <c r="AE100" s="171"/>
      <c r="AF100" s="130"/>
      <c r="AG100" s="171"/>
      <c r="AI100" s="25" t="s">
        <v>738</v>
      </c>
      <c r="AJ100" s="19">
        <f>VLOOKUP(C100,EJE!C$1:D1432,2,FALSE)</f>
        <v>0</v>
      </c>
    </row>
    <row r="101" spans="1:36">
      <c r="A101" s="155">
        <v>19</v>
      </c>
      <c r="B101" s="83" t="s">
        <v>1</v>
      </c>
      <c r="C101" s="171" t="s">
        <v>746</v>
      </c>
      <c r="D101" s="132" t="str">
        <f t="shared" si="54"/>
        <v>video</v>
      </c>
      <c r="E101" s="392"/>
      <c r="F101" s="392"/>
      <c r="G101" s="392"/>
      <c r="H101" s="392"/>
      <c r="I101" s="392"/>
      <c r="J101" s="392"/>
      <c r="K101" s="392"/>
      <c r="L101" s="392"/>
      <c r="M101" s="392"/>
      <c r="N101" s="392"/>
      <c r="O101" s="392"/>
      <c r="P101" s="392"/>
      <c r="Q101" s="171"/>
      <c r="R101" s="171"/>
      <c r="S101" s="171"/>
      <c r="T101" s="171"/>
      <c r="U101" s="171"/>
      <c r="V101" s="171"/>
      <c r="W101" s="171"/>
      <c r="X101" s="171"/>
      <c r="Y101" s="171"/>
      <c r="Z101" s="171"/>
      <c r="AA101" s="171"/>
      <c r="AB101" s="171"/>
      <c r="AC101" s="171"/>
      <c r="AD101" s="171"/>
      <c r="AE101" s="171"/>
      <c r="AF101" s="130"/>
      <c r="AG101" s="171"/>
      <c r="AI101" s="25" t="s">
        <v>738</v>
      </c>
      <c r="AJ101" s="19">
        <f>VLOOKUP(C101,EJE!C$1:D1433,2,FALSE)</f>
        <v>0</v>
      </c>
    </row>
    <row r="102" spans="1:36">
      <c r="A102" s="155">
        <v>20</v>
      </c>
      <c r="B102" s="83" t="s">
        <v>1</v>
      </c>
      <c r="C102" s="171" t="s">
        <v>746</v>
      </c>
      <c r="D102" s="132" t="str">
        <f t="shared" si="54"/>
        <v>video</v>
      </c>
      <c r="E102" s="392"/>
      <c r="F102" s="392"/>
      <c r="G102" s="392"/>
      <c r="H102" s="392"/>
      <c r="I102" s="392"/>
      <c r="J102" s="392"/>
      <c r="K102" s="392"/>
      <c r="L102" s="392"/>
      <c r="M102" s="392"/>
      <c r="N102" s="392"/>
      <c r="O102" s="392"/>
      <c r="P102" s="392"/>
      <c r="Q102" s="171"/>
      <c r="R102" s="171"/>
      <c r="S102" s="171"/>
      <c r="T102" s="171"/>
      <c r="U102" s="171"/>
      <c r="V102" s="171"/>
      <c r="W102" s="171"/>
      <c r="X102" s="171"/>
      <c r="Y102" s="171"/>
      <c r="Z102" s="171"/>
      <c r="AA102" s="171"/>
      <c r="AB102" s="171"/>
      <c r="AC102" s="171"/>
      <c r="AD102" s="171"/>
      <c r="AE102" s="171"/>
      <c r="AF102" s="130"/>
      <c r="AG102" s="171"/>
      <c r="AI102" s="25" t="s">
        <v>738</v>
      </c>
      <c r="AJ102" s="19">
        <f>VLOOKUP(C102,EJE!C$1:D1434,2,FALSE)</f>
        <v>0</v>
      </c>
    </row>
    <row r="103" spans="1:36">
      <c r="A103" s="155">
        <v>21</v>
      </c>
      <c r="B103" s="83" t="s">
        <v>1</v>
      </c>
      <c r="C103" s="171" t="s">
        <v>746</v>
      </c>
      <c r="D103" s="132" t="str">
        <f t="shared" si="54"/>
        <v>video</v>
      </c>
      <c r="E103" s="392"/>
      <c r="F103" s="392"/>
      <c r="G103" s="392"/>
      <c r="H103" s="392"/>
      <c r="I103" s="392"/>
      <c r="J103" s="392"/>
      <c r="K103" s="392"/>
      <c r="L103" s="392"/>
      <c r="M103" s="392"/>
      <c r="N103" s="392"/>
      <c r="O103" s="392"/>
      <c r="P103" s="392"/>
      <c r="Q103" s="171"/>
      <c r="R103" s="171"/>
      <c r="S103" s="171"/>
      <c r="T103" s="171"/>
      <c r="U103" s="171"/>
      <c r="V103" s="171"/>
      <c r="W103" s="171"/>
      <c r="X103" s="171"/>
      <c r="Y103" s="171"/>
      <c r="Z103" s="171"/>
      <c r="AA103" s="171"/>
      <c r="AB103" s="171"/>
      <c r="AC103" s="171"/>
      <c r="AD103" s="171"/>
      <c r="AE103" s="171"/>
      <c r="AF103" s="130"/>
      <c r="AG103" s="171"/>
      <c r="AI103" s="25" t="s">
        <v>738</v>
      </c>
      <c r="AJ103" s="19">
        <f>VLOOKUP(C103,EJE!C$1:D1435,2,FALSE)</f>
        <v>0</v>
      </c>
    </row>
    <row r="104" spans="1:36">
      <c r="A104" s="155">
        <v>22</v>
      </c>
      <c r="B104" s="83" t="s">
        <v>1</v>
      </c>
      <c r="C104" s="171" t="s">
        <v>746</v>
      </c>
      <c r="D104" s="132" t="str">
        <f t="shared" si="54"/>
        <v>video</v>
      </c>
      <c r="E104" s="392"/>
      <c r="F104" s="392"/>
      <c r="G104" s="392"/>
      <c r="H104" s="392"/>
      <c r="I104" s="392"/>
      <c r="J104" s="392"/>
      <c r="K104" s="392"/>
      <c r="L104" s="392"/>
      <c r="M104" s="392"/>
      <c r="N104" s="392"/>
      <c r="O104" s="392"/>
      <c r="P104" s="392"/>
      <c r="Q104" s="171"/>
      <c r="R104" s="171"/>
      <c r="S104" s="171"/>
      <c r="T104" s="171"/>
      <c r="U104" s="171"/>
      <c r="V104" s="171"/>
      <c r="W104" s="171"/>
      <c r="X104" s="171"/>
      <c r="Y104" s="171"/>
      <c r="Z104" s="171"/>
      <c r="AA104" s="171"/>
      <c r="AB104" s="171"/>
      <c r="AC104" s="171"/>
      <c r="AD104" s="171"/>
      <c r="AE104" s="171"/>
      <c r="AF104" s="130"/>
      <c r="AG104" s="171"/>
      <c r="AI104" s="25" t="s">
        <v>738</v>
      </c>
      <c r="AJ104" s="19">
        <f>VLOOKUP(C104,EJE!C$1:D1436,2,FALSE)</f>
        <v>0</v>
      </c>
    </row>
    <row r="105" spans="1:36">
      <c r="A105" s="155">
        <v>23</v>
      </c>
      <c r="B105" s="83" t="s">
        <v>1</v>
      </c>
      <c r="C105" s="171" t="s">
        <v>746</v>
      </c>
      <c r="D105" s="132" t="str">
        <f t="shared" si="54"/>
        <v>video</v>
      </c>
      <c r="E105" s="392"/>
      <c r="F105" s="392"/>
      <c r="G105" s="392"/>
      <c r="H105" s="392"/>
      <c r="I105" s="392"/>
      <c r="J105" s="392"/>
      <c r="K105" s="392"/>
      <c r="L105" s="392"/>
      <c r="M105" s="392"/>
      <c r="N105" s="392"/>
      <c r="O105" s="392"/>
      <c r="P105" s="392"/>
      <c r="Q105" s="171"/>
      <c r="R105" s="171"/>
      <c r="S105" s="171"/>
      <c r="T105" s="171"/>
      <c r="U105" s="171"/>
      <c r="V105" s="171"/>
      <c r="W105" s="171"/>
      <c r="X105" s="171"/>
      <c r="Y105" s="171"/>
      <c r="Z105" s="171"/>
      <c r="AA105" s="171"/>
      <c r="AB105" s="171"/>
      <c r="AC105" s="171"/>
      <c r="AD105" s="171"/>
      <c r="AE105" s="171"/>
      <c r="AF105" s="130"/>
      <c r="AG105" s="171"/>
      <c r="AI105" s="25" t="s">
        <v>738</v>
      </c>
      <c r="AJ105" s="19">
        <f>VLOOKUP(C105,EJE!C$1:D1437,2,FALSE)</f>
        <v>0</v>
      </c>
    </row>
    <row r="106" spans="1:36">
      <c r="A106" s="155">
        <v>24</v>
      </c>
      <c r="B106" s="83" t="s">
        <v>1</v>
      </c>
      <c r="C106" s="18"/>
      <c r="F106" s="18"/>
      <c r="I106" s="18"/>
      <c r="L106" s="18"/>
      <c r="O106" s="18"/>
    </row>
    <row r="107" spans="1:36">
      <c r="C107" s="77" t="s">
        <v>770</v>
      </c>
      <c r="D107" s="192"/>
      <c r="F107" s="18"/>
      <c r="G107" s="23"/>
      <c r="I107" s="18"/>
      <c r="J107" s="23"/>
      <c r="L107" s="18"/>
      <c r="M107" s="23"/>
      <c r="O107" s="18"/>
      <c r="P107" s="23"/>
      <c r="S107" s="23"/>
      <c r="V107" s="23"/>
      <c r="Y107" s="23"/>
      <c r="AB107" s="23"/>
      <c r="AE107" s="23"/>
    </row>
    <row r="108" spans="1:36" customFormat="1" ht="21" customHeight="1" thickBot="1">
      <c r="A108" s="162">
        <v>5</v>
      </c>
      <c r="B108" s="162"/>
      <c r="C108" s="162" t="s">
        <v>926</v>
      </c>
      <c r="D108" s="191"/>
      <c r="E108" s="381" t="s">
        <v>688</v>
      </c>
      <c r="F108" s="381"/>
      <c r="G108" s="381"/>
      <c r="H108" s="381" t="s">
        <v>38</v>
      </c>
      <c r="I108" s="381"/>
      <c r="J108" s="381"/>
      <c r="K108" s="381" t="s">
        <v>687</v>
      </c>
      <c r="L108" s="381"/>
      <c r="M108" s="381"/>
      <c r="N108" s="381" t="s">
        <v>686</v>
      </c>
      <c r="O108" s="381"/>
      <c r="P108" s="381"/>
      <c r="Q108" s="113"/>
      <c r="R108" s="113"/>
      <c r="S108" s="113"/>
      <c r="T108" s="113"/>
      <c r="U108" s="113"/>
      <c r="V108" s="113"/>
      <c r="W108" s="113"/>
      <c r="X108" s="113"/>
      <c r="Y108" s="113"/>
      <c r="Z108" s="113"/>
      <c r="AA108" s="113"/>
      <c r="AB108" s="113"/>
      <c r="AC108" s="113"/>
      <c r="AD108" s="113"/>
      <c r="AE108" s="113"/>
      <c r="AF108" s="113"/>
      <c r="AG108" s="114"/>
      <c r="AH108" s="18"/>
      <c r="AI108" s="25"/>
      <c r="AJ108" s="115"/>
    </row>
    <row r="109" spans="1:36" ht="12.75">
      <c r="A109" s="155">
        <v>1</v>
      </c>
      <c r="B109" s="80" t="s">
        <v>942</v>
      </c>
      <c r="C109" s="177" t="s">
        <v>971</v>
      </c>
      <c r="D109" s="131" t="str">
        <f t="shared" ref="D109:D114" si="55">HYPERLINK(AJ109,AI109)</f>
        <v>video</v>
      </c>
      <c r="E109" s="390">
        <v>8</v>
      </c>
      <c r="F109" s="390"/>
      <c r="G109" s="390"/>
      <c r="H109" s="390"/>
      <c r="I109" s="390"/>
      <c r="J109" s="390"/>
      <c r="K109" s="390"/>
      <c r="L109" s="390"/>
      <c r="M109" s="390"/>
      <c r="N109" s="390"/>
      <c r="O109" s="390"/>
      <c r="P109" s="391"/>
      <c r="Q109" s="159"/>
      <c r="R109" s="159"/>
      <c r="S109" s="159"/>
      <c r="T109" s="159"/>
      <c r="U109" s="159"/>
      <c r="V109" s="159"/>
      <c r="W109" s="159"/>
      <c r="X109" s="159"/>
      <c r="Y109" s="159"/>
      <c r="Z109" s="159"/>
      <c r="AA109" s="159"/>
      <c r="AB109" s="159"/>
      <c r="AC109" s="159"/>
      <c r="AD109" s="159"/>
      <c r="AE109" s="159"/>
      <c r="AF109" s="159"/>
      <c r="AG109" s="179"/>
      <c r="AI109" s="25" t="s">
        <v>738</v>
      </c>
      <c r="AJ109" s="19" t="str">
        <f>VLOOKUP(C109,EJE!C$1:D1441,2,FALSE)</f>
        <v>https://drive.google.com/file/d/1Obj2B0pgphywe8p9A6MvgDIw5gB_Nl53/view?usp=sharing</v>
      </c>
    </row>
    <row r="110" spans="1:36" ht="12" customHeight="1">
      <c r="A110" s="155">
        <v>2</v>
      </c>
      <c r="B110" s="81" t="s">
        <v>264</v>
      </c>
      <c r="C110" s="179" t="s">
        <v>651</v>
      </c>
      <c r="D110" s="132" t="str">
        <f t="shared" si="55"/>
        <v>video</v>
      </c>
      <c r="E110" s="380"/>
      <c r="F110" s="380"/>
      <c r="G110" s="380"/>
      <c r="H110" s="380" t="s">
        <v>776</v>
      </c>
      <c r="I110" s="380"/>
      <c r="J110" s="380"/>
      <c r="K110" s="380">
        <v>3</v>
      </c>
      <c r="L110" s="380"/>
      <c r="M110" s="380"/>
      <c r="N110" s="380"/>
      <c r="O110" s="380"/>
      <c r="P110" s="385"/>
      <c r="Q110" s="159"/>
      <c r="R110" s="159"/>
      <c r="S110" s="159"/>
      <c r="T110" s="159"/>
      <c r="U110" s="159"/>
      <c r="V110" s="159"/>
      <c r="W110" s="159"/>
      <c r="X110" s="159"/>
      <c r="Y110" s="159"/>
      <c r="Z110" s="159"/>
      <c r="AA110" s="159"/>
      <c r="AB110" s="159"/>
      <c r="AC110" s="159"/>
      <c r="AD110" s="159"/>
      <c r="AE110" s="159"/>
      <c r="AF110" s="159"/>
      <c r="AG110" s="179"/>
      <c r="AI110" s="25" t="s">
        <v>738</v>
      </c>
      <c r="AJ110" s="19" t="str">
        <f>VLOOKUP(C110,EJE!C$1:D1442,2,FALSE)</f>
        <v>https://youtu.be/NDnUK9fSDe8?si=3nBkyPS7AyNNNd0x</v>
      </c>
    </row>
    <row r="111" spans="1:36" ht="12.75" customHeight="1" thickBot="1">
      <c r="A111" s="155">
        <v>3</v>
      </c>
      <c r="B111" s="82" t="s">
        <v>942</v>
      </c>
      <c r="C111" s="181" t="s">
        <v>176</v>
      </c>
      <c r="D111" s="133" t="str">
        <f t="shared" si="55"/>
        <v>video</v>
      </c>
      <c r="E111" s="387"/>
      <c r="F111" s="387"/>
      <c r="G111" s="387"/>
      <c r="H111" s="387" t="s">
        <v>776</v>
      </c>
      <c r="I111" s="387"/>
      <c r="J111" s="387"/>
      <c r="K111" s="387">
        <v>3</v>
      </c>
      <c r="L111" s="387"/>
      <c r="M111" s="387"/>
      <c r="N111" s="387"/>
      <c r="O111" s="387"/>
      <c r="P111" s="388"/>
      <c r="Q111" s="159"/>
      <c r="R111" s="159"/>
      <c r="S111" s="159"/>
      <c r="T111" s="159"/>
      <c r="U111" s="159"/>
      <c r="V111" s="159"/>
      <c r="W111" s="159"/>
      <c r="X111" s="159"/>
      <c r="Y111" s="159"/>
      <c r="Z111" s="159"/>
      <c r="AA111" s="159"/>
      <c r="AB111" s="159"/>
      <c r="AC111" s="159"/>
      <c r="AD111" s="159"/>
      <c r="AE111" s="159"/>
      <c r="AF111" s="159"/>
      <c r="AG111" s="179"/>
      <c r="AI111" s="25" t="s">
        <v>738</v>
      </c>
      <c r="AJ111" s="19" t="str">
        <f>VLOOKUP(C111,EJE!C$1:D1443,2,FALSE)</f>
        <v>https://drive.google.com/file/d/1Q1An8Nigul245WUqUDS52fCJOsCBmEqf/view?usp=drive_link</v>
      </c>
    </row>
    <row r="112" spans="1:36" ht="12" customHeight="1">
      <c r="A112" s="155">
        <v>4</v>
      </c>
      <c r="B112" s="81" t="s">
        <v>739</v>
      </c>
      <c r="C112" s="179" t="s">
        <v>66</v>
      </c>
      <c r="D112" s="132" t="str">
        <f t="shared" si="55"/>
        <v>video</v>
      </c>
      <c r="E112" s="380"/>
      <c r="F112" s="380"/>
      <c r="G112" s="380"/>
      <c r="H112" s="380" t="s">
        <v>776</v>
      </c>
      <c r="I112" s="380"/>
      <c r="J112" s="380"/>
      <c r="K112" s="380">
        <v>3</v>
      </c>
      <c r="L112" s="380"/>
      <c r="M112" s="380"/>
      <c r="N112" s="380"/>
      <c r="O112" s="380"/>
      <c r="P112" s="385"/>
      <c r="Q112" s="159"/>
      <c r="R112" s="159"/>
      <c r="S112" s="159"/>
      <c r="T112" s="159"/>
      <c r="U112" s="159"/>
      <c r="V112" s="159"/>
      <c r="W112" s="159"/>
      <c r="X112" s="159"/>
      <c r="Y112" s="159"/>
      <c r="Z112" s="159"/>
      <c r="AA112" s="159"/>
      <c r="AB112" s="159"/>
      <c r="AC112" s="159"/>
      <c r="AD112" s="159"/>
      <c r="AE112" s="159"/>
      <c r="AF112" s="159"/>
      <c r="AG112" s="179"/>
      <c r="AI112" s="25" t="s">
        <v>738</v>
      </c>
      <c r="AJ112" s="19" t="str">
        <f>VLOOKUP(C112,EJE!C$1:D1444,2,FALSE)</f>
        <v>https://youtu.be/YNAwRWgPwNk?si=tRGZb459mOPBCCZB</v>
      </c>
    </row>
    <row r="113" spans="1:36" ht="12" customHeight="1">
      <c r="A113" s="155">
        <v>5</v>
      </c>
      <c r="B113" s="81" t="s">
        <v>739</v>
      </c>
      <c r="C113" s="179" t="s">
        <v>622</v>
      </c>
      <c r="D113" s="132" t="e">
        <f t="shared" si="55"/>
        <v>#N/A</v>
      </c>
      <c r="E113" s="380"/>
      <c r="F113" s="380"/>
      <c r="G113" s="380"/>
      <c r="H113" s="380" t="s">
        <v>776</v>
      </c>
      <c r="I113" s="380"/>
      <c r="J113" s="380"/>
      <c r="K113" s="380">
        <v>3</v>
      </c>
      <c r="L113" s="380"/>
      <c r="M113" s="380"/>
      <c r="N113" s="380"/>
      <c r="O113" s="380"/>
      <c r="P113" s="385"/>
      <c r="Q113" s="159"/>
      <c r="R113" s="159"/>
      <c r="S113" s="159"/>
      <c r="T113" s="159"/>
      <c r="U113" s="159"/>
      <c r="V113" s="159"/>
      <c r="W113" s="159"/>
      <c r="X113" s="159"/>
      <c r="Y113" s="159"/>
      <c r="Z113" s="159"/>
      <c r="AA113" s="159"/>
      <c r="AB113" s="159"/>
      <c r="AC113" s="159"/>
      <c r="AD113" s="159"/>
      <c r="AE113" s="159"/>
      <c r="AF113" s="159"/>
      <c r="AG113" s="179"/>
      <c r="AI113" s="25" t="s">
        <v>738</v>
      </c>
      <c r="AJ113" s="19" t="e">
        <f>VLOOKUP(C113,EJE!C$1:D1445,2,FALSE)</f>
        <v>#N/A</v>
      </c>
    </row>
    <row r="114" spans="1:36" ht="12" customHeight="1" thickBot="1">
      <c r="A114" s="155">
        <v>6</v>
      </c>
      <c r="B114" s="81" t="s">
        <v>0</v>
      </c>
      <c r="C114" s="179" t="s">
        <v>627</v>
      </c>
      <c r="D114" s="132" t="str">
        <f t="shared" si="55"/>
        <v>video</v>
      </c>
      <c r="E114" s="380"/>
      <c r="F114" s="380"/>
      <c r="G114" s="380"/>
      <c r="H114" s="380" t="s">
        <v>776</v>
      </c>
      <c r="I114" s="380"/>
      <c r="J114" s="380"/>
      <c r="K114" s="380">
        <v>3</v>
      </c>
      <c r="L114" s="380"/>
      <c r="M114" s="380"/>
      <c r="N114" s="380"/>
      <c r="O114" s="380"/>
      <c r="P114" s="385"/>
      <c r="Q114" s="159"/>
      <c r="R114" s="159"/>
      <c r="S114" s="159"/>
      <c r="T114" s="159"/>
      <c r="U114" s="159"/>
      <c r="V114" s="159"/>
      <c r="W114" s="159"/>
      <c r="X114" s="159"/>
      <c r="Y114" s="159"/>
      <c r="Z114" s="159"/>
      <c r="AA114" s="159"/>
      <c r="AB114" s="159"/>
      <c r="AC114" s="159"/>
      <c r="AD114" s="159"/>
      <c r="AE114" s="159"/>
      <c r="AF114" s="159"/>
      <c r="AG114" s="179"/>
      <c r="AI114" s="25" t="s">
        <v>738</v>
      </c>
      <c r="AJ114" s="19" t="str">
        <f>VLOOKUP(C114,EJE!C$1:D1446,2,FALSE)</f>
        <v>https://youtu.be/21c_yxmd5lQ?si=PIVwUqgcfAsyu5jn</v>
      </c>
    </row>
    <row r="115" spans="1:36" ht="12.75">
      <c r="A115" s="155">
        <v>7</v>
      </c>
      <c r="B115" s="129" t="s">
        <v>1161</v>
      </c>
      <c r="C115" s="177" t="str">
        <f>+VLOOKUP($B115,PERIODIZACION!$A$3:$AN$528,2,FALSE)</f>
        <v>SEAL ROW</v>
      </c>
      <c r="D115" s="222">
        <f>IF(VLOOKUP($B115,PERIODIZACION!$A$3:$AN$528,3,FALSE)=0,"",VLOOKUP($B115,PERIODIZACION!$A$3:$AN$528,3,FALSE))</f>
        <v>40</v>
      </c>
      <c r="E115" s="177" t="str">
        <f t="shared" ref="E115" si="56">IF(D115 &lt;&gt; "","/","")</f>
        <v>/</v>
      </c>
      <c r="F115" s="177">
        <f>IF(VLOOKUP($B115,PERIODIZACION!$A$3:$AN$500,4,FALSE)=0,"",VLOOKUP($B115,PERIODIZACION!$A$3:$AN$500,4,FALSE))</f>
        <v>4</v>
      </c>
      <c r="G115" s="177">
        <f>IF(VLOOKUP($B115,PERIODIZACION!$A$3:$AN$500,5,FALSE)=0,"",VLOOKUP($B115,PERIODIZACION!$A$3:$AN$500,5,FALSE))</f>
        <v>60</v>
      </c>
      <c r="H115" s="177" t="str">
        <f t="shared" ref="H115" si="57">IF(G115 &lt;&gt; "","/","")</f>
        <v>/</v>
      </c>
      <c r="I115" s="177">
        <f>IF(VLOOKUP($B115,PERIODIZACION!$A$3:$AN$500,6,FALSE)=0,"",VLOOKUP($B115,PERIODIZACION!$A$3:$AN$500,6,FALSE))</f>
        <v>4</v>
      </c>
      <c r="J115" s="177">
        <f>IF(VLOOKUP($B115,PERIODIZACION!$A$3:$AN$500,7,FALSE)=0,"",VLOOKUP($B115,PERIODIZACION!$A$3:$AN$500,7,FALSE))</f>
        <v>70</v>
      </c>
      <c r="K115" s="177" t="str">
        <f t="shared" ref="K115" si="58">IF(J115 &lt;&gt; "","/","")</f>
        <v>/</v>
      </c>
      <c r="L115" s="177">
        <f>IF(VLOOKUP($B115,PERIODIZACION!$A$3:$AN$500,8,FALSE)=0,"",VLOOKUP($B115,PERIODIZACION!$A$3:$AN$500,8,FALSE))</f>
        <v>4</v>
      </c>
      <c r="M115" s="177">
        <f>IF(VLOOKUP($B115,PERIODIZACION!$A$3:$AN$500,9,FALSE)=0,"",VLOOKUP($B115,PERIODIZACION!$A$3:$AN$500,9,FALSE))</f>
        <v>80</v>
      </c>
      <c r="N115" s="177" t="str">
        <f t="shared" ref="N115" si="59">IF(M115 &lt;&gt; "","/","")</f>
        <v>/</v>
      </c>
      <c r="O115" s="177">
        <f>IF(VLOOKUP($B115,PERIODIZACION!$A$3:$AN$500,10,FALSE)=0,"",VLOOKUP($B115,PERIODIZACION!$A$3:$AN$500,10,FALSE))</f>
        <v>2</v>
      </c>
      <c r="P115" s="177">
        <f>IF(VLOOKUP($B115,PERIODIZACION!$A$3:$AN$500,11,FALSE)=0,"",VLOOKUP($B115,PERIODIZACION!$A$3:$AN$500,11,FALSE))</f>
        <v>80</v>
      </c>
      <c r="Q115" s="177" t="str">
        <f t="shared" ref="Q115" si="60">IF(P115 &lt;&gt; "","/","")</f>
        <v>/</v>
      </c>
      <c r="R115" s="177">
        <f>IF(VLOOKUP($B115,PERIODIZACION!$A$3:$AN$500,12,FALSE)=0,"",VLOOKUP($B115,PERIODIZACION!$A$3:$AN$500,12,FALSE))</f>
        <v>2</v>
      </c>
      <c r="S115" s="177">
        <f>IF(VLOOKUP($B115,PERIODIZACION!$A$3:$AN$500,13,FALSE)=0,"",VLOOKUP($B115,PERIODIZACION!$A$3:$AN$500,13,FALSE))</f>
        <v>80</v>
      </c>
      <c r="T115" s="177" t="str">
        <f t="shared" ref="T115" si="61">IF(S115 &lt;&gt; "","/","")</f>
        <v>/</v>
      </c>
      <c r="U115" s="177">
        <f>IF(VLOOKUP($B115,PERIODIZACION!$A$3:$AN$500,14,FALSE)=0,"",VLOOKUP($B115,PERIODIZACION!$A$3:$AN$500,14,FALSE))</f>
        <v>2</v>
      </c>
      <c r="V115" s="177">
        <f>IF(VLOOKUP($B115,PERIODIZACION!$A$3:$AN$500,15,FALSE)=0,"",VLOOKUP($B115,PERIODIZACION!$A$3:$AN$500,15,FALSE))</f>
        <v>80</v>
      </c>
      <c r="W115" s="177" t="str">
        <f t="shared" ref="W115" si="62">IF(V115 &lt;&gt; "","/","")</f>
        <v>/</v>
      </c>
      <c r="X115" s="177">
        <f>IF(VLOOKUP($B115,PERIODIZACION!$A$3:$AN$500,16,FALSE)=0,"",VLOOKUP($B115,PERIODIZACION!$A$3:$AN$500,16,FALSE))</f>
        <v>2</v>
      </c>
      <c r="Y115" s="177">
        <f>IF(VLOOKUP($B115,PERIODIZACION!$A$3:$AN$500,17,FALSE)=0,"",VLOOKUP($B115,PERIODIZACION!$A$3:$AN$500,17,FALSE))</f>
        <v>80</v>
      </c>
      <c r="Z115" s="177" t="str">
        <f t="shared" ref="Z115" si="63">IF(Y115 &lt;&gt; "","/","")</f>
        <v>/</v>
      </c>
      <c r="AA115" s="177">
        <f>IF(VLOOKUP($B115,PERIODIZACION!$A$3:$AN$500,18,FALSE)=0,"",VLOOKUP($B115,PERIODIZACION!$A$3:$AN$500,18,FALSE))</f>
        <v>2</v>
      </c>
      <c r="AB115" s="177">
        <f>IF(VLOOKUP($B115,PERIODIZACION!$A$3:$AN$500,19,FALSE)=0,"",VLOOKUP($B115,PERIODIZACION!$A$3:$AN$500,19,FALSE))</f>
        <v>80</v>
      </c>
      <c r="AC115" s="177" t="str">
        <f t="shared" ref="AC115" si="64">IF(AB115 &lt;&gt; "","/","")</f>
        <v>/</v>
      </c>
      <c r="AD115" s="177">
        <f>IF(VLOOKUP($B115,PERIODIZACION!$A$3:$AN$500,20,FALSE)=0,"",VLOOKUP($B115,PERIODIZACION!$A$3:$AN$500,20,FALSE))</f>
        <v>2</v>
      </c>
      <c r="AE115" s="177" t="str">
        <f>IF(VLOOKUP($B115,PERIODIZACION!$A$3:$AN$500,21,FALSE)=0,"",VLOOKUP($B115,PERIODIZACION!$A$3:$AN$500,21,FALSE))</f>
        <v/>
      </c>
      <c r="AF115" s="177" t="str">
        <f t="shared" ref="AF115" si="65">IF(AE115 &lt;&gt; "","/","")</f>
        <v/>
      </c>
      <c r="AG115" s="182" t="str">
        <f>IF(VLOOKUP($B115,PERIODIZACION!$A$3:$AN$500,22,FALSE)=0,"",VLOOKUP($B115,PERIODIZACION!$A$3:$AN$500,22,FALSE))</f>
        <v/>
      </c>
      <c r="AJ115" s="19" t="e">
        <f>VLOOKUP(C115,EJE!C$1:D1447,2,FALSE)</f>
        <v>#N/A</v>
      </c>
    </row>
    <row r="116" spans="1:36" ht="12" customHeight="1">
      <c r="A116" s="155">
        <v>8</v>
      </c>
      <c r="B116" s="81" t="s">
        <v>685</v>
      </c>
      <c r="C116" s="179" t="s">
        <v>3</v>
      </c>
      <c r="D116" s="132" t="str">
        <f>HYPERLINK(AJ116,AI116)</f>
        <v>video</v>
      </c>
      <c r="E116" s="380"/>
      <c r="F116" s="380"/>
      <c r="G116" s="380"/>
      <c r="H116" s="380" t="s">
        <v>776</v>
      </c>
      <c r="I116" s="380"/>
      <c r="J116" s="380"/>
      <c r="K116" s="380"/>
      <c r="L116" s="380"/>
      <c r="M116" s="380"/>
      <c r="N116" s="380"/>
      <c r="O116" s="380"/>
      <c r="P116" s="380"/>
      <c r="Q116" s="179"/>
      <c r="R116" s="179"/>
      <c r="S116" s="179"/>
      <c r="T116" s="179"/>
      <c r="U116" s="179"/>
      <c r="V116" s="179"/>
      <c r="W116" s="179"/>
      <c r="X116" s="179"/>
      <c r="Y116" s="179"/>
      <c r="Z116" s="179"/>
      <c r="AA116" s="179"/>
      <c r="AB116" s="179"/>
      <c r="AC116" s="179"/>
      <c r="AD116" s="179"/>
      <c r="AE116" s="179"/>
      <c r="AF116" s="179"/>
      <c r="AG116" s="183"/>
      <c r="AI116" s="25" t="s">
        <v>738</v>
      </c>
      <c r="AJ116" s="19" t="str">
        <f>VLOOKUP(C116,EJE!C$1:D1448,2,FALSE)</f>
        <v>https://youtu.be/JwwQxitUCsY?si=-0IR-GRHn2uOUwX0</v>
      </c>
    </row>
    <row r="117" spans="1:36" ht="12.75" customHeight="1" thickBot="1">
      <c r="A117" s="155">
        <v>9</v>
      </c>
      <c r="B117" s="82" t="s">
        <v>264</v>
      </c>
      <c r="C117" s="181" t="s">
        <v>219</v>
      </c>
      <c r="D117" s="133" t="str">
        <f>HYPERLINK(AJ117,AI117)</f>
        <v>video</v>
      </c>
      <c r="E117" s="387"/>
      <c r="F117" s="387"/>
      <c r="G117" s="387"/>
      <c r="H117" s="387" t="s">
        <v>776</v>
      </c>
      <c r="I117" s="387"/>
      <c r="J117" s="387"/>
      <c r="K117" s="387"/>
      <c r="L117" s="387"/>
      <c r="M117" s="387"/>
      <c r="N117" s="387"/>
      <c r="O117" s="387"/>
      <c r="P117" s="387"/>
      <c r="Q117" s="181"/>
      <c r="R117" s="181"/>
      <c r="S117" s="181"/>
      <c r="T117" s="181"/>
      <c r="U117" s="181"/>
      <c r="V117" s="181"/>
      <c r="W117" s="181"/>
      <c r="X117" s="181"/>
      <c r="Y117" s="181"/>
      <c r="Z117" s="181"/>
      <c r="AA117" s="181"/>
      <c r="AB117" s="181"/>
      <c r="AC117" s="181"/>
      <c r="AD117" s="181"/>
      <c r="AE117" s="181"/>
      <c r="AF117" s="181"/>
      <c r="AG117" s="184"/>
      <c r="AI117" s="25" t="s">
        <v>738</v>
      </c>
      <c r="AJ117" s="19">
        <f>VLOOKUP(C117,EJE!C$1:D1449,2,FALSE)</f>
        <v>0</v>
      </c>
    </row>
    <row r="118" spans="1:36" ht="14.25" customHeight="1">
      <c r="A118" s="155">
        <v>10</v>
      </c>
      <c r="B118" s="162"/>
      <c r="C118" s="162"/>
      <c r="D118" s="191"/>
      <c r="E118" s="381" t="s">
        <v>688</v>
      </c>
      <c r="F118" s="381"/>
      <c r="G118" s="381"/>
      <c r="H118" s="381" t="s">
        <v>38</v>
      </c>
      <c r="I118" s="381"/>
      <c r="J118" s="381"/>
      <c r="K118" s="381" t="s">
        <v>687</v>
      </c>
      <c r="L118" s="381"/>
      <c r="M118" s="381"/>
      <c r="N118" s="381" t="s">
        <v>686</v>
      </c>
      <c r="O118" s="381"/>
      <c r="P118" s="381"/>
      <c r="Q118" s="179"/>
      <c r="R118" s="179"/>
      <c r="S118" s="179"/>
      <c r="T118" s="179"/>
      <c r="U118" s="179"/>
      <c r="V118" s="179"/>
      <c r="W118" s="179"/>
      <c r="X118" s="179"/>
      <c r="Y118" s="179"/>
      <c r="Z118" s="179"/>
      <c r="AA118" s="179"/>
      <c r="AB118" s="179"/>
      <c r="AC118" s="179"/>
      <c r="AD118" s="179"/>
      <c r="AE118" s="179"/>
      <c r="AF118" s="179"/>
      <c r="AG118" s="179"/>
      <c r="AJ118" s="19"/>
    </row>
    <row r="119" spans="1:36" ht="12" customHeight="1">
      <c r="A119" s="155">
        <v>11</v>
      </c>
      <c r="B119" s="83" t="s">
        <v>685</v>
      </c>
      <c r="C119" s="179" t="s">
        <v>3</v>
      </c>
      <c r="D119" s="132" t="str">
        <f t="shared" ref="D119:D125" si="66">HYPERLINK(AJ119,AI119)</f>
        <v>video</v>
      </c>
      <c r="E119" s="380"/>
      <c r="F119" s="380"/>
      <c r="G119" s="380"/>
      <c r="H119" s="380" t="s">
        <v>776</v>
      </c>
      <c r="I119" s="380"/>
      <c r="J119" s="380"/>
      <c r="K119" s="380"/>
      <c r="L119" s="380"/>
      <c r="M119" s="380"/>
      <c r="N119" s="380"/>
      <c r="O119" s="380"/>
      <c r="P119" s="380"/>
      <c r="Q119" s="179"/>
      <c r="R119" s="179"/>
      <c r="S119" s="179"/>
      <c r="T119" s="179"/>
      <c r="U119" s="179"/>
      <c r="V119" s="179"/>
      <c r="W119" s="179"/>
      <c r="X119" s="179"/>
      <c r="Y119" s="179"/>
      <c r="Z119" s="179"/>
      <c r="AA119" s="179"/>
      <c r="AB119" s="179"/>
      <c r="AC119" s="179"/>
      <c r="AD119" s="179"/>
      <c r="AE119" s="179"/>
      <c r="AF119" s="179"/>
      <c r="AG119" s="179"/>
      <c r="AI119" s="25" t="s">
        <v>738</v>
      </c>
      <c r="AJ119" s="19" t="str">
        <f>VLOOKUP(C119,EJE!C$1:D1451,2,FALSE)</f>
        <v>https://youtu.be/JwwQxitUCsY?si=-0IR-GRHn2uOUwX0</v>
      </c>
    </row>
    <row r="120" spans="1:36" ht="12.75">
      <c r="A120" s="155">
        <v>12</v>
      </c>
      <c r="B120" s="83" t="s">
        <v>942</v>
      </c>
      <c r="C120" s="179" t="s">
        <v>642</v>
      </c>
      <c r="D120" s="132" t="str">
        <f t="shared" si="66"/>
        <v>video</v>
      </c>
      <c r="E120" s="380"/>
      <c r="F120" s="380"/>
      <c r="G120" s="380"/>
      <c r="H120" s="380" t="s">
        <v>776</v>
      </c>
      <c r="I120" s="380"/>
      <c r="J120" s="380"/>
      <c r="K120" s="380"/>
      <c r="L120" s="380"/>
      <c r="M120" s="380"/>
      <c r="N120" s="380"/>
      <c r="O120" s="380"/>
      <c r="P120" s="380"/>
      <c r="Q120" s="179"/>
      <c r="R120" s="179"/>
      <c r="S120" s="179"/>
      <c r="T120" s="179"/>
      <c r="U120" s="179"/>
      <c r="V120" s="179"/>
      <c r="W120" s="179"/>
      <c r="X120" s="179"/>
      <c r="Y120" s="179"/>
      <c r="Z120" s="179"/>
      <c r="AA120" s="179"/>
      <c r="AB120" s="179"/>
      <c r="AC120" s="179"/>
      <c r="AD120" s="179"/>
      <c r="AE120" s="179"/>
      <c r="AF120" s="179"/>
      <c r="AG120" s="179"/>
      <c r="AI120" s="25" t="s">
        <v>738</v>
      </c>
      <c r="AJ120" s="19" t="str">
        <f>VLOOKUP(C120,EJE!C$1:D1452,2,FALSE)</f>
        <v>https://youtu.be/Re1QwqtB0hQ?si=Ok-dVDQc-yecNQfP</v>
      </c>
    </row>
    <row r="121" spans="1:36" ht="12.75" customHeight="1">
      <c r="A121" s="155">
        <v>13</v>
      </c>
      <c r="B121" s="83" t="s">
        <v>942</v>
      </c>
      <c r="C121" s="179" t="s">
        <v>179</v>
      </c>
      <c r="D121" s="132" t="str">
        <f t="shared" si="66"/>
        <v>video</v>
      </c>
      <c r="E121" s="380"/>
      <c r="F121" s="380"/>
      <c r="G121" s="380"/>
      <c r="H121" s="380" t="s">
        <v>776</v>
      </c>
      <c r="I121" s="380"/>
      <c r="J121" s="380"/>
      <c r="K121" s="380"/>
      <c r="L121" s="380"/>
      <c r="M121" s="380"/>
      <c r="N121" s="380"/>
      <c r="O121" s="380"/>
      <c r="P121" s="380"/>
      <c r="Q121" s="179"/>
      <c r="R121" s="179"/>
      <c r="S121" s="179"/>
      <c r="T121" s="179"/>
      <c r="U121" s="179"/>
      <c r="V121" s="179"/>
      <c r="W121" s="179"/>
      <c r="X121" s="179"/>
      <c r="Y121" s="179"/>
      <c r="Z121" s="179"/>
      <c r="AA121" s="179"/>
      <c r="AB121" s="179"/>
      <c r="AC121" s="179"/>
      <c r="AD121" s="179"/>
      <c r="AE121" s="179"/>
      <c r="AF121" s="179"/>
      <c r="AG121" s="179"/>
      <c r="AI121" s="25" t="s">
        <v>738</v>
      </c>
      <c r="AJ121" s="19" t="str">
        <f>VLOOKUP(C121,EJE!C$1:D1453,2,FALSE)</f>
        <v>https://drive.google.com/file/d/1aPXukXLmArT7QiK0Ae-iFEh4IpnK7iYT/view?usp=sharing</v>
      </c>
    </row>
    <row r="122" spans="1:36" ht="12" customHeight="1">
      <c r="A122" s="155">
        <v>14</v>
      </c>
      <c r="B122" s="83" t="s">
        <v>42</v>
      </c>
      <c r="C122" s="171" t="s">
        <v>15</v>
      </c>
      <c r="D122" s="132" t="str">
        <f t="shared" si="66"/>
        <v>video</v>
      </c>
      <c r="E122" s="392">
        <v>10</v>
      </c>
      <c r="F122" s="392"/>
      <c r="G122" s="392"/>
      <c r="H122" s="392" t="s">
        <v>772</v>
      </c>
      <c r="I122" s="392"/>
      <c r="J122" s="392"/>
      <c r="K122" s="392">
        <v>3</v>
      </c>
      <c r="L122" s="392"/>
      <c r="M122" s="392"/>
      <c r="N122" s="392">
        <v>0</v>
      </c>
      <c r="O122" s="392"/>
      <c r="P122" s="392"/>
      <c r="Q122" s="171"/>
      <c r="R122" s="171"/>
      <c r="S122" s="171"/>
      <c r="T122" s="130"/>
      <c r="U122" s="130"/>
      <c r="V122" s="130"/>
      <c r="W122" s="130"/>
      <c r="X122" s="130"/>
      <c r="Y122" s="130"/>
      <c r="Z122" s="130"/>
      <c r="AA122" s="130"/>
      <c r="AB122" s="130"/>
      <c r="AC122" s="130"/>
      <c r="AD122" s="130"/>
      <c r="AE122" s="130"/>
      <c r="AF122" s="130"/>
      <c r="AG122" s="171"/>
      <c r="AI122" s="25" t="s">
        <v>738</v>
      </c>
      <c r="AJ122" s="19">
        <f>VLOOKUP(C122,EJE!C$1:D1454,2,FALSE)</f>
        <v>0</v>
      </c>
    </row>
    <row r="123" spans="1:36" ht="12" customHeight="1">
      <c r="A123" s="155">
        <v>15</v>
      </c>
      <c r="B123" s="83" t="s">
        <v>39</v>
      </c>
      <c r="C123" s="171" t="s">
        <v>149</v>
      </c>
      <c r="D123" s="132" t="str">
        <f t="shared" si="66"/>
        <v>video</v>
      </c>
      <c r="E123" s="392">
        <v>10</v>
      </c>
      <c r="F123" s="392"/>
      <c r="G123" s="392"/>
      <c r="H123" s="392" t="s">
        <v>772</v>
      </c>
      <c r="I123" s="392"/>
      <c r="J123" s="392"/>
      <c r="K123" s="392">
        <v>3</v>
      </c>
      <c r="L123" s="392"/>
      <c r="M123" s="392"/>
      <c r="N123" s="392">
        <v>0</v>
      </c>
      <c r="O123" s="392"/>
      <c r="P123" s="392"/>
      <c r="Q123" s="171"/>
      <c r="R123" s="171"/>
      <c r="S123" s="171"/>
      <c r="T123" s="130"/>
      <c r="U123" s="130"/>
      <c r="V123" s="130"/>
      <c r="W123" s="130"/>
      <c r="X123" s="130"/>
      <c r="Y123" s="130"/>
      <c r="Z123" s="130"/>
      <c r="AA123" s="130"/>
      <c r="AB123" s="130"/>
      <c r="AC123" s="130"/>
      <c r="AD123" s="130"/>
      <c r="AE123" s="130"/>
      <c r="AF123" s="130"/>
      <c r="AG123" s="171"/>
      <c r="AI123" s="25" t="s">
        <v>738</v>
      </c>
      <c r="AJ123" s="19">
        <f>VLOOKUP(C123,EJE!C$1:D1455,2,FALSE)</f>
        <v>0</v>
      </c>
    </row>
    <row r="124" spans="1:36" ht="12.75" customHeight="1">
      <c r="A124" s="155">
        <v>16</v>
      </c>
      <c r="B124" s="83" t="s">
        <v>685</v>
      </c>
      <c r="C124" s="171" t="s">
        <v>4</v>
      </c>
      <c r="D124" s="132" t="str">
        <f t="shared" si="66"/>
        <v>video</v>
      </c>
      <c r="E124" s="392"/>
      <c r="F124" s="392"/>
      <c r="G124" s="392"/>
      <c r="H124" s="392" t="s">
        <v>779</v>
      </c>
      <c r="I124" s="392"/>
      <c r="J124" s="392"/>
      <c r="K124" s="392">
        <v>3</v>
      </c>
      <c r="L124" s="392"/>
      <c r="M124" s="392"/>
      <c r="N124" s="392">
        <v>0</v>
      </c>
      <c r="O124" s="392"/>
      <c r="P124" s="392"/>
      <c r="Q124" s="171"/>
      <c r="R124" s="171"/>
      <c r="S124" s="171"/>
      <c r="T124" s="130"/>
      <c r="U124" s="130"/>
      <c r="V124" s="130"/>
      <c r="W124" s="130"/>
      <c r="X124" s="130"/>
      <c r="Y124" s="130"/>
      <c r="Z124" s="130"/>
      <c r="AA124" s="130"/>
      <c r="AB124" s="130"/>
      <c r="AC124" s="130"/>
      <c r="AD124" s="130"/>
      <c r="AE124" s="130"/>
      <c r="AF124" s="130"/>
      <c r="AG124" s="171"/>
      <c r="AI124" s="25" t="s">
        <v>738</v>
      </c>
      <c r="AJ124" s="19" t="str">
        <f>VLOOKUP(C124,EJE!C$1:D1456,2,FALSE)</f>
        <v>https://youtu.be/SvFPSj9WcEk?si=iMWBcf8EZLcp5zy2</v>
      </c>
    </row>
    <row r="125" spans="1:36">
      <c r="A125" s="155">
        <v>17</v>
      </c>
      <c r="B125" s="83" t="s">
        <v>1</v>
      </c>
      <c r="C125" s="171" t="s">
        <v>746</v>
      </c>
      <c r="D125" s="132" t="str">
        <f t="shared" si="66"/>
        <v>video</v>
      </c>
      <c r="E125" s="392"/>
      <c r="F125" s="392"/>
      <c r="G125" s="392"/>
      <c r="H125" s="392"/>
      <c r="I125" s="392"/>
      <c r="J125" s="392"/>
      <c r="K125" s="392"/>
      <c r="L125" s="392"/>
      <c r="M125" s="392"/>
      <c r="N125" s="392"/>
      <c r="O125" s="392"/>
      <c r="P125" s="392"/>
      <c r="Q125" s="171"/>
      <c r="R125" s="171"/>
      <c r="S125" s="171"/>
      <c r="T125" s="171"/>
      <c r="U125" s="171"/>
      <c r="V125" s="171"/>
      <c r="W125" s="171"/>
      <c r="X125" s="171"/>
      <c r="Y125" s="171"/>
      <c r="Z125" s="171"/>
      <c r="AA125" s="171"/>
      <c r="AB125" s="171"/>
      <c r="AC125" s="171"/>
      <c r="AD125" s="171"/>
      <c r="AE125" s="171"/>
      <c r="AF125" s="130"/>
      <c r="AG125" s="171"/>
      <c r="AI125" s="25" t="s">
        <v>738</v>
      </c>
      <c r="AJ125" s="19">
        <f>VLOOKUP(C125,EJE!C$1:D1457,2,FALSE)</f>
        <v>0</v>
      </c>
    </row>
    <row r="126" spans="1:36">
      <c r="A126" s="155">
        <v>18</v>
      </c>
      <c r="B126" s="83" t="s">
        <v>1</v>
      </c>
      <c r="C126" s="171" t="s">
        <v>746</v>
      </c>
      <c r="D126" s="132" t="str">
        <f t="shared" ref="D126:D132" si="67">HYPERLINK(AJ126,AI126)</f>
        <v>video</v>
      </c>
      <c r="E126" s="392"/>
      <c r="F126" s="392"/>
      <c r="G126" s="392"/>
      <c r="H126" s="392"/>
      <c r="I126" s="392"/>
      <c r="J126" s="392"/>
      <c r="K126" s="392"/>
      <c r="L126" s="392"/>
      <c r="M126" s="392"/>
      <c r="N126" s="392"/>
      <c r="O126" s="392"/>
      <c r="P126" s="392"/>
      <c r="Q126" s="171"/>
      <c r="R126" s="171"/>
      <c r="S126" s="171"/>
      <c r="T126" s="171"/>
      <c r="U126" s="171"/>
      <c r="V126" s="171"/>
      <c r="W126" s="171"/>
      <c r="X126" s="171"/>
      <c r="Y126" s="171"/>
      <c r="Z126" s="171"/>
      <c r="AA126" s="171"/>
      <c r="AB126" s="171"/>
      <c r="AC126" s="171"/>
      <c r="AD126" s="171"/>
      <c r="AE126" s="171"/>
      <c r="AF126" s="130"/>
      <c r="AG126" s="171"/>
      <c r="AI126" s="25" t="s">
        <v>738</v>
      </c>
      <c r="AJ126" s="19">
        <f>VLOOKUP(C126,EJE!C$1:D1458,2,FALSE)</f>
        <v>0</v>
      </c>
    </row>
    <row r="127" spans="1:36">
      <c r="A127" s="155">
        <v>19</v>
      </c>
      <c r="B127" s="83" t="s">
        <v>1</v>
      </c>
      <c r="C127" s="171" t="s">
        <v>746</v>
      </c>
      <c r="D127" s="132" t="str">
        <f t="shared" si="67"/>
        <v>video</v>
      </c>
      <c r="E127" s="392"/>
      <c r="F127" s="392"/>
      <c r="G127" s="392"/>
      <c r="H127" s="392"/>
      <c r="I127" s="392"/>
      <c r="J127" s="392"/>
      <c r="K127" s="392"/>
      <c r="L127" s="392"/>
      <c r="M127" s="392"/>
      <c r="N127" s="392"/>
      <c r="O127" s="392"/>
      <c r="P127" s="392"/>
      <c r="Q127" s="171"/>
      <c r="R127" s="171"/>
      <c r="S127" s="171"/>
      <c r="T127" s="171"/>
      <c r="U127" s="171"/>
      <c r="V127" s="171"/>
      <c r="W127" s="171"/>
      <c r="X127" s="171"/>
      <c r="Y127" s="171"/>
      <c r="Z127" s="171"/>
      <c r="AA127" s="171"/>
      <c r="AB127" s="171"/>
      <c r="AC127" s="171"/>
      <c r="AD127" s="171"/>
      <c r="AE127" s="171"/>
      <c r="AF127" s="130"/>
      <c r="AG127" s="171"/>
      <c r="AI127" s="25" t="s">
        <v>738</v>
      </c>
      <c r="AJ127" s="19">
        <f>VLOOKUP(C127,EJE!C$1:D1459,2,FALSE)</f>
        <v>0</v>
      </c>
    </row>
    <row r="128" spans="1:36">
      <c r="A128" s="155">
        <v>20</v>
      </c>
      <c r="B128" s="83" t="s">
        <v>1</v>
      </c>
      <c r="C128" s="171" t="s">
        <v>746</v>
      </c>
      <c r="D128" s="132" t="str">
        <f t="shared" si="67"/>
        <v>video</v>
      </c>
      <c r="E128" s="392"/>
      <c r="F128" s="392"/>
      <c r="G128" s="392"/>
      <c r="H128" s="392"/>
      <c r="I128" s="392"/>
      <c r="J128" s="392"/>
      <c r="K128" s="392"/>
      <c r="L128" s="392"/>
      <c r="M128" s="392"/>
      <c r="N128" s="392"/>
      <c r="O128" s="392"/>
      <c r="P128" s="392"/>
      <c r="Q128" s="171"/>
      <c r="R128" s="171"/>
      <c r="S128" s="171"/>
      <c r="T128" s="171"/>
      <c r="U128" s="171"/>
      <c r="V128" s="171"/>
      <c r="W128" s="171"/>
      <c r="X128" s="171"/>
      <c r="Y128" s="171"/>
      <c r="Z128" s="171"/>
      <c r="AA128" s="171"/>
      <c r="AB128" s="171"/>
      <c r="AC128" s="171"/>
      <c r="AD128" s="171"/>
      <c r="AE128" s="171"/>
      <c r="AF128" s="130"/>
      <c r="AG128" s="171"/>
      <c r="AI128" s="25" t="s">
        <v>738</v>
      </c>
      <c r="AJ128" s="19">
        <f>VLOOKUP(C128,EJE!C$1:D1460,2,FALSE)</f>
        <v>0</v>
      </c>
    </row>
    <row r="129" spans="1:36">
      <c r="A129" s="155">
        <v>21</v>
      </c>
      <c r="B129" s="83" t="s">
        <v>1</v>
      </c>
      <c r="C129" s="171" t="s">
        <v>746</v>
      </c>
      <c r="D129" s="132" t="str">
        <f t="shared" si="67"/>
        <v>video</v>
      </c>
      <c r="E129" s="392"/>
      <c r="F129" s="392"/>
      <c r="G129" s="392"/>
      <c r="H129" s="392"/>
      <c r="I129" s="392"/>
      <c r="J129" s="392"/>
      <c r="K129" s="392"/>
      <c r="L129" s="392"/>
      <c r="M129" s="392"/>
      <c r="N129" s="392"/>
      <c r="O129" s="392"/>
      <c r="P129" s="392"/>
      <c r="Q129" s="171"/>
      <c r="R129" s="171"/>
      <c r="S129" s="171"/>
      <c r="T129" s="171"/>
      <c r="U129" s="171"/>
      <c r="V129" s="171"/>
      <c r="W129" s="171"/>
      <c r="X129" s="171"/>
      <c r="Y129" s="171"/>
      <c r="Z129" s="171"/>
      <c r="AA129" s="171"/>
      <c r="AB129" s="171"/>
      <c r="AC129" s="171"/>
      <c r="AD129" s="171"/>
      <c r="AE129" s="171"/>
      <c r="AF129" s="130"/>
      <c r="AG129" s="171"/>
      <c r="AI129" s="25" t="s">
        <v>738</v>
      </c>
      <c r="AJ129" s="19">
        <f>VLOOKUP(C129,EJE!C$1:D1461,2,FALSE)</f>
        <v>0</v>
      </c>
    </row>
    <row r="130" spans="1:36">
      <c r="A130" s="155">
        <v>22</v>
      </c>
      <c r="B130" s="83" t="s">
        <v>1</v>
      </c>
      <c r="C130" s="171" t="s">
        <v>746</v>
      </c>
      <c r="D130" s="132" t="str">
        <f t="shared" si="67"/>
        <v>video</v>
      </c>
      <c r="E130" s="392"/>
      <c r="F130" s="392"/>
      <c r="G130" s="392"/>
      <c r="H130" s="392"/>
      <c r="I130" s="392"/>
      <c r="J130" s="392"/>
      <c r="K130" s="392"/>
      <c r="L130" s="392"/>
      <c r="M130" s="392"/>
      <c r="N130" s="392"/>
      <c r="O130" s="392"/>
      <c r="P130" s="392"/>
      <c r="Q130" s="171"/>
      <c r="R130" s="171"/>
      <c r="S130" s="171"/>
      <c r="T130" s="171"/>
      <c r="U130" s="171"/>
      <c r="V130" s="171"/>
      <c r="W130" s="171"/>
      <c r="X130" s="171"/>
      <c r="Y130" s="171"/>
      <c r="Z130" s="171"/>
      <c r="AA130" s="171"/>
      <c r="AB130" s="171"/>
      <c r="AC130" s="171"/>
      <c r="AD130" s="171"/>
      <c r="AE130" s="171"/>
      <c r="AF130" s="130"/>
      <c r="AG130" s="171"/>
      <c r="AI130" s="25" t="s">
        <v>738</v>
      </c>
      <c r="AJ130" s="19">
        <f>VLOOKUP(C130,EJE!C$1:D1462,2,FALSE)</f>
        <v>0</v>
      </c>
    </row>
    <row r="131" spans="1:36">
      <c r="A131" s="155">
        <v>23</v>
      </c>
      <c r="B131" s="83" t="s">
        <v>1</v>
      </c>
      <c r="C131" s="171" t="s">
        <v>746</v>
      </c>
      <c r="D131" s="132" t="str">
        <f t="shared" si="67"/>
        <v>video</v>
      </c>
      <c r="E131" s="392"/>
      <c r="F131" s="392"/>
      <c r="G131" s="392"/>
      <c r="H131" s="392"/>
      <c r="I131" s="392"/>
      <c r="J131" s="392"/>
      <c r="K131" s="392"/>
      <c r="L131" s="392"/>
      <c r="M131" s="392"/>
      <c r="N131" s="392"/>
      <c r="O131" s="392"/>
      <c r="P131" s="392"/>
      <c r="Q131" s="171"/>
      <c r="R131" s="171"/>
      <c r="S131" s="171"/>
      <c r="T131" s="171"/>
      <c r="U131" s="171"/>
      <c r="V131" s="171"/>
      <c r="W131" s="171"/>
      <c r="X131" s="171"/>
      <c r="Y131" s="171"/>
      <c r="Z131" s="171"/>
      <c r="AA131" s="171"/>
      <c r="AB131" s="171"/>
      <c r="AC131" s="171"/>
      <c r="AD131" s="171"/>
      <c r="AE131" s="171"/>
      <c r="AF131" s="130"/>
      <c r="AG131" s="171"/>
      <c r="AI131" s="25" t="s">
        <v>738</v>
      </c>
      <c r="AJ131" s="19">
        <f>VLOOKUP(C131,EJE!C$1:D1463,2,FALSE)</f>
        <v>0</v>
      </c>
    </row>
    <row r="132" spans="1:36">
      <c r="A132" s="155">
        <v>24</v>
      </c>
      <c r="B132" s="83" t="s">
        <v>1</v>
      </c>
      <c r="C132" s="171" t="s">
        <v>746</v>
      </c>
      <c r="D132" s="132" t="str">
        <f t="shared" si="67"/>
        <v>video</v>
      </c>
      <c r="E132" s="392"/>
      <c r="F132" s="392"/>
      <c r="G132" s="392"/>
      <c r="H132" s="392"/>
      <c r="I132" s="392"/>
      <c r="J132" s="392"/>
      <c r="K132" s="392"/>
      <c r="L132" s="392"/>
      <c r="M132" s="392"/>
      <c r="N132" s="392"/>
      <c r="O132" s="392"/>
      <c r="P132" s="392"/>
      <c r="Q132" s="171"/>
      <c r="R132" s="171"/>
      <c r="S132" s="171"/>
      <c r="T132" s="171"/>
      <c r="U132" s="171"/>
      <c r="V132" s="171"/>
      <c r="W132" s="171"/>
      <c r="X132" s="171"/>
      <c r="Y132" s="171"/>
      <c r="Z132" s="171"/>
      <c r="AA132" s="171"/>
      <c r="AB132" s="171"/>
      <c r="AC132" s="171"/>
      <c r="AD132" s="171"/>
      <c r="AE132" s="171"/>
      <c r="AF132" s="130"/>
      <c r="AG132" s="171"/>
      <c r="AI132" s="25" t="s">
        <v>738</v>
      </c>
      <c r="AJ132" s="19">
        <f>VLOOKUP(C132,EJE!C$1:D1464,2,FALSE)</f>
        <v>0</v>
      </c>
    </row>
    <row r="133" spans="1:36">
      <c r="B133" s="18"/>
      <c r="C133" s="136" t="s">
        <v>770</v>
      </c>
      <c r="D133" s="59"/>
      <c r="E133" s="118"/>
      <c r="F133" s="118"/>
      <c r="G133" s="118"/>
      <c r="H133" s="118"/>
      <c r="I133" s="118"/>
      <c r="J133" s="118"/>
      <c r="K133" s="118"/>
      <c r="L133" s="118"/>
      <c r="M133" s="118"/>
      <c r="N133" s="119"/>
      <c r="O133" s="119"/>
      <c r="P133" s="119"/>
      <c r="Q133" s="118"/>
      <c r="R133" s="118"/>
      <c r="S133" s="118"/>
      <c r="T133" s="118"/>
      <c r="U133" s="118"/>
      <c r="V133" s="118"/>
      <c r="W133" s="118"/>
      <c r="X133" s="118"/>
      <c r="Y133" s="118"/>
      <c r="Z133" s="118"/>
      <c r="AA133" s="118"/>
      <c r="AB133" s="118"/>
      <c r="AC133" s="118"/>
      <c r="AD133" s="118"/>
      <c r="AE133" s="118"/>
      <c r="AG133" s="118"/>
      <c r="AJ133" s="75"/>
    </row>
    <row r="134" spans="1:36" customFormat="1" ht="21" customHeight="1" thickBot="1">
      <c r="A134" s="163">
        <v>6</v>
      </c>
      <c r="B134" s="163"/>
      <c r="C134" s="163" t="s">
        <v>1154</v>
      </c>
      <c r="D134" s="226"/>
      <c r="E134" s="403" t="s">
        <v>688</v>
      </c>
      <c r="F134" s="403"/>
      <c r="G134" s="403"/>
      <c r="H134" s="403" t="s">
        <v>38</v>
      </c>
      <c r="I134" s="403"/>
      <c r="J134" s="403"/>
      <c r="K134" s="403" t="s">
        <v>687</v>
      </c>
      <c r="L134" s="403"/>
      <c r="M134" s="403"/>
      <c r="N134" s="403" t="s">
        <v>686</v>
      </c>
      <c r="O134" s="403"/>
      <c r="P134" s="403"/>
      <c r="AH134" s="18"/>
      <c r="AI134" s="25"/>
    </row>
    <row r="135" spans="1:36" ht="12.75">
      <c r="A135" s="155">
        <v>1</v>
      </c>
      <c r="B135" s="80" t="s">
        <v>942</v>
      </c>
      <c r="C135" s="177" t="s">
        <v>971</v>
      </c>
      <c r="D135" s="131" t="str">
        <f t="shared" ref="D135:D140" si="68">HYPERLINK(AJ135,AI135)</f>
        <v>video</v>
      </c>
      <c r="E135" s="390">
        <v>8</v>
      </c>
      <c r="F135" s="390"/>
      <c r="G135" s="390"/>
      <c r="H135" s="390"/>
      <c r="I135" s="390"/>
      <c r="J135" s="390"/>
      <c r="K135" s="390"/>
      <c r="L135" s="390"/>
      <c r="M135" s="390"/>
      <c r="N135" s="390"/>
      <c r="O135" s="390"/>
      <c r="P135" s="391"/>
      <c r="Q135" s="159"/>
      <c r="R135" s="159"/>
      <c r="S135" s="159"/>
      <c r="T135" s="159"/>
      <c r="U135" s="159"/>
      <c r="V135" s="159"/>
      <c r="W135" s="159"/>
      <c r="X135" s="159"/>
      <c r="Y135" s="159"/>
      <c r="Z135" s="159"/>
      <c r="AA135" s="159"/>
      <c r="AB135" s="159"/>
      <c r="AC135" s="159"/>
      <c r="AD135" s="159"/>
      <c r="AE135" s="159"/>
      <c r="AF135" s="159"/>
      <c r="AG135" s="179"/>
      <c r="AI135" s="25" t="s">
        <v>738</v>
      </c>
      <c r="AJ135" s="19" t="str">
        <f>VLOOKUP(C135,EJE!C$1:D1467,2,FALSE)</f>
        <v>https://drive.google.com/file/d/1Obj2B0pgphywe8p9A6MvgDIw5gB_Nl53/view?usp=sharing</v>
      </c>
    </row>
    <row r="136" spans="1:36" ht="12" customHeight="1">
      <c r="A136" s="155">
        <v>2</v>
      </c>
      <c r="B136" s="81" t="s">
        <v>264</v>
      </c>
      <c r="C136" s="179" t="s">
        <v>651</v>
      </c>
      <c r="D136" s="132" t="str">
        <f t="shared" si="68"/>
        <v>video</v>
      </c>
      <c r="E136" s="380"/>
      <c r="F136" s="380"/>
      <c r="G136" s="380"/>
      <c r="H136" s="380" t="s">
        <v>776</v>
      </c>
      <c r="I136" s="380"/>
      <c r="J136" s="380"/>
      <c r="K136" s="380">
        <v>3</v>
      </c>
      <c r="L136" s="380"/>
      <c r="M136" s="380"/>
      <c r="N136" s="380"/>
      <c r="O136" s="380"/>
      <c r="P136" s="385"/>
      <c r="Q136" s="159"/>
      <c r="R136" s="159"/>
      <c r="S136" s="159"/>
      <c r="T136" s="159"/>
      <c r="U136" s="159"/>
      <c r="V136" s="159"/>
      <c r="W136" s="159"/>
      <c r="X136" s="159"/>
      <c r="Y136" s="159"/>
      <c r="Z136" s="159"/>
      <c r="AA136" s="159"/>
      <c r="AB136" s="159"/>
      <c r="AC136" s="159"/>
      <c r="AD136" s="159"/>
      <c r="AE136" s="159"/>
      <c r="AF136" s="159"/>
      <c r="AG136" s="179"/>
      <c r="AI136" s="25" t="s">
        <v>738</v>
      </c>
      <c r="AJ136" s="19" t="str">
        <f>VLOOKUP(C136,EJE!C$1:D1468,2,FALSE)</f>
        <v>https://youtu.be/NDnUK9fSDe8?si=3nBkyPS7AyNNNd0x</v>
      </c>
    </row>
    <row r="137" spans="1:36" ht="12.75" customHeight="1" thickBot="1">
      <c r="A137" s="155">
        <v>3</v>
      </c>
      <c r="B137" s="82" t="s">
        <v>942</v>
      </c>
      <c r="C137" s="181" t="s">
        <v>176</v>
      </c>
      <c r="D137" s="133" t="str">
        <f t="shared" si="68"/>
        <v>video</v>
      </c>
      <c r="E137" s="387"/>
      <c r="F137" s="387"/>
      <c r="G137" s="387"/>
      <c r="H137" s="387" t="s">
        <v>776</v>
      </c>
      <c r="I137" s="387"/>
      <c r="J137" s="387"/>
      <c r="K137" s="387">
        <v>3</v>
      </c>
      <c r="L137" s="387"/>
      <c r="M137" s="387"/>
      <c r="N137" s="387"/>
      <c r="O137" s="387"/>
      <c r="P137" s="388"/>
      <c r="Q137" s="159"/>
      <c r="R137" s="159"/>
      <c r="S137" s="159"/>
      <c r="T137" s="159"/>
      <c r="U137" s="159"/>
      <c r="V137" s="159"/>
      <c r="W137" s="159"/>
      <c r="X137" s="159"/>
      <c r="Y137" s="159"/>
      <c r="Z137" s="159"/>
      <c r="AA137" s="159"/>
      <c r="AB137" s="159"/>
      <c r="AC137" s="159"/>
      <c r="AD137" s="159"/>
      <c r="AE137" s="159"/>
      <c r="AF137" s="159"/>
      <c r="AG137" s="179"/>
      <c r="AI137" s="25" t="s">
        <v>738</v>
      </c>
      <c r="AJ137" s="19" t="str">
        <f>VLOOKUP(C137,EJE!C$1:D1469,2,FALSE)</f>
        <v>https://drive.google.com/file/d/1Q1An8Nigul245WUqUDS52fCJOsCBmEqf/view?usp=drive_link</v>
      </c>
    </row>
    <row r="138" spans="1:36" ht="12" customHeight="1">
      <c r="A138" s="155">
        <v>4</v>
      </c>
      <c r="B138" s="81" t="s">
        <v>739</v>
      </c>
      <c r="C138" s="179" t="s">
        <v>66</v>
      </c>
      <c r="D138" s="132" t="str">
        <f t="shared" si="68"/>
        <v>video</v>
      </c>
      <c r="E138" s="380"/>
      <c r="F138" s="380"/>
      <c r="G138" s="380"/>
      <c r="H138" s="380" t="s">
        <v>776</v>
      </c>
      <c r="I138" s="380"/>
      <c r="J138" s="380"/>
      <c r="K138" s="380">
        <v>3</v>
      </c>
      <c r="L138" s="380"/>
      <c r="M138" s="380"/>
      <c r="N138" s="380"/>
      <c r="O138" s="380"/>
      <c r="P138" s="385"/>
      <c r="Q138" s="159"/>
      <c r="R138" s="159"/>
      <c r="S138" s="159"/>
      <c r="T138" s="159"/>
      <c r="U138" s="159"/>
      <c r="V138" s="159"/>
      <c r="W138" s="159"/>
      <c r="X138" s="159"/>
      <c r="Y138" s="159"/>
      <c r="Z138" s="159"/>
      <c r="AA138" s="159"/>
      <c r="AB138" s="159"/>
      <c r="AC138" s="159"/>
      <c r="AD138" s="159"/>
      <c r="AE138" s="159"/>
      <c r="AF138" s="159"/>
      <c r="AG138" s="179"/>
      <c r="AI138" s="25" t="s">
        <v>738</v>
      </c>
      <c r="AJ138" s="19" t="str">
        <f>VLOOKUP(C138,EJE!C$1:D1470,2,FALSE)</f>
        <v>https://youtu.be/YNAwRWgPwNk?si=tRGZb459mOPBCCZB</v>
      </c>
    </row>
    <row r="139" spans="1:36" ht="12" customHeight="1">
      <c r="A139" s="155">
        <v>5</v>
      </c>
      <c r="B139" s="81" t="s">
        <v>739</v>
      </c>
      <c r="C139" s="179" t="s">
        <v>622</v>
      </c>
      <c r="D139" s="132" t="e">
        <f t="shared" si="68"/>
        <v>#N/A</v>
      </c>
      <c r="E139" s="380"/>
      <c r="F139" s="380"/>
      <c r="G139" s="380"/>
      <c r="H139" s="380" t="s">
        <v>776</v>
      </c>
      <c r="I139" s="380"/>
      <c r="J139" s="380"/>
      <c r="K139" s="380">
        <v>3</v>
      </c>
      <c r="L139" s="380"/>
      <c r="M139" s="380"/>
      <c r="N139" s="380"/>
      <c r="O139" s="380"/>
      <c r="P139" s="385"/>
      <c r="Q139" s="159"/>
      <c r="R139" s="159"/>
      <c r="S139" s="159"/>
      <c r="T139" s="159"/>
      <c r="U139" s="159"/>
      <c r="V139" s="159"/>
      <c r="W139" s="159"/>
      <c r="X139" s="159"/>
      <c r="Y139" s="159"/>
      <c r="Z139" s="159"/>
      <c r="AA139" s="159"/>
      <c r="AB139" s="159"/>
      <c r="AC139" s="159"/>
      <c r="AD139" s="159"/>
      <c r="AE139" s="159"/>
      <c r="AF139" s="159"/>
      <c r="AG139" s="179"/>
      <c r="AI139" s="25" t="s">
        <v>738</v>
      </c>
      <c r="AJ139" s="19" t="e">
        <f>VLOOKUP(C139,EJE!C$1:D1471,2,FALSE)</f>
        <v>#N/A</v>
      </c>
    </row>
    <row r="140" spans="1:36" ht="12.75" customHeight="1" thickBot="1">
      <c r="A140" s="155">
        <v>6</v>
      </c>
      <c r="B140" s="81" t="s">
        <v>0</v>
      </c>
      <c r="C140" s="179" t="s">
        <v>627</v>
      </c>
      <c r="D140" s="132" t="str">
        <f t="shared" si="68"/>
        <v>video</v>
      </c>
      <c r="E140" s="380"/>
      <c r="F140" s="380"/>
      <c r="G140" s="380"/>
      <c r="H140" s="380" t="s">
        <v>776</v>
      </c>
      <c r="I140" s="380"/>
      <c r="J140" s="380"/>
      <c r="K140" s="380">
        <v>3</v>
      </c>
      <c r="L140" s="380"/>
      <c r="M140" s="380"/>
      <c r="N140" s="380"/>
      <c r="O140" s="380"/>
      <c r="P140" s="385"/>
      <c r="Q140" s="159"/>
      <c r="R140" s="159"/>
      <c r="S140" s="159"/>
      <c r="T140" s="159"/>
      <c r="U140" s="159"/>
      <c r="V140" s="159"/>
      <c r="W140" s="159"/>
      <c r="X140" s="159"/>
      <c r="Y140" s="159"/>
      <c r="Z140" s="159"/>
      <c r="AA140" s="159"/>
      <c r="AB140" s="159"/>
      <c r="AC140" s="159"/>
      <c r="AD140" s="159"/>
      <c r="AE140" s="159"/>
      <c r="AF140" s="159"/>
      <c r="AG140" s="179"/>
      <c r="AI140" s="25" t="s">
        <v>738</v>
      </c>
      <c r="AJ140" s="19" t="str">
        <f>VLOOKUP(C140,EJE!C$1:D1472,2,FALSE)</f>
        <v>https://youtu.be/21c_yxmd5lQ?si=PIVwUqgcfAsyu5jn</v>
      </c>
    </row>
    <row r="141" spans="1:36" ht="12.75">
      <c r="A141" s="155">
        <v>7</v>
      </c>
      <c r="B141" s="129" t="s">
        <v>1183</v>
      </c>
      <c r="C141" s="177" t="str">
        <f>+VLOOKUP($B141,PERIODIZACION!$A$3:$AN$528,2,FALSE)</f>
        <v>SEAL ROW</v>
      </c>
      <c r="D141" s="222">
        <f>IF(VLOOKUP($B141,PERIODIZACION!$A$3:$AN$528,3,FALSE)=0,"",VLOOKUP($B141,PERIODIZACION!$A$3:$AN$528,3,FALSE))</f>
        <v>40</v>
      </c>
      <c r="E141" s="177" t="str">
        <f t="shared" ref="E141" si="69">IF(D141 &lt;&gt; "","/","")</f>
        <v>/</v>
      </c>
      <c r="F141" s="177">
        <f>IF(VLOOKUP($B141,PERIODIZACION!$A$3:$AN$500,4,FALSE)=0,"",VLOOKUP($B141,PERIODIZACION!$A$3:$AN$500,4,FALSE))</f>
        <v>4</v>
      </c>
      <c r="G141" s="177">
        <f>IF(VLOOKUP($B141,PERIODIZACION!$A$3:$AN$500,5,FALSE)=0,"",VLOOKUP($B141,PERIODIZACION!$A$3:$AN$500,5,FALSE))</f>
        <v>60</v>
      </c>
      <c r="H141" s="177" t="str">
        <f t="shared" ref="H141" si="70">IF(G141 &lt;&gt; "","/","")</f>
        <v>/</v>
      </c>
      <c r="I141" s="177">
        <f>IF(VLOOKUP($B141,PERIODIZACION!$A$3:$AN$500,6,FALSE)=0,"",VLOOKUP($B141,PERIODIZACION!$A$3:$AN$500,6,FALSE))</f>
        <v>4</v>
      </c>
      <c r="J141" s="177">
        <f>IF(VLOOKUP($B141,PERIODIZACION!$A$3:$AN$500,7,FALSE)=0,"",VLOOKUP($B141,PERIODIZACION!$A$3:$AN$500,7,FALSE))</f>
        <v>70</v>
      </c>
      <c r="K141" s="177" t="str">
        <f t="shared" ref="K141" si="71">IF(J141 &lt;&gt; "","/","")</f>
        <v>/</v>
      </c>
      <c r="L141" s="177">
        <f>IF(VLOOKUP($B141,PERIODIZACION!$A$3:$AN$500,8,FALSE)=0,"",VLOOKUP($B141,PERIODIZACION!$A$3:$AN$500,8,FALSE))</f>
        <v>4</v>
      </c>
      <c r="M141" s="177">
        <f>IF(VLOOKUP($B141,PERIODIZACION!$A$3:$AN$500,9,FALSE)=0,"",VLOOKUP($B141,PERIODIZACION!$A$3:$AN$500,9,FALSE))</f>
        <v>95</v>
      </c>
      <c r="N141" s="177" t="str">
        <f t="shared" ref="N141" si="72">IF(M141 &lt;&gt; "","/","")</f>
        <v>/</v>
      </c>
      <c r="O141" s="177">
        <f>IF(VLOOKUP($B141,PERIODIZACION!$A$3:$AN$500,10,FALSE)=0,"",VLOOKUP($B141,PERIODIZACION!$A$3:$AN$500,10,FALSE))</f>
        <v>2</v>
      </c>
      <c r="P141" s="177">
        <f>IF(VLOOKUP($B141,PERIODIZACION!$A$3:$AN$500,11,FALSE)=0,"",VLOOKUP($B141,PERIODIZACION!$A$3:$AN$500,11,FALSE))</f>
        <v>95</v>
      </c>
      <c r="Q141" s="177" t="str">
        <f t="shared" ref="Q141" si="73">IF(P141 &lt;&gt; "","/","")</f>
        <v>/</v>
      </c>
      <c r="R141" s="177">
        <f>IF(VLOOKUP($B141,PERIODIZACION!$A$3:$AN$500,12,FALSE)=0,"",VLOOKUP($B141,PERIODIZACION!$A$3:$AN$500,12,FALSE))</f>
        <v>2</v>
      </c>
      <c r="S141" s="177">
        <f>IF(VLOOKUP($B141,PERIODIZACION!$A$3:$AN$500,13,FALSE)=0,"",VLOOKUP($B141,PERIODIZACION!$A$3:$AN$500,13,FALSE))</f>
        <v>95</v>
      </c>
      <c r="T141" s="177" t="str">
        <f t="shared" ref="T141" si="74">IF(S141 &lt;&gt; "","/","")</f>
        <v>/</v>
      </c>
      <c r="U141" s="177">
        <f>IF(VLOOKUP($B141,PERIODIZACION!$A$3:$AN$500,14,FALSE)=0,"",VLOOKUP($B141,PERIODIZACION!$A$3:$AN$500,14,FALSE))</f>
        <v>2</v>
      </c>
      <c r="V141" s="177" t="str">
        <f>IF(VLOOKUP($B141,PERIODIZACION!$A$3:$AN$500,15,FALSE)=0,"",VLOOKUP($B141,PERIODIZACION!$A$3:$AN$500,15,FALSE))</f>
        <v/>
      </c>
      <c r="W141" s="177" t="str">
        <f t="shared" ref="W141" si="75">IF(V141 &lt;&gt; "","/","")</f>
        <v/>
      </c>
      <c r="X141" s="177" t="str">
        <f>IF(VLOOKUP($B141,PERIODIZACION!$A$3:$AN$500,16,FALSE)=0,"",VLOOKUP($B141,PERIODIZACION!$A$3:$AN$500,16,FALSE))</f>
        <v/>
      </c>
      <c r="Y141" s="177" t="str">
        <f>IF(VLOOKUP($B141,PERIODIZACION!$A$3:$AN$500,17,FALSE)=0,"",VLOOKUP($B141,PERIODIZACION!$A$3:$AN$500,17,FALSE))</f>
        <v/>
      </c>
      <c r="Z141" s="177" t="str">
        <f t="shared" ref="Z141" si="76">IF(Y141 &lt;&gt; "","/","")</f>
        <v/>
      </c>
      <c r="AA141" s="177" t="str">
        <f>IF(VLOOKUP($B141,PERIODIZACION!$A$3:$AN$500,18,FALSE)=0,"",VLOOKUP($B141,PERIODIZACION!$A$3:$AN$500,18,FALSE))</f>
        <v/>
      </c>
      <c r="AB141" s="177" t="str">
        <f>IF(VLOOKUP($B141,PERIODIZACION!$A$3:$AN$500,19,FALSE)=0,"",VLOOKUP($B141,PERIODIZACION!$A$3:$AN$500,19,FALSE))</f>
        <v/>
      </c>
      <c r="AC141" s="177" t="str">
        <f t="shared" ref="AC141" si="77">IF(AB141 &lt;&gt; "","/","")</f>
        <v/>
      </c>
      <c r="AD141" s="177" t="str">
        <f>IF(VLOOKUP($B141,PERIODIZACION!$A$3:$AN$500,20,FALSE)=0,"",VLOOKUP($B141,PERIODIZACION!$A$3:$AN$500,20,FALSE))</f>
        <v/>
      </c>
      <c r="AE141" s="177" t="str">
        <f>IF(VLOOKUP($B141,PERIODIZACION!$A$3:$AN$500,21,FALSE)=0,"",VLOOKUP($B141,PERIODIZACION!$A$3:$AN$500,21,FALSE))</f>
        <v/>
      </c>
      <c r="AF141" s="177" t="str">
        <f t="shared" ref="AF141" si="78">IF(AE141 &lt;&gt; "","/","")</f>
        <v/>
      </c>
      <c r="AG141" s="182" t="str">
        <f>IF(VLOOKUP($B141,PERIODIZACION!$A$3:$AN$500,22,FALSE)=0,"",VLOOKUP($B141,PERIODIZACION!$A$3:$AN$500,22,FALSE))</f>
        <v/>
      </c>
      <c r="AJ141" s="19" t="e">
        <f>VLOOKUP(C141,EJE!C$1:D1473,2,FALSE)</f>
        <v>#N/A</v>
      </c>
    </row>
    <row r="142" spans="1:36" ht="12" customHeight="1">
      <c r="A142" s="155">
        <v>8</v>
      </c>
      <c r="B142" s="81" t="s">
        <v>685</v>
      </c>
      <c r="C142" s="179" t="s">
        <v>3</v>
      </c>
      <c r="D142" s="132" t="str">
        <f>HYPERLINK(AJ142,AI142)</f>
        <v>video</v>
      </c>
      <c r="E142" s="380"/>
      <c r="F142" s="380"/>
      <c r="G142" s="380"/>
      <c r="H142" s="380" t="s">
        <v>776</v>
      </c>
      <c r="I142" s="380"/>
      <c r="J142" s="380"/>
      <c r="K142" s="380"/>
      <c r="L142" s="380"/>
      <c r="M142" s="380"/>
      <c r="N142" s="380"/>
      <c r="O142" s="380"/>
      <c r="P142" s="380"/>
      <c r="Q142" s="179"/>
      <c r="R142" s="179"/>
      <c r="S142" s="179"/>
      <c r="T142" s="179"/>
      <c r="U142" s="179"/>
      <c r="V142" s="179"/>
      <c r="W142" s="179"/>
      <c r="X142" s="179"/>
      <c r="Y142" s="179"/>
      <c r="Z142" s="179"/>
      <c r="AA142" s="179"/>
      <c r="AB142" s="179"/>
      <c r="AC142" s="179"/>
      <c r="AD142" s="179"/>
      <c r="AE142" s="179"/>
      <c r="AF142" s="179"/>
      <c r="AG142" s="183"/>
      <c r="AI142" s="25" t="s">
        <v>738</v>
      </c>
      <c r="AJ142" s="19" t="str">
        <f>VLOOKUP(C142,EJE!C$1:D1474,2,FALSE)</f>
        <v>https://youtu.be/JwwQxitUCsY?si=-0IR-GRHn2uOUwX0</v>
      </c>
    </row>
    <row r="143" spans="1:36" ht="12.75" customHeight="1" thickBot="1">
      <c r="A143" s="155">
        <v>9</v>
      </c>
      <c r="B143" s="82" t="s">
        <v>264</v>
      </c>
      <c r="C143" s="181" t="s">
        <v>219</v>
      </c>
      <c r="D143" s="133" t="str">
        <f>HYPERLINK(AJ143,AI143)</f>
        <v>video</v>
      </c>
      <c r="E143" s="387"/>
      <c r="F143" s="387"/>
      <c r="G143" s="387"/>
      <c r="H143" s="387" t="s">
        <v>776</v>
      </c>
      <c r="I143" s="387"/>
      <c r="J143" s="387"/>
      <c r="K143" s="387"/>
      <c r="L143" s="387"/>
      <c r="M143" s="387"/>
      <c r="N143" s="387"/>
      <c r="O143" s="387"/>
      <c r="P143" s="387"/>
      <c r="Q143" s="181"/>
      <c r="R143" s="181"/>
      <c r="S143" s="181"/>
      <c r="T143" s="181"/>
      <c r="U143" s="181"/>
      <c r="V143" s="181"/>
      <c r="W143" s="181"/>
      <c r="X143" s="181"/>
      <c r="Y143" s="181"/>
      <c r="Z143" s="181"/>
      <c r="AA143" s="181"/>
      <c r="AB143" s="181"/>
      <c r="AC143" s="181"/>
      <c r="AD143" s="181"/>
      <c r="AE143" s="181"/>
      <c r="AF143" s="181"/>
      <c r="AG143" s="184"/>
      <c r="AI143" s="25" t="s">
        <v>738</v>
      </c>
      <c r="AJ143" s="19">
        <f>VLOOKUP(C143,EJE!C$1:D1475,2,FALSE)</f>
        <v>0</v>
      </c>
    </row>
    <row r="144" spans="1:36" ht="20.25">
      <c r="A144" s="155">
        <v>10</v>
      </c>
      <c r="B144" s="163"/>
      <c r="C144" s="163"/>
      <c r="D144" s="226"/>
      <c r="E144" s="403" t="s">
        <v>688</v>
      </c>
      <c r="F144" s="403"/>
      <c r="G144" s="403"/>
      <c r="H144" s="403" t="s">
        <v>38</v>
      </c>
      <c r="I144" s="403"/>
      <c r="J144" s="403"/>
      <c r="K144" s="403" t="s">
        <v>687</v>
      </c>
      <c r="L144" s="403"/>
      <c r="M144" s="403"/>
      <c r="N144" s="403" t="s">
        <v>686</v>
      </c>
      <c r="O144" s="403"/>
      <c r="P144" s="403"/>
      <c r="Q144" s="179"/>
      <c r="R144" s="179"/>
      <c r="S144" s="179"/>
      <c r="T144" s="179"/>
      <c r="U144" s="179"/>
      <c r="V144" s="179"/>
      <c r="W144" s="179"/>
      <c r="X144" s="179"/>
      <c r="Y144" s="179"/>
      <c r="Z144" s="179"/>
      <c r="AA144" s="179"/>
      <c r="AB144" s="179"/>
      <c r="AC144" s="179"/>
      <c r="AD144" s="179"/>
      <c r="AE144" s="179"/>
      <c r="AF144" s="179"/>
      <c r="AG144" s="179"/>
      <c r="AJ144" s="19"/>
    </row>
    <row r="145" spans="1:36" ht="12" customHeight="1">
      <c r="A145" s="155">
        <v>11</v>
      </c>
      <c r="B145" s="83" t="s">
        <v>685</v>
      </c>
      <c r="C145" s="179" t="s">
        <v>3</v>
      </c>
      <c r="D145" s="132" t="str">
        <f t="shared" ref="D145:D151" si="79">HYPERLINK(AJ145,AI145)</f>
        <v>video</v>
      </c>
      <c r="E145" s="380"/>
      <c r="F145" s="380"/>
      <c r="G145" s="380"/>
      <c r="H145" s="380" t="s">
        <v>776</v>
      </c>
      <c r="I145" s="380"/>
      <c r="J145" s="380"/>
      <c r="K145" s="380"/>
      <c r="L145" s="380"/>
      <c r="M145" s="380"/>
      <c r="N145" s="380"/>
      <c r="O145" s="380"/>
      <c r="P145" s="380"/>
      <c r="Q145" s="179"/>
      <c r="R145" s="179"/>
      <c r="S145" s="179"/>
      <c r="T145" s="179"/>
      <c r="U145" s="179"/>
      <c r="V145" s="179"/>
      <c r="W145" s="179"/>
      <c r="X145" s="179"/>
      <c r="Y145" s="179"/>
      <c r="Z145" s="179"/>
      <c r="AA145" s="179"/>
      <c r="AB145" s="179"/>
      <c r="AC145" s="179"/>
      <c r="AD145" s="179"/>
      <c r="AE145" s="179"/>
      <c r="AF145" s="179"/>
      <c r="AG145" s="179"/>
      <c r="AI145" s="25" t="s">
        <v>738</v>
      </c>
      <c r="AJ145" s="19" t="str">
        <f>VLOOKUP(C145,EJE!C$1:D1477,2,FALSE)</f>
        <v>https://youtu.be/JwwQxitUCsY?si=-0IR-GRHn2uOUwX0</v>
      </c>
    </row>
    <row r="146" spans="1:36" ht="12.75" customHeight="1">
      <c r="A146" s="155">
        <v>12</v>
      </c>
      <c r="B146" s="83" t="s">
        <v>942</v>
      </c>
      <c r="C146" s="179" t="s">
        <v>179</v>
      </c>
      <c r="D146" s="132" t="str">
        <f t="shared" si="79"/>
        <v>video</v>
      </c>
      <c r="E146" s="380"/>
      <c r="F146" s="380"/>
      <c r="G146" s="380"/>
      <c r="H146" s="380" t="s">
        <v>776</v>
      </c>
      <c r="I146" s="380"/>
      <c r="J146" s="380"/>
      <c r="K146" s="380"/>
      <c r="L146" s="380"/>
      <c r="M146" s="380"/>
      <c r="N146" s="380"/>
      <c r="O146" s="380"/>
      <c r="P146" s="380"/>
      <c r="Q146" s="179"/>
      <c r="R146" s="179"/>
      <c r="S146" s="179"/>
      <c r="T146" s="179"/>
      <c r="U146" s="179"/>
      <c r="V146" s="179"/>
      <c r="W146" s="179"/>
      <c r="X146" s="179"/>
      <c r="Y146" s="179"/>
      <c r="Z146" s="179"/>
      <c r="AA146" s="179"/>
      <c r="AB146" s="179"/>
      <c r="AC146" s="179"/>
      <c r="AD146" s="179"/>
      <c r="AE146" s="179"/>
      <c r="AF146" s="179"/>
      <c r="AG146" s="179"/>
      <c r="AI146" s="25" t="s">
        <v>738</v>
      </c>
      <c r="AJ146" s="19" t="str">
        <f>VLOOKUP(C146,EJE!C$1:D1478,2,FALSE)</f>
        <v>https://drive.google.com/file/d/1aPXukXLmArT7QiK0Ae-iFEh4IpnK7iYT/view?usp=sharing</v>
      </c>
    </row>
    <row r="147" spans="1:36" ht="12.75" customHeight="1">
      <c r="A147" s="155">
        <v>13</v>
      </c>
      <c r="B147" s="83" t="s">
        <v>942</v>
      </c>
      <c r="C147" s="179" t="s">
        <v>179</v>
      </c>
      <c r="D147" s="132" t="str">
        <f t="shared" si="79"/>
        <v>video</v>
      </c>
      <c r="E147" s="380"/>
      <c r="F147" s="380"/>
      <c r="G147" s="380"/>
      <c r="H147" s="380" t="s">
        <v>776</v>
      </c>
      <c r="I147" s="380"/>
      <c r="J147" s="380"/>
      <c r="K147" s="380"/>
      <c r="L147" s="380"/>
      <c r="M147" s="380"/>
      <c r="N147" s="380"/>
      <c r="O147" s="380"/>
      <c r="P147" s="380"/>
      <c r="Q147" s="179"/>
      <c r="R147" s="179"/>
      <c r="S147" s="179"/>
      <c r="T147" s="179"/>
      <c r="U147" s="179"/>
      <c r="V147" s="179"/>
      <c r="W147" s="179"/>
      <c r="X147" s="179"/>
      <c r="Y147" s="179"/>
      <c r="Z147" s="179"/>
      <c r="AA147" s="179"/>
      <c r="AB147" s="179"/>
      <c r="AC147" s="179"/>
      <c r="AD147" s="179"/>
      <c r="AE147" s="179"/>
      <c r="AF147" s="179"/>
      <c r="AG147" s="179"/>
      <c r="AI147" s="25" t="s">
        <v>738</v>
      </c>
      <c r="AJ147" s="19" t="str">
        <f>VLOOKUP(C147,EJE!C$1:D1479,2,FALSE)</f>
        <v>https://drive.google.com/file/d/1aPXukXLmArT7QiK0Ae-iFEh4IpnK7iYT/view?usp=sharing</v>
      </c>
    </row>
    <row r="148" spans="1:36" ht="12" customHeight="1">
      <c r="A148" s="155">
        <v>14</v>
      </c>
      <c r="B148" s="83" t="s">
        <v>42</v>
      </c>
      <c r="C148" s="171" t="s">
        <v>15</v>
      </c>
      <c r="D148" s="132" t="str">
        <f t="shared" si="79"/>
        <v>video</v>
      </c>
      <c r="E148" s="392">
        <v>10</v>
      </c>
      <c r="F148" s="392"/>
      <c r="G148" s="392"/>
      <c r="H148" s="392" t="s">
        <v>772</v>
      </c>
      <c r="I148" s="392"/>
      <c r="J148" s="392"/>
      <c r="K148" s="392">
        <v>3</v>
      </c>
      <c r="L148" s="392"/>
      <c r="M148" s="392"/>
      <c r="N148" s="392"/>
      <c r="O148" s="392"/>
      <c r="P148" s="392"/>
      <c r="Q148" s="171"/>
      <c r="R148" s="171"/>
      <c r="S148" s="171"/>
      <c r="T148" s="130"/>
      <c r="U148" s="130"/>
      <c r="V148" s="130"/>
      <c r="W148" s="130"/>
      <c r="X148" s="130"/>
      <c r="Y148" s="130"/>
      <c r="Z148" s="130"/>
      <c r="AA148" s="130"/>
      <c r="AB148" s="130"/>
      <c r="AC148" s="130"/>
      <c r="AD148" s="130"/>
      <c r="AE148" s="130"/>
      <c r="AF148" s="130"/>
      <c r="AG148" s="171"/>
      <c r="AI148" s="25" t="s">
        <v>738</v>
      </c>
      <c r="AJ148" s="19">
        <f>VLOOKUP(C148,EJE!C$1:D1480,2,FALSE)</f>
        <v>0</v>
      </c>
    </row>
    <row r="149" spans="1:36" ht="12" customHeight="1">
      <c r="A149" s="155">
        <v>15</v>
      </c>
      <c r="B149" s="83" t="s">
        <v>39</v>
      </c>
      <c r="C149" s="171" t="s">
        <v>149</v>
      </c>
      <c r="D149" s="132" t="str">
        <f t="shared" si="79"/>
        <v>video</v>
      </c>
      <c r="E149" s="392">
        <v>10</v>
      </c>
      <c r="F149" s="392"/>
      <c r="G149" s="392"/>
      <c r="H149" s="392" t="s">
        <v>772</v>
      </c>
      <c r="I149" s="392"/>
      <c r="J149" s="392"/>
      <c r="K149" s="392">
        <v>3</v>
      </c>
      <c r="L149" s="392"/>
      <c r="M149" s="392"/>
      <c r="N149" s="392"/>
      <c r="O149" s="392"/>
      <c r="P149" s="392"/>
      <c r="Q149" s="171"/>
      <c r="R149" s="171"/>
      <c r="S149" s="171"/>
      <c r="T149" s="130"/>
      <c r="U149" s="130"/>
      <c r="V149" s="130"/>
      <c r="W149" s="130"/>
      <c r="X149" s="130"/>
      <c r="Y149" s="130"/>
      <c r="Z149" s="130"/>
      <c r="AA149" s="130"/>
      <c r="AB149" s="130"/>
      <c r="AC149" s="130"/>
      <c r="AD149" s="130"/>
      <c r="AE149" s="130"/>
      <c r="AF149" s="130"/>
      <c r="AG149" s="171"/>
      <c r="AI149" s="25" t="s">
        <v>738</v>
      </c>
      <c r="AJ149" s="19">
        <f>VLOOKUP(C149,EJE!C$1:D1481,2,FALSE)</f>
        <v>0</v>
      </c>
    </row>
    <row r="150" spans="1:36" ht="12.75" customHeight="1">
      <c r="A150" s="155">
        <v>16</v>
      </c>
      <c r="B150" s="83" t="s">
        <v>685</v>
      </c>
      <c r="C150" s="171" t="s">
        <v>4</v>
      </c>
      <c r="D150" s="132" t="str">
        <f t="shared" si="79"/>
        <v>video</v>
      </c>
      <c r="E150" s="392"/>
      <c r="F150" s="392"/>
      <c r="G150" s="392"/>
      <c r="H150" s="392" t="s">
        <v>779</v>
      </c>
      <c r="I150" s="392"/>
      <c r="J150" s="392"/>
      <c r="K150" s="392">
        <v>3</v>
      </c>
      <c r="L150" s="392"/>
      <c r="M150" s="392"/>
      <c r="N150" s="392"/>
      <c r="O150" s="392"/>
      <c r="P150" s="392"/>
      <c r="Q150" s="171"/>
      <c r="R150" s="171"/>
      <c r="S150" s="171"/>
      <c r="T150" s="130"/>
      <c r="U150" s="130"/>
      <c r="V150" s="130"/>
      <c r="W150" s="130"/>
      <c r="X150" s="130"/>
      <c r="Y150" s="130"/>
      <c r="Z150" s="130"/>
      <c r="AA150" s="130"/>
      <c r="AB150" s="130"/>
      <c r="AC150" s="130"/>
      <c r="AD150" s="130"/>
      <c r="AE150" s="130"/>
      <c r="AF150" s="130"/>
      <c r="AG150" s="171"/>
      <c r="AI150" s="25" t="s">
        <v>738</v>
      </c>
      <c r="AJ150" s="19" t="str">
        <f>VLOOKUP(C150,EJE!C$1:D1482,2,FALSE)</f>
        <v>https://youtu.be/SvFPSj9WcEk?si=iMWBcf8EZLcp5zy2</v>
      </c>
    </row>
    <row r="151" spans="1:36">
      <c r="A151" s="155">
        <v>17</v>
      </c>
      <c r="B151" s="83" t="s">
        <v>1</v>
      </c>
      <c r="C151" s="171" t="s">
        <v>746</v>
      </c>
      <c r="D151" s="132" t="str">
        <f t="shared" si="79"/>
        <v>video</v>
      </c>
      <c r="E151" s="392"/>
      <c r="F151" s="392"/>
      <c r="G151" s="392"/>
      <c r="H151" s="392"/>
      <c r="I151" s="392"/>
      <c r="J151" s="392"/>
      <c r="K151" s="392"/>
      <c r="L151" s="392"/>
      <c r="M151" s="392"/>
      <c r="N151" s="392"/>
      <c r="O151" s="392"/>
      <c r="P151" s="392"/>
      <c r="Q151" s="171"/>
      <c r="R151" s="171"/>
      <c r="S151" s="171"/>
      <c r="T151" s="171"/>
      <c r="U151" s="171"/>
      <c r="V151" s="171"/>
      <c r="W151" s="171"/>
      <c r="X151" s="171"/>
      <c r="Y151" s="171"/>
      <c r="Z151" s="171"/>
      <c r="AA151" s="171"/>
      <c r="AB151" s="171"/>
      <c r="AC151" s="171"/>
      <c r="AD151" s="171"/>
      <c r="AE151" s="171"/>
      <c r="AF151" s="130"/>
      <c r="AG151" s="171"/>
      <c r="AI151" s="25" t="s">
        <v>738</v>
      </c>
      <c r="AJ151" s="19">
        <f>VLOOKUP(C151,EJE!C$1:D1483,2,FALSE)</f>
        <v>0</v>
      </c>
    </row>
    <row r="152" spans="1:36">
      <c r="A152" s="155">
        <v>18</v>
      </c>
      <c r="B152" s="83" t="s">
        <v>1</v>
      </c>
      <c r="C152" s="171" t="s">
        <v>746</v>
      </c>
      <c r="D152" s="132" t="str">
        <f t="shared" ref="D152:D158" si="80">HYPERLINK(AJ152,AI152)</f>
        <v>video</v>
      </c>
      <c r="E152" s="392"/>
      <c r="F152" s="392"/>
      <c r="G152" s="392"/>
      <c r="H152" s="392"/>
      <c r="I152" s="392"/>
      <c r="J152" s="392"/>
      <c r="K152" s="392"/>
      <c r="L152" s="392"/>
      <c r="M152" s="392"/>
      <c r="N152" s="392"/>
      <c r="O152" s="392"/>
      <c r="P152" s="392"/>
      <c r="Q152" s="171"/>
      <c r="R152" s="171"/>
      <c r="S152" s="171"/>
      <c r="T152" s="171"/>
      <c r="U152" s="171"/>
      <c r="V152" s="171"/>
      <c r="W152" s="171"/>
      <c r="X152" s="171"/>
      <c r="Y152" s="171"/>
      <c r="Z152" s="171"/>
      <c r="AA152" s="171"/>
      <c r="AB152" s="171"/>
      <c r="AC152" s="171"/>
      <c r="AD152" s="171"/>
      <c r="AE152" s="171"/>
      <c r="AF152" s="130"/>
      <c r="AG152" s="171"/>
      <c r="AI152" s="25" t="s">
        <v>738</v>
      </c>
      <c r="AJ152" s="19">
        <f>VLOOKUP(C152,EJE!C$1:D1484,2,FALSE)</f>
        <v>0</v>
      </c>
    </row>
    <row r="153" spans="1:36">
      <c r="A153" s="155">
        <v>19</v>
      </c>
      <c r="B153" s="83" t="s">
        <v>1</v>
      </c>
      <c r="C153" s="171" t="s">
        <v>746</v>
      </c>
      <c r="D153" s="132" t="str">
        <f t="shared" si="80"/>
        <v>video</v>
      </c>
      <c r="E153" s="392"/>
      <c r="F153" s="392"/>
      <c r="G153" s="392"/>
      <c r="H153" s="392"/>
      <c r="I153" s="392"/>
      <c r="J153" s="392"/>
      <c r="K153" s="392"/>
      <c r="L153" s="392"/>
      <c r="M153" s="392"/>
      <c r="N153" s="392"/>
      <c r="O153" s="392"/>
      <c r="P153" s="392"/>
      <c r="Q153" s="171"/>
      <c r="R153" s="171"/>
      <c r="S153" s="171"/>
      <c r="T153" s="171"/>
      <c r="U153" s="171"/>
      <c r="V153" s="171"/>
      <c r="W153" s="171"/>
      <c r="X153" s="171"/>
      <c r="Y153" s="171"/>
      <c r="Z153" s="171"/>
      <c r="AA153" s="171"/>
      <c r="AB153" s="171"/>
      <c r="AC153" s="171"/>
      <c r="AD153" s="171"/>
      <c r="AE153" s="171"/>
      <c r="AF153" s="130"/>
      <c r="AG153" s="171"/>
      <c r="AI153" s="25" t="s">
        <v>738</v>
      </c>
      <c r="AJ153" s="19">
        <f>VLOOKUP(C153,EJE!C$1:D1485,2,FALSE)</f>
        <v>0</v>
      </c>
    </row>
    <row r="154" spans="1:36">
      <c r="A154" s="155">
        <v>20</v>
      </c>
      <c r="B154" s="83" t="s">
        <v>1</v>
      </c>
      <c r="C154" s="171" t="s">
        <v>746</v>
      </c>
      <c r="D154" s="132" t="str">
        <f t="shared" si="80"/>
        <v>video</v>
      </c>
      <c r="E154" s="392"/>
      <c r="F154" s="392"/>
      <c r="G154" s="392"/>
      <c r="H154" s="392"/>
      <c r="I154" s="392"/>
      <c r="J154" s="392"/>
      <c r="K154" s="392"/>
      <c r="L154" s="392"/>
      <c r="M154" s="392"/>
      <c r="N154" s="392"/>
      <c r="O154" s="392"/>
      <c r="P154" s="392"/>
      <c r="Q154" s="171"/>
      <c r="R154" s="171"/>
      <c r="S154" s="171"/>
      <c r="T154" s="171"/>
      <c r="U154" s="171"/>
      <c r="V154" s="171"/>
      <c r="W154" s="171"/>
      <c r="X154" s="171"/>
      <c r="Y154" s="171"/>
      <c r="Z154" s="171"/>
      <c r="AA154" s="171"/>
      <c r="AB154" s="171"/>
      <c r="AC154" s="171"/>
      <c r="AD154" s="171"/>
      <c r="AE154" s="171"/>
      <c r="AF154" s="130"/>
      <c r="AG154" s="171"/>
      <c r="AI154" s="25" t="s">
        <v>738</v>
      </c>
      <c r="AJ154" s="19">
        <f>VLOOKUP(C154,EJE!C$1:D1486,2,FALSE)</f>
        <v>0</v>
      </c>
    </row>
    <row r="155" spans="1:36">
      <c r="A155" s="155">
        <v>21</v>
      </c>
      <c r="B155" s="83" t="s">
        <v>1</v>
      </c>
      <c r="C155" s="171" t="s">
        <v>746</v>
      </c>
      <c r="D155" s="132" t="str">
        <f t="shared" si="80"/>
        <v>video</v>
      </c>
      <c r="E155" s="392"/>
      <c r="F155" s="392"/>
      <c r="G155" s="392"/>
      <c r="H155" s="392"/>
      <c r="I155" s="392"/>
      <c r="J155" s="392"/>
      <c r="K155" s="392"/>
      <c r="L155" s="392"/>
      <c r="M155" s="392"/>
      <c r="N155" s="392"/>
      <c r="O155" s="392"/>
      <c r="P155" s="392"/>
      <c r="Q155" s="171"/>
      <c r="R155" s="171"/>
      <c r="S155" s="171"/>
      <c r="T155" s="171"/>
      <c r="U155" s="171"/>
      <c r="V155" s="171"/>
      <c r="W155" s="171"/>
      <c r="X155" s="171"/>
      <c r="Y155" s="171"/>
      <c r="Z155" s="171"/>
      <c r="AA155" s="171"/>
      <c r="AB155" s="171"/>
      <c r="AC155" s="171"/>
      <c r="AD155" s="171"/>
      <c r="AE155" s="171"/>
      <c r="AF155" s="130"/>
      <c r="AG155" s="171"/>
      <c r="AI155" s="25" t="s">
        <v>738</v>
      </c>
      <c r="AJ155" s="19">
        <f>VLOOKUP(C155,EJE!C$1:D1487,2,FALSE)</f>
        <v>0</v>
      </c>
    </row>
    <row r="156" spans="1:36">
      <c r="A156" s="155">
        <v>22</v>
      </c>
      <c r="B156" s="83" t="s">
        <v>1</v>
      </c>
      <c r="C156" s="171" t="s">
        <v>746</v>
      </c>
      <c r="D156" s="132" t="str">
        <f t="shared" si="80"/>
        <v>video</v>
      </c>
      <c r="E156" s="392"/>
      <c r="F156" s="392"/>
      <c r="G156" s="392"/>
      <c r="H156" s="392"/>
      <c r="I156" s="392"/>
      <c r="J156" s="392"/>
      <c r="K156" s="392"/>
      <c r="L156" s="392"/>
      <c r="M156" s="392"/>
      <c r="N156" s="392"/>
      <c r="O156" s="392"/>
      <c r="P156" s="392"/>
      <c r="Q156" s="171"/>
      <c r="R156" s="171"/>
      <c r="S156" s="171"/>
      <c r="T156" s="171"/>
      <c r="U156" s="171"/>
      <c r="V156" s="171"/>
      <c r="W156" s="171"/>
      <c r="X156" s="171"/>
      <c r="Y156" s="171"/>
      <c r="Z156" s="171"/>
      <c r="AA156" s="171"/>
      <c r="AB156" s="171"/>
      <c r="AC156" s="171"/>
      <c r="AD156" s="171"/>
      <c r="AE156" s="171"/>
      <c r="AF156" s="130"/>
      <c r="AG156" s="171"/>
      <c r="AI156" s="25" t="s">
        <v>738</v>
      </c>
      <c r="AJ156" s="19">
        <f>VLOOKUP(C156,EJE!C$1:D1488,2,FALSE)</f>
        <v>0</v>
      </c>
    </row>
    <row r="157" spans="1:36">
      <c r="A157" s="155">
        <v>23</v>
      </c>
      <c r="B157" s="83" t="s">
        <v>1</v>
      </c>
      <c r="C157" s="171" t="s">
        <v>746</v>
      </c>
      <c r="D157" s="132" t="str">
        <f t="shared" si="80"/>
        <v>video</v>
      </c>
      <c r="E157" s="392"/>
      <c r="F157" s="392"/>
      <c r="G157" s="392"/>
      <c r="H157" s="392"/>
      <c r="I157" s="392"/>
      <c r="J157" s="392"/>
      <c r="K157" s="392"/>
      <c r="L157" s="392"/>
      <c r="M157" s="392"/>
      <c r="N157" s="392"/>
      <c r="O157" s="392"/>
      <c r="P157" s="392"/>
      <c r="Q157" s="171"/>
      <c r="R157" s="171"/>
      <c r="S157" s="171"/>
      <c r="T157" s="171"/>
      <c r="U157" s="171"/>
      <c r="V157" s="171"/>
      <c r="W157" s="171"/>
      <c r="X157" s="171"/>
      <c r="Y157" s="171"/>
      <c r="Z157" s="171"/>
      <c r="AA157" s="171"/>
      <c r="AB157" s="171"/>
      <c r="AC157" s="171"/>
      <c r="AD157" s="171"/>
      <c r="AE157" s="171"/>
      <c r="AF157" s="130"/>
      <c r="AG157" s="171"/>
      <c r="AI157" s="25" t="s">
        <v>738</v>
      </c>
      <c r="AJ157" s="19">
        <f>VLOOKUP(C157,EJE!C$1:D1489,2,FALSE)</f>
        <v>0</v>
      </c>
    </row>
    <row r="158" spans="1:36">
      <c r="A158" s="155">
        <v>24</v>
      </c>
      <c r="B158" s="83" t="s">
        <v>1</v>
      </c>
      <c r="C158" s="171" t="s">
        <v>746</v>
      </c>
      <c r="D158" s="132" t="str">
        <f t="shared" si="80"/>
        <v>video</v>
      </c>
      <c r="E158" s="392"/>
      <c r="F158" s="392"/>
      <c r="G158" s="392"/>
      <c r="H158" s="392"/>
      <c r="I158" s="392"/>
      <c r="J158" s="392"/>
      <c r="K158" s="392"/>
      <c r="L158" s="392"/>
      <c r="M158" s="392"/>
      <c r="N158" s="392"/>
      <c r="O158" s="392"/>
      <c r="P158" s="392"/>
      <c r="Q158" s="171"/>
      <c r="R158" s="171"/>
      <c r="S158" s="171"/>
      <c r="T158" s="171"/>
      <c r="U158" s="171"/>
      <c r="V158" s="171"/>
      <c r="W158" s="171"/>
      <c r="X158" s="171"/>
      <c r="Y158" s="171"/>
      <c r="Z158" s="171"/>
      <c r="AA158" s="171"/>
      <c r="AB158" s="171"/>
      <c r="AC158" s="171"/>
      <c r="AD158" s="171"/>
      <c r="AE158" s="171"/>
      <c r="AF158" s="130"/>
      <c r="AG158" s="171"/>
      <c r="AI158" s="25" t="s">
        <v>738</v>
      </c>
      <c r="AJ158" s="19">
        <f>VLOOKUP(C158,EJE!C$1:D1490,2,FALSE)</f>
        <v>0</v>
      </c>
    </row>
    <row r="159" spans="1:36">
      <c r="C159" s="77" t="s">
        <v>927</v>
      </c>
      <c r="D159" s="192"/>
      <c r="E159" s="22"/>
      <c r="F159" s="22"/>
      <c r="G159" s="22"/>
      <c r="I159" s="18"/>
      <c r="J159" s="23"/>
      <c r="L159" s="18"/>
      <c r="M159" s="23"/>
      <c r="O159" s="18"/>
      <c r="P159" s="23"/>
      <c r="S159" s="23"/>
      <c r="U159" s="24"/>
      <c r="V159" s="24"/>
      <c r="W159" s="24"/>
      <c r="X159" s="24"/>
      <c r="Y159" s="24"/>
      <c r="AB159" s="23"/>
      <c r="AE159" s="23"/>
    </row>
    <row r="160" spans="1:36" customFormat="1" ht="20.25" customHeight="1" thickBot="1">
      <c r="A160" s="160">
        <v>7</v>
      </c>
      <c r="B160" s="160"/>
      <c r="C160" s="160" t="s">
        <v>928</v>
      </c>
      <c r="D160" s="190"/>
      <c r="E160" s="379" t="s">
        <v>688</v>
      </c>
      <c r="F160" s="379"/>
      <c r="G160" s="379"/>
      <c r="H160" s="379" t="s">
        <v>38</v>
      </c>
      <c r="I160" s="379"/>
      <c r="J160" s="379"/>
      <c r="K160" s="379" t="s">
        <v>687</v>
      </c>
      <c r="L160" s="379"/>
      <c r="M160" s="379"/>
      <c r="N160" s="379" t="s">
        <v>686</v>
      </c>
      <c r="O160" s="379"/>
      <c r="P160" s="379"/>
      <c r="Q160" s="77"/>
      <c r="R160" s="77"/>
      <c r="S160" s="77"/>
      <c r="T160" s="77"/>
      <c r="U160" s="77"/>
      <c r="V160" s="77"/>
      <c r="W160" s="77"/>
      <c r="X160" s="77"/>
      <c r="Y160" s="77"/>
      <c r="Z160" s="77"/>
      <c r="AA160" s="77"/>
      <c r="AB160" s="77"/>
      <c r="AC160" s="77"/>
      <c r="AD160" s="77"/>
      <c r="AE160" s="77"/>
      <c r="AF160" s="77"/>
      <c r="AG160" s="78"/>
      <c r="AH160" s="18"/>
      <c r="AI160" s="25"/>
      <c r="AJ160" s="76"/>
    </row>
    <row r="161" spans="1:36" ht="12.75" customHeight="1">
      <c r="A161" s="155">
        <v>1</v>
      </c>
      <c r="B161" s="80" t="s">
        <v>942</v>
      </c>
      <c r="C161" s="177" t="s">
        <v>971</v>
      </c>
      <c r="D161" s="131" t="str">
        <f t="shared" ref="D161:D166" si="81">HYPERLINK(AJ161,AI161)</f>
        <v>video</v>
      </c>
      <c r="E161" s="390">
        <v>8</v>
      </c>
      <c r="F161" s="390"/>
      <c r="G161" s="390"/>
      <c r="H161" s="390"/>
      <c r="I161" s="390"/>
      <c r="J161" s="390"/>
      <c r="K161" s="390"/>
      <c r="L161" s="390"/>
      <c r="M161" s="390"/>
      <c r="N161" s="390"/>
      <c r="O161" s="390"/>
      <c r="P161" s="391"/>
      <c r="Q161" s="159"/>
      <c r="R161" s="159"/>
      <c r="S161" s="159"/>
      <c r="T161" s="159"/>
      <c r="U161" s="159"/>
      <c r="V161" s="159"/>
      <c r="W161" s="159"/>
      <c r="X161" s="159"/>
      <c r="Y161" s="159"/>
      <c r="Z161" s="159"/>
      <c r="AA161" s="159"/>
      <c r="AB161" s="159"/>
      <c r="AC161" s="159"/>
      <c r="AD161" s="159"/>
      <c r="AE161" s="159"/>
      <c r="AF161" s="159"/>
      <c r="AG161" s="179"/>
      <c r="AI161" s="25" t="s">
        <v>738</v>
      </c>
      <c r="AJ161" s="19" t="str">
        <f>VLOOKUP(C161,EJE!C$1:D1493,2,FALSE)</f>
        <v>https://drive.google.com/file/d/1Obj2B0pgphywe8p9A6MvgDIw5gB_Nl53/view?usp=sharing</v>
      </c>
    </row>
    <row r="162" spans="1:36" ht="12.75" customHeight="1">
      <c r="A162" s="155">
        <v>2</v>
      </c>
      <c r="B162" s="81" t="s">
        <v>264</v>
      </c>
      <c r="C162" s="179" t="s">
        <v>651</v>
      </c>
      <c r="D162" s="132" t="str">
        <f t="shared" si="81"/>
        <v>video</v>
      </c>
      <c r="E162" s="380"/>
      <c r="F162" s="380"/>
      <c r="G162" s="380"/>
      <c r="H162" s="380" t="s">
        <v>776</v>
      </c>
      <c r="I162" s="380"/>
      <c r="J162" s="380"/>
      <c r="K162" s="380">
        <v>3</v>
      </c>
      <c r="L162" s="380"/>
      <c r="M162" s="380"/>
      <c r="N162" s="380"/>
      <c r="O162" s="380"/>
      <c r="P162" s="385"/>
      <c r="Q162" s="159"/>
      <c r="R162" s="159"/>
      <c r="S162" s="159"/>
      <c r="T162" s="159"/>
      <c r="U162" s="159"/>
      <c r="V162" s="159"/>
      <c r="W162" s="159"/>
      <c r="X162" s="159"/>
      <c r="Y162" s="159"/>
      <c r="Z162" s="159"/>
      <c r="AA162" s="159"/>
      <c r="AB162" s="159"/>
      <c r="AC162" s="159"/>
      <c r="AD162" s="159"/>
      <c r="AE162" s="159"/>
      <c r="AF162" s="159"/>
      <c r="AG162" s="179"/>
      <c r="AI162" s="25" t="s">
        <v>738</v>
      </c>
      <c r="AJ162" s="19" t="str">
        <f>VLOOKUP(C162,EJE!C$1:D1494,2,FALSE)</f>
        <v>https://youtu.be/NDnUK9fSDe8?si=3nBkyPS7AyNNNd0x</v>
      </c>
    </row>
    <row r="163" spans="1:36" ht="12.75" customHeight="1" thickBot="1">
      <c r="A163" s="155">
        <v>3</v>
      </c>
      <c r="B163" s="82" t="s">
        <v>942</v>
      </c>
      <c r="C163" s="181" t="s">
        <v>176</v>
      </c>
      <c r="D163" s="133" t="str">
        <f t="shared" si="81"/>
        <v>video</v>
      </c>
      <c r="E163" s="387"/>
      <c r="F163" s="387"/>
      <c r="G163" s="387"/>
      <c r="H163" s="387" t="s">
        <v>776</v>
      </c>
      <c r="I163" s="387"/>
      <c r="J163" s="387"/>
      <c r="K163" s="387">
        <v>3</v>
      </c>
      <c r="L163" s="387"/>
      <c r="M163" s="387"/>
      <c r="N163" s="387"/>
      <c r="O163" s="387"/>
      <c r="P163" s="388"/>
      <c r="Q163" s="159"/>
      <c r="R163" s="159"/>
      <c r="S163" s="159"/>
      <c r="T163" s="159"/>
      <c r="U163" s="159"/>
      <c r="V163" s="159"/>
      <c r="W163" s="159"/>
      <c r="X163" s="159"/>
      <c r="Y163" s="159"/>
      <c r="Z163" s="159"/>
      <c r="AA163" s="159"/>
      <c r="AB163" s="159"/>
      <c r="AC163" s="159"/>
      <c r="AD163" s="159"/>
      <c r="AE163" s="159"/>
      <c r="AF163" s="159"/>
      <c r="AG163" s="179"/>
      <c r="AI163" s="25" t="s">
        <v>738</v>
      </c>
      <c r="AJ163" s="19" t="str">
        <f>VLOOKUP(C163,EJE!C$1:D1495,2,FALSE)</f>
        <v>https://drive.google.com/file/d/1Q1An8Nigul245WUqUDS52fCJOsCBmEqf/view?usp=drive_link</v>
      </c>
    </row>
    <row r="164" spans="1:36" ht="12.75" customHeight="1">
      <c r="A164" s="155">
        <v>4</v>
      </c>
      <c r="B164" s="81" t="s">
        <v>739</v>
      </c>
      <c r="C164" s="179" t="s">
        <v>66</v>
      </c>
      <c r="D164" s="132" t="str">
        <f t="shared" si="81"/>
        <v>video</v>
      </c>
      <c r="E164" s="380"/>
      <c r="F164" s="380"/>
      <c r="G164" s="380"/>
      <c r="H164" s="380" t="s">
        <v>776</v>
      </c>
      <c r="I164" s="380"/>
      <c r="J164" s="380"/>
      <c r="K164" s="380">
        <v>3</v>
      </c>
      <c r="L164" s="380"/>
      <c r="M164" s="380"/>
      <c r="N164" s="380"/>
      <c r="O164" s="380"/>
      <c r="P164" s="385"/>
      <c r="Q164" s="159"/>
      <c r="R164" s="159"/>
      <c r="S164" s="159"/>
      <c r="T164" s="159"/>
      <c r="U164" s="159"/>
      <c r="V164" s="159"/>
      <c r="W164" s="159"/>
      <c r="X164" s="159"/>
      <c r="Y164" s="159"/>
      <c r="Z164" s="159"/>
      <c r="AA164" s="159"/>
      <c r="AB164" s="159"/>
      <c r="AC164" s="159"/>
      <c r="AD164" s="159"/>
      <c r="AE164" s="159"/>
      <c r="AF164" s="159"/>
      <c r="AG164" s="179"/>
      <c r="AI164" s="25" t="s">
        <v>738</v>
      </c>
      <c r="AJ164" s="19" t="str">
        <f>VLOOKUP(C164,EJE!C$1:D1496,2,FALSE)</f>
        <v>https://youtu.be/YNAwRWgPwNk?si=tRGZb459mOPBCCZB</v>
      </c>
    </row>
    <row r="165" spans="1:36" ht="12.75" customHeight="1">
      <c r="A165" s="155">
        <v>5</v>
      </c>
      <c r="B165" s="81" t="s">
        <v>739</v>
      </c>
      <c r="C165" s="179" t="s">
        <v>622</v>
      </c>
      <c r="D165" s="132" t="e">
        <f t="shared" si="81"/>
        <v>#N/A</v>
      </c>
      <c r="E165" s="380"/>
      <c r="F165" s="380"/>
      <c r="G165" s="380"/>
      <c r="H165" s="380" t="s">
        <v>776</v>
      </c>
      <c r="I165" s="380"/>
      <c r="J165" s="380"/>
      <c r="K165" s="380">
        <v>3</v>
      </c>
      <c r="L165" s="380"/>
      <c r="M165" s="380"/>
      <c r="N165" s="380"/>
      <c r="O165" s="380"/>
      <c r="P165" s="385"/>
      <c r="Q165" s="159"/>
      <c r="R165" s="159"/>
      <c r="S165" s="159"/>
      <c r="T165" s="159"/>
      <c r="U165" s="159"/>
      <c r="V165" s="159"/>
      <c r="W165" s="159"/>
      <c r="X165" s="159"/>
      <c r="Y165" s="159"/>
      <c r="Z165" s="159"/>
      <c r="AA165" s="159"/>
      <c r="AB165" s="159"/>
      <c r="AC165" s="159"/>
      <c r="AD165" s="159"/>
      <c r="AE165" s="159"/>
      <c r="AF165" s="159"/>
      <c r="AG165" s="179"/>
      <c r="AI165" s="25" t="s">
        <v>738</v>
      </c>
      <c r="AJ165" s="19" t="e">
        <f>VLOOKUP(C165,EJE!C$1:D1497,2,FALSE)</f>
        <v>#N/A</v>
      </c>
    </row>
    <row r="166" spans="1:36" ht="12.75" customHeight="1" thickBot="1">
      <c r="A166" s="155">
        <v>6</v>
      </c>
      <c r="B166" s="81" t="s">
        <v>0</v>
      </c>
      <c r="C166" s="179" t="s">
        <v>627</v>
      </c>
      <c r="D166" s="132" t="str">
        <f t="shared" si="81"/>
        <v>video</v>
      </c>
      <c r="E166" s="380"/>
      <c r="F166" s="380"/>
      <c r="G166" s="380"/>
      <c r="H166" s="380" t="s">
        <v>776</v>
      </c>
      <c r="I166" s="380"/>
      <c r="J166" s="380"/>
      <c r="K166" s="380">
        <v>3</v>
      </c>
      <c r="L166" s="380"/>
      <c r="M166" s="380"/>
      <c r="N166" s="380"/>
      <c r="O166" s="380"/>
      <c r="P166" s="385"/>
      <c r="Q166" s="159"/>
      <c r="R166" s="159"/>
      <c r="S166" s="159"/>
      <c r="T166" s="159"/>
      <c r="U166" s="159"/>
      <c r="V166" s="159"/>
      <c r="W166" s="159"/>
      <c r="X166" s="159"/>
      <c r="Y166" s="159"/>
      <c r="Z166" s="159"/>
      <c r="AA166" s="159"/>
      <c r="AB166" s="159"/>
      <c r="AC166" s="159"/>
      <c r="AD166" s="159"/>
      <c r="AE166" s="159"/>
      <c r="AF166" s="159"/>
      <c r="AG166" s="179"/>
      <c r="AI166" s="25" t="s">
        <v>738</v>
      </c>
      <c r="AJ166" s="19" t="str">
        <f>VLOOKUP(C166,EJE!C$1:D1498,2,FALSE)</f>
        <v>https://youtu.be/21c_yxmd5lQ?si=PIVwUqgcfAsyu5jn</v>
      </c>
    </row>
    <row r="167" spans="1:36" ht="12.75" customHeight="1">
      <c r="A167" s="155">
        <v>7</v>
      </c>
      <c r="B167" s="129" t="s">
        <v>1299</v>
      </c>
      <c r="C167" s="177" t="str">
        <f>+VLOOKUP($B167,PERIODIZACION!$A$3:$AN$528,2,FALSE)</f>
        <v>PECHO</v>
      </c>
      <c r="D167" s="222">
        <f>IF(VLOOKUP($B167,PERIODIZACION!$A$3:$AN$528,3,FALSE)=0,"",VLOOKUP($B167,PERIODIZACION!$A$3:$AN$528,3,FALSE))</f>
        <v>40</v>
      </c>
      <c r="E167" s="177" t="str">
        <f t="shared" ref="E167" si="82">IF(D167 &lt;&gt; "","/","")</f>
        <v>/</v>
      </c>
      <c r="F167" s="177">
        <f>IF(VLOOKUP($B167,PERIODIZACION!$A$3:$AN$500,4,FALSE)=0,"",VLOOKUP($B167,PERIODIZACION!$A$3:$AN$500,4,FALSE))</f>
        <v>4</v>
      </c>
      <c r="G167" s="177">
        <f>IF(VLOOKUP($B167,PERIODIZACION!$A$3:$AN$500,5,FALSE)=0,"",VLOOKUP($B167,PERIODIZACION!$A$3:$AN$500,5,FALSE))</f>
        <v>60</v>
      </c>
      <c r="H167" s="177" t="str">
        <f t="shared" ref="H167" si="83">IF(G167 &lt;&gt; "","/","")</f>
        <v>/</v>
      </c>
      <c r="I167" s="177">
        <f>IF(VLOOKUP($B167,PERIODIZACION!$A$3:$AN$500,6,FALSE)=0,"",VLOOKUP($B167,PERIODIZACION!$A$3:$AN$500,6,FALSE))</f>
        <v>4</v>
      </c>
      <c r="J167" s="177">
        <f>IF(VLOOKUP($B167,PERIODIZACION!$A$3:$AN$500,7,FALSE)=0,"",VLOOKUP($B167,PERIODIZACION!$A$3:$AN$500,7,FALSE))</f>
        <v>70</v>
      </c>
      <c r="K167" s="177" t="str">
        <f t="shared" ref="K167" si="84">IF(J167 &lt;&gt; "","/","")</f>
        <v>/</v>
      </c>
      <c r="L167" s="177">
        <f>IF(VLOOKUP($B167,PERIODIZACION!$A$3:$AN$500,8,FALSE)=0,"",VLOOKUP($B167,PERIODIZACION!$A$3:$AN$500,8,FALSE))</f>
        <v>4</v>
      </c>
      <c r="M167" s="177">
        <f>IF(VLOOKUP($B167,PERIODIZACION!$A$3:$AN$500,9,FALSE)=0,"",VLOOKUP($B167,PERIODIZACION!$A$3:$AN$500,9,FALSE))</f>
        <v>80</v>
      </c>
      <c r="N167" s="177" t="str">
        <f t="shared" ref="N167" si="85">IF(M167 &lt;&gt; "","/","")</f>
        <v>/</v>
      </c>
      <c r="O167" s="177">
        <f>IF(VLOOKUP($B167,PERIODIZACION!$A$3:$AN$500,10,FALSE)=0,"",VLOOKUP($B167,PERIODIZACION!$A$3:$AN$500,10,FALSE))</f>
        <v>2</v>
      </c>
      <c r="P167" s="177">
        <f>IF(VLOOKUP($B167,PERIODIZACION!$A$3:$AN$500,11,FALSE)=0,"",VLOOKUP($B167,PERIODIZACION!$A$3:$AN$500,11,FALSE))</f>
        <v>80</v>
      </c>
      <c r="Q167" s="177" t="str">
        <f t="shared" ref="Q167" si="86">IF(P167 &lt;&gt; "","/","")</f>
        <v>/</v>
      </c>
      <c r="R167" s="177">
        <f>IF(VLOOKUP($B167,PERIODIZACION!$A$3:$AN$500,12,FALSE)=0,"",VLOOKUP($B167,PERIODIZACION!$A$3:$AN$500,12,FALSE))</f>
        <v>2</v>
      </c>
      <c r="S167" s="177">
        <f>IF(VLOOKUP($B167,PERIODIZACION!$A$3:$AN$500,13,FALSE)=0,"",VLOOKUP($B167,PERIODIZACION!$A$3:$AN$500,13,FALSE))</f>
        <v>80</v>
      </c>
      <c r="T167" s="177" t="str">
        <f t="shared" ref="T167" si="87">IF(S167 &lt;&gt; "","/","")</f>
        <v>/</v>
      </c>
      <c r="U167" s="177">
        <f>IF(VLOOKUP($B167,PERIODIZACION!$A$3:$AN$500,14,FALSE)=0,"",VLOOKUP($B167,PERIODIZACION!$A$3:$AN$500,14,FALSE))</f>
        <v>2</v>
      </c>
      <c r="V167" s="177">
        <f>IF(VLOOKUP($B167,PERIODIZACION!$A$3:$AN$500,15,FALSE)=0,"",VLOOKUP($B167,PERIODIZACION!$A$3:$AN$500,15,FALSE))</f>
        <v>80</v>
      </c>
      <c r="W167" s="177" t="str">
        <f t="shared" ref="W167" si="88">IF(V167 &lt;&gt; "","/","")</f>
        <v>/</v>
      </c>
      <c r="X167" s="177">
        <f>IF(VLOOKUP($B167,PERIODIZACION!$A$3:$AN$500,16,FALSE)=0,"",VLOOKUP($B167,PERIODIZACION!$A$3:$AN$500,16,FALSE))</f>
        <v>2</v>
      </c>
      <c r="Y167" s="177">
        <f>IF(VLOOKUP($B167,PERIODIZACION!$A$3:$AN$500,17,FALSE)=0,"",VLOOKUP($B167,PERIODIZACION!$A$3:$AN$500,17,FALSE))</f>
        <v>80</v>
      </c>
      <c r="Z167" s="177" t="str">
        <f t="shared" ref="Z167" si="89">IF(Y167 &lt;&gt; "","/","")</f>
        <v>/</v>
      </c>
      <c r="AA167" s="177">
        <f>IF(VLOOKUP($B167,PERIODIZACION!$A$3:$AN$500,18,FALSE)=0,"",VLOOKUP($B167,PERIODIZACION!$A$3:$AN$500,18,FALSE))</f>
        <v>2</v>
      </c>
      <c r="AB167" s="177">
        <f>IF(VLOOKUP($B167,PERIODIZACION!$A$3:$AN$500,19,FALSE)=0,"",VLOOKUP($B167,PERIODIZACION!$A$3:$AN$500,19,FALSE))</f>
        <v>80</v>
      </c>
      <c r="AC167" s="177" t="str">
        <f t="shared" ref="AC167" si="90">IF(AB167 &lt;&gt; "","/","")</f>
        <v>/</v>
      </c>
      <c r="AD167" s="177">
        <f>IF(VLOOKUP($B167,PERIODIZACION!$A$3:$AN$500,20,FALSE)=0,"",VLOOKUP($B167,PERIODIZACION!$A$3:$AN$500,20,FALSE))</f>
        <v>2</v>
      </c>
      <c r="AE167" s="177" t="str">
        <f>IF(VLOOKUP($B167,PERIODIZACION!$A$3:$AN$500,21,FALSE)=0,"",VLOOKUP($B167,PERIODIZACION!$A$3:$AN$500,21,FALSE))</f>
        <v/>
      </c>
      <c r="AF167" s="177" t="str">
        <f t="shared" ref="AF167" si="91">IF(AE167 &lt;&gt; "","/","")</f>
        <v/>
      </c>
      <c r="AG167" s="182" t="str">
        <f>IF(VLOOKUP($B167,PERIODIZACION!$A$3:$AN$500,22,FALSE)=0,"",VLOOKUP($B167,PERIODIZACION!$A$3:$AN$500,22,FALSE))</f>
        <v/>
      </c>
      <c r="AJ167" s="19" t="e">
        <f>VLOOKUP(C167,EJE!C$1:D1499,2,FALSE)</f>
        <v>#N/A</v>
      </c>
    </row>
    <row r="168" spans="1:36" ht="12.75" customHeight="1">
      <c r="A168" s="155">
        <v>8</v>
      </c>
      <c r="B168" s="81" t="s">
        <v>685</v>
      </c>
      <c r="C168" s="179" t="s">
        <v>3</v>
      </c>
      <c r="D168" s="132" t="str">
        <f>HYPERLINK(AJ168,AI168)</f>
        <v>video</v>
      </c>
      <c r="E168" s="380"/>
      <c r="F168" s="380"/>
      <c r="G168" s="380"/>
      <c r="H168" s="380" t="s">
        <v>776</v>
      </c>
      <c r="I168" s="380"/>
      <c r="J168" s="380"/>
      <c r="K168" s="380"/>
      <c r="L168" s="380"/>
      <c r="M168" s="380"/>
      <c r="N168" s="380"/>
      <c r="O168" s="380"/>
      <c r="P168" s="380"/>
      <c r="Q168" s="179"/>
      <c r="R168" s="179"/>
      <c r="S168" s="179"/>
      <c r="T168" s="179"/>
      <c r="U168" s="179"/>
      <c r="V168" s="179"/>
      <c r="W168" s="179"/>
      <c r="X168" s="179"/>
      <c r="Y168" s="179"/>
      <c r="Z168" s="179"/>
      <c r="AA168" s="179"/>
      <c r="AB168" s="179"/>
      <c r="AC168" s="179"/>
      <c r="AD168" s="179"/>
      <c r="AE168" s="179"/>
      <c r="AF168" s="179"/>
      <c r="AG168" s="183"/>
      <c r="AI168" s="25" t="s">
        <v>738</v>
      </c>
      <c r="AJ168" s="19" t="str">
        <f>VLOOKUP(C168,EJE!C$1:D1500,2,FALSE)</f>
        <v>https://youtu.be/JwwQxitUCsY?si=-0IR-GRHn2uOUwX0</v>
      </c>
    </row>
    <row r="169" spans="1:36" ht="12.75" customHeight="1" thickBot="1">
      <c r="A169" s="155">
        <v>9</v>
      </c>
      <c r="B169" s="82" t="s">
        <v>264</v>
      </c>
      <c r="C169" s="224" t="s">
        <v>219</v>
      </c>
      <c r="D169" s="133" t="str">
        <f>HYPERLINK(AJ169,AI169)</f>
        <v>video</v>
      </c>
      <c r="E169" s="387"/>
      <c r="F169" s="387"/>
      <c r="G169" s="387"/>
      <c r="H169" s="387" t="s">
        <v>776</v>
      </c>
      <c r="I169" s="387"/>
      <c r="J169" s="387"/>
      <c r="K169" s="387"/>
      <c r="L169" s="387"/>
      <c r="M169" s="387"/>
      <c r="N169" s="387"/>
      <c r="O169" s="387"/>
      <c r="P169" s="387"/>
      <c r="Q169" s="224"/>
      <c r="R169" s="224"/>
      <c r="S169" s="224"/>
      <c r="T169" s="224"/>
      <c r="U169" s="224"/>
      <c r="V169" s="224"/>
      <c r="W169" s="224"/>
      <c r="X169" s="224"/>
      <c r="Y169" s="224"/>
      <c r="Z169" s="224"/>
      <c r="AA169" s="224"/>
      <c r="AB169" s="224"/>
      <c r="AC169" s="224"/>
      <c r="AD169" s="224"/>
      <c r="AE169" s="224"/>
      <c r="AF169" s="224"/>
      <c r="AG169" s="225"/>
      <c r="AI169" s="25" t="s">
        <v>738</v>
      </c>
      <c r="AJ169" s="19">
        <f>VLOOKUP(C169,EJE!C$1:D1501,2,FALSE)</f>
        <v>0</v>
      </c>
    </row>
    <row r="170" spans="1:36" ht="12.75" customHeight="1">
      <c r="A170" s="155">
        <v>10</v>
      </c>
      <c r="B170" s="379"/>
      <c r="C170" s="379"/>
      <c r="D170" s="379"/>
      <c r="E170" s="379" t="s">
        <v>688</v>
      </c>
      <c r="F170" s="379"/>
      <c r="G170" s="379"/>
      <c r="H170" s="379" t="s">
        <v>38</v>
      </c>
      <c r="I170" s="379"/>
      <c r="J170" s="379"/>
      <c r="K170" s="379" t="s">
        <v>687</v>
      </c>
      <c r="L170" s="379"/>
      <c r="M170" s="379"/>
      <c r="N170" s="379" t="s">
        <v>686</v>
      </c>
      <c r="O170" s="379"/>
      <c r="P170" s="379"/>
      <c r="Q170" s="179"/>
      <c r="R170" s="179"/>
      <c r="S170" s="179"/>
      <c r="T170" s="179"/>
      <c r="U170" s="179"/>
      <c r="V170" s="179"/>
      <c r="W170" s="179"/>
      <c r="X170" s="179"/>
      <c r="Y170" s="179"/>
      <c r="Z170" s="179"/>
      <c r="AA170" s="179"/>
      <c r="AB170" s="179"/>
      <c r="AC170" s="179"/>
      <c r="AD170" s="179"/>
      <c r="AE170" s="179"/>
      <c r="AF170" s="179"/>
      <c r="AG170" s="179"/>
      <c r="AJ170" s="19"/>
    </row>
    <row r="171" spans="1:36" ht="12.75" customHeight="1">
      <c r="A171" s="155">
        <v>11</v>
      </c>
      <c r="B171" s="83" t="s">
        <v>685</v>
      </c>
      <c r="C171" s="179" t="s">
        <v>3</v>
      </c>
      <c r="D171" s="132" t="str">
        <f t="shared" ref="D171:D177" si="92">HYPERLINK(AJ171,AI171)</f>
        <v>video</v>
      </c>
      <c r="E171" s="380"/>
      <c r="F171" s="380"/>
      <c r="G171" s="380"/>
      <c r="H171" s="380" t="s">
        <v>776</v>
      </c>
      <c r="I171" s="380"/>
      <c r="J171" s="380"/>
      <c r="K171" s="380"/>
      <c r="L171" s="380"/>
      <c r="M171" s="380"/>
      <c r="N171" s="380"/>
      <c r="O171" s="380"/>
      <c r="P171" s="380"/>
      <c r="Q171" s="179"/>
      <c r="R171" s="179"/>
      <c r="S171" s="179"/>
      <c r="T171" s="179"/>
      <c r="U171" s="179"/>
      <c r="V171" s="179"/>
      <c r="W171" s="179"/>
      <c r="X171" s="179"/>
      <c r="Y171" s="179"/>
      <c r="Z171" s="179"/>
      <c r="AA171" s="179"/>
      <c r="AB171" s="179"/>
      <c r="AC171" s="179"/>
      <c r="AD171" s="179"/>
      <c r="AE171" s="179"/>
      <c r="AF171" s="179"/>
      <c r="AG171" s="179"/>
      <c r="AI171" s="25" t="s">
        <v>738</v>
      </c>
      <c r="AJ171" s="19" t="str">
        <f>VLOOKUP(C171,EJE!C$1:D1503,2,FALSE)</f>
        <v>https://youtu.be/JwwQxitUCsY?si=-0IR-GRHn2uOUwX0</v>
      </c>
    </row>
    <row r="172" spans="1:36" ht="12.75" customHeight="1">
      <c r="A172" s="155">
        <v>12</v>
      </c>
      <c r="B172" s="83" t="s">
        <v>942</v>
      </c>
      <c r="C172" s="179" t="s">
        <v>179</v>
      </c>
      <c r="D172" s="132" t="str">
        <f t="shared" si="92"/>
        <v>video</v>
      </c>
      <c r="E172" s="380"/>
      <c r="F172" s="380"/>
      <c r="G172" s="380"/>
      <c r="H172" s="380" t="s">
        <v>776</v>
      </c>
      <c r="I172" s="380"/>
      <c r="J172" s="380"/>
      <c r="K172" s="380"/>
      <c r="L172" s="380"/>
      <c r="M172" s="380"/>
      <c r="N172" s="380"/>
      <c r="O172" s="380"/>
      <c r="P172" s="380"/>
      <c r="Q172" s="179"/>
      <c r="R172" s="179"/>
      <c r="S172" s="179"/>
      <c r="T172" s="179"/>
      <c r="U172" s="179"/>
      <c r="V172" s="179"/>
      <c r="W172" s="179"/>
      <c r="X172" s="179"/>
      <c r="Y172" s="179"/>
      <c r="Z172" s="179"/>
      <c r="AA172" s="179"/>
      <c r="AB172" s="179"/>
      <c r="AC172" s="179"/>
      <c r="AD172" s="179"/>
      <c r="AE172" s="179"/>
      <c r="AF172" s="179"/>
      <c r="AG172" s="179"/>
      <c r="AI172" s="25" t="s">
        <v>738</v>
      </c>
      <c r="AJ172" s="19" t="str">
        <f>VLOOKUP(C172,EJE!C$1:D1504,2,FALSE)</f>
        <v>https://drive.google.com/file/d/1aPXukXLmArT7QiK0Ae-iFEh4IpnK7iYT/view?usp=sharing</v>
      </c>
    </row>
    <row r="173" spans="1:36" ht="12.75" customHeight="1">
      <c r="A173" s="155">
        <v>13</v>
      </c>
      <c r="B173" s="83" t="s">
        <v>942</v>
      </c>
      <c r="C173" s="179" t="s">
        <v>179</v>
      </c>
      <c r="D173" s="132" t="str">
        <f t="shared" si="92"/>
        <v>video</v>
      </c>
      <c r="E173" s="380"/>
      <c r="F173" s="380"/>
      <c r="G173" s="380"/>
      <c r="H173" s="380" t="s">
        <v>776</v>
      </c>
      <c r="I173" s="380"/>
      <c r="J173" s="380"/>
      <c r="K173" s="380"/>
      <c r="L173" s="380"/>
      <c r="M173" s="380"/>
      <c r="N173" s="380"/>
      <c r="O173" s="380"/>
      <c r="P173" s="380"/>
      <c r="Q173" s="179"/>
      <c r="R173" s="179"/>
      <c r="S173" s="179"/>
      <c r="T173" s="179"/>
      <c r="U173" s="179"/>
      <c r="V173" s="179"/>
      <c r="W173" s="179"/>
      <c r="X173" s="179"/>
      <c r="Y173" s="179"/>
      <c r="Z173" s="179"/>
      <c r="AA173" s="179"/>
      <c r="AB173" s="179"/>
      <c r="AC173" s="179"/>
      <c r="AD173" s="179"/>
      <c r="AE173" s="179"/>
      <c r="AF173" s="179"/>
      <c r="AG173" s="179"/>
      <c r="AI173" s="25" t="s">
        <v>738</v>
      </c>
      <c r="AJ173" s="19" t="str">
        <f>VLOOKUP(C173,EJE!C$1:D1505,2,FALSE)</f>
        <v>https://drive.google.com/file/d/1aPXukXLmArT7QiK0Ae-iFEh4IpnK7iYT/view?usp=sharing</v>
      </c>
    </row>
    <row r="174" spans="1:36" ht="12.75" customHeight="1">
      <c r="A174" s="155">
        <v>14</v>
      </c>
      <c r="B174" s="83" t="s">
        <v>42</v>
      </c>
      <c r="C174" s="171" t="s">
        <v>15</v>
      </c>
      <c r="D174" s="132" t="str">
        <f t="shared" si="92"/>
        <v>video</v>
      </c>
      <c r="E174" s="392">
        <v>10</v>
      </c>
      <c r="F174" s="392"/>
      <c r="G174" s="392"/>
      <c r="H174" s="392" t="s">
        <v>772</v>
      </c>
      <c r="I174" s="392"/>
      <c r="J174" s="392"/>
      <c r="K174" s="392">
        <v>3</v>
      </c>
      <c r="L174" s="392"/>
      <c r="M174" s="392"/>
      <c r="N174" s="392">
        <v>0</v>
      </c>
      <c r="O174" s="392"/>
      <c r="P174" s="392"/>
      <c r="Q174" s="171"/>
      <c r="R174" s="171"/>
      <c r="S174" s="171"/>
      <c r="T174" s="130"/>
      <c r="U174" s="130"/>
      <c r="V174" s="130"/>
      <c r="W174" s="130"/>
      <c r="X174" s="130"/>
      <c r="Y174" s="130"/>
      <c r="Z174" s="130"/>
      <c r="AA174" s="130"/>
      <c r="AB174" s="130"/>
      <c r="AC174" s="130"/>
      <c r="AD174" s="130"/>
      <c r="AE174" s="130"/>
      <c r="AF174" s="130"/>
      <c r="AG174" s="171"/>
      <c r="AI174" s="25" t="s">
        <v>738</v>
      </c>
      <c r="AJ174" s="19">
        <f>VLOOKUP(C174,EJE!C$1:D1506,2,FALSE)</f>
        <v>0</v>
      </c>
    </row>
    <row r="175" spans="1:36" ht="12.75" customHeight="1">
      <c r="A175" s="155">
        <v>15</v>
      </c>
      <c r="B175" s="83" t="s">
        <v>39</v>
      </c>
      <c r="C175" s="171" t="s">
        <v>149</v>
      </c>
      <c r="D175" s="132" t="str">
        <f t="shared" si="92"/>
        <v>video</v>
      </c>
      <c r="E175" s="392">
        <v>10</v>
      </c>
      <c r="F175" s="392"/>
      <c r="G175" s="392"/>
      <c r="H175" s="392" t="s">
        <v>772</v>
      </c>
      <c r="I175" s="392"/>
      <c r="J175" s="392"/>
      <c r="K175" s="392">
        <v>3</v>
      </c>
      <c r="L175" s="392"/>
      <c r="M175" s="392"/>
      <c r="N175" s="392">
        <v>0</v>
      </c>
      <c r="O175" s="392"/>
      <c r="P175" s="392"/>
      <c r="Q175" s="171"/>
      <c r="R175" s="171"/>
      <c r="S175" s="171"/>
      <c r="T175" s="130"/>
      <c r="U175" s="130"/>
      <c r="V175" s="130"/>
      <c r="W175" s="130"/>
      <c r="X175" s="130"/>
      <c r="Y175" s="130"/>
      <c r="Z175" s="130"/>
      <c r="AA175" s="130"/>
      <c r="AB175" s="130"/>
      <c r="AC175" s="130"/>
      <c r="AD175" s="130"/>
      <c r="AE175" s="130"/>
      <c r="AF175" s="130"/>
      <c r="AG175" s="171"/>
      <c r="AI175" s="25" t="s">
        <v>738</v>
      </c>
      <c r="AJ175" s="19">
        <f>VLOOKUP(C175,EJE!C$1:D1507,2,FALSE)</f>
        <v>0</v>
      </c>
    </row>
    <row r="176" spans="1:36" ht="12.75" customHeight="1">
      <c r="A176" s="155">
        <v>16</v>
      </c>
      <c r="B176" s="83" t="s">
        <v>685</v>
      </c>
      <c r="C176" s="171" t="s">
        <v>4</v>
      </c>
      <c r="D176" s="132" t="str">
        <f t="shared" si="92"/>
        <v>video</v>
      </c>
      <c r="E176" s="392"/>
      <c r="F176" s="392"/>
      <c r="G176" s="392"/>
      <c r="H176" s="392" t="s">
        <v>779</v>
      </c>
      <c r="I176" s="392"/>
      <c r="J176" s="392"/>
      <c r="K176" s="392">
        <v>3</v>
      </c>
      <c r="L176" s="392"/>
      <c r="M176" s="392"/>
      <c r="N176" s="392">
        <v>0</v>
      </c>
      <c r="O176" s="392"/>
      <c r="P176" s="392"/>
      <c r="Q176" s="171"/>
      <c r="R176" s="171"/>
      <c r="S176" s="171"/>
      <c r="T176" s="130"/>
      <c r="U176" s="130"/>
      <c r="V176" s="130"/>
      <c r="W176" s="130"/>
      <c r="X176" s="130"/>
      <c r="Y176" s="130"/>
      <c r="Z176" s="130"/>
      <c r="AA176" s="130"/>
      <c r="AB176" s="130"/>
      <c r="AC176" s="130"/>
      <c r="AD176" s="130"/>
      <c r="AE176" s="130"/>
      <c r="AF176" s="130"/>
      <c r="AG176" s="171"/>
      <c r="AI176" s="25" t="s">
        <v>738</v>
      </c>
      <c r="AJ176" s="19" t="str">
        <f>VLOOKUP(C176,EJE!C$1:D1508,2,FALSE)</f>
        <v>https://youtu.be/SvFPSj9WcEk?si=iMWBcf8EZLcp5zy2</v>
      </c>
    </row>
    <row r="177" spans="1:36">
      <c r="A177" s="155">
        <v>17</v>
      </c>
      <c r="B177" s="83" t="s">
        <v>1</v>
      </c>
      <c r="C177" s="171" t="s">
        <v>746</v>
      </c>
      <c r="D177" s="132" t="str">
        <f t="shared" si="92"/>
        <v>video</v>
      </c>
      <c r="E177" s="392"/>
      <c r="F177" s="392"/>
      <c r="G177" s="392"/>
      <c r="H177" s="392"/>
      <c r="I177" s="392"/>
      <c r="J177" s="392"/>
      <c r="K177" s="392"/>
      <c r="L177" s="392"/>
      <c r="M177" s="392"/>
      <c r="N177" s="392"/>
      <c r="O177" s="392"/>
      <c r="P177" s="392"/>
      <c r="Q177" s="171"/>
      <c r="R177" s="171"/>
      <c r="S177" s="171"/>
      <c r="T177" s="171"/>
      <c r="U177" s="171"/>
      <c r="V177" s="171"/>
      <c r="W177" s="171"/>
      <c r="X177" s="171"/>
      <c r="Y177" s="171"/>
      <c r="Z177" s="171"/>
      <c r="AA177" s="171"/>
      <c r="AB177" s="171"/>
      <c r="AC177" s="171"/>
      <c r="AD177" s="171"/>
      <c r="AE177" s="171"/>
      <c r="AF177" s="130"/>
      <c r="AG177" s="171"/>
      <c r="AI177" s="25" t="s">
        <v>738</v>
      </c>
      <c r="AJ177" s="19">
        <f>VLOOKUP(C177,EJE!C$1:D1509,2,FALSE)</f>
        <v>0</v>
      </c>
    </row>
    <row r="178" spans="1:36">
      <c r="A178" s="155">
        <v>18</v>
      </c>
      <c r="B178" s="83" t="s">
        <v>1</v>
      </c>
      <c r="C178" s="171" t="s">
        <v>746</v>
      </c>
      <c r="D178" s="132" t="str">
        <f t="shared" ref="D178:D183" si="93">HYPERLINK(AJ178,AI178)</f>
        <v>video</v>
      </c>
      <c r="E178" s="392"/>
      <c r="F178" s="392"/>
      <c r="G178" s="392"/>
      <c r="H178" s="392"/>
      <c r="I178" s="392"/>
      <c r="J178" s="392"/>
      <c r="K178" s="392"/>
      <c r="L178" s="392"/>
      <c r="M178" s="392"/>
      <c r="N178" s="392"/>
      <c r="O178" s="392"/>
      <c r="P178" s="392"/>
      <c r="Q178" s="171"/>
      <c r="R178" s="171"/>
      <c r="S178" s="171"/>
      <c r="T178" s="171"/>
      <c r="U178" s="171"/>
      <c r="V178" s="171"/>
      <c r="W178" s="171"/>
      <c r="X178" s="171"/>
      <c r="Y178" s="171"/>
      <c r="Z178" s="171"/>
      <c r="AA178" s="171"/>
      <c r="AB178" s="171"/>
      <c r="AC178" s="171"/>
      <c r="AD178" s="171"/>
      <c r="AE178" s="171"/>
      <c r="AF178" s="130"/>
      <c r="AG178" s="171"/>
      <c r="AI178" s="25" t="s">
        <v>738</v>
      </c>
      <c r="AJ178" s="19">
        <f>VLOOKUP(C178,EJE!C$1:D1510,2,FALSE)</f>
        <v>0</v>
      </c>
    </row>
    <row r="179" spans="1:36">
      <c r="A179" s="155">
        <v>19</v>
      </c>
      <c r="B179" s="83" t="s">
        <v>1</v>
      </c>
      <c r="C179" s="171" t="s">
        <v>746</v>
      </c>
      <c r="D179" s="132" t="str">
        <f t="shared" si="93"/>
        <v>video</v>
      </c>
      <c r="E179" s="392"/>
      <c r="F179" s="392"/>
      <c r="G179" s="392"/>
      <c r="H179" s="392"/>
      <c r="I179" s="392"/>
      <c r="J179" s="392"/>
      <c r="K179" s="392"/>
      <c r="L179" s="392"/>
      <c r="M179" s="392"/>
      <c r="N179" s="392"/>
      <c r="O179" s="392"/>
      <c r="P179" s="392"/>
      <c r="Q179" s="171"/>
      <c r="R179" s="171"/>
      <c r="S179" s="171"/>
      <c r="T179" s="171"/>
      <c r="U179" s="171"/>
      <c r="V179" s="171"/>
      <c r="W179" s="171"/>
      <c r="X179" s="171"/>
      <c r="Y179" s="171"/>
      <c r="Z179" s="171"/>
      <c r="AA179" s="171"/>
      <c r="AB179" s="171"/>
      <c r="AC179" s="171"/>
      <c r="AD179" s="171"/>
      <c r="AE179" s="171"/>
      <c r="AF179" s="130"/>
      <c r="AG179" s="171"/>
      <c r="AI179" s="25" t="s">
        <v>738</v>
      </c>
      <c r="AJ179" s="19">
        <f>VLOOKUP(C179,EJE!C$1:D1511,2,FALSE)</f>
        <v>0</v>
      </c>
    </row>
    <row r="180" spans="1:36">
      <c r="A180" s="155">
        <v>20</v>
      </c>
      <c r="B180" s="83" t="s">
        <v>1</v>
      </c>
      <c r="C180" s="171" t="s">
        <v>746</v>
      </c>
      <c r="D180" s="132" t="str">
        <f t="shared" si="93"/>
        <v>video</v>
      </c>
      <c r="E180" s="392"/>
      <c r="F180" s="392"/>
      <c r="G180" s="392"/>
      <c r="H180" s="392"/>
      <c r="I180" s="392"/>
      <c r="J180" s="392"/>
      <c r="K180" s="392"/>
      <c r="L180" s="392"/>
      <c r="M180" s="392"/>
      <c r="N180" s="392"/>
      <c r="O180" s="392"/>
      <c r="P180" s="392"/>
      <c r="Q180" s="171"/>
      <c r="R180" s="171"/>
      <c r="S180" s="171"/>
      <c r="T180" s="171"/>
      <c r="U180" s="171"/>
      <c r="V180" s="171"/>
      <c r="W180" s="171"/>
      <c r="X180" s="171"/>
      <c r="Y180" s="171"/>
      <c r="Z180" s="171"/>
      <c r="AA180" s="171"/>
      <c r="AB180" s="171"/>
      <c r="AC180" s="171"/>
      <c r="AD180" s="171"/>
      <c r="AE180" s="171"/>
      <c r="AF180" s="130"/>
      <c r="AG180" s="171"/>
      <c r="AI180" s="25" t="s">
        <v>738</v>
      </c>
      <c r="AJ180" s="19">
        <f>VLOOKUP(C180,EJE!C$1:D1512,2,FALSE)</f>
        <v>0</v>
      </c>
    </row>
    <row r="181" spans="1:36">
      <c r="A181" s="155">
        <v>21</v>
      </c>
      <c r="B181" s="83" t="s">
        <v>1</v>
      </c>
      <c r="C181" s="171" t="s">
        <v>746</v>
      </c>
      <c r="D181" s="132" t="str">
        <f t="shared" si="93"/>
        <v>video</v>
      </c>
      <c r="E181" s="392"/>
      <c r="F181" s="392"/>
      <c r="G181" s="392"/>
      <c r="H181" s="392"/>
      <c r="I181" s="392"/>
      <c r="J181" s="392"/>
      <c r="K181" s="392"/>
      <c r="L181" s="392"/>
      <c r="M181" s="392"/>
      <c r="N181" s="392"/>
      <c r="O181" s="392"/>
      <c r="P181" s="392"/>
      <c r="Q181" s="171"/>
      <c r="R181" s="171"/>
      <c r="S181" s="171"/>
      <c r="T181" s="171"/>
      <c r="U181" s="171"/>
      <c r="V181" s="171"/>
      <c r="W181" s="171"/>
      <c r="X181" s="171"/>
      <c r="Y181" s="171"/>
      <c r="Z181" s="171"/>
      <c r="AA181" s="171"/>
      <c r="AB181" s="171"/>
      <c r="AC181" s="171"/>
      <c r="AD181" s="171"/>
      <c r="AE181" s="171"/>
      <c r="AF181" s="130"/>
      <c r="AG181" s="171"/>
      <c r="AI181" s="25" t="s">
        <v>738</v>
      </c>
      <c r="AJ181" s="19">
        <f>VLOOKUP(C181,EJE!C$1:D1513,2,FALSE)</f>
        <v>0</v>
      </c>
    </row>
    <row r="182" spans="1:36">
      <c r="A182" s="155">
        <v>22</v>
      </c>
      <c r="B182" s="83" t="s">
        <v>1</v>
      </c>
      <c r="C182" s="171" t="s">
        <v>746</v>
      </c>
      <c r="D182" s="132" t="str">
        <f t="shared" si="93"/>
        <v>video</v>
      </c>
      <c r="E182" s="392"/>
      <c r="F182" s="392"/>
      <c r="G182" s="392"/>
      <c r="H182" s="392"/>
      <c r="I182" s="392"/>
      <c r="J182" s="392"/>
      <c r="K182" s="392"/>
      <c r="L182" s="392"/>
      <c r="M182" s="392"/>
      <c r="N182" s="392"/>
      <c r="O182" s="392"/>
      <c r="P182" s="392"/>
      <c r="Q182" s="171"/>
      <c r="R182" s="171"/>
      <c r="S182" s="171"/>
      <c r="T182" s="171"/>
      <c r="U182" s="171"/>
      <c r="V182" s="171"/>
      <c r="W182" s="171"/>
      <c r="X182" s="171"/>
      <c r="Y182" s="171"/>
      <c r="Z182" s="171"/>
      <c r="AA182" s="171"/>
      <c r="AB182" s="171"/>
      <c r="AC182" s="171"/>
      <c r="AD182" s="171"/>
      <c r="AE182" s="171"/>
      <c r="AF182" s="130"/>
      <c r="AG182" s="171"/>
      <c r="AI182" s="25" t="s">
        <v>738</v>
      </c>
      <c r="AJ182" s="19">
        <f>VLOOKUP(C182,EJE!C$1:D1514,2,FALSE)</f>
        <v>0</v>
      </c>
    </row>
    <row r="183" spans="1:36">
      <c r="A183" s="155">
        <v>23</v>
      </c>
      <c r="B183" s="83" t="s">
        <v>1</v>
      </c>
      <c r="C183" s="171" t="s">
        <v>746</v>
      </c>
      <c r="D183" s="132" t="str">
        <f t="shared" si="93"/>
        <v>video</v>
      </c>
      <c r="E183" s="392"/>
      <c r="F183" s="392"/>
      <c r="G183" s="392"/>
      <c r="H183" s="392"/>
      <c r="I183" s="392"/>
      <c r="J183" s="392"/>
      <c r="K183" s="392"/>
      <c r="L183" s="392"/>
      <c r="M183" s="392"/>
      <c r="N183" s="392"/>
      <c r="O183" s="392"/>
      <c r="P183" s="392"/>
      <c r="Q183" s="171"/>
      <c r="R183" s="171"/>
      <c r="S183" s="171"/>
      <c r="T183" s="171"/>
      <c r="U183" s="171"/>
      <c r="V183" s="171"/>
      <c r="W183" s="171"/>
      <c r="X183" s="171"/>
      <c r="Y183" s="171"/>
      <c r="Z183" s="171"/>
      <c r="AA183" s="171"/>
      <c r="AB183" s="171"/>
      <c r="AC183" s="171"/>
      <c r="AD183" s="171"/>
      <c r="AE183" s="171"/>
      <c r="AF183" s="130"/>
      <c r="AG183" s="171"/>
      <c r="AI183" s="25" t="s">
        <v>738</v>
      </c>
      <c r="AJ183" s="19">
        <f>VLOOKUP(C183,EJE!C$1:D1515,2,FALSE)</f>
        <v>0</v>
      </c>
    </row>
    <row r="184" spans="1:36">
      <c r="A184" s="155">
        <v>24</v>
      </c>
      <c r="B184" s="83" t="s">
        <v>1</v>
      </c>
      <c r="C184" s="18"/>
      <c r="F184" s="18"/>
      <c r="I184" s="18"/>
      <c r="L184" s="18"/>
      <c r="O184" s="18"/>
    </row>
    <row r="185" spans="1:36">
      <c r="C185" s="77" t="s">
        <v>927</v>
      </c>
      <c r="D185" s="192"/>
      <c r="F185" s="18"/>
      <c r="G185" s="23"/>
      <c r="I185" s="18"/>
      <c r="J185" s="23"/>
      <c r="L185" s="18"/>
      <c r="M185" s="23"/>
      <c r="O185" s="18"/>
      <c r="P185" s="23"/>
      <c r="S185" s="23"/>
      <c r="V185" s="23"/>
      <c r="Y185" s="23"/>
      <c r="AB185" s="23"/>
      <c r="AE185" s="23"/>
    </row>
    <row r="186" spans="1:36" customFormat="1" ht="21" customHeight="1" thickBot="1">
      <c r="A186" s="162">
        <v>8</v>
      </c>
      <c r="B186" s="162"/>
      <c r="C186" s="162" t="s">
        <v>937</v>
      </c>
      <c r="D186" s="191"/>
      <c r="E186" s="381" t="s">
        <v>688</v>
      </c>
      <c r="F186" s="381"/>
      <c r="G186" s="381"/>
      <c r="H186" s="381" t="s">
        <v>38</v>
      </c>
      <c r="I186" s="381"/>
      <c r="J186" s="381"/>
      <c r="K186" s="381" t="s">
        <v>687</v>
      </c>
      <c r="L186" s="381"/>
      <c r="M186" s="381"/>
      <c r="N186" s="381" t="s">
        <v>686</v>
      </c>
      <c r="O186" s="381"/>
      <c r="P186" s="381"/>
      <c r="Q186" s="113"/>
      <c r="R186" s="113"/>
      <c r="S186" s="113"/>
      <c r="T186" s="113"/>
      <c r="U186" s="113"/>
      <c r="V186" s="113"/>
      <c r="W186" s="113"/>
      <c r="X186" s="113"/>
      <c r="Y186" s="113"/>
      <c r="Z186" s="113"/>
      <c r="AA186" s="113"/>
      <c r="AB186" s="113"/>
      <c r="AC186" s="113"/>
      <c r="AD186" s="113"/>
      <c r="AE186" s="113"/>
      <c r="AF186" s="113"/>
      <c r="AG186" s="114"/>
      <c r="AH186" s="18"/>
      <c r="AI186" s="25"/>
      <c r="AJ186" s="115"/>
    </row>
    <row r="187" spans="1:36" ht="12.75">
      <c r="A187" s="155">
        <v>1</v>
      </c>
      <c r="B187" s="80" t="s">
        <v>942</v>
      </c>
      <c r="C187" s="177" t="s">
        <v>971</v>
      </c>
      <c r="D187" s="131" t="str">
        <f t="shared" ref="D187:D192" si="94">HYPERLINK(AJ187,AI187)</f>
        <v>video</v>
      </c>
      <c r="E187" s="390">
        <v>8</v>
      </c>
      <c r="F187" s="390"/>
      <c r="G187" s="390"/>
      <c r="H187" s="390"/>
      <c r="I187" s="390"/>
      <c r="J187" s="390"/>
      <c r="K187" s="390"/>
      <c r="L187" s="390"/>
      <c r="M187" s="390"/>
      <c r="N187" s="390"/>
      <c r="O187" s="390"/>
      <c r="P187" s="391"/>
      <c r="Q187" s="159"/>
      <c r="R187" s="159"/>
      <c r="S187" s="159"/>
      <c r="T187" s="159"/>
      <c r="U187" s="159"/>
      <c r="V187" s="159"/>
      <c r="W187" s="159"/>
      <c r="X187" s="159"/>
      <c r="Y187" s="159"/>
      <c r="Z187" s="159"/>
      <c r="AA187" s="159"/>
      <c r="AB187" s="159"/>
      <c r="AC187" s="159"/>
      <c r="AD187" s="159"/>
      <c r="AE187" s="159"/>
      <c r="AF187" s="159"/>
      <c r="AG187" s="179"/>
      <c r="AI187" s="25" t="s">
        <v>738</v>
      </c>
      <c r="AJ187" s="19" t="str">
        <f>VLOOKUP(C187,EJE!C$1:D1519,2,FALSE)</f>
        <v>https://drive.google.com/file/d/1Obj2B0pgphywe8p9A6MvgDIw5gB_Nl53/view?usp=sharing</v>
      </c>
    </row>
    <row r="188" spans="1:36" ht="12" customHeight="1">
      <c r="A188" s="155">
        <v>2</v>
      </c>
      <c r="B188" s="81" t="s">
        <v>264</v>
      </c>
      <c r="C188" s="179" t="s">
        <v>651</v>
      </c>
      <c r="D188" s="132" t="str">
        <f t="shared" si="94"/>
        <v>video</v>
      </c>
      <c r="E188" s="380"/>
      <c r="F188" s="380"/>
      <c r="G188" s="380"/>
      <c r="H188" s="380" t="s">
        <v>776</v>
      </c>
      <c r="I188" s="380"/>
      <c r="J188" s="380"/>
      <c r="K188" s="380">
        <v>3</v>
      </c>
      <c r="L188" s="380"/>
      <c r="M188" s="380"/>
      <c r="N188" s="380"/>
      <c r="O188" s="380"/>
      <c r="P188" s="385"/>
      <c r="Q188" s="159"/>
      <c r="R188" s="159"/>
      <c r="S188" s="159"/>
      <c r="T188" s="159"/>
      <c r="U188" s="159"/>
      <c r="V188" s="159"/>
      <c r="W188" s="159"/>
      <c r="X188" s="159"/>
      <c r="Y188" s="159"/>
      <c r="Z188" s="159"/>
      <c r="AA188" s="159"/>
      <c r="AB188" s="159"/>
      <c r="AC188" s="159"/>
      <c r="AD188" s="159"/>
      <c r="AE188" s="159"/>
      <c r="AF188" s="159"/>
      <c r="AG188" s="179"/>
      <c r="AI188" s="25" t="s">
        <v>738</v>
      </c>
      <c r="AJ188" s="19" t="str">
        <f>VLOOKUP(C188,EJE!C$1:D1520,2,FALSE)</f>
        <v>https://youtu.be/NDnUK9fSDe8?si=3nBkyPS7AyNNNd0x</v>
      </c>
    </row>
    <row r="189" spans="1:36" ht="12.75" customHeight="1" thickBot="1">
      <c r="A189" s="155">
        <v>3</v>
      </c>
      <c r="B189" s="82" t="s">
        <v>942</v>
      </c>
      <c r="C189" s="181" t="s">
        <v>176</v>
      </c>
      <c r="D189" s="133" t="str">
        <f t="shared" si="94"/>
        <v>video</v>
      </c>
      <c r="E189" s="387"/>
      <c r="F189" s="387"/>
      <c r="G189" s="387"/>
      <c r="H189" s="387" t="s">
        <v>776</v>
      </c>
      <c r="I189" s="387"/>
      <c r="J189" s="387"/>
      <c r="K189" s="387">
        <v>3</v>
      </c>
      <c r="L189" s="387"/>
      <c r="M189" s="387"/>
      <c r="N189" s="387"/>
      <c r="O189" s="387"/>
      <c r="P189" s="388"/>
      <c r="Q189" s="159"/>
      <c r="R189" s="159"/>
      <c r="S189" s="159"/>
      <c r="T189" s="159"/>
      <c r="U189" s="159"/>
      <c r="V189" s="159"/>
      <c r="W189" s="159"/>
      <c r="X189" s="159"/>
      <c r="Y189" s="159"/>
      <c r="Z189" s="159"/>
      <c r="AA189" s="159"/>
      <c r="AB189" s="159"/>
      <c r="AC189" s="159"/>
      <c r="AD189" s="159"/>
      <c r="AE189" s="159"/>
      <c r="AF189" s="159"/>
      <c r="AG189" s="179"/>
      <c r="AI189" s="25" t="s">
        <v>738</v>
      </c>
      <c r="AJ189" s="19" t="str">
        <f>VLOOKUP(C189,EJE!C$1:D1521,2,FALSE)</f>
        <v>https://drive.google.com/file/d/1Q1An8Nigul245WUqUDS52fCJOsCBmEqf/view?usp=drive_link</v>
      </c>
    </row>
    <row r="190" spans="1:36" ht="12" customHeight="1">
      <c r="A190" s="155">
        <v>4</v>
      </c>
      <c r="B190" s="81" t="s">
        <v>739</v>
      </c>
      <c r="C190" s="179" t="s">
        <v>66</v>
      </c>
      <c r="D190" s="132" t="str">
        <f t="shared" si="94"/>
        <v>video</v>
      </c>
      <c r="E190" s="380"/>
      <c r="F190" s="380"/>
      <c r="G190" s="380"/>
      <c r="H190" s="380" t="s">
        <v>776</v>
      </c>
      <c r="I190" s="380"/>
      <c r="J190" s="380"/>
      <c r="K190" s="380">
        <v>3</v>
      </c>
      <c r="L190" s="380"/>
      <c r="M190" s="380"/>
      <c r="N190" s="380"/>
      <c r="O190" s="380"/>
      <c r="P190" s="385"/>
      <c r="Q190" s="159"/>
      <c r="R190" s="159"/>
      <c r="S190" s="159"/>
      <c r="T190" s="159"/>
      <c r="U190" s="159"/>
      <c r="V190" s="159"/>
      <c r="W190" s="159"/>
      <c r="X190" s="159"/>
      <c r="Y190" s="159"/>
      <c r="Z190" s="159"/>
      <c r="AA190" s="159"/>
      <c r="AB190" s="159"/>
      <c r="AC190" s="159"/>
      <c r="AD190" s="159"/>
      <c r="AE190" s="159"/>
      <c r="AF190" s="159"/>
      <c r="AG190" s="179"/>
      <c r="AI190" s="25" t="s">
        <v>738</v>
      </c>
      <c r="AJ190" s="19" t="str">
        <f>VLOOKUP(C190,EJE!C$1:D1522,2,FALSE)</f>
        <v>https://youtu.be/YNAwRWgPwNk?si=tRGZb459mOPBCCZB</v>
      </c>
    </row>
    <row r="191" spans="1:36" ht="12" customHeight="1">
      <c r="A191" s="155">
        <v>5</v>
      </c>
      <c r="B191" s="81" t="s">
        <v>739</v>
      </c>
      <c r="C191" s="179" t="s">
        <v>622</v>
      </c>
      <c r="D191" s="132" t="e">
        <f t="shared" si="94"/>
        <v>#N/A</v>
      </c>
      <c r="E191" s="380"/>
      <c r="F191" s="380"/>
      <c r="G191" s="380"/>
      <c r="H191" s="380" t="s">
        <v>776</v>
      </c>
      <c r="I191" s="380"/>
      <c r="J191" s="380"/>
      <c r="K191" s="380">
        <v>3</v>
      </c>
      <c r="L191" s="380"/>
      <c r="M191" s="380"/>
      <c r="N191" s="380"/>
      <c r="O191" s="380"/>
      <c r="P191" s="385"/>
      <c r="Q191" s="159"/>
      <c r="R191" s="159"/>
      <c r="S191" s="159"/>
      <c r="T191" s="159"/>
      <c r="U191" s="159"/>
      <c r="V191" s="159"/>
      <c r="W191" s="159"/>
      <c r="X191" s="159"/>
      <c r="Y191" s="159"/>
      <c r="Z191" s="159"/>
      <c r="AA191" s="159"/>
      <c r="AB191" s="159"/>
      <c r="AC191" s="159"/>
      <c r="AD191" s="159"/>
      <c r="AE191" s="159"/>
      <c r="AF191" s="159"/>
      <c r="AG191" s="179"/>
      <c r="AI191" s="25" t="s">
        <v>738</v>
      </c>
      <c r="AJ191" s="19" t="e">
        <f>VLOOKUP(C191,EJE!C$1:D1523,2,FALSE)</f>
        <v>#N/A</v>
      </c>
    </row>
    <row r="192" spans="1:36" ht="12.75" customHeight="1" thickBot="1">
      <c r="A192" s="155">
        <v>6</v>
      </c>
      <c r="B192" s="81" t="s">
        <v>0</v>
      </c>
      <c r="C192" s="179" t="s">
        <v>627</v>
      </c>
      <c r="D192" s="132" t="str">
        <f t="shared" si="94"/>
        <v>video</v>
      </c>
      <c r="E192" s="380"/>
      <c r="F192" s="380"/>
      <c r="G192" s="380"/>
      <c r="H192" s="380" t="s">
        <v>776</v>
      </c>
      <c r="I192" s="380"/>
      <c r="J192" s="380"/>
      <c r="K192" s="380">
        <v>3</v>
      </c>
      <c r="L192" s="380"/>
      <c r="M192" s="380"/>
      <c r="N192" s="380"/>
      <c r="O192" s="380"/>
      <c r="P192" s="385"/>
      <c r="Q192" s="159"/>
      <c r="R192" s="159"/>
      <c r="S192" s="159"/>
      <c r="T192" s="159"/>
      <c r="U192" s="159"/>
      <c r="V192" s="159"/>
      <c r="W192" s="159"/>
      <c r="X192" s="159"/>
      <c r="Y192" s="159"/>
      <c r="Z192" s="159"/>
      <c r="AA192" s="159"/>
      <c r="AB192" s="159"/>
      <c r="AC192" s="159"/>
      <c r="AD192" s="159"/>
      <c r="AE192" s="159"/>
      <c r="AF192" s="159"/>
      <c r="AG192" s="179"/>
      <c r="AI192" s="25" t="s">
        <v>738</v>
      </c>
      <c r="AJ192" s="19" t="str">
        <f>VLOOKUP(C192,EJE!C$1:D1524,2,FALSE)</f>
        <v>https://youtu.be/21c_yxmd5lQ?si=PIVwUqgcfAsyu5jn</v>
      </c>
    </row>
    <row r="193" spans="1:36" ht="12.75">
      <c r="A193" s="155">
        <v>7</v>
      </c>
      <c r="B193" s="129" t="s">
        <v>1161</v>
      </c>
      <c r="C193" s="177" t="str">
        <f>+VLOOKUP($B193,PERIODIZACION!$A$3:$AN$528,2,FALSE)</f>
        <v>SEAL ROW</v>
      </c>
      <c r="D193" s="222">
        <f>IF(VLOOKUP($B193,PERIODIZACION!$A$3:$AN$528,3,FALSE)=0,"",VLOOKUP($B193,PERIODIZACION!$A$3:$AN$528,3,FALSE))</f>
        <v>40</v>
      </c>
      <c r="E193" s="177" t="str">
        <f t="shared" ref="E193" si="95">IF(D193 &lt;&gt; "","/","")</f>
        <v>/</v>
      </c>
      <c r="F193" s="177">
        <f>IF(VLOOKUP($B193,PERIODIZACION!$A$3:$AN$500,4,FALSE)=0,"",VLOOKUP($B193,PERIODIZACION!$A$3:$AN$500,4,FALSE))</f>
        <v>4</v>
      </c>
      <c r="G193" s="177">
        <f>IF(VLOOKUP($B193,PERIODIZACION!$A$3:$AN$500,5,FALSE)=0,"",VLOOKUP($B193,PERIODIZACION!$A$3:$AN$500,5,FALSE))</f>
        <v>60</v>
      </c>
      <c r="H193" s="177" t="str">
        <f t="shared" ref="H193" si="96">IF(G193 &lt;&gt; "","/","")</f>
        <v>/</v>
      </c>
      <c r="I193" s="177">
        <f>IF(VLOOKUP($B193,PERIODIZACION!$A$3:$AN$500,6,FALSE)=0,"",VLOOKUP($B193,PERIODIZACION!$A$3:$AN$500,6,FALSE))</f>
        <v>4</v>
      </c>
      <c r="J193" s="177">
        <f>IF(VLOOKUP($B193,PERIODIZACION!$A$3:$AN$500,7,FALSE)=0,"",VLOOKUP($B193,PERIODIZACION!$A$3:$AN$500,7,FALSE))</f>
        <v>70</v>
      </c>
      <c r="K193" s="177" t="str">
        <f t="shared" ref="K193" si="97">IF(J193 &lt;&gt; "","/","")</f>
        <v>/</v>
      </c>
      <c r="L193" s="177">
        <f>IF(VLOOKUP($B193,PERIODIZACION!$A$3:$AN$500,8,FALSE)=0,"",VLOOKUP($B193,PERIODIZACION!$A$3:$AN$500,8,FALSE))</f>
        <v>4</v>
      </c>
      <c r="M193" s="177">
        <f>IF(VLOOKUP($B193,PERIODIZACION!$A$3:$AN$500,9,FALSE)=0,"",VLOOKUP($B193,PERIODIZACION!$A$3:$AN$500,9,FALSE))</f>
        <v>80</v>
      </c>
      <c r="N193" s="177" t="str">
        <f t="shared" ref="N193" si="98">IF(M193 &lt;&gt; "","/","")</f>
        <v>/</v>
      </c>
      <c r="O193" s="177">
        <f>IF(VLOOKUP($B193,PERIODIZACION!$A$3:$AN$500,10,FALSE)=0,"",VLOOKUP($B193,PERIODIZACION!$A$3:$AN$500,10,FALSE))</f>
        <v>2</v>
      </c>
      <c r="P193" s="177">
        <f>IF(VLOOKUP($B193,PERIODIZACION!$A$3:$AN$500,11,FALSE)=0,"",VLOOKUP($B193,PERIODIZACION!$A$3:$AN$500,11,FALSE))</f>
        <v>80</v>
      </c>
      <c r="Q193" s="177" t="str">
        <f t="shared" ref="Q193" si="99">IF(P193 &lt;&gt; "","/","")</f>
        <v>/</v>
      </c>
      <c r="R193" s="177">
        <f>IF(VLOOKUP($B193,PERIODIZACION!$A$3:$AN$500,12,FALSE)=0,"",VLOOKUP($B193,PERIODIZACION!$A$3:$AN$500,12,FALSE))</f>
        <v>2</v>
      </c>
      <c r="S193" s="177">
        <f>IF(VLOOKUP($B193,PERIODIZACION!$A$3:$AN$500,13,FALSE)=0,"",VLOOKUP($B193,PERIODIZACION!$A$3:$AN$500,13,FALSE))</f>
        <v>80</v>
      </c>
      <c r="T193" s="177" t="str">
        <f t="shared" ref="T193" si="100">IF(S193 &lt;&gt; "","/","")</f>
        <v>/</v>
      </c>
      <c r="U193" s="177">
        <f>IF(VLOOKUP($B193,PERIODIZACION!$A$3:$AN$500,14,FALSE)=0,"",VLOOKUP($B193,PERIODIZACION!$A$3:$AN$500,14,FALSE))</f>
        <v>2</v>
      </c>
      <c r="V193" s="177">
        <f>IF(VLOOKUP($B193,PERIODIZACION!$A$3:$AN$500,15,FALSE)=0,"",VLOOKUP($B193,PERIODIZACION!$A$3:$AN$500,15,FALSE))</f>
        <v>80</v>
      </c>
      <c r="W193" s="177" t="str">
        <f t="shared" ref="W193" si="101">IF(V193 &lt;&gt; "","/","")</f>
        <v>/</v>
      </c>
      <c r="X193" s="177">
        <f>IF(VLOOKUP($B193,PERIODIZACION!$A$3:$AN$500,16,FALSE)=0,"",VLOOKUP($B193,PERIODIZACION!$A$3:$AN$500,16,FALSE))</f>
        <v>2</v>
      </c>
      <c r="Y193" s="177">
        <f>IF(VLOOKUP($B193,PERIODIZACION!$A$3:$AN$500,17,FALSE)=0,"",VLOOKUP($B193,PERIODIZACION!$A$3:$AN$500,17,FALSE))</f>
        <v>80</v>
      </c>
      <c r="Z193" s="177" t="str">
        <f t="shared" ref="Z193" si="102">IF(Y193 &lt;&gt; "","/","")</f>
        <v>/</v>
      </c>
      <c r="AA193" s="177">
        <f>IF(VLOOKUP($B193,PERIODIZACION!$A$3:$AN$500,18,FALSE)=0,"",VLOOKUP($B193,PERIODIZACION!$A$3:$AN$500,18,FALSE))</f>
        <v>2</v>
      </c>
      <c r="AB193" s="177">
        <f>IF(VLOOKUP($B193,PERIODIZACION!$A$3:$AN$500,19,FALSE)=0,"",VLOOKUP($B193,PERIODIZACION!$A$3:$AN$500,19,FALSE))</f>
        <v>80</v>
      </c>
      <c r="AC193" s="177" t="str">
        <f t="shared" ref="AC193" si="103">IF(AB193 &lt;&gt; "","/","")</f>
        <v>/</v>
      </c>
      <c r="AD193" s="177">
        <f>IF(VLOOKUP($B193,PERIODIZACION!$A$3:$AN$500,20,FALSE)=0,"",VLOOKUP($B193,PERIODIZACION!$A$3:$AN$500,20,FALSE))</f>
        <v>2</v>
      </c>
      <c r="AE193" s="177" t="str">
        <f>IF(VLOOKUP($B193,PERIODIZACION!$A$3:$AN$500,21,FALSE)=0,"",VLOOKUP($B193,PERIODIZACION!$A$3:$AN$500,21,FALSE))</f>
        <v/>
      </c>
      <c r="AF193" s="177" t="str">
        <f t="shared" ref="AF193" si="104">IF(AE193 &lt;&gt; "","/","")</f>
        <v/>
      </c>
      <c r="AG193" s="182" t="str">
        <f>IF(VLOOKUP($B193,PERIODIZACION!$A$3:$AN$500,22,FALSE)=0,"",VLOOKUP($B193,PERIODIZACION!$A$3:$AN$500,22,FALSE))</f>
        <v/>
      </c>
      <c r="AJ193" s="19" t="e">
        <f>VLOOKUP(C193,EJE!C$1:D1525,2,FALSE)</f>
        <v>#N/A</v>
      </c>
    </row>
    <row r="194" spans="1:36" ht="12" customHeight="1">
      <c r="A194" s="155">
        <v>8</v>
      </c>
      <c r="B194" s="81" t="s">
        <v>685</v>
      </c>
      <c r="C194" s="179" t="s">
        <v>3</v>
      </c>
      <c r="D194" s="132" t="str">
        <f>HYPERLINK(AJ194,AI194)</f>
        <v>video</v>
      </c>
      <c r="E194" s="380"/>
      <c r="F194" s="380"/>
      <c r="G194" s="380"/>
      <c r="H194" s="380" t="s">
        <v>776</v>
      </c>
      <c r="I194" s="380"/>
      <c r="J194" s="380"/>
      <c r="K194" s="380"/>
      <c r="L194" s="380"/>
      <c r="M194" s="380"/>
      <c r="N194" s="380"/>
      <c r="O194" s="380"/>
      <c r="P194" s="380"/>
      <c r="Q194" s="179"/>
      <c r="R194" s="179"/>
      <c r="S194" s="179"/>
      <c r="T194" s="179"/>
      <c r="U194" s="179"/>
      <c r="V194" s="179"/>
      <c r="W194" s="179"/>
      <c r="X194" s="179"/>
      <c r="Y194" s="179"/>
      <c r="Z194" s="179"/>
      <c r="AA194" s="179"/>
      <c r="AB194" s="179"/>
      <c r="AC194" s="179"/>
      <c r="AD194" s="179"/>
      <c r="AE194" s="179"/>
      <c r="AF194" s="179"/>
      <c r="AG194" s="183"/>
      <c r="AI194" s="25" t="s">
        <v>738</v>
      </c>
      <c r="AJ194" s="19" t="str">
        <f>VLOOKUP(C194,EJE!C$1:D1526,2,FALSE)</f>
        <v>https://youtu.be/JwwQxitUCsY?si=-0IR-GRHn2uOUwX0</v>
      </c>
    </row>
    <row r="195" spans="1:36" ht="12.75" customHeight="1" thickBot="1">
      <c r="A195" s="155">
        <v>9</v>
      </c>
      <c r="B195" s="82" t="s">
        <v>264</v>
      </c>
      <c r="C195" s="181" t="s">
        <v>219</v>
      </c>
      <c r="D195" s="133" t="str">
        <f>HYPERLINK(AJ195,AI195)</f>
        <v>video</v>
      </c>
      <c r="E195" s="387"/>
      <c r="F195" s="387"/>
      <c r="G195" s="387"/>
      <c r="H195" s="387" t="s">
        <v>776</v>
      </c>
      <c r="I195" s="387"/>
      <c r="J195" s="387"/>
      <c r="K195" s="387"/>
      <c r="L195" s="387"/>
      <c r="M195" s="387"/>
      <c r="N195" s="387"/>
      <c r="O195" s="387"/>
      <c r="P195" s="387"/>
      <c r="Q195" s="181"/>
      <c r="R195" s="181"/>
      <c r="S195" s="181"/>
      <c r="T195" s="181"/>
      <c r="U195" s="181"/>
      <c r="V195" s="181"/>
      <c r="W195" s="181"/>
      <c r="X195" s="181"/>
      <c r="Y195" s="181"/>
      <c r="Z195" s="181"/>
      <c r="AA195" s="181"/>
      <c r="AB195" s="181"/>
      <c r="AC195" s="181"/>
      <c r="AD195" s="181"/>
      <c r="AE195" s="181"/>
      <c r="AF195" s="181"/>
      <c r="AG195" s="184"/>
      <c r="AI195" s="25" t="s">
        <v>738</v>
      </c>
      <c r="AJ195" s="19">
        <f>VLOOKUP(C195,EJE!C$1:D1527,2,FALSE)</f>
        <v>0</v>
      </c>
    </row>
    <row r="196" spans="1:36" ht="14.25" customHeight="1">
      <c r="A196" s="155">
        <v>10</v>
      </c>
      <c r="B196" s="162"/>
      <c r="C196" s="162"/>
      <c r="D196" s="191"/>
      <c r="E196" s="381" t="s">
        <v>688</v>
      </c>
      <c r="F196" s="381"/>
      <c r="G196" s="381"/>
      <c r="H196" s="381" t="s">
        <v>38</v>
      </c>
      <c r="I196" s="381"/>
      <c r="J196" s="381"/>
      <c r="K196" s="381" t="s">
        <v>687</v>
      </c>
      <c r="L196" s="381"/>
      <c r="M196" s="381"/>
      <c r="N196" s="381" t="s">
        <v>686</v>
      </c>
      <c r="O196" s="381"/>
      <c r="P196" s="381"/>
      <c r="Q196" s="179"/>
      <c r="R196" s="179"/>
      <c r="S196" s="179"/>
      <c r="T196" s="179"/>
      <c r="U196" s="179"/>
      <c r="V196" s="179"/>
      <c r="W196" s="179"/>
      <c r="X196" s="179"/>
      <c r="Y196" s="179"/>
      <c r="Z196" s="179"/>
      <c r="AA196" s="179"/>
      <c r="AB196" s="179"/>
      <c r="AC196" s="179"/>
      <c r="AD196" s="179"/>
      <c r="AE196" s="179"/>
      <c r="AF196" s="179"/>
      <c r="AG196" s="179"/>
      <c r="AJ196" s="19"/>
    </row>
    <row r="197" spans="1:36" ht="12" customHeight="1">
      <c r="A197" s="155">
        <v>11</v>
      </c>
      <c r="B197" s="83" t="s">
        <v>685</v>
      </c>
      <c r="C197" s="179" t="s">
        <v>3</v>
      </c>
      <c r="D197" s="132" t="str">
        <f t="shared" ref="D197:D203" si="105">HYPERLINK(AJ197,AI197)</f>
        <v>video</v>
      </c>
      <c r="E197" s="380"/>
      <c r="F197" s="380"/>
      <c r="G197" s="380"/>
      <c r="H197" s="380" t="s">
        <v>776</v>
      </c>
      <c r="I197" s="380"/>
      <c r="J197" s="380"/>
      <c r="K197" s="380"/>
      <c r="L197" s="380"/>
      <c r="M197" s="380"/>
      <c r="N197" s="380"/>
      <c r="O197" s="380"/>
      <c r="P197" s="380"/>
      <c r="Q197" s="179"/>
      <c r="R197" s="179"/>
      <c r="S197" s="179"/>
      <c r="T197" s="179"/>
      <c r="U197" s="179"/>
      <c r="V197" s="179"/>
      <c r="W197" s="179"/>
      <c r="X197" s="179"/>
      <c r="Y197" s="179"/>
      <c r="Z197" s="179"/>
      <c r="AA197" s="179"/>
      <c r="AB197" s="179"/>
      <c r="AC197" s="179"/>
      <c r="AD197" s="179"/>
      <c r="AE197" s="179"/>
      <c r="AF197" s="179"/>
      <c r="AG197" s="179"/>
      <c r="AI197" s="25" t="s">
        <v>738</v>
      </c>
      <c r="AJ197" s="19" t="str">
        <f>VLOOKUP(C197,EJE!C$1:D1529,2,FALSE)</f>
        <v>https://youtu.be/JwwQxitUCsY?si=-0IR-GRHn2uOUwX0</v>
      </c>
    </row>
    <row r="198" spans="1:36" ht="12.75" customHeight="1">
      <c r="A198" s="155">
        <v>12</v>
      </c>
      <c r="B198" s="83" t="s">
        <v>942</v>
      </c>
      <c r="C198" s="179" t="s">
        <v>642</v>
      </c>
      <c r="D198" s="132" t="str">
        <f t="shared" si="105"/>
        <v>video</v>
      </c>
      <c r="E198" s="380"/>
      <c r="F198" s="380"/>
      <c r="G198" s="380"/>
      <c r="H198" s="380" t="s">
        <v>776</v>
      </c>
      <c r="I198" s="380"/>
      <c r="J198" s="380"/>
      <c r="K198" s="380"/>
      <c r="L198" s="380"/>
      <c r="M198" s="380"/>
      <c r="N198" s="380"/>
      <c r="O198" s="380"/>
      <c r="P198" s="380"/>
      <c r="Q198" s="179"/>
      <c r="R198" s="179"/>
      <c r="S198" s="179"/>
      <c r="T198" s="179"/>
      <c r="U198" s="179"/>
      <c r="V198" s="179"/>
      <c r="W198" s="179"/>
      <c r="X198" s="179"/>
      <c r="Y198" s="179"/>
      <c r="Z198" s="179"/>
      <c r="AA198" s="179"/>
      <c r="AB198" s="179"/>
      <c r="AC198" s="179"/>
      <c r="AD198" s="179"/>
      <c r="AE198" s="179"/>
      <c r="AF198" s="179"/>
      <c r="AG198" s="179"/>
      <c r="AI198" s="25" t="s">
        <v>738</v>
      </c>
      <c r="AJ198" s="19" t="str">
        <f>VLOOKUP(C198,EJE!C$1:D1530,2,FALSE)</f>
        <v>https://youtu.be/Re1QwqtB0hQ?si=Ok-dVDQc-yecNQfP</v>
      </c>
    </row>
    <row r="199" spans="1:36" ht="12" customHeight="1">
      <c r="A199" s="155">
        <v>13</v>
      </c>
      <c r="B199" s="83" t="s">
        <v>942</v>
      </c>
      <c r="C199" s="179" t="s">
        <v>179</v>
      </c>
      <c r="D199" s="132" t="str">
        <f t="shared" si="105"/>
        <v>video</v>
      </c>
      <c r="E199" s="380"/>
      <c r="F199" s="380"/>
      <c r="G199" s="380"/>
      <c r="H199" s="380" t="s">
        <v>776</v>
      </c>
      <c r="I199" s="380"/>
      <c r="J199" s="380"/>
      <c r="K199" s="380"/>
      <c r="L199" s="380"/>
      <c r="M199" s="380"/>
      <c r="N199" s="380"/>
      <c r="O199" s="380"/>
      <c r="P199" s="380"/>
      <c r="Q199" s="179"/>
      <c r="R199" s="179"/>
      <c r="S199" s="179"/>
      <c r="T199" s="179"/>
      <c r="U199" s="179"/>
      <c r="V199" s="179"/>
      <c r="W199" s="179"/>
      <c r="X199" s="179"/>
      <c r="Y199" s="179"/>
      <c r="Z199" s="179"/>
      <c r="AA199" s="179"/>
      <c r="AB199" s="179"/>
      <c r="AC199" s="179"/>
      <c r="AD199" s="179"/>
      <c r="AE199" s="179"/>
      <c r="AF199" s="179"/>
      <c r="AG199" s="179"/>
      <c r="AI199" s="25" t="s">
        <v>738</v>
      </c>
      <c r="AJ199" s="19" t="str">
        <f>VLOOKUP(C199,EJE!C$1:D1531,2,FALSE)</f>
        <v>https://drive.google.com/file/d/1aPXukXLmArT7QiK0Ae-iFEh4IpnK7iYT/view?usp=sharing</v>
      </c>
    </row>
    <row r="200" spans="1:36" ht="12" customHeight="1">
      <c r="A200" s="155">
        <v>14</v>
      </c>
      <c r="B200" s="83" t="s">
        <v>42</v>
      </c>
      <c r="C200" s="171" t="s">
        <v>15</v>
      </c>
      <c r="D200" s="132" t="str">
        <f t="shared" si="105"/>
        <v>video</v>
      </c>
      <c r="E200" s="392">
        <v>10</v>
      </c>
      <c r="F200" s="392"/>
      <c r="G200" s="392"/>
      <c r="H200" s="392" t="s">
        <v>772</v>
      </c>
      <c r="I200" s="392"/>
      <c r="J200" s="392"/>
      <c r="K200" s="392">
        <v>3</v>
      </c>
      <c r="L200" s="392"/>
      <c r="M200" s="392"/>
      <c r="N200" s="392">
        <v>0</v>
      </c>
      <c r="O200" s="392"/>
      <c r="P200" s="392"/>
      <c r="Q200" s="171"/>
      <c r="R200" s="171"/>
      <c r="S200" s="171"/>
      <c r="T200" s="130"/>
      <c r="U200" s="130"/>
      <c r="V200" s="130"/>
      <c r="W200" s="130"/>
      <c r="X200" s="130"/>
      <c r="Y200" s="130"/>
      <c r="Z200" s="130"/>
      <c r="AA200" s="130"/>
      <c r="AB200" s="130"/>
      <c r="AC200" s="130"/>
      <c r="AD200" s="130"/>
      <c r="AE200" s="130"/>
      <c r="AF200" s="130"/>
      <c r="AG200" s="171"/>
      <c r="AI200" s="25" t="s">
        <v>738</v>
      </c>
      <c r="AJ200" s="19">
        <f>VLOOKUP(C200,EJE!C$1:D1532,2,FALSE)</f>
        <v>0</v>
      </c>
    </row>
    <row r="201" spans="1:36" ht="12" customHeight="1">
      <c r="A201" s="155">
        <v>15</v>
      </c>
      <c r="B201" s="83" t="s">
        <v>39</v>
      </c>
      <c r="C201" s="171" t="s">
        <v>149</v>
      </c>
      <c r="D201" s="132" t="str">
        <f t="shared" si="105"/>
        <v>video</v>
      </c>
      <c r="E201" s="392">
        <v>10</v>
      </c>
      <c r="F201" s="392"/>
      <c r="G201" s="392"/>
      <c r="H201" s="392" t="s">
        <v>772</v>
      </c>
      <c r="I201" s="392"/>
      <c r="J201" s="392"/>
      <c r="K201" s="392">
        <v>3</v>
      </c>
      <c r="L201" s="392"/>
      <c r="M201" s="392"/>
      <c r="N201" s="392">
        <v>0</v>
      </c>
      <c r="O201" s="392"/>
      <c r="P201" s="392"/>
      <c r="Q201" s="171"/>
      <c r="R201" s="171"/>
      <c r="S201" s="171"/>
      <c r="T201" s="130"/>
      <c r="U201" s="130"/>
      <c r="V201" s="130"/>
      <c r="W201" s="130"/>
      <c r="X201" s="130"/>
      <c r="Y201" s="130"/>
      <c r="Z201" s="130"/>
      <c r="AA201" s="130"/>
      <c r="AB201" s="130"/>
      <c r="AC201" s="130"/>
      <c r="AD201" s="130"/>
      <c r="AE201" s="130"/>
      <c r="AF201" s="130"/>
      <c r="AG201" s="171"/>
      <c r="AI201" s="25" t="s">
        <v>738</v>
      </c>
      <c r="AJ201" s="19">
        <f>VLOOKUP(C201,EJE!C$1:D1533,2,FALSE)</f>
        <v>0</v>
      </c>
    </row>
    <row r="202" spans="1:36" ht="12.75" customHeight="1">
      <c r="A202" s="155">
        <v>16</v>
      </c>
      <c r="B202" s="83" t="s">
        <v>685</v>
      </c>
      <c r="C202" s="171" t="s">
        <v>4</v>
      </c>
      <c r="D202" s="132" t="str">
        <f t="shared" si="105"/>
        <v>video</v>
      </c>
      <c r="E202" s="392"/>
      <c r="F202" s="392"/>
      <c r="G202" s="392"/>
      <c r="H202" s="392" t="s">
        <v>779</v>
      </c>
      <c r="I202" s="392"/>
      <c r="J202" s="392"/>
      <c r="K202" s="392">
        <v>3</v>
      </c>
      <c r="L202" s="392"/>
      <c r="M202" s="392"/>
      <c r="N202" s="392">
        <v>0</v>
      </c>
      <c r="O202" s="392"/>
      <c r="P202" s="392"/>
      <c r="Q202" s="171"/>
      <c r="R202" s="171"/>
      <c r="S202" s="171"/>
      <c r="T202" s="130"/>
      <c r="U202" s="130"/>
      <c r="V202" s="130"/>
      <c r="W202" s="130"/>
      <c r="X202" s="130"/>
      <c r="Y202" s="130"/>
      <c r="Z202" s="130"/>
      <c r="AA202" s="130"/>
      <c r="AB202" s="130"/>
      <c r="AC202" s="130"/>
      <c r="AD202" s="130"/>
      <c r="AE202" s="130"/>
      <c r="AF202" s="130"/>
      <c r="AG202" s="171"/>
      <c r="AI202" s="25" t="s">
        <v>738</v>
      </c>
      <c r="AJ202" s="19" t="str">
        <f>VLOOKUP(C202,EJE!C$1:D1534,2,FALSE)</f>
        <v>https://youtu.be/SvFPSj9WcEk?si=iMWBcf8EZLcp5zy2</v>
      </c>
    </row>
    <row r="203" spans="1:36">
      <c r="A203" s="155">
        <v>17</v>
      </c>
      <c r="B203" s="83" t="s">
        <v>1</v>
      </c>
      <c r="C203" s="171" t="s">
        <v>746</v>
      </c>
      <c r="D203" s="132" t="str">
        <f t="shared" si="105"/>
        <v>video</v>
      </c>
      <c r="E203" s="392"/>
      <c r="F203" s="392"/>
      <c r="G203" s="392"/>
      <c r="H203" s="392"/>
      <c r="I203" s="392"/>
      <c r="J203" s="392"/>
      <c r="K203" s="392"/>
      <c r="L203" s="392"/>
      <c r="M203" s="392"/>
      <c r="N203" s="392"/>
      <c r="O203" s="392"/>
      <c r="P203" s="392"/>
      <c r="Q203" s="171"/>
      <c r="R203" s="171"/>
      <c r="S203" s="171"/>
      <c r="T203" s="171"/>
      <c r="U203" s="171"/>
      <c r="V203" s="171"/>
      <c r="W203" s="171"/>
      <c r="X203" s="171"/>
      <c r="Y203" s="171"/>
      <c r="Z203" s="171"/>
      <c r="AA203" s="171"/>
      <c r="AB203" s="171"/>
      <c r="AC203" s="171"/>
      <c r="AD203" s="171"/>
      <c r="AE203" s="171"/>
      <c r="AF203" s="130"/>
      <c r="AG203" s="171"/>
      <c r="AI203" s="25" t="s">
        <v>738</v>
      </c>
      <c r="AJ203" s="19">
        <f>VLOOKUP(C203,EJE!C$1:D1535,2,FALSE)</f>
        <v>0</v>
      </c>
    </row>
    <row r="204" spans="1:36">
      <c r="A204" s="155">
        <v>18</v>
      </c>
      <c r="B204" s="83" t="s">
        <v>1</v>
      </c>
      <c r="C204" s="171" t="s">
        <v>746</v>
      </c>
      <c r="D204" s="132" t="str">
        <f t="shared" ref="D204:D210" si="106">HYPERLINK(AJ204,AI204)</f>
        <v>video</v>
      </c>
      <c r="E204" s="392"/>
      <c r="F204" s="392"/>
      <c r="G204" s="392"/>
      <c r="H204" s="392"/>
      <c r="I204" s="392"/>
      <c r="J204" s="392"/>
      <c r="K204" s="392"/>
      <c r="L204" s="392"/>
      <c r="M204" s="392"/>
      <c r="N204" s="392"/>
      <c r="O204" s="392"/>
      <c r="P204" s="392"/>
      <c r="Q204" s="171"/>
      <c r="R204" s="171"/>
      <c r="S204" s="171"/>
      <c r="T204" s="171"/>
      <c r="U204" s="171"/>
      <c r="V204" s="171"/>
      <c r="W204" s="171"/>
      <c r="X204" s="171"/>
      <c r="Y204" s="171"/>
      <c r="Z204" s="171"/>
      <c r="AA204" s="171"/>
      <c r="AB204" s="171"/>
      <c r="AC204" s="171"/>
      <c r="AD204" s="171"/>
      <c r="AE204" s="171"/>
      <c r="AF204" s="130"/>
      <c r="AG204" s="171"/>
      <c r="AI204" s="25" t="s">
        <v>738</v>
      </c>
      <c r="AJ204" s="19">
        <f>VLOOKUP(C204,EJE!C$1:D1536,2,FALSE)</f>
        <v>0</v>
      </c>
    </row>
    <row r="205" spans="1:36">
      <c r="A205" s="155">
        <v>19</v>
      </c>
      <c r="B205" s="83" t="s">
        <v>1</v>
      </c>
      <c r="C205" s="171" t="s">
        <v>746</v>
      </c>
      <c r="D205" s="132" t="str">
        <f t="shared" si="106"/>
        <v>video</v>
      </c>
      <c r="E205" s="392"/>
      <c r="F205" s="392"/>
      <c r="G205" s="392"/>
      <c r="H205" s="392"/>
      <c r="I205" s="392"/>
      <c r="J205" s="392"/>
      <c r="K205" s="392"/>
      <c r="L205" s="392"/>
      <c r="M205" s="392"/>
      <c r="N205" s="392"/>
      <c r="O205" s="392"/>
      <c r="P205" s="392"/>
      <c r="Q205" s="171"/>
      <c r="R205" s="171"/>
      <c r="S205" s="171"/>
      <c r="T205" s="171"/>
      <c r="U205" s="171"/>
      <c r="V205" s="171"/>
      <c r="W205" s="171"/>
      <c r="X205" s="171"/>
      <c r="Y205" s="171"/>
      <c r="Z205" s="171"/>
      <c r="AA205" s="171"/>
      <c r="AB205" s="171"/>
      <c r="AC205" s="171"/>
      <c r="AD205" s="171"/>
      <c r="AE205" s="171"/>
      <c r="AF205" s="130"/>
      <c r="AG205" s="171"/>
      <c r="AI205" s="25" t="s">
        <v>738</v>
      </c>
      <c r="AJ205" s="19">
        <f>VLOOKUP(C205,EJE!C$1:D1537,2,FALSE)</f>
        <v>0</v>
      </c>
    </row>
    <row r="206" spans="1:36">
      <c r="A206" s="155">
        <v>20</v>
      </c>
      <c r="B206" s="83" t="s">
        <v>1</v>
      </c>
      <c r="C206" s="171" t="s">
        <v>746</v>
      </c>
      <c r="D206" s="132" t="str">
        <f t="shared" si="106"/>
        <v>video</v>
      </c>
      <c r="E206" s="392"/>
      <c r="F206" s="392"/>
      <c r="G206" s="392"/>
      <c r="H206" s="392"/>
      <c r="I206" s="392"/>
      <c r="J206" s="392"/>
      <c r="K206" s="392"/>
      <c r="L206" s="392"/>
      <c r="M206" s="392"/>
      <c r="N206" s="392"/>
      <c r="O206" s="392"/>
      <c r="P206" s="392"/>
      <c r="Q206" s="171"/>
      <c r="R206" s="171"/>
      <c r="S206" s="171"/>
      <c r="T206" s="171"/>
      <c r="U206" s="171"/>
      <c r="V206" s="171"/>
      <c r="W206" s="171"/>
      <c r="X206" s="171"/>
      <c r="Y206" s="171"/>
      <c r="Z206" s="171"/>
      <c r="AA206" s="171"/>
      <c r="AB206" s="171"/>
      <c r="AC206" s="171"/>
      <c r="AD206" s="171"/>
      <c r="AE206" s="171"/>
      <c r="AF206" s="130"/>
      <c r="AG206" s="171"/>
      <c r="AI206" s="25" t="s">
        <v>738</v>
      </c>
      <c r="AJ206" s="19">
        <f>VLOOKUP(C206,EJE!C$1:D1538,2,FALSE)</f>
        <v>0</v>
      </c>
    </row>
    <row r="207" spans="1:36">
      <c r="A207" s="155">
        <v>21</v>
      </c>
      <c r="B207" s="83" t="s">
        <v>1</v>
      </c>
      <c r="C207" s="171" t="s">
        <v>746</v>
      </c>
      <c r="D207" s="132" t="str">
        <f t="shared" si="106"/>
        <v>video</v>
      </c>
      <c r="E207" s="392"/>
      <c r="F207" s="392"/>
      <c r="G207" s="392"/>
      <c r="H207" s="392"/>
      <c r="I207" s="392"/>
      <c r="J207" s="392"/>
      <c r="K207" s="392"/>
      <c r="L207" s="392"/>
      <c r="M207" s="392"/>
      <c r="N207" s="392"/>
      <c r="O207" s="392"/>
      <c r="P207" s="392"/>
      <c r="Q207" s="171"/>
      <c r="R207" s="171"/>
      <c r="S207" s="171"/>
      <c r="T207" s="171"/>
      <c r="U207" s="171"/>
      <c r="V207" s="171"/>
      <c r="W207" s="171"/>
      <c r="X207" s="171"/>
      <c r="Y207" s="171"/>
      <c r="Z207" s="171"/>
      <c r="AA207" s="171"/>
      <c r="AB207" s="171"/>
      <c r="AC207" s="171"/>
      <c r="AD207" s="171"/>
      <c r="AE207" s="171"/>
      <c r="AF207" s="130"/>
      <c r="AG207" s="171"/>
      <c r="AI207" s="25" t="s">
        <v>738</v>
      </c>
      <c r="AJ207" s="19">
        <f>VLOOKUP(C207,EJE!C$1:D1539,2,FALSE)</f>
        <v>0</v>
      </c>
    </row>
    <row r="208" spans="1:36">
      <c r="A208" s="155">
        <v>22</v>
      </c>
      <c r="B208" s="83" t="s">
        <v>1</v>
      </c>
      <c r="C208" s="171" t="s">
        <v>746</v>
      </c>
      <c r="D208" s="132" t="str">
        <f t="shared" si="106"/>
        <v>video</v>
      </c>
      <c r="E208" s="392"/>
      <c r="F208" s="392"/>
      <c r="G208" s="392"/>
      <c r="H208" s="392"/>
      <c r="I208" s="392"/>
      <c r="J208" s="392"/>
      <c r="K208" s="392"/>
      <c r="L208" s="392"/>
      <c r="M208" s="392"/>
      <c r="N208" s="392"/>
      <c r="O208" s="392"/>
      <c r="P208" s="392"/>
      <c r="Q208" s="171"/>
      <c r="R208" s="171"/>
      <c r="S208" s="171"/>
      <c r="T208" s="171"/>
      <c r="U208" s="171"/>
      <c r="V208" s="171"/>
      <c r="W208" s="171"/>
      <c r="X208" s="171"/>
      <c r="Y208" s="171"/>
      <c r="Z208" s="171"/>
      <c r="AA208" s="171"/>
      <c r="AB208" s="171"/>
      <c r="AC208" s="171"/>
      <c r="AD208" s="171"/>
      <c r="AE208" s="171"/>
      <c r="AF208" s="130"/>
      <c r="AG208" s="171"/>
      <c r="AI208" s="25" t="s">
        <v>738</v>
      </c>
      <c r="AJ208" s="19">
        <f>VLOOKUP(C208,EJE!C$1:D1540,2,FALSE)</f>
        <v>0</v>
      </c>
    </row>
    <row r="209" spans="1:36">
      <c r="A209" s="155">
        <v>23</v>
      </c>
      <c r="B209" s="83" t="s">
        <v>1</v>
      </c>
      <c r="C209" s="171" t="s">
        <v>746</v>
      </c>
      <c r="D209" s="132" t="str">
        <f t="shared" si="106"/>
        <v>video</v>
      </c>
      <c r="E209" s="392"/>
      <c r="F209" s="392"/>
      <c r="G209" s="392"/>
      <c r="H209" s="392"/>
      <c r="I209" s="392"/>
      <c r="J209" s="392"/>
      <c r="K209" s="392"/>
      <c r="L209" s="392"/>
      <c r="M209" s="392"/>
      <c r="N209" s="392"/>
      <c r="O209" s="392"/>
      <c r="P209" s="392"/>
      <c r="Q209" s="171"/>
      <c r="R209" s="171"/>
      <c r="S209" s="171"/>
      <c r="T209" s="171"/>
      <c r="U209" s="171"/>
      <c r="V209" s="171"/>
      <c r="W209" s="171"/>
      <c r="X209" s="171"/>
      <c r="Y209" s="171"/>
      <c r="Z209" s="171"/>
      <c r="AA209" s="171"/>
      <c r="AB209" s="171"/>
      <c r="AC209" s="171"/>
      <c r="AD209" s="171"/>
      <c r="AE209" s="171"/>
      <c r="AF209" s="130"/>
      <c r="AG209" s="171"/>
      <c r="AI209" s="25" t="s">
        <v>738</v>
      </c>
      <c r="AJ209" s="19">
        <f>VLOOKUP(C209,EJE!C$1:D1541,2,FALSE)</f>
        <v>0</v>
      </c>
    </row>
    <row r="210" spans="1:36">
      <c r="A210" s="155">
        <v>24</v>
      </c>
      <c r="B210" s="83" t="s">
        <v>1</v>
      </c>
      <c r="C210" s="171" t="s">
        <v>746</v>
      </c>
      <c r="D210" s="132" t="str">
        <f t="shared" si="106"/>
        <v>video</v>
      </c>
      <c r="E210" s="392"/>
      <c r="F210" s="392"/>
      <c r="G210" s="392"/>
      <c r="H210" s="392"/>
      <c r="I210" s="392"/>
      <c r="J210" s="392"/>
      <c r="K210" s="392"/>
      <c r="L210" s="392"/>
      <c r="M210" s="392"/>
      <c r="N210" s="392"/>
      <c r="O210" s="392"/>
      <c r="P210" s="392"/>
      <c r="Q210" s="171"/>
      <c r="R210" s="171"/>
      <c r="S210" s="171"/>
      <c r="T210" s="171"/>
      <c r="U210" s="171"/>
      <c r="V210" s="171"/>
      <c r="W210" s="171"/>
      <c r="X210" s="171"/>
      <c r="Y210" s="171"/>
      <c r="Z210" s="171"/>
      <c r="AA210" s="171"/>
      <c r="AB210" s="171"/>
      <c r="AC210" s="171"/>
      <c r="AD210" s="171"/>
      <c r="AE210" s="171"/>
      <c r="AF210" s="130"/>
      <c r="AG210" s="171"/>
      <c r="AI210" s="25" t="s">
        <v>738</v>
      </c>
      <c r="AJ210" s="19">
        <f>VLOOKUP(C210,EJE!C$1:D1542,2,FALSE)</f>
        <v>0</v>
      </c>
    </row>
    <row r="211" spans="1:36">
      <c r="C211" s="77" t="s">
        <v>927</v>
      </c>
      <c r="D211" s="192"/>
      <c r="F211" s="18"/>
      <c r="G211" s="23"/>
      <c r="I211" s="18"/>
      <c r="J211" s="23"/>
      <c r="L211" s="18"/>
      <c r="M211" s="23"/>
      <c r="O211" s="18"/>
      <c r="P211" s="23"/>
      <c r="S211" s="23"/>
      <c r="V211" s="23"/>
      <c r="Y211" s="23"/>
      <c r="AB211" s="23"/>
      <c r="AE211" s="23"/>
    </row>
    <row r="212" spans="1:36" customFormat="1" ht="21" customHeight="1" thickBot="1">
      <c r="A212" s="163">
        <v>9</v>
      </c>
      <c r="B212" s="163"/>
      <c r="C212" s="163" t="s">
        <v>1155</v>
      </c>
      <c r="D212" s="226"/>
      <c r="E212" s="403" t="s">
        <v>688</v>
      </c>
      <c r="F212" s="403"/>
      <c r="G212" s="403"/>
      <c r="H212" s="403" t="s">
        <v>38</v>
      </c>
      <c r="I212" s="403"/>
      <c r="J212" s="403"/>
      <c r="K212" s="403" t="s">
        <v>687</v>
      </c>
      <c r="L212" s="403"/>
      <c r="M212" s="403"/>
      <c r="N212" s="403" t="s">
        <v>686</v>
      </c>
      <c r="O212" s="403"/>
      <c r="P212" s="403"/>
      <c r="AH212" s="18"/>
      <c r="AI212" s="25"/>
    </row>
    <row r="213" spans="1:36" ht="12.75">
      <c r="A213" s="155">
        <v>1</v>
      </c>
      <c r="B213" s="80" t="s">
        <v>942</v>
      </c>
      <c r="C213" s="177" t="s">
        <v>971</v>
      </c>
      <c r="D213" s="131" t="str">
        <f t="shared" ref="D213:D218" si="107">HYPERLINK(AJ213,AI213)</f>
        <v>video</v>
      </c>
      <c r="E213" s="390">
        <v>8</v>
      </c>
      <c r="F213" s="390"/>
      <c r="G213" s="390"/>
      <c r="H213" s="390"/>
      <c r="I213" s="390"/>
      <c r="J213" s="390"/>
      <c r="K213" s="390"/>
      <c r="L213" s="390"/>
      <c r="M213" s="390"/>
      <c r="N213" s="390"/>
      <c r="O213" s="390"/>
      <c r="P213" s="391"/>
      <c r="Q213" s="159"/>
      <c r="R213" s="159"/>
      <c r="S213" s="159"/>
      <c r="T213" s="159"/>
      <c r="U213" s="159"/>
      <c r="V213" s="159"/>
      <c r="W213" s="159"/>
      <c r="X213" s="159"/>
      <c r="Y213" s="159"/>
      <c r="Z213" s="159"/>
      <c r="AA213" s="159"/>
      <c r="AB213" s="159"/>
      <c r="AC213" s="159"/>
      <c r="AD213" s="159"/>
      <c r="AE213" s="159"/>
      <c r="AF213" s="159"/>
      <c r="AG213" s="179"/>
      <c r="AI213" s="25" t="s">
        <v>738</v>
      </c>
      <c r="AJ213" s="19" t="str">
        <f>VLOOKUP(C213,EJE!C$1:D1545,2,FALSE)</f>
        <v>https://drive.google.com/file/d/1Obj2B0pgphywe8p9A6MvgDIw5gB_Nl53/view?usp=sharing</v>
      </c>
    </row>
    <row r="214" spans="1:36" ht="12" customHeight="1">
      <c r="A214" s="155">
        <v>2</v>
      </c>
      <c r="B214" s="81" t="s">
        <v>264</v>
      </c>
      <c r="C214" s="179" t="s">
        <v>651</v>
      </c>
      <c r="D214" s="132" t="str">
        <f t="shared" si="107"/>
        <v>video</v>
      </c>
      <c r="E214" s="380"/>
      <c r="F214" s="380"/>
      <c r="G214" s="380"/>
      <c r="H214" s="380" t="s">
        <v>776</v>
      </c>
      <c r="I214" s="380"/>
      <c r="J214" s="380"/>
      <c r="K214" s="380">
        <v>3</v>
      </c>
      <c r="L214" s="380"/>
      <c r="M214" s="380"/>
      <c r="N214" s="380"/>
      <c r="O214" s="380"/>
      <c r="P214" s="385"/>
      <c r="Q214" s="159"/>
      <c r="R214" s="159"/>
      <c r="S214" s="159"/>
      <c r="T214" s="159"/>
      <c r="U214" s="159"/>
      <c r="V214" s="159"/>
      <c r="W214" s="159"/>
      <c r="X214" s="159"/>
      <c r="Y214" s="159"/>
      <c r="Z214" s="159"/>
      <c r="AA214" s="159"/>
      <c r="AB214" s="159"/>
      <c r="AC214" s="159"/>
      <c r="AD214" s="159"/>
      <c r="AE214" s="159"/>
      <c r="AF214" s="159"/>
      <c r="AG214" s="179"/>
      <c r="AI214" s="25" t="s">
        <v>738</v>
      </c>
      <c r="AJ214" s="19" t="str">
        <f>VLOOKUP(C214,EJE!C$1:D1546,2,FALSE)</f>
        <v>https://youtu.be/NDnUK9fSDe8?si=3nBkyPS7AyNNNd0x</v>
      </c>
    </row>
    <row r="215" spans="1:36" ht="12.75" customHeight="1" thickBot="1">
      <c r="A215" s="155">
        <v>3</v>
      </c>
      <c r="B215" s="82" t="s">
        <v>942</v>
      </c>
      <c r="C215" s="181" t="s">
        <v>176</v>
      </c>
      <c r="D215" s="133" t="str">
        <f t="shared" si="107"/>
        <v>video</v>
      </c>
      <c r="E215" s="387"/>
      <c r="F215" s="387"/>
      <c r="G215" s="387"/>
      <c r="H215" s="387" t="s">
        <v>776</v>
      </c>
      <c r="I215" s="387"/>
      <c r="J215" s="387"/>
      <c r="K215" s="387">
        <v>3</v>
      </c>
      <c r="L215" s="387"/>
      <c r="M215" s="387"/>
      <c r="N215" s="387"/>
      <c r="O215" s="387"/>
      <c r="P215" s="388"/>
      <c r="Q215" s="159"/>
      <c r="R215" s="159"/>
      <c r="S215" s="159"/>
      <c r="T215" s="159"/>
      <c r="U215" s="159"/>
      <c r="V215" s="159"/>
      <c r="W215" s="159"/>
      <c r="X215" s="159"/>
      <c r="Y215" s="159"/>
      <c r="Z215" s="159"/>
      <c r="AA215" s="159"/>
      <c r="AB215" s="159"/>
      <c r="AC215" s="159"/>
      <c r="AD215" s="159"/>
      <c r="AE215" s="159"/>
      <c r="AF215" s="159"/>
      <c r="AG215" s="179"/>
      <c r="AI215" s="25" t="s">
        <v>738</v>
      </c>
      <c r="AJ215" s="19" t="str">
        <f>VLOOKUP(C215,EJE!C$1:D1547,2,FALSE)</f>
        <v>https://drive.google.com/file/d/1Q1An8Nigul245WUqUDS52fCJOsCBmEqf/view?usp=drive_link</v>
      </c>
    </row>
    <row r="216" spans="1:36" ht="12" customHeight="1">
      <c r="A216" s="155">
        <v>4</v>
      </c>
      <c r="B216" s="81" t="s">
        <v>739</v>
      </c>
      <c r="C216" s="179" t="s">
        <v>66</v>
      </c>
      <c r="D216" s="132" t="str">
        <f t="shared" si="107"/>
        <v>video</v>
      </c>
      <c r="E216" s="380"/>
      <c r="F216" s="380"/>
      <c r="G216" s="380"/>
      <c r="H216" s="380" t="s">
        <v>776</v>
      </c>
      <c r="I216" s="380"/>
      <c r="J216" s="380"/>
      <c r="K216" s="380">
        <v>3</v>
      </c>
      <c r="L216" s="380"/>
      <c r="M216" s="380"/>
      <c r="N216" s="380"/>
      <c r="O216" s="380"/>
      <c r="P216" s="385"/>
      <c r="Q216" s="159"/>
      <c r="R216" s="159"/>
      <c r="S216" s="159"/>
      <c r="T216" s="159"/>
      <c r="U216" s="159"/>
      <c r="V216" s="159"/>
      <c r="W216" s="159"/>
      <c r="X216" s="159"/>
      <c r="Y216" s="159"/>
      <c r="Z216" s="159"/>
      <c r="AA216" s="159"/>
      <c r="AB216" s="159"/>
      <c r="AC216" s="159"/>
      <c r="AD216" s="159"/>
      <c r="AE216" s="159"/>
      <c r="AF216" s="159"/>
      <c r="AG216" s="179"/>
      <c r="AI216" s="25" t="s">
        <v>738</v>
      </c>
      <c r="AJ216" s="19" t="str">
        <f>VLOOKUP(C216,EJE!C$1:D1548,2,FALSE)</f>
        <v>https://youtu.be/YNAwRWgPwNk?si=tRGZb459mOPBCCZB</v>
      </c>
    </row>
    <row r="217" spans="1:36" ht="12" customHeight="1">
      <c r="A217" s="155">
        <v>5</v>
      </c>
      <c r="B217" s="81" t="s">
        <v>739</v>
      </c>
      <c r="C217" s="179" t="s">
        <v>622</v>
      </c>
      <c r="D217" s="132" t="e">
        <f t="shared" si="107"/>
        <v>#N/A</v>
      </c>
      <c r="E217" s="380"/>
      <c r="F217" s="380"/>
      <c r="G217" s="380"/>
      <c r="H217" s="380" t="s">
        <v>776</v>
      </c>
      <c r="I217" s="380"/>
      <c r="J217" s="380"/>
      <c r="K217" s="380">
        <v>3</v>
      </c>
      <c r="L217" s="380"/>
      <c r="M217" s="380"/>
      <c r="N217" s="380"/>
      <c r="O217" s="380"/>
      <c r="P217" s="385"/>
      <c r="Q217" s="159"/>
      <c r="R217" s="159"/>
      <c r="S217" s="159"/>
      <c r="T217" s="159"/>
      <c r="U217" s="159"/>
      <c r="V217" s="159"/>
      <c r="W217" s="159"/>
      <c r="X217" s="159"/>
      <c r="Y217" s="159"/>
      <c r="Z217" s="159"/>
      <c r="AA217" s="159"/>
      <c r="AB217" s="159"/>
      <c r="AC217" s="159"/>
      <c r="AD217" s="159"/>
      <c r="AE217" s="159"/>
      <c r="AF217" s="159"/>
      <c r="AG217" s="179"/>
      <c r="AI217" s="25" t="s">
        <v>738</v>
      </c>
      <c r="AJ217" s="19" t="e">
        <f>VLOOKUP(C217,EJE!C$1:D1549,2,FALSE)</f>
        <v>#N/A</v>
      </c>
    </row>
    <row r="218" spans="1:36" ht="12" customHeight="1" thickBot="1">
      <c r="A218" s="155">
        <v>6</v>
      </c>
      <c r="B218" s="81" t="s">
        <v>0</v>
      </c>
      <c r="C218" s="179" t="s">
        <v>627</v>
      </c>
      <c r="D218" s="132" t="str">
        <f t="shared" si="107"/>
        <v>video</v>
      </c>
      <c r="E218" s="380"/>
      <c r="F218" s="380"/>
      <c r="G218" s="380"/>
      <c r="H218" s="380" t="s">
        <v>776</v>
      </c>
      <c r="I218" s="380"/>
      <c r="J218" s="380"/>
      <c r="K218" s="380">
        <v>3</v>
      </c>
      <c r="L218" s="380"/>
      <c r="M218" s="380"/>
      <c r="N218" s="380"/>
      <c r="O218" s="380"/>
      <c r="P218" s="385"/>
      <c r="Q218" s="159"/>
      <c r="R218" s="159"/>
      <c r="S218" s="159"/>
      <c r="T218" s="159"/>
      <c r="U218" s="159"/>
      <c r="V218" s="159"/>
      <c r="W218" s="159"/>
      <c r="X218" s="159"/>
      <c r="Y218" s="159"/>
      <c r="Z218" s="159"/>
      <c r="AA218" s="159"/>
      <c r="AB218" s="159"/>
      <c r="AC218" s="159"/>
      <c r="AD218" s="159"/>
      <c r="AE218" s="159"/>
      <c r="AF218" s="159"/>
      <c r="AG218" s="179"/>
      <c r="AI218" s="25" t="s">
        <v>738</v>
      </c>
      <c r="AJ218" s="19" t="str">
        <f>VLOOKUP(C218,EJE!C$1:D1550,2,FALSE)</f>
        <v>https://youtu.be/21c_yxmd5lQ?si=PIVwUqgcfAsyu5jn</v>
      </c>
    </row>
    <row r="219" spans="1:36" ht="12.75">
      <c r="A219" s="155">
        <v>7</v>
      </c>
      <c r="B219" s="129" t="s">
        <v>1161</v>
      </c>
      <c r="C219" s="177" t="str">
        <f>+VLOOKUP($B219,PERIODIZACION!$A$3:$AN$528,2,FALSE)</f>
        <v>SEAL ROW</v>
      </c>
      <c r="D219" s="222">
        <f>IF(VLOOKUP($B219,PERIODIZACION!$A$3:$AN$528,3,FALSE)=0,"",VLOOKUP($B219,PERIODIZACION!$A$3:$AN$528,3,FALSE))</f>
        <v>40</v>
      </c>
      <c r="E219" s="177" t="str">
        <f t="shared" ref="E219" si="108">IF(D219 &lt;&gt; "","/","")</f>
        <v>/</v>
      </c>
      <c r="F219" s="177">
        <f>IF(VLOOKUP($B219,PERIODIZACION!$A$3:$AN$500,4,FALSE)=0,"",VLOOKUP($B219,PERIODIZACION!$A$3:$AN$500,4,FALSE))</f>
        <v>4</v>
      </c>
      <c r="G219" s="177">
        <f>IF(VLOOKUP($B219,PERIODIZACION!$A$3:$AN$500,5,FALSE)=0,"",VLOOKUP($B219,PERIODIZACION!$A$3:$AN$500,5,FALSE))</f>
        <v>60</v>
      </c>
      <c r="H219" s="177" t="str">
        <f t="shared" ref="H219" si="109">IF(G219 &lt;&gt; "","/","")</f>
        <v>/</v>
      </c>
      <c r="I219" s="177">
        <f>IF(VLOOKUP($B219,PERIODIZACION!$A$3:$AN$500,6,FALSE)=0,"",VLOOKUP($B219,PERIODIZACION!$A$3:$AN$500,6,FALSE))</f>
        <v>4</v>
      </c>
      <c r="J219" s="177">
        <f>IF(VLOOKUP($B219,PERIODIZACION!$A$3:$AN$500,7,FALSE)=0,"",VLOOKUP($B219,PERIODIZACION!$A$3:$AN$500,7,FALSE))</f>
        <v>70</v>
      </c>
      <c r="K219" s="177" t="str">
        <f t="shared" ref="K219" si="110">IF(J219 &lt;&gt; "","/","")</f>
        <v>/</v>
      </c>
      <c r="L219" s="177">
        <f>IF(VLOOKUP($B219,PERIODIZACION!$A$3:$AN$500,8,FALSE)=0,"",VLOOKUP($B219,PERIODIZACION!$A$3:$AN$500,8,FALSE))</f>
        <v>4</v>
      </c>
      <c r="M219" s="177">
        <f>IF(VLOOKUP($B219,PERIODIZACION!$A$3:$AN$500,9,FALSE)=0,"",VLOOKUP($B219,PERIODIZACION!$A$3:$AN$500,9,FALSE))</f>
        <v>80</v>
      </c>
      <c r="N219" s="177" t="str">
        <f t="shared" ref="N219" si="111">IF(M219 &lt;&gt; "","/","")</f>
        <v>/</v>
      </c>
      <c r="O219" s="177">
        <f>IF(VLOOKUP($B219,PERIODIZACION!$A$3:$AN$500,10,FALSE)=0,"",VLOOKUP($B219,PERIODIZACION!$A$3:$AN$500,10,FALSE))</f>
        <v>2</v>
      </c>
      <c r="P219" s="177">
        <f>IF(VLOOKUP($B219,PERIODIZACION!$A$3:$AN$500,11,FALSE)=0,"",VLOOKUP($B219,PERIODIZACION!$A$3:$AN$500,11,FALSE))</f>
        <v>80</v>
      </c>
      <c r="Q219" s="177" t="str">
        <f t="shared" ref="Q219" si="112">IF(P219 &lt;&gt; "","/","")</f>
        <v>/</v>
      </c>
      <c r="R219" s="177">
        <f>IF(VLOOKUP($B219,PERIODIZACION!$A$3:$AN$500,12,FALSE)=0,"",VLOOKUP($B219,PERIODIZACION!$A$3:$AN$500,12,FALSE))</f>
        <v>2</v>
      </c>
      <c r="S219" s="177">
        <f>IF(VLOOKUP($B219,PERIODIZACION!$A$3:$AN$500,13,FALSE)=0,"",VLOOKUP($B219,PERIODIZACION!$A$3:$AN$500,13,FALSE))</f>
        <v>80</v>
      </c>
      <c r="T219" s="177" t="str">
        <f t="shared" ref="T219" si="113">IF(S219 &lt;&gt; "","/","")</f>
        <v>/</v>
      </c>
      <c r="U219" s="177">
        <f>IF(VLOOKUP($B219,PERIODIZACION!$A$3:$AN$500,14,FALSE)=0,"",VLOOKUP($B219,PERIODIZACION!$A$3:$AN$500,14,FALSE))</f>
        <v>2</v>
      </c>
      <c r="V219" s="177">
        <f>IF(VLOOKUP($B219,PERIODIZACION!$A$3:$AN$500,15,FALSE)=0,"",VLOOKUP($B219,PERIODIZACION!$A$3:$AN$500,15,FALSE))</f>
        <v>80</v>
      </c>
      <c r="W219" s="177" t="str">
        <f t="shared" ref="W219" si="114">IF(V219 &lt;&gt; "","/","")</f>
        <v>/</v>
      </c>
      <c r="X219" s="177">
        <f>IF(VLOOKUP($B219,PERIODIZACION!$A$3:$AN$500,16,FALSE)=0,"",VLOOKUP($B219,PERIODIZACION!$A$3:$AN$500,16,FALSE))</f>
        <v>2</v>
      </c>
      <c r="Y219" s="177">
        <f>IF(VLOOKUP($B219,PERIODIZACION!$A$3:$AN$500,17,FALSE)=0,"",VLOOKUP($B219,PERIODIZACION!$A$3:$AN$500,17,FALSE))</f>
        <v>80</v>
      </c>
      <c r="Z219" s="177" t="str">
        <f t="shared" ref="Z219" si="115">IF(Y219 &lt;&gt; "","/","")</f>
        <v>/</v>
      </c>
      <c r="AA219" s="177">
        <f>IF(VLOOKUP($B219,PERIODIZACION!$A$3:$AN$500,18,FALSE)=0,"",VLOOKUP($B219,PERIODIZACION!$A$3:$AN$500,18,FALSE))</f>
        <v>2</v>
      </c>
      <c r="AB219" s="177">
        <f>IF(VLOOKUP($B219,PERIODIZACION!$A$3:$AN$500,19,FALSE)=0,"",VLOOKUP($B219,PERIODIZACION!$A$3:$AN$500,19,FALSE))</f>
        <v>80</v>
      </c>
      <c r="AC219" s="177" t="str">
        <f t="shared" ref="AC219" si="116">IF(AB219 &lt;&gt; "","/","")</f>
        <v>/</v>
      </c>
      <c r="AD219" s="177">
        <f>IF(VLOOKUP($B219,PERIODIZACION!$A$3:$AN$500,20,FALSE)=0,"",VLOOKUP($B219,PERIODIZACION!$A$3:$AN$500,20,FALSE))</f>
        <v>2</v>
      </c>
      <c r="AE219" s="177" t="str">
        <f>IF(VLOOKUP($B219,PERIODIZACION!$A$3:$AN$500,21,FALSE)=0,"",VLOOKUP($B219,PERIODIZACION!$A$3:$AN$500,21,FALSE))</f>
        <v/>
      </c>
      <c r="AF219" s="177" t="str">
        <f t="shared" ref="AF219" si="117">IF(AE219 &lt;&gt; "","/","")</f>
        <v/>
      </c>
      <c r="AG219" s="182" t="str">
        <f>IF(VLOOKUP($B219,PERIODIZACION!$A$3:$AN$500,22,FALSE)=0,"",VLOOKUP($B219,PERIODIZACION!$A$3:$AN$500,22,FALSE))</f>
        <v/>
      </c>
      <c r="AJ219" s="19" t="e">
        <f>VLOOKUP(C219,EJE!C$1:D1551,2,FALSE)</f>
        <v>#N/A</v>
      </c>
    </row>
    <row r="220" spans="1:36" ht="12" customHeight="1">
      <c r="A220" s="155">
        <v>8</v>
      </c>
      <c r="B220" s="81" t="s">
        <v>685</v>
      </c>
      <c r="C220" s="179" t="s">
        <v>3</v>
      </c>
      <c r="D220" s="132" t="str">
        <f>HYPERLINK(AJ220,AI220)</f>
        <v>video</v>
      </c>
      <c r="E220" s="380"/>
      <c r="F220" s="380"/>
      <c r="G220" s="380"/>
      <c r="H220" s="380" t="s">
        <v>776</v>
      </c>
      <c r="I220" s="380"/>
      <c r="J220" s="380"/>
      <c r="K220" s="380"/>
      <c r="L220" s="380"/>
      <c r="M220" s="380"/>
      <c r="N220" s="380"/>
      <c r="O220" s="380"/>
      <c r="P220" s="380"/>
      <c r="Q220" s="179"/>
      <c r="R220" s="179"/>
      <c r="S220" s="179"/>
      <c r="T220" s="179"/>
      <c r="U220" s="179"/>
      <c r="V220" s="179"/>
      <c r="W220" s="179"/>
      <c r="X220" s="179"/>
      <c r="Y220" s="179"/>
      <c r="Z220" s="179"/>
      <c r="AA220" s="179"/>
      <c r="AB220" s="179"/>
      <c r="AC220" s="179"/>
      <c r="AD220" s="179"/>
      <c r="AE220" s="179"/>
      <c r="AF220" s="179"/>
      <c r="AG220" s="183"/>
      <c r="AI220" s="25" t="s">
        <v>738</v>
      </c>
      <c r="AJ220" s="19" t="str">
        <f>VLOOKUP(C220,EJE!C$1:D1552,2,FALSE)</f>
        <v>https://youtu.be/JwwQxitUCsY?si=-0IR-GRHn2uOUwX0</v>
      </c>
    </row>
    <row r="221" spans="1:36" ht="12.75" customHeight="1" thickBot="1">
      <c r="A221" s="155">
        <v>9</v>
      </c>
      <c r="B221" s="82" t="s">
        <v>264</v>
      </c>
      <c r="C221" s="181" t="s">
        <v>219</v>
      </c>
      <c r="D221" s="133" t="str">
        <f>HYPERLINK(AJ221,AI221)</f>
        <v>video</v>
      </c>
      <c r="E221" s="387"/>
      <c r="F221" s="387"/>
      <c r="G221" s="387"/>
      <c r="H221" s="387" t="s">
        <v>776</v>
      </c>
      <c r="I221" s="387"/>
      <c r="J221" s="387"/>
      <c r="K221" s="387"/>
      <c r="L221" s="387"/>
      <c r="M221" s="387"/>
      <c r="N221" s="387"/>
      <c r="O221" s="387"/>
      <c r="P221" s="387"/>
      <c r="Q221" s="181"/>
      <c r="R221" s="181"/>
      <c r="S221" s="181"/>
      <c r="T221" s="181"/>
      <c r="U221" s="181"/>
      <c r="V221" s="181"/>
      <c r="W221" s="181"/>
      <c r="X221" s="181"/>
      <c r="Y221" s="181"/>
      <c r="Z221" s="181"/>
      <c r="AA221" s="181"/>
      <c r="AB221" s="181"/>
      <c r="AC221" s="181"/>
      <c r="AD221" s="181"/>
      <c r="AE221" s="181"/>
      <c r="AF221" s="181"/>
      <c r="AG221" s="184"/>
      <c r="AI221" s="25" t="s">
        <v>738</v>
      </c>
      <c r="AJ221" s="19">
        <f>VLOOKUP(C221,EJE!C$1:D1553,2,FALSE)</f>
        <v>0</v>
      </c>
    </row>
    <row r="222" spans="1:36" ht="15" customHeight="1">
      <c r="A222" s="155">
        <v>10</v>
      </c>
      <c r="B222" s="163"/>
      <c r="C222" s="163"/>
      <c r="D222" s="226"/>
      <c r="E222" s="403" t="s">
        <v>688</v>
      </c>
      <c r="F222" s="403"/>
      <c r="G222" s="403"/>
      <c r="H222" s="403" t="s">
        <v>38</v>
      </c>
      <c r="I222" s="403"/>
      <c r="J222" s="403"/>
      <c r="K222" s="403" t="s">
        <v>687</v>
      </c>
      <c r="L222" s="403"/>
      <c r="M222" s="403"/>
      <c r="N222" s="403" t="s">
        <v>686</v>
      </c>
      <c r="O222" s="403"/>
      <c r="P222" s="403"/>
      <c r="Q222" s="179"/>
      <c r="R222" s="179"/>
      <c r="S222" s="179"/>
      <c r="T222" s="179"/>
      <c r="U222" s="179"/>
      <c r="V222" s="179"/>
      <c r="W222" s="179"/>
      <c r="X222" s="179"/>
      <c r="Y222" s="179"/>
      <c r="Z222" s="179"/>
      <c r="AA222" s="179"/>
      <c r="AB222" s="179"/>
      <c r="AC222" s="179"/>
      <c r="AD222" s="179"/>
      <c r="AE222" s="179"/>
      <c r="AF222" s="179"/>
      <c r="AG222" s="179"/>
      <c r="AJ222" s="19"/>
    </row>
    <row r="223" spans="1:36" ht="12" customHeight="1">
      <c r="A223" s="155">
        <v>11</v>
      </c>
      <c r="B223" s="83" t="s">
        <v>685</v>
      </c>
      <c r="C223" s="179" t="s">
        <v>3</v>
      </c>
      <c r="D223" s="132" t="str">
        <f t="shared" ref="D223:D229" si="118">HYPERLINK(AJ223,AI223)</f>
        <v>video</v>
      </c>
      <c r="E223" s="380"/>
      <c r="F223" s="380"/>
      <c r="G223" s="380"/>
      <c r="H223" s="380" t="s">
        <v>776</v>
      </c>
      <c r="I223" s="380"/>
      <c r="J223" s="380"/>
      <c r="K223" s="380"/>
      <c r="L223" s="380"/>
      <c r="M223" s="380"/>
      <c r="N223" s="380"/>
      <c r="O223" s="380"/>
      <c r="P223" s="380"/>
      <c r="Q223" s="179"/>
      <c r="R223" s="179"/>
      <c r="S223" s="179"/>
      <c r="T223" s="179"/>
      <c r="U223" s="179"/>
      <c r="V223" s="179"/>
      <c r="W223" s="179"/>
      <c r="X223" s="179"/>
      <c r="Y223" s="179"/>
      <c r="Z223" s="179"/>
      <c r="AA223" s="179"/>
      <c r="AB223" s="179"/>
      <c r="AC223" s="179"/>
      <c r="AD223" s="179"/>
      <c r="AE223" s="179"/>
      <c r="AF223" s="179"/>
      <c r="AG223" s="179"/>
      <c r="AI223" s="25" t="s">
        <v>738</v>
      </c>
      <c r="AJ223" s="19" t="str">
        <f>VLOOKUP(C223,EJE!C$1:D1555,2,FALSE)</f>
        <v>https://youtu.be/JwwQxitUCsY?si=-0IR-GRHn2uOUwX0</v>
      </c>
    </row>
    <row r="224" spans="1:36" ht="12.75" customHeight="1">
      <c r="A224" s="155">
        <v>12</v>
      </c>
      <c r="B224" s="83" t="s">
        <v>942</v>
      </c>
      <c r="C224" s="179" t="s">
        <v>179</v>
      </c>
      <c r="D224" s="132" t="str">
        <f t="shared" si="118"/>
        <v>video</v>
      </c>
      <c r="E224" s="380"/>
      <c r="F224" s="380"/>
      <c r="G224" s="380"/>
      <c r="H224" s="380" t="s">
        <v>776</v>
      </c>
      <c r="I224" s="380"/>
      <c r="J224" s="380"/>
      <c r="K224" s="380"/>
      <c r="L224" s="380"/>
      <c r="M224" s="380"/>
      <c r="N224" s="380"/>
      <c r="O224" s="380"/>
      <c r="P224" s="380"/>
      <c r="Q224" s="179"/>
      <c r="R224" s="179"/>
      <c r="S224" s="179"/>
      <c r="T224" s="179"/>
      <c r="U224" s="179"/>
      <c r="V224" s="179"/>
      <c r="W224" s="179"/>
      <c r="X224" s="179"/>
      <c r="Y224" s="179"/>
      <c r="Z224" s="179"/>
      <c r="AA224" s="179"/>
      <c r="AB224" s="179"/>
      <c r="AC224" s="179"/>
      <c r="AD224" s="179"/>
      <c r="AE224" s="179"/>
      <c r="AF224" s="179"/>
      <c r="AG224" s="179"/>
      <c r="AI224" s="25" t="s">
        <v>738</v>
      </c>
      <c r="AJ224" s="19" t="str">
        <f>VLOOKUP(C224,EJE!C$1:D1556,2,FALSE)</f>
        <v>https://drive.google.com/file/d/1aPXukXLmArT7QiK0Ae-iFEh4IpnK7iYT/view?usp=sharing</v>
      </c>
    </row>
    <row r="225" spans="1:36" ht="12.75" customHeight="1">
      <c r="A225" s="155">
        <v>13</v>
      </c>
      <c r="B225" s="83" t="s">
        <v>942</v>
      </c>
      <c r="C225" s="179" t="s">
        <v>179</v>
      </c>
      <c r="D225" s="132" t="str">
        <f t="shared" si="118"/>
        <v>video</v>
      </c>
      <c r="E225" s="380"/>
      <c r="F225" s="380"/>
      <c r="G225" s="380"/>
      <c r="H225" s="380" t="s">
        <v>776</v>
      </c>
      <c r="I225" s="380"/>
      <c r="J225" s="380"/>
      <c r="K225" s="380"/>
      <c r="L225" s="380"/>
      <c r="M225" s="380"/>
      <c r="N225" s="380"/>
      <c r="O225" s="380"/>
      <c r="P225" s="380"/>
      <c r="Q225" s="179"/>
      <c r="R225" s="179"/>
      <c r="S225" s="179"/>
      <c r="T225" s="179"/>
      <c r="U225" s="179"/>
      <c r="V225" s="179"/>
      <c r="W225" s="179"/>
      <c r="X225" s="179"/>
      <c r="Y225" s="179"/>
      <c r="Z225" s="179"/>
      <c r="AA225" s="179"/>
      <c r="AB225" s="179"/>
      <c r="AC225" s="179"/>
      <c r="AD225" s="179"/>
      <c r="AE225" s="179"/>
      <c r="AF225" s="179"/>
      <c r="AG225" s="179"/>
      <c r="AI225" s="25" t="s">
        <v>738</v>
      </c>
      <c r="AJ225" s="19" t="str">
        <f>VLOOKUP(C225,EJE!C$1:D1557,2,FALSE)</f>
        <v>https://drive.google.com/file/d/1aPXukXLmArT7QiK0Ae-iFEh4IpnK7iYT/view?usp=sharing</v>
      </c>
    </row>
    <row r="226" spans="1:36" ht="12" customHeight="1">
      <c r="A226" s="155">
        <v>14</v>
      </c>
      <c r="B226" s="83" t="s">
        <v>42</v>
      </c>
      <c r="C226" s="171" t="s">
        <v>15</v>
      </c>
      <c r="D226" s="132" t="str">
        <f t="shared" si="118"/>
        <v>video</v>
      </c>
      <c r="E226" s="392">
        <v>10</v>
      </c>
      <c r="F226" s="392"/>
      <c r="G226" s="392"/>
      <c r="H226" s="392" t="s">
        <v>772</v>
      </c>
      <c r="I226" s="392"/>
      <c r="J226" s="392"/>
      <c r="K226" s="392">
        <v>3</v>
      </c>
      <c r="L226" s="392"/>
      <c r="M226" s="392"/>
      <c r="N226" s="392"/>
      <c r="O226" s="392"/>
      <c r="P226" s="392"/>
      <c r="Q226" s="171"/>
      <c r="R226" s="171"/>
      <c r="S226" s="171"/>
      <c r="T226" s="130"/>
      <c r="U226" s="130"/>
      <c r="V226" s="130"/>
      <c r="W226" s="130"/>
      <c r="X226" s="130"/>
      <c r="Y226" s="130"/>
      <c r="Z226" s="130"/>
      <c r="AA226" s="130"/>
      <c r="AB226" s="130"/>
      <c r="AC226" s="130"/>
      <c r="AD226" s="130"/>
      <c r="AE226" s="130"/>
      <c r="AF226" s="130"/>
      <c r="AG226" s="171"/>
      <c r="AI226" s="25" t="s">
        <v>738</v>
      </c>
      <c r="AJ226" s="19">
        <f>VLOOKUP(C226,EJE!C$1:D1558,2,FALSE)</f>
        <v>0</v>
      </c>
    </row>
    <row r="227" spans="1:36" ht="12" customHeight="1">
      <c r="A227" s="155">
        <v>15</v>
      </c>
      <c r="B227" s="83" t="s">
        <v>39</v>
      </c>
      <c r="C227" s="171" t="s">
        <v>149</v>
      </c>
      <c r="D227" s="132" t="str">
        <f t="shared" si="118"/>
        <v>video</v>
      </c>
      <c r="E227" s="392">
        <v>10</v>
      </c>
      <c r="F227" s="392"/>
      <c r="G227" s="392"/>
      <c r="H227" s="392" t="s">
        <v>772</v>
      </c>
      <c r="I227" s="392"/>
      <c r="J227" s="392"/>
      <c r="K227" s="392">
        <v>3</v>
      </c>
      <c r="L227" s="392"/>
      <c r="M227" s="392"/>
      <c r="N227" s="392"/>
      <c r="O227" s="392"/>
      <c r="P227" s="392"/>
      <c r="Q227" s="171"/>
      <c r="R227" s="171"/>
      <c r="S227" s="171"/>
      <c r="T227" s="130"/>
      <c r="U227" s="130"/>
      <c r="V227" s="130"/>
      <c r="W227" s="130"/>
      <c r="X227" s="130"/>
      <c r="Y227" s="130"/>
      <c r="Z227" s="130"/>
      <c r="AA227" s="130"/>
      <c r="AB227" s="130"/>
      <c r="AC227" s="130"/>
      <c r="AD227" s="130"/>
      <c r="AE227" s="130"/>
      <c r="AF227" s="130"/>
      <c r="AG227" s="171"/>
      <c r="AI227" s="25" t="s">
        <v>738</v>
      </c>
      <c r="AJ227" s="19">
        <f>VLOOKUP(C227,EJE!C$1:D1559,2,FALSE)</f>
        <v>0</v>
      </c>
    </row>
    <row r="228" spans="1:36" ht="12.75" customHeight="1">
      <c r="A228" s="155">
        <v>16</v>
      </c>
      <c r="B228" s="83" t="s">
        <v>685</v>
      </c>
      <c r="C228" s="171" t="s">
        <v>4</v>
      </c>
      <c r="D228" s="132" t="str">
        <f t="shared" si="118"/>
        <v>video</v>
      </c>
      <c r="E228" s="392"/>
      <c r="F228" s="392"/>
      <c r="G228" s="392"/>
      <c r="H228" s="392" t="s">
        <v>779</v>
      </c>
      <c r="I228" s="392"/>
      <c r="J228" s="392"/>
      <c r="K228" s="392">
        <v>3</v>
      </c>
      <c r="L228" s="392"/>
      <c r="M228" s="392"/>
      <c r="N228" s="392"/>
      <c r="O228" s="392"/>
      <c r="P228" s="392"/>
      <c r="Q228" s="171"/>
      <c r="R228" s="171"/>
      <c r="S228" s="171"/>
      <c r="T228" s="130"/>
      <c r="U228" s="130"/>
      <c r="V228" s="130"/>
      <c r="W228" s="130"/>
      <c r="X228" s="130"/>
      <c r="Y228" s="130"/>
      <c r="Z228" s="130"/>
      <c r="AA228" s="130"/>
      <c r="AB228" s="130"/>
      <c r="AC228" s="130"/>
      <c r="AD228" s="130"/>
      <c r="AE228" s="130"/>
      <c r="AF228" s="130"/>
      <c r="AG228" s="171"/>
      <c r="AI228" s="25" t="s">
        <v>738</v>
      </c>
      <c r="AJ228" s="19" t="str">
        <f>VLOOKUP(C228,EJE!C$1:D1560,2,FALSE)</f>
        <v>https://youtu.be/SvFPSj9WcEk?si=iMWBcf8EZLcp5zy2</v>
      </c>
    </row>
    <row r="229" spans="1:36">
      <c r="A229" s="155">
        <v>17</v>
      </c>
      <c r="B229" s="83" t="s">
        <v>1</v>
      </c>
      <c r="C229" s="171" t="s">
        <v>746</v>
      </c>
      <c r="D229" s="132" t="str">
        <f t="shared" si="118"/>
        <v>video</v>
      </c>
      <c r="E229" s="392"/>
      <c r="F229" s="392"/>
      <c r="G229" s="392"/>
      <c r="H229" s="392"/>
      <c r="I229" s="392"/>
      <c r="J229" s="392"/>
      <c r="K229" s="392"/>
      <c r="L229" s="392"/>
      <c r="M229" s="392"/>
      <c r="N229" s="392"/>
      <c r="O229" s="392"/>
      <c r="P229" s="392"/>
      <c r="Q229" s="171"/>
      <c r="R229" s="171"/>
      <c r="S229" s="171"/>
      <c r="T229" s="171"/>
      <c r="U229" s="171"/>
      <c r="V229" s="171"/>
      <c r="W229" s="171"/>
      <c r="X229" s="171"/>
      <c r="Y229" s="171"/>
      <c r="Z229" s="171"/>
      <c r="AA229" s="171"/>
      <c r="AB229" s="171"/>
      <c r="AC229" s="171"/>
      <c r="AD229" s="171"/>
      <c r="AE229" s="171"/>
      <c r="AF229" s="130"/>
      <c r="AG229" s="171"/>
      <c r="AI229" s="25" t="s">
        <v>738</v>
      </c>
      <c r="AJ229" s="19">
        <f>VLOOKUP(C229,EJE!C$1:D1561,2,FALSE)</f>
        <v>0</v>
      </c>
    </row>
    <row r="230" spans="1:36">
      <c r="A230" s="155">
        <v>18</v>
      </c>
      <c r="B230" s="83" t="s">
        <v>1</v>
      </c>
      <c r="C230" s="171" t="s">
        <v>746</v>
      </c>
      <c r="D230" s="132" t="str">
        <f t="shared" ref="D230:D236" si="119">HYPERLINK(AJ230,AI230)</f>
        <v>video</v>
      </c>
      <c r="E230" s="392"/>
      <c r="F230" s="392"/>
      <c r="G230" s="392"/>
      <c r="H230" s="392"/>
      <c r="I230" s="392"/>
      <c r="J230" s="392"/>
      <c r="K230" s="392"/>
      <c r="L230" s="392"/>
      <c r="M230" s="392"/>
      <c r="N230" s="392"/>
      <c r="O230" s="392"/>
      <c r="P230" s="392"/>
      <c r="Q230" s="171"/>
      <c r="R230" s="171"/>
      <c r="S230" s="171"/>
      <c r="T230" s="171"/>
      <c r="U230" s="171"/>
      <c r="V230" s="171"/>
      <c r="W230" s="171"/>
      <c r="X230" s="171"/>
      <c r="Y230" s="171"/>
      <c r="Z230" s="171"/>
      <c r="AA230" s="171"/>
      <c r="AB230" s="171"/>
      <c r="AC230" s="171"/>
      <c r="AD230" s="171"/>
      <c r="AE230" s="171"/>
      <c r="AF230" s="130"/>
      <c r="AG230" s="171"/>
      <c r="AI230" s="25" t="s">
        <v>738</v>
      </c>
      <c r="AJ230" s="19">
        <f>VLOOKUP(C230,EJE!C$1:D1562,2,FALSE)</f>
        <v>0</v>
      </c>
    </row>
    <row r="231" spans="1:36">
      <c r="A231" s="155">
        <v>19</v>
      </c>
      <c r="B231" s="83" t="s">
        <v>1</v>
      </c>
      <c r="C231" s="171" t="s">
        <v>746</v>
      </c>
      <c r="D231" s="132" t="str">
        <f t="shared" si="119"/>
        <v>video</v>
      </c>
      <c r="E231" s="392"/>
      <c r="F231" s="392"/>
      <c r="G231" s="392"/>
      <c r="H231" s="392"/>
      <c r="I231" s="392"/>
      <c r="J231" s="392"/>
      <c r="K231" s="392"/>
      <c r="L231" s="392"/>
      <c r="M231" s="392"/>
      <c r="N231" s="392"/>
      <c r="O231" s="392"/>
      <c r="P231" s="392"/>
      <c r="Q231" s="171"/>
      <c r="R231" s="171"/>
      <c r="S231" s="171"/>
      <c r="T231" s="171"/>
      <c r="U231" s="171"/>
      <c r="V231" s="171"/>
      <c r="W231" s="171"/>
      <c r="X231" s="171"/>
      <c r="Y231" s="171"/>
      <c r="Z231" s="171"/>
      <c r="AA231" s="171"/>
      <c r="AB231" s="171"/>
      <c r="AC231" s="171"/>
      <c r="AD231" s="171"/>
      <c r="AE231" s="171"/>
      <c r="AF231" s="130"/>
      <c r="AG231" s="171"/>
      <c r="AI231" s="25" t="s">
        <v>738</v>
      </c>
      <c r="AJ231" s="19">
        <f>VLOOKUP(C231,EJE!C$1:D1563,2,FALSE)</f>
        <v>0</v>
      </c>
    </row>
    <row r="232" spans="1:36">
      <c r="A232" s="155">
        <v>20</v>
      </c>
      <c r="B232" s="83" t="s">
        <v>1</v>
      </c>
      <c r="C232" s="171" t="s">
        <v>746</v>
      </c>
      <c r="D232" s="132" t="str">
        <f t="shared" si="119"/>
        <v>video</v>
      </c>
      <c r="E232" s="392"/>
      <c r="F232" s="392"/>
      <c r="G232" s="392"/>
      <c r="H232" s="392"/>
      <c r="I232" s="392"/>
      <c r="J232" s="392"/>
      <c r="K232" s="392"/>
      <c r="L232" s="392"/>
      <c r="M232" s="392"/>
      <c r="N232" s="392"/>
      <c r="O232" s="392"/>
      <c r="P232" s="392"/>
      <c r="Q232" s="171"/>
      <c r="R232" s="171"/>
      <c r="S232" s="171"/>
      <c r="T232" s="171"/>
      <c r="U232" s="171"/>
      <c r="V232" s="171"/>
      <c r="W232" s="171"/>
      <c r="X232" s="171"/>
      <c r="Y232" s="171"/>
      <c r="Z232" s="171"/>
      <c r="AA232" s="171"/>
      <c r="AB232" s="171"/>
      <c r="AC232" s="171"/>
      <c r="AD232" s="171"/>
      <c r="AE232" s="171"/>
      <c r="AF232" s="130"/>
      <c r="AG232" s="171"/>
      <c r="AI232" s="25" t="s">
        <v>738</v>
      </c>
      <c r="AJ232" s="19">
        <f>VLOOKUP(C232,EJE!C$1:D1564,2,FALSE)</f>
        <v>0</v>
      </c>
    </row>
    <row r="233" spans="1:36">
      <c r="A233" s="155">
        <v>21</v>
      </c>
      <c r="B233" s="83" t="s">
        <v>1</v>
      </c>
      <c r="C233" s="171" t="s">
        <v>746</v>
      </c>
      <c r="D233" s="132" t="str">
        <f t="shared" si="119"/>
        <v>video</v>
      </c>
      <c r="E233" s="392"/>
      <c r="F233" s="392"/>
      <c r="G233" s="392"/>
      <c r="H233" s="392"/>
      <c r="I233" s="392"/>
      <c r="J233" s="392"/>
      <c r="K233" s="392"/>
      <c r="L233" s="392"/>
      <c r="M233" s="392"/>
      <c r="N233" s="392"/>
      <c r="O233" s="392"/>
      <c r="P233" s="392"/>
      <c r="Q233" s="171"/>
      <c r="R233" s="171"/>
      <c r="S233" s="171"/>
      <c r="T233" s="171"/>
      <c r="U233" s="171"/>
      <c r="V233" s="171"/>
      <c r="W233" s="171"/>
      <c r="X233" s="171"/>
      <c r="Y233" s="171"/>
      <c r="Z233" s="171"/>
      <c r="AA233" s="171"/>
      <c r="AB233" s="171"/>
      <c r="AC233" s="171"/>
      <c r="AD233" s="171"/>
      <c r="AE233" s="171"/>
      <c r="AF233" s="130"/>
      <c r="AG233" s="171"/>
      <c r="AI233" s="25" t="s">
        <v>738</v>
      </c>
      <c r="AJ233" s="19">
        <f>VLOOKUP(C233,EJE!C$1:D1565,2,FALSE)</f>
        <v>0</v>
      </c>
    </row>
    <row r="234" spans="1:36">
      <c r="A234" s="155">
        <v>22</v>
      </c>
      <c r="B234" s="83" t="s">
        <v>1</v>
      </c>
      <c r="C234" s="171" t="s">
        <v>746</v>
      </c>
      <c r="D234" s="132" t="str">
        <f t="shared" si="119"/>
        <v>video</v>
      </c>
      <c r="E234" s="392"/>
      <c r="F234" s="392"/>
      <c r="G234" s="392"/>
      <c r="H234" s="392"/>
      <c r="I234" s="392"/>
      <c r="J234" s="392"/>
      <c r="K234" s="392"/>
      <c r="L234" s="392"/>
      <c r="M234" s="392"/>
      <c r="N234" s="392"/>
      <c r="O234" s="392"/>
      <c r="P234" s="392"/>
      <c r="Q234" s="171"/>
      <c r="R234" s="171"/>
      <c r="S234" s="171"/>
      <c r="T234" s="171"/>
      <c r="U234" s="171"/>
      <c r="V234" s="171"/>
      <c r="W234" s="171"/>
      <c r="X234" s="171"/>
      <c r="Y234" s="171"/>
      <c r="Z234" s="171"/>
      <c r="AA234" s="171"/>
      <c r="AB234" s="171"/>
      <c r="AC234" s="171"/>
      <c r="AD234" s="171"/>
      <c r="AE234" s="171"/>
      <c r="AF234" s="130"/>
      <c r="AG234" s="171"/>
      <c r="AI234" s="25" t="s">
        <v>738</v>
      </c>
      <c r="AJ234" s="19">
        <f>VLOOKUP(C234,EJE!C$1:D1566,2,FALSE)</f>
        <v>0</v>
      </c>
    </row>
    <row r="235" spans="1:36">
      <c r="A235" s="155">
        <v>23</v>
      </c>
      <c r="B235" s="83" t="s">
        <v>1</v>
      </c>
      <c r="C235" s="171" t="s">
        <v>746</v>
      </c>
      <c r="D235" s="132" t="str">
        <f t="shared" si="119"/>
        <v>video</v>
      </c>
      <c r="E235" s="392"/>
      <c r="F235" s="392"/>
      <c r="G235" s="392"/>
      <c r="H235" s="392"/>
      <c r="I235" s="392"/>
      <c r="J235" s="392"/>
      <c r="K235" s="392"/>
      <c r="L235" s="392"/>
      <c r="M235" s="392"/>
      <c r="N235" s="392"/>
      <c r="O235" s="392"/>
      <c r="P235" s="392"/>
      <c r="Q235" s="171"/>
      <c r="R235" s="171"/>
      <c r="S235" s="171"/>
      <c r="T235" s="171"/>
      <c r="U235" s="171"/>
      <c r="V235" s="171"/>
      <c r="W235" s="171"/>
      <c r="X235" s="171"/>
      <c r="Y235" s="171"/>
      <c r="Z235" s="171"/>
      <c r="AA235" s="171"/>
      <c r="AB235" s="171"/>
      <c r="AC235" s="171"/>
      <c r="AD235" s="171"/>
      <c r="AE235" s="171"/>
      <c r="AF235" s="130"/>
      <c r="AG235" s="171"/>
      <c r="AI235" s="25" t="s">
        <v>738</v>
      </c>
      <c r="AJ235" s="19">
        <f>VLOOKUP(C235,EJE!C$1:D1567,2,FALSE)</f>
        <v>0</v>
      </c>
    </row>
    <row r="236" spans="1:36">
      <c r="A236" s="155">
        <v>24</v>
      </c>
      <c r="B236" s="83" t="s">
        <v>1</v>
      </c>
      <c r="C236" s="171" t="s">
        <v>746</v>
      </c>
      <c r="D236" s="132" t="str">
        <f t="shared" si="119"/>
        <v>video</v>
      </c>
      <c r="E236" s="392"/>
      <c r="F236" s="392"/>
      <c r="G236" s="392"/>
      <c r="H236" s="392"/>
      <c r="I236" s="392"/>
      <c r="J236" s="392"/>
      <c r="K236" s="392"/>
      <c r="L236" s="392"/>
      <c r="M236" s="392"/>
      <c r="N236" s="392"/>
      <c r="O236" s="392"/>
      <c r="P236" s="392"/>
      <c r="Q236" s="171"/>
      <c r="R236" s="171"/>
      <c r="S236" s="171"/>
      <c r="T236" s="171"/>
      <c r="U236" s="171"/>
      <c r="V236" s="171"/>
      <c r="W236" s="171"/>
      <c r="X236" s="171"/>
      <c r="Y236" s="171"/>
      <c r="Z236" s="171"/>
      <c r="AA236" s="171"/>
      <c r="AB236" s="171"/>
      <c r="AC236" s="171"/>
      <c r="AD236" s="171"/>
      <c r="AE236" s="171"/>
      <c r="AF236" s="130"/>
      <c r="AG236" s="171"/>
      <c r="AI236" s="25" t="s">
        <v>738</v>
      </c>
      <c r="AJ236" s="19">
        <f>VLOOKUP(C236,EJE!C$1:D1568,2,FALSE)</f>
        <v>0</v>
      </c>
    </row>
    <row r="237" spans="1:36">
      <c r="B237" s="87"/>
      <c r="C237" s="136" t="s">
        <v>927</v>
      </c>
      <c r="D237" s="59"/>
      <c r="E237" s="118"/>
      <c r="F237" s="118"/>
      <c r="G237" s="118"/>
      <c r="H237" s="118"/>
      <c r="I237" s="118"/>
      <c r="J237" s="118"/>
      <c r="K237" s="118"/>
      <c r="L237" s="118"/>
      <c r="M237" s="118"/>
      <c r="N237" s="119"/>
      <c r="O237" s="119"/>
      <c r="P237" s="119"/>
      <c r="Q237" s="118"/>
      <c r="R237" s="118"/>
      <c r="S237" s="118"/>
      <c r="T237" s="118"/>
      <c r="U237" s="118"/>
      <c r="V237" s="118"/>
      <c r="W237" s="118"/>
      <c r="X237" s="118"/>
      <c r="Y237" s="118"/>
      <c r="Z237" s="118"/>
      <c r="AA237" s="118"/>
      <c r="AB237" s="118"/>
      <c r="AC237" s="118"/>
      <c r="AD237" s="118"/>
      <c r="AE237" s="118"/>
      <c r="AG237" s="118"/>
      <c r="AJ237" s="75"/>
    </row>
    <row r="238" spans="1:36" customFormat="1" ht="21" customHeight="1" thickBot="1">
      <c r="A238" s="246">
        <v>10</v>
      </c>
      <c r="B238" s="160"/>
      <c r="C238" s="160" t="s">
        <v>938</v>
      </c>
      <c r="D238" s="190"/>
      <c r="E238" s="379" t="s">
        <v>688</v>
      </c>
      <c r="F238" s="379"/>
      <c r="G238" s="379"/>
      <c r="H238" s="379" t="s">
        <v>38</v>
      </c>
      <c r="I238" s="379"/>
      <c r="J238" s="379"/>
      <c r="K238" s="379" t="s">
        <v>687</v>
      </c>
      <c r="L238" s="379"/>
      <c r="M238" s="379"/>
      <c r="N238" s="379" t="s">
        <v>686</v>
      </c>
      <c r="O238" s="379"/>
      <c r="P238" s="379"/>
      <c r="Q238" s="77"/>
      <c r="R238" s="77"/>
      <c r="S238" s="77"/>
      <c r="T238" s="77"/>
      <c r="U238" s="77"/>
      <c r="V238" s="77"/>
      <c r="W238" s="77"/>
      <c r="X238" s="77"/>
      <c r="Y238" s="77"/>
      <c r="Z238" s="77"/>
      <c r="AA238" s="77"/>
      <c r="AB238" s="77"/>
      <c r="AC238" s="77"/>
      <c r="AD238" s="77"/>
      <c r="AE238" s="77"/>
      <c r="AF238" s="77"/>
      <c r="AG238" s="78"/>
      <c r="AH238" s="18"/>
      <c r="AI238" s="25"/>
      <c r="AJ238" s="76"/>
    </row>
    <row r="239" spans="1:36" ht="12.75">
      <c r="A239" s="155">
        <v>1</v>
      </c>
      <c r="B239" s="80" t="s">
        <v>942</v>
      </c>
      <c r="C239" s="177" t="s">
        <v>971</v>
      </c>
      <c r="D239" s="131" t="str">
        <f t="shared" ref="D239:D244" si="120">HYPERLINK(AJ239,AI239)</f>
        <v>video</v>
      </c>
      <c r="E239" s="390">
        <v>8</v>
      </c>
      <c r="F239" s="390"/>
      <c r="G239" s="390"/>
      <c r="H239" s="390"/>
      <c r="I239" s="390"/>
      <c r="J239" s="390"/>
      <c r="K239" s="390"/>
      <c r="L239" s="390"/>
      <c r="M239" s="390"/>
      <c r="N239" s="390"/>
      <c r="O239" s="390"/>
      <c r="P239" s="391"/>
      <c r="Q239" s="159"/>
      <c r="R239" s="159"/>
      <c r="S239" s="159"/>
      <c r="T239" s="159"/>
      <c r="U239" s="159"/>
      <c r="V239" s="159"/>
      <c r="W239" s="159"/>
      <c r="X239" s="159"/>
      <c r="Y239" s="159"/>
      <c r="Z239" s="159"/>
      <c r="AA239" s="159"/>
      <c r="AB239" s="159"/>
      <c r="AC239" s="159"/>
      <c r="AD239" s="159"/>
      <c r="AE239" s="159"/>
      <c r="AF239" s="159"/>
      <c r="AG239" s="179"/>
      <c r="AI239" s="25" t="s">
        <v>738</v>
      </c>
      <c r="AJ239" s="19" t="str">
        <f>VLOOKUP(C239,EJE!C$1:D1571,2,FALSE)</f>
        <v>https://drive.google.com/file/d/1Obj2B0pgphywe8p9A6MvgDIw5gB_Nl53/view?usp=sharing</v>
      </c>
    </row>
    <row r="240" spans="1:36" ht="12" customHeight="1">
      <c r="A240" s="155">
        <v>2</v>
      </c>
      <c r="B240" s="81" t="s">
        <v>264</v>
      </c>
      <c r="C240" s="179" t="s">
        <v>651</v>
      </c>
      <c r="D240" s="132" t="str">
        <f t="shared" si="120"/>
        <v>video</v>
      </c>
      <c r="E240" s="380"/>
      <c r="F240" s="380"/>
      <c r="G240" s="380"/>
      <c r="H240" s="380" t="s">
        <v>776</v>
      </c>
      <c r="I240" s="380"/>
      <c r="J240" s="380"/>
      <c r="K240" s="380">
        <v>3</v>
      </c>
      <c r="L240" s="380"/>
      <c r="M240" s="380"/>
      <c r="N240" s="380"/>
      <c r="O240" s="380"/>
      <c r="P240" s="385"/>
      <c r="Q240" s="159"/>
      <c r="R240" s="159"/>
      <c r="S240" s="159"/>
      <c r="T240" s="159"/>
      <c r="U240" s="159"/>
      <c r="V240" s="159"/>
      <c r="W240" s="159"/>
      <c r="X240" s="159"/>
      <c r="Y240" s="159"/>
      <c r="Z240" s="159"/>
      <c r="AA240" s="159"/>
      <c r="AB240" s="159"/>
      <c r="AC240" s="159"/>
      <c r="AD240" s="159"/>
      <c r="AE240" s="159"/>
      <c r="AF240" s="159"/>
      <c r="AG240" s="179"/>
      <c r="AI240" s="25" t="s">
        <v>738</v>
      </c>
      <c r="AJ240" s="19" t="str">
        <f>VLOOKUP(C240,EJE!C$1:D1572,2,FALSE)</f>
        <v>https://youtu.be/NDnUK9fSDe8?si=3nBkyPS7AyNNNd0x</v>
      </c>
    </row>
    <row r="241" spans="1:36" ht="12.75" customHeight="1" thickBot="1">
      <c r="A241" s="155">
        <v>3</v>
      </c>
      <c r="B241" s="82" t="s">
        <v>942</v>
      </c>
      <c r="C241" s="181" t="s">
        <v>176</v>
      </c>
      <c r="D241" s="133" t="str">
        <f t="shared" si="120"/>
        <v>video</v>
      </c>
      <c r="E241" s="387"/>
      <c r="F241" s="387"/>
      <c r="G241" s="387"/>
      <c r="H241" s="387" t="s">
        <v>776</v>
      </c>
      <c r="I241" s="387"/>
      <c r="J241" s="387"/>
      <c r="K241" s="387">
        <v>3</v>
      </c>
      <c r="L241" s="387"/>
      <c r="M241" s="387"/>
      <c r="N241" s="387"/>
      <c r="O241" s="387"/>
      <c r="P241" s="388"/>
      <c r="Q241" s="159"/>
      <c r="R241" s="159"/>
      <c r="S241" s="159"/>
      <c r="T241" s="159"/>
      <c r="U241" s="159"/>
      <c r="V241" s="159"/>
      <c r="W241" s="159"/>
      <c r="X241" s="159"/>
      <c r="Y241" s="159"/>
      <c r="Z241" s="159"/>
      <c r="AA241" s="159"/>
      <c r="AB241" s="159"/>
      <c r="AC241" s="159"/>
      <c r="AD241" s="159"/>
      <c r="AE241" s="159"/>
      <c r="AF241" s="159"/>
      <c r="AG241" s="179"/>
      <c r="AI241" s="25" t="s">
        <v>738</v>
      </c>
      <c r="AJ241" s="19" t="str">
        <f>VLOOKUP(C241,EJE!C$1:D1573,2,FALSE)</f>
        <v>https://drive.google.com/file/d/1Q1An8Nigul245WUqUDS52fCJOsCBmEqf/view?usp=drive_link</v>
      </c>
    </row>
    <row r="242" spans="1:36" ht="12" customHeight="1">
      <c r="A242" s="155">
        <v>4</v>
      </c>
      <c r="B242" s="81" t="s">
        <v>739</v>
      </c>
      <c r="C242" s="179" t="s">
        <v>66</v>
      </c>
      <c r="D242" s="132" t="str">
        <f t="shared" si="120"/>
        <v>video</v>
      </c>
      <c r="E242" s="380"/>
      <c r="F242" s="380"/>
      <c r="G242" s="380"/>
      <c r="H242" s="380" t="s">
        <v>776</v>
      </c>
      <c r="I242" s="380"/>
      <c r="J242" s="380"/>
      <c r="K242" s="380">
        <v>3</v>
      </c>
      <c r="L242" s="380"/>
      <c r="M242" s="380"/>
      <c r="N242" s="380"/>
      <c r="O242" s="380"/>
      <c r="P242" s="385"/>
      <c r="Q242" s="159"/>
      <c r="R242" s="159"/>
      <c r="S242" s="159"/>
      <c r="T242" s="159"/>
      <c r="U242" s="159"/>
      <c r="V242" s="159"/>
      <c r="W242" s="159"/>
      <c r="X242" s="159"/>
      <c r="Y242" s="159"/>
      <c r="Z242" s="159"/>
      <c r="AA242" s="159"/>
      <c r="AB242" s="159"/>
      <c r="AC242" s="159"/>
      <c r="AD242" s="159"/>
      <c r="AE242" s="159"/>
      <c r="AF242" s="159"/>
      <c r="AG242" s="179"/>
      <c r="AI242" s="25" t="s">
        <v>738</v>
      </c>
      <c r="AJ242" s="19" t="str">
        <f>VLOOKUP(C242,EJE!C$1:D1574,2,FALSE)</f>
        <v>https://youtu.be/YNAwRWgPwNk?si=tRGZb459mOPBCCZB</v>
      </c>
    </row>
    <row r="243" spans="1:36" ht="12" customHeight="1">
      <c r="A243" s="155">
        <v>5</v>
      </c>
      <c r="B243" s="81" t="s">
        <v>739</v>
      </c>
      <c r="C243" s="179" t="s">
        <v>622</v>
      </c>
      <c r="D243" s="132" t="e">
        <f t="shared" si="120"/>
        <v>#N/A</v>
      </c>
      <c r="E243" s="380"/>
      <c r="F243" s="380"/>
      <c r="G243" s="380"/>
      <c r="H243" s="380" t="s">
        <v>776</v>
      </c>
      <c r="I243" s="380"/>
      <c r="J243" s="380"/>
      <c r="K243" s="380">
        <v>3</v>
      </c>
      <c r="L243" s="380"/>
      <c r="M243" s="380"/>
      <c r="N243" s="380"/>
      <c r="O243" s="380"/>
      <c r="P243" s="385"/>
      <c r="Q243" s="159"/>
      <c r="R243" s="159"/>
      <c r="S243" s="159"/>
      <c r="T243" s="159"/>
      <c r="U243" s="159"/>
      <c r="V243" s="159"/>
      <c r="W243" s="159"/>
      <c r="X243" s="159"/>
      <c r="Y243" s="159"/>
      <c r="Z243" s="159"/>
      <c r="AA243" s="159"/>
      <c r="AB243" s="159"/>
      <c r="AC243" s="159"/>
      <c r="AD243" s="159"/>
      <c r="AE243" s="159"/>
      <c r="AF243" s="159"/>
      <c r="AG243" s="179"/>
      <c r="AI243" s="25" t="s">
        <v>738</v>
      </c>
      <c r="AJ243" s="19" t="e">
        <f>VLOOKUP(C243,EJE!C$1:D1575,2,FALSE)</f>
        <v>#N/A</v>
      </c>
    </row>
    <row r="244" spans="1:36" ht="12.75" customHeight="1" thickBot="1">
      <c r="A244" s="155">
        <v>6</v>
      </c>
      <c r="B244" s="81" t="s">
        <v>0</v>
      </c>
      <c r="C244" s="179" t="s">
        <v>627</v>
      </c>
      <c r="D244" s="132" t="str">
        <f t="shared" si="120"/>
        <v>video</v>
      </c>
      <c r="E244" s="380"/>
      <c r="F244" s="380"/>
      <c r="G244" s="380"/>
      <c r="H244" s="380" t="s">
        <v>776</v>
      </c>
      <c r="I244" s="380"/>
      <c r="J244" s="380"/>
      <c r="K244" s="380">
        <v>3</v>
      </c>
      <c r="L244" s="380"/>
      <c r="M244" s="380"/>
      <c r="N244" s="380"/>
      <c r="O244" s="380"/>
      <c r="P244" s="385"/>
      <c r="Q244" s="159"/>
      <c r="R244" s="159"/>
      <c r="S244" s="159"/>
      <c r="T244" s="159"/>
      <c r="U244" s="159"/>
      <c r="V244" s="159"/>
      <c r="W244" s="159"/>
      <c r="X244" s="159"/>
      <c r="Y244" s="159"/>
      <c r="Z244" s="159"/>
      <c r="AA244" s="159"/>
      <c r="AB244" s="159"/>
      <c r="AC244" s="159"/>
      <c r="AD244" s="159"/>
      <c r="AE244" s="159"/>
      <c r="AF244" s="159"/>
      <c r="AG244" s="179"/>
      <c r="AI244" s="25" t="s">
        <v>738</v>
      </c>
      <c r="AJ244" s="19" t="str">
        <f>VLOOKUP(C244,EJE!C$1:D1576,2,FALSE)</f>
        <v>https://youtu.be/21c_yxmd5lQ?si=PIVwUqgcfAsyu5jn</v>
      </c>
    </row>
    <row r="245" spans="1:36" ht="12.75">
      <c r="A245" s="155">
        <v>7</v>
      </c>
      <c r="B245" s="129" t="s">
        <v>796</v>
      </c>
      <c r="C245" s="177" t="str">
        <f>+VLOOKUP($B245,PERIODIZACION!$A$3:$AN$528,2,FALSE)</f>
        <v>PECHO</v>
      </c>
      <c r="D245" s="222">
        <f>IF(VLOOKUP($B245,PERIODIZACION!$A$3:$AN$528,3,FALSE)=0,"",VLOOKUP($B245,PERIODIZACION!$A$3:$AN$528,3,FALSE))</f>
        <v>40</v>
      </c>
      <c r="E245" s="177" t="str">
        <f t="shared" ref="E245" si="121">IF(D245 &lt;&gt; "","/","")</f>
        <v>/</v>
      </c>
      <c r="F245" s="177">
        <f>IF(VLOOKUP($B245,PERIODIZACION!$A$3:$AN$500,4,FALSE)=0,"",VLOOKUP($B245,PERIODIZACION!$A$3:$AN$500,4,FALSE))</f>
        <v>4</v>
      </c>
      <c r="G245" s="177">
        <f>IF(VLOOKUP($B245,PERIODIZACION!$A$3:$AN$500,5,FALSE)=0,"",VLOOKUP($B245,PERIODIZACION!$A$3:$AN$500,5,FALSE))</f>
        <v>60</v>
      </c>
      <c r="H245" s="177" t="str">
        <f t="shared" ref="H245" si="122">IF(G245 &lt;&gt; "","/","")</f>
        <v>/</v>
      </c>
      <c r="I245" s="177">
        <f>IF(VLOOKUP($B245,PERIODIZACION!$A$3:$AN$500,6,FALSE)=0,"",VLOOKUP($B245,PERIODIZACION!$A$3:$AN$500,6,FALSE))</f>
        <v>4</v>
      </c>
      <c r="J245" s="177">
        <f>IF(VLOOKUP($B245,PERIODIZACION!$A$3:$AN$500,7,FALSE)=0,"",VLOOKUP($B245,PERIODIZACION!$A$3:$AN$500,7,FALSE))</f>
        <v>70</v>
      </c>
      <c r="K245" s="177" t="str">
        <f t="shared" ref="K245" si="123">IF(J245 &lt;&gt; "","/","")</f>
        <v>/</v>
      </c>
      <c r="L245" s="177">
        <f>IF(VLOOKUP($B245,PERIODIZACION!$A$3:$AN$500,8,FALSE)=0,"",VLOOKUP($B245,PERIODIZACION!$A$3:$AN$500,8,FALSE))</f>
        <v>4</v>
      </c>
      <c r="M245" s="177">
        <f>IF(VLOOKUP($B245,PERIODIZACION!$A$3:$AN$500,9,FALSE)=0,"",VLOOKUP($B245,PERIODIZACION!$A$3:$AN$500,9,FALSE))</f>
        <v>80</v>
      </c>
      <c r="N245" s="177" t="str">
        <f t="shared" ref="N245" si="124">IF(M245 &lt;&gt; "","/","")</f>
        <v>/</v>
      </c>
      <c r="O245" s="177">
        <f>IF(VLOOKUP($B245,PERIODIZACION!$A$3:$AN$500,10,FALSE)=0,"",VLOOKUP($B245,PERIODIZACION!$A$3:$AN$500,10,FALSE))</f>
        <v>2</v>
      </c>
      <c r="P245" s="177">
        <f>IF(VLOOKUP($B245,PERIODIZACION!$A$3:$AN$500,11,FALSE)=0,"",VLOOKUP($B245,PERIODIZACION!$A$3:$AN$500,11,FALSE))</f>
        <v>80</v>
      </c>
      <c r="Q245" s="177" t="str">
        <f t="shared" ref="Q245" si="125">IF(P245 &lt;&gt; "","/","")</f>
        <v>/</v>
      </c>
      <c r="R245" s="177">
        <f>IF(VLOOKUP($B245,PERIODIZACION!$A$3:$AN$500,12,FALSE)=0,"",VLOOKUP($B245,PERIODIZACION!$A$3:$AN$500,12,FALSE))</f>
        <v>2</v>
      </c>
      <c r="S245" s="177">
        <f>IF(VLOOKUP($B245,PERIODIZACION!$A$3:$AN$500,13,FALSE)=0,"",VLOOKUP($B245,PERIODIZACION!$A$3:$AN$500,13,FALSE))</f>
        <v>80</v>
      </c>
      <c r="T245" s="177" t="str">
        <f t="shared" ref="T245" si="126">IF(S245 &lt;&gt; "","/","")</f>
        <v>/</v>
      </c>
      <c r="U245" s="177">
        <f>IF(VLOOKUP($B245,PERIODIZACION!$A$3:$AN$500,14,FALSE)=0,"",VLOOKUP($B245,PERIODIZACION!$A$3:$AN$500,14,FALSE))</f>
        <v>2</v>
      </c>
      <c r="V245" s="177">
        <f>IF(VLOOKUP($B245,PERIODIZACION!$A$3:$AN$500,15,FALSE)=0,"",VLOOKUP($B245,PERIODIZACION!$A$3:$AN$500,15,FALSE))</f>
        <v>80</v>
      </c>
      <c r="W245" s="177" t="str">
        <f t="shared" ref="W245" si="127">IF(V245 &lt;&gt; "","/","")</f>
        <v>/</v>
      </c>
      <c r="X245" s="177">
        <f>IF(VLOOKUP($B245,PERIODIZACION!$A$3:$AN$500,16,FALSE)=0,"",VLOOKUP($B245,PERIODIZACION!$A$3:$AN$500,16,FALSE))</f>
        <v>2</v>
      </c>
      <c r="Y245" s="177">
        <f>IF(VLOOKUP($B245,PERIODIZACION!$A$3:$AN$500,17,FALSE)=0,"",VLOOKUP($B245,PERIODIZACION!$A$3:$AN$500,17,FALSE))</f>
        <v>80</v>
      </c>
      <c r="Z245" s="177" t="str">
        <f t="shared" ref="Z245" si="128">IF(Y245 &lt;&gt; "","/","")</f>
        <v>/</v>
      </c>
      <c r="AA245" s="177">
        <f>IF(VLOOKUP($B245,PERIODIZACION!$A$3:$AN$500,18,FALSE)=0,"",VLOOKUP($B245,PERIODIZACION!$A$3:$AN$500,18,FALSE))</f>
        <v>2</v>
      </c>
      <c r="AB245" s="177">
        <f>IF(VLOOKUP($B245,PERIODIZACION!$A$3:$AN$500,19,FALSE)=0,"",VLOOKUP($B245,PERIODIZACION!$A$3:$AN$500,19,FALSE))</f>
        <v>80</v>
      </c>
      <c r="AC245" s="177" t="str">
        <f t="shared" ref="AC245" si="129">IF(AB245 &lt;&gt; "","/","")</f>
        <v>/</v>
      </c>
      <c r="AD245" s="177">
        <f>IF(VLOOKUP($B245,PERIODIZACION!$A$3:$AN$500,20,FALSE)=0,"",VLOOKUP($B245,PERIODIZACION!$A$3:$AN$500,20,FALSE))</f>
        <v>2</v>
      </c>
      <c r="AE245" s="177" t="str">
        <f>IF(VLOOKUP($B245,PERIODIZACION!$A$3:$AN$500,21,FALSE)=0,"",VLOOKUP($B245,PERIODIZACION!$A$3:$AN$500,21,FALSE))</f>
        <v/>
      </c>
      <c r="AF245" s="177" t="str">
        <f t="shared" ref="AF245" si="130">IF(AE245 &lt;&gt; "","/","")</f>
        <v/>
      </c>
      <c r="AG245" s="182" t="str">
        <f>IF(VLOOKUP($B245,PERIODIZACION!$A$3:$AN$500,22,FALSE)=0,"",VLOOKUP($B245,PERIODIZACION!$A$3:$AN$500,22,FALSE))</f>
        <v/>
      </c>
      <c r="AJ245" s="19" t="e">
        <f>VLOOKUP(C245,EJE!C$1:D1577,2,FALSE)</f>
        <v>#N/A</v>
      </c>
    </row>
    <row r="246" spans="1:36" ht="12" customHeight="1">
      <c r="A246" s="155">
        <v>8</v>
      </c>
      <c r="B246" s="81" t="s">
        <v>685</v>
      </c>
      <c r="C246" s="179" t="s">
        <v>3</v>
      </c>
      <c r="D246" s="132" t="str">
        <f>HYPERLINK(AJ246,AI246)</f>
        <v>video</v>
      </c>
      <c r="E246" s="380"/>
      <c r="F246" s="380"/>
      <c r="G246" s="380"/>
      <c r="H246" s="380" t="s">
        <v>776</v>
      </c>
      <c r="I246" s="380"/>
      <c r="J246" s="380"/>
      <c r="K246" s="380"/>
      <c r="L246" s="380"/>
      <c r="M246" s="380"/>
      <c r="N246" s="380"/>
      <c r="O246" s="380"/>
      <c r="P246" s="380"/>
      <c r="Q246" s="179"/>
      <c r="R246" s="179"/>
      <c r="S246" s="179"/>
      <c r="T246" s="179"/>
      <c r="U246" s="179"/>
      <c r="V246" s="179"/>
      <c r="W246" s="179"/>
      <c r="X246" s="179"/>
      <c r="Y246" s="179"/>
      <c r="Z246" s="179"/>
      <c r="AA246" s="179"/>
      <c r="AB246" s="179"/>
      <c r="AC246" s="179"/>
      <c r="AD246" s="179"/>
      <c r="AE246" s="179"/>
      <c r="AF246" s="179"/>
      <c r="AG246" s="183"/>
      <c r="AI246" s="25" t="s">
        <v>738</v>
      </c>
      <c r="AJ246" s="19" t="str">
        <f>VLOOKUP(C246,EJE!C$1:D1578,2,FALSE)</f>
        <v>https://youtu.be/JwwQxitUCsY?si=-0IR-GRHn2uOUwX0</v>
      </c>
    </row>
    <row r="247" spans="1:36" ht="12.75" customHeight="1" thickBot="1">
      <c r="A247" s="155">
        <v>9</v>
      </c>
      <c r="B247" s="82" t="s">
        <v>264</v>
      </c>
      <c r="C247" s="181" t="s">
        <v>219</v>
      </c>
      <c r="D247" s="133" t="str">
        <f>HYPERLINK(AJ247,AI247)</f>
        <v>video</v>
      </c>
      <c r="E247" s="387"/>
      <c r="F247" s="387"/>
      <c r="G247" s="387"/>
      <c r="H247" s="387" t="s">
        <v>776</v>
      </c>
      <c r="I247" s="387"/>
      <c r="J247" s="387"/>
      <c r="K247" s="387"/>
      <c r="L247" s="387"/>
      <c r="M247" s="387"/>
      <c r="N247" s="387"/>
      <c r="O247" s="387"/>
      <c r="P247" s="387"/>
      <c r="Q247" s="181"/>
      <c r="R247" s="181"/>
      <c r="S247" s="181"/>
      <c r="T247" s="181"/>
      <c r="U247" s="181"/>
      <c r="V247" s="181"/>
      <c r="W247" s="181"/>
      <c r="X247" s="181"/>
      <c r="Y247" s="181"/>
      <c r="Z247" s="181"/>
      <c r="AA247" s="181"/>
      <c r="AB247" s="181"/>
      <c r="AC247" s="181"/>
      <c r="AD247" s="181"/>
      <c r="AE247" s="181"/>
      <c r="AF247" s="181"/>
      <c r="AG247" s="184"/>
      <c r="AI247" s="25" t="s">
        <v>738</v>
      </c>
      <c r="AJ247" s="19">
        <f>VLOOKUP(C247,EJE!C$1:D1579,2,FALSE)</f>
        <v>0</v>
      </c>
    </row>
    <row r="248" spans="1:36" ht="12.75">
      <c r="A248" s="155">
        <v>10</v>
      </c>
      <c r="B248" s="379"/>
      <c r="C248" s="379"/>
      <c r="D248" s="379"/>
      <c r="E248" s="379" t="s">
        <v>688</v>
      </c>
      <c r="F248" s="379"/>
      <c r="G248" s="379"/>
      <c r="H248" s="379" t="s">
        <v>38</v>
      </c>
      <c r="I248" s="379"/>
      <c r="J248" s="379"/>
      <c r="K248" s="379" t="s">
        <v>687</v>
      </c>
      <c r="L248" s="379"/>
      <c r="M248" s="379"/>
      <c r="N248" s="379" t="s">
        <v>686</v>
      </c>
      <c r="O248" s="379"/>
      <c r="P248" s="379"/>
      <c r="Q248" s="179"/>
      <c r="R248" s="179"/>
      <c r="S248" s="179"/>
      <c r="T248" s="179"/>
      <c r="U248" s="179"/>
      <c r="V248" s="179"/>
      <c r="W248" s="179"/>
      <c r="X248" s="179"/>
      <c r="Y248" s="179"/>
      <c r="Z248" s="179"/>
      <c r="AA248" s="179"/>
      <c r="AB248" s="179"/>
      <c r="AC248" s="179"/>
      <c r="AD248" s="179"/>
      <c r="AE248" s="179"/>
      <c r="AF248" s="179"/>
      <c r="AG248" s="179"/>
      <c r="AJ248" s="19"/>
    </row>
    <row r="249" spans="1:36" ht="12" customHeight="1">
      <c r="A249" s="155">
        <v>11</v>
      </c>
      <c r="B249" s="83" t="s">
        <v>685</v>
      </c>
      <c r="C249" s="179" t="s">
        <v>3</v>
      </c>
      <c r="D249" s="132" t="str">
        <f t="shared" ref="D249:D255" si="131">HYPERLINK(AJ249,AI249)</f>
        <v>video</v>
      </c>
      <c r="E249" s="380"/>
      <c r="F249" s="380"/>
      <c r="G249" s="380"/>
      <c r="H249" s="380" t="s">
        <v>776</v>
      </c>
      <c r="I249" s="380"/>
      <c r="J249" s="380"/>
      <c r="K249" s="380"/>
      <c r="L249" s="380"/>
      <c r="M249" s="380"/>
      <c r="N249" s="380"/>
      <c r="O249" s="380"/>
      <c r="P249" s="380"/>
      <c r="Q249" s="179"/>
      <c r="R249" s="179"/>
      <c r="S249" s="179"/>
      <c r="T249" s="179"/>
      <c r="U249" s="179"/>
      <c r="V249" s="179"/>
      <c r="W249" s="179"/>
      <c r="X249" s="179"/>
      <c r="Y249" s="179"/>
      <c r="Z249" s="179"/>
      <c r="AA249" s="179"/>
      <c r="AB249" s="179"/>
      <c r="AC249" s="179"/>
      <c r="AD249" s="179"/>
      <c r="AE249" s="179"/>
      <c r="AF249" s="179"/>
      <c r="AG249" s="179"/>
      <c r="AI249" s="25" t="s">
        <v>738</v>
      </c>
      <c r="AJ249" s="19" t="str">
        <f>VLOOKUP(C249,EJE!C$1:D1581,2,FALSE)</f>
        <v>https://youtu.be/JwwQxitUCsY?si=-0IR-GRHn2uOUwX0</v>
      </c>
    </row>
    <row r="250" spans="1:36" ht="12.75" customHeight="1">
      <c r="A250" s="155">
        <v>12</v>
      </c>
      <c r="B250" s="83" t="s">
        <v>942</v>
      </c>
      <c r="C250" s="179" t="s">
        <v>179</v>
      </c>
      <c r="D250" s="132" t="str">
        <f t="shared" si="131"/>
        <v>video</v>
      </c>
      <c r="E250" s="380"/>
      <c r="F250" s="380"/>
      <c r="G250" s="380"/>
      <c r="H250" s="380" t="s">
        <v>776</v>
      </c>
      <c r="I250" s="380"/>
      <c r="J250" s="380"/>
      <c r="K250" s="380"/>
      <c r="L250" s="380"/>
      <c r="M250" s="380"/>
      <c r="N250" s="380"/>
      <c r="O250" s="380"/>
      <c r="P250" s="380"/>
      <c r="Q250" s="179"/>
      <c r="R250" s="179"/>
      <c r="S250" s="179"/>
      <c r="T250" s="179"/>
      <c r="U250" s="179"/>
      <c r="V250" s="179"/>
      <c r="W250" s="179"/>
      <c r="X250" s="179"/>
      <c r="Y250" s="179"/>
      <c r="Z250" s="179"/>
      <c r="AA250" s="179"/>
      <c r="AB250" s="179"/>
      <c r="AC250" s="179"/>
      <c r="AD250" s="179"/>
      <c r="AE250" s="179"/>
      <c r="AF250" s="179"/>
      <c r="AG250" s="179"/>
      <c r="AI250" s="25" t="s">
        <v>738</v>
      </c>
      <c r="AJ250" s="19" t="str">
        <f>VLOOKUP(C250,EJE!C$1:D1582,2,FALSE)</f>
        <v>https://drive.google.com/file/d/1aPXukXLmArT7QiK0Ae-iFEh4IpnK7iYT/view?usp=sharing</v>
      </c>
    </row>
    <row r="251" spans="1:36" ht="12.75" customHeight="1">
      <c r="A251" s="155">
        <v>13</v>
      </c>
      <c r="B251" s="83" t="s">
        <v>942</v>
      </c>
      <c r="C251" s="179" t="s">
        <v>179</v>
      </c>
      <c r="D251" s="132" t="str">
        <f t="shared" si="131"/>
        <v>video</v>
      </c>
      <c r="E251" s="380"/>
      <c r="F251" s="380"/>
      <c r="G251" s="380"/>
      <c r="H251" s="380" t="s">
        <v>776</v>
      </c>
      <c r="I251" s="380"/>
      <c r="J251" s="380"/>
      <c r="K251" s="380"/>
      <c r="L251" s="380"/>
      <c r="M251" s="380"/>
      <c r="N251" s="380"/>
      <c r="O251" s="380"/>
      <c r="P251" s="380"/>
      <c r="Q251" s="179"/>
      <c r="R251" s="179"/>
      <c r="S251" s="179"/>
      <c r="T251" s="179"/>
      <c r="U251" s="179"/>
      <c r="V251" s="179"/>
      <c r="W251" s="179"/>
      <c r="X251" s="179"/>
      <c r="Y251" s="179"/>
      <c r="Z251" s="179"/>
      <c r="AA251" s="179"/>
      <c r="AB251" s="179"/>
      <c r="AC251" s="179"/>
      <c r="AD251" s="179"/>
      <c r="AE251" s="179"/>
      <c r="AF251" s="179"/>
      <c r="AG251" s="179"/>
      <c r="AI251" s="25" t="s">
        <v>738</v>
      </c>
      <c r="AJ251" s="19" t="str">
        <f>VLOOKUP(C251,EJE!C$1:D1583,2,FALSE)</f>
        <v>https://drive.google.com/file/d/1aPXukXLmArT7QiK0Ae-iFEh4IpnK7iYT/view?usp=sharing</v>
      </c>
    </row>
    <row r="252" spans="1:36" ht="12" customHeight="1">
      <c r="A252" s="155">
        <v>14</v>
      </c>
      <c r="B252" s="83" t="s">
        <v>42</v>
      </c>
      <c r="C252" s="171" t="s">
        <v>15</v>
      </c>
      <c r="D252" s="132" t="str">
        <f t="shared" si="131"/>
        <v>video</v>
      </c>
      <c r="E252" s="392">
        <v>10</v>
      </c>
      <c r="F252" s="392"/>
      <c r="G252" s="392"/>
      <c r="H252" s="392" t="s">
        <v>772</v>
      </c>
      <c r="I252" s="392"/>
      <c r="J252" s="392"/>
      <c r="K252" s="392">
        <v>3</v>
      </c>
      <c r="L252" s="392"/>
      <c r="M252" s="392"/>
      <c r="N252" s="392">
        <v>0</v>
      </c>
      <c r="O252" s="392"/>
      <c r="P252" s="392"/>
      <c r="Q252" s="171"/>
      <c r="R252" s="171"/>
      <c r="S252" s="171"/>
      <c r="T252" s="130"/>
      <c r="U252" s="130"/>
      <c r="V252" s="130"/>
      <c r="W252" s="130"/>
      <c r="X252" s="130"/>
      <c r="Y252" s="130"/>
      <c r="Z252" s="130"/>
      <c r="AA252" s="130"/>
      <c r="AB252" s="130"/>
      <c r="AC252" s="130"/>
      <c r="AD252" s="130"/>
      <c r="AE252" s="130"/>
      <c r="AF252" s="130"/>
      <c r="AG252" s="171"/>
      <c r="AI252" s="25" t="s">
        <v>738</v>
      </c>
      <c r="AJ252" s="19">
        <f>VLOOKUP(C252,EJE!C$1:D1584,2,FALSE)</f>
        <v>0</v>
      </c>
    </row>
    <row r="253" spans="1:36" ht="12" customHeight="1">
      <c r="A253" s="155">
        <v>15</v>
      </c>
      <c r="B253" s="83" t="s">
        <v>39</v>
      </c>
      <c r="C253" s="171" t="s">
        <v>149</v>
      </c>
      <c r="D253" s="132" t="str">
        <f t="shared" si="131"/>
        <v>video</v>
      </c>
      <c r="E253" s="392">
        <v>10</v>
      </c>
      <c r="F253" s="392"/>
      <c r="G253" s="392"/>
      <c r="H253" s="392" t="s">
        <v>772</v>
      </c>
      <c r="I253" s="392"/>
      <c r="J253" s="392"/>
      <c r="K253" s="392">
        <v>3</v>
      </c>
      <c r="L253" s="392"/>
      <c r="M253" s="392"/>
      <c r="N253" s="392">
        <v>0</v>
      </c>
      <c r="O253" s="392"/>
      <c r="P253" s="392"/>
      <c r="Q253" s="171"/>
      <c r="R253" s="171"/>
      <c r="S253" s="171"/>
      <c r="T253" s="130"/>
      <c r="U253" s="130"/>
      <c r="V253" s="130"/>
      <c r="W253" s="130"/>
      <c r="X253" s="130"/>
      <c r="Y253" s="130"/>
      <c r="Z253" s="130"/>
      <c r="AA253" s="130"/>
      <c r="AB253" s="130"/>
      <c r="AC253" s="130"/>
      <c r="AD253" s="130"/>
      <c r="AE253" s="130"/>
      <c r="AF253" s="130"/>
      <c r="AG253" s="171"/>
      <c r="AI253" s="25" t="s">
        <v>738</v>
      </c>
      <c r="AJ253" s="19">
        <f>VLOOKUP(C253,EJE!C$1:D1585,2,FALSE)</f>
        <v>0</v>
      </c>
    </row>
    <row r="254" spans="1:36" ht="12.75" customHeight="1">
      <c r="A254" s="155">
        <v>16</v>
      </c>
      <c r="B254" s="83" t="s">
        <v>685</v>
      </c>
      <c r="C254" s="171" t="s">
        <v>4</v>
      </c>
      <c r="D254" s="132" t="str">
        <f t="shared" si="131"/>
        <v>video</v>
      </c>
      <c r="E254" s="392"/>
      <c r="F254" s="392"/>
      <c r="G254" s="392"/>
      <c r="H254" s="392" t="s">
        <v>779</v>
      </c>
      <c r="I254" s="392"/>
      <c r="J254" s="392"/>
      <c r="K254" s="392">
        <v>3</v>
      </c>
      <c r="L254" s="392"/>
      <c r="M254" s="392"/>
      <c r="N254" s="392">
        <v>0</v>
      </c>
      <c r="O254" s="392"/>
      <c r="P254" s="392"/>
      <c r="Q254" s="171"/>
      <c r="R254" s="171"/>
      <c r="S254" s="171"/>
      <c r="T254" s="130"/>
      <c r="U254" s="130"/>
      <c r="V254" s="130"/>
      <c r="W254" s="130"/>
      <c r="X254" s="130"/>
      <c r="Y254" s="130"/>
      <c r="Z254" s="130"/>
      <c r="AA254" s="130"/>
      <c r="AB254" s="130"/>
      <c r="AC254" s="130"/>
      <c r="AD254" s="130"/>
      <c r="AE254" s="130"/>
      <c r="AF254" s="130"/>
      <c r="AG254" s="171"/>
      <c r="AI254" s="25" t="s">
        <v>738</v>
      </c>
      <c r="AJ254" s="19" t="str">
        <f>VLOOKUP(C254,EJE!C$1:D1586,2,FALSE)</f>
        <v>https://youtu.be/SvFPSj9WcEk?si=iMWBcf8EZLcp5zy2</v>
      </c>
    </row>
    <row r="255" spans="1:36">
      <c r="A255" s="155">
        <v>17</v>
      </c>
      <c r="B255" s="83" t="s">
        <v>1</v>
      </c>
      <c r="C255" s="171" t="s">
        <v>746</v>
      </c>
      <c r="D255" s="132" t="str">
        <f t="shared" si="131"/>
        <v>video</v>
      </c>
      <c r="E255" s="392"/>
      <c r="F255" s="392"/>
      <c r="G255" s="392"/>
      <c r="H255" s="392"/>
      <c r="I255" s="392"/>
      <c r="J255" s="392"/>
      <c r="K255" s="392"/>
      <c r="L255" s="392"/>
      <c r="M255" s="392"/>
      <c r="N255" s="392"/>
      <c r="O255" s="392"/>
      <c r="P255" s="392"/>
      <c r="Q255" s="171"/>
      <c r="R255" s="171"/>
      <c r="S255" s="171"/>
      <c r="T255" s="171"/>
      <c r="U255" s="171"/>
      <c r="V255" s="171"/>
      <c r="W255" s="171"/>
      <c r="X255" s="171"/>
      <c r="Y255" s="171"/>
      <c r="Z255" s="171"/>
      <c r="AA255" s="171"/>
      <c r="AB255" s="171"/>
      <c r="AC255" s="171"/>
      <c r="AD255" s="171"/>
      <c r="AE255" s="171"/>
      <c r="AF255" s="130"/>
      <c r="AG255" s="171"/>
      <c r="AI255" s="25" t="s">
        <v>738</v>
      </c>
      <c r="AJ255" s="19">
        <f>VLOOKUP(C255,EJE!C$1:D1587,2,FALSE)</f>
        <v>0</v>
      </c>
    </row>
    <row r="256" spans="1:36">
      <c r="A256" s="155">
        <v>18</v>
      </c>
      <c r="B256" s="83" t="s">
        <v>1</v>
      </c>
      <c r="C256" s="171" t="s">
        <v>746</v>
      </c>
      <c r="D256" s="132" t="str">
        <f t="shared" ref="D256:D261" si="132">HYPERLINK(AJ256,AI256)</f>
        <v>video</v>
      </c>
      <c r="E256" s="392"/>
      <c r="F256" s="392"/>
      <c r="G256" s="392"/>
      <c r="H256" s="392"/>
      <c r="I256" s="392"/>
      <c r="J256" s="392"/>
      <c r="K256" s="392"/>
      <c r="L256" s="392"/>
      <c r="M256" s="392"/>
      <c r="N256" s="392"/>
      <c r="O256" s="392"/>
      <c r="P256" s="392"/>
      <c r="Q256" s="171"/>
      <c r="R256" s="171"/>
      <c r="S256" s="171"/>
      <c r="T256" s="171"/>
      <c r="U256" s="171"/>
      <c r="V256" s="171"/>
      <c r="W256" s="171"/>
      <c r="X256" s="171"/>
      <c r="Y256" s="171"/>
      <c r="Z256" s="171"/>
      <c r="AA256" s="171"/>
      <c r="AB256" s="171"/>
      <c r="AC256" s="171"/>
      <c r="AD256" s="171"/>
      <c r="AE256" s="171"/>
      <c r="AF256" s="130"/>
      <c r="AG256" s="171"/>
      <c r="AI256" s="25" t="s">
        <v>738</v>
      </c>
      <c r="AJ256" s="19">
        <f>VLOOKUP(C256,EJE!C$1:D1588,2,FALSE)</f>
        <v>0</v>
      </c>
    </row>
    <row r="257" spans="1:36">
      <c r="A257" s="155">
        <v>19</v>
      </c>
      <c r="B257" s="83" t="s">
        <v>1</v>
      </c>
      <c r="C257" s="171" t="s">
        <v>746</v>
      </c>
      <c r="D257" s="132" t="str">
        <f t="shared" si="132"/>
        <v>video</v>
      </c>
      <c r="E257" s="392"/>
      <c r="F257" s="392"/>
      <c r="G257" s="392"/>
      <c r="H257" s="392"/>
      <c r="I257" s="392"/>
      <c r="J257" s="392"/>
      <c r="K257" s="392"/>
      <c r="L257" s="392"/>
      <c r="M257" s="392"/>
      <c r="N257" s="392"/>
      <c r="O257" s="392"/>
      <c r="P257" s="392"/>
      <c r="Q257" s="171"/>
      <c r="R257" s="171"/>
      <c r="S257" s="171"/>
      <c r="T257" s="171"/>
      <c r="U257" s="171"/>
      <c r="V257" s="171"/>
      <c r="W257" s="171"/>
      <c r="X257" s="171"/>
      <c r="Y257" s="171"/>
      <c r="Z257" s="171"/>
      <c r="AA257" s="171"/>
      <c r="AB257" s="171"/>
      <c r="AC257" s="171"/>
      <c r="AD257" s="171"/>
      <c r="AE257" s="171"/>
      <c r="AF257" s="130"/>
      <c r="AG257" s="171"/>
      <c r="AI257" s="25" t="s">
        <v>738</v>
      </c>
      <c r="AJ257" s="19">
        <f>VLOOKUP(C257,EJE!C$1:D1589,2,FALSE)</f>
        <v>0</v>
      </c>
    </row>
    <row r="258" spans="1:36">
      <c r="A258" s="155">
        <v>20</v>
      </c>
      <c r="B258" s="83" t="s">
        <v>1</v>
      </c>
      <c r="C258" s="171" t="s">
        <v>746</v>
      </c>
      <c r="D258" s="132" t="str">
        <f t="shared" si="132"/>
        <v>video</v>
      </c>
      <c r="E258" s="392"/>
      <c r="F258" s="392"/>
      <c r="G258" s="392"/>
      <c r="H258" s="392"/>
      <c r="I258" s="392"/>
      <c r="J258" s="392"/>
      <c r="K258" s="392"/>
      <c r="L258" s="392"/>
      <c r="M258" s="392"/>
      <c r="N258" s="392"/>
      <c r="O258" s="392"/>
      <c r="P258" s="392"/>
      <c r="Q258" s="171"/>
      <c r="R258" s="171"/>
      <c r="S258" s="171"/>
      <c r="T258" s="171"/>
      <c r="U258" s="171"/>
      <c r="V258" s="171"/>
      <c r="W258" s="171"/>
      <c r="X258" s="171"/>
      <c r="Y258" s="171"/>
      <c r="Z258" s="171"/>
      <c r="AA258" s="171"/>
      <c r="AB258" s="171"/>
      <c r="AC258" s="171"/>
      <c r="AD258" s="171"/>
      <c r="AE258" s="171"/>
      <c r="AF258" s="130"/>
      <c r="AG258" s="171"/>
      <c r="AI258" s="25" t="s">
        <v>738</v>
      </c>
      <c r="AJ258" s="19">
        <f>VLOOKUP(C258,EJE!C$1:D1590,2,FALSE)</f>
        <v>0</v>
      </c>
    </row>
    <row r="259" spans="1:36">
      <c r="A259" s="155">
        <v>21</v>
      </c>
      <c r="B259" s="83" t="s">
        <v>1</v>
      </c>
      <c r="C259" s="171" t="s">
        <v>746</v>
      </c>
      <c r="D259" s="132" t="str">
        <f t="shared" si="132"/>
        <v>video</v>
      </c>
      <c r="E259" s="392"/>
      <c r="F259" s="392"/>
      <c r="G259" s="392"/>
      <c r="H259" s="392"/>
      <c r="I259" s="392"/>
      <c r="J259" s="392"/>
      <c r="K259" s="392"/>
      <c r="L259" s="392"/>
      <c r="M259" s="392"/>
      <c r="N259" s="392"/>
      <c r="O259" s="392"/>
      <c r="P259" s="392"/>
      <c r="Q259" s="171"/>
      <c r="R259" s="171"/>
      <c r="S259" s="171"/>
      <c r="T259" s="171"/>
      <c r="U259" s="171"/>
      <c r="V259" s="171"/>
      <c r="W259" s="171"/>
      <c r="X259" s="171"/>
      <c r="Y259" s="171"/>
      <c r="Z259" s="171"/>
      <c r="AA259" s="171"/>
      <c r="AB259" s="171"/>
      <c r="AC259" s="171"/>
      <c r="AD259" s="171"/>
      <c r="AE259" s="171"/>
      <c r="AF259" s="130"/>
      <c r="AG259" s="171"/>
      <c r="AI259" s="25" t="s">
        <v>738</v>
      </c>
      <c r="AJ259" s="19">
        <f>VLOOKUP(C259,EJE!C$1:D1591,2,FALSE)</f>
        <v>0</v>
      </c>
    </row>
    <row r="260" spans="1:36">
      <c r="A260" s="155">
        <v>22</v>
      </c>
      <c r="B260" s="83" t="s">
        <v>1</v>
      </c>
      <c r="C260" s="171" t="s">
        <v>746</v>
      </c>
      <c r="D260" s="132" t="str">
        <f t="shared" si="132"/>
        <v>video</v>
      </c>
      <c r="E260" s="392"/>
      <c r="F260" s="392"/>
      <c r="G260" s="392"/>
      <c r="H260" s="392"/>
      <c r="I260" s="392"/>
      <c r="J260" s="392"/>
      <c r="K260" s="392"/>
      <c r="L260" s="392"/>
      <c r="M260" s="392"/>
      <c r="N260" s="392"/>
      <c r="O260" s="392"/>
      <c r="P260" s="392"/>
      <c r="Q260" s="171"/>
      <c r="R260" s="171"/>
      <c r="S260" s="171"/>
      <c r="T260" s="171"/>
      <c r="U260" s="171"/>
      <c r="V260" s="171"/>
      <c r="W260" s="171"/>
      <c r="X260" s="171"/>
      <c r="Y260" s="171"/>
      <c r="Z260" s="171"/>
      <c r="AA260" s="171"/>
      <c r="AB260" s="171"/>
      <c r="AC260" s="171"/>
      <c r="AD260" s="171"/>
      <c r="AE260" s="171"/>
      <c r="AF260" s="130"/>
      <c r="AG260" s="171"/>
      <c r="AI260" s="25" t="s">
        <v>738</v>
      </c>
      <c r="AJ260" s="19">
        <f>VLOOKUP(C260,EJE!C$1:D1592,2,FALSE)</f>
        <v>0</v>
      </c>
    </row>
    <row r="261" spans="1:36">
      <c r="A261" s="155">
        <v>23</v>
      </c>
      <c r="B261" s="83" t="s">
        <v>1</v>
      </c>
      <c r="C261" s="171" t="s">
        <v>746</v>
      </c>
      <c r="D261" s="132" t="str">
        <f t="shared" si="132"/>
        <v>video</v>
      </c>
      <c r="E261" s="392"/>
      <c r="F261" s="392"/>
      <c r="G261" s="392"/>
      <c r="H261" s="392"/>
      <c r="I261" s="392"/>
      <c r="J261" s="392"/>
      <c r="K261" s="392"/>
      <c r="L261" s="392"/>
      <c r="M261" s="392"/>
      <c r="N261" s="392"/>
      <c r="O261" s="392"/>
      <c r="P261" s="392"/>
      <c r="Q261" s="171"/>
      <c r="R261" s="171"/>
      <c r="S261" s="171"/>
      <c r="T261" s="171"/>
      <c r="U261" s="171"/>
      <c r="V261" s="171"/>
      <c r="W261" s="171"/>
      <c r="X261" s="171"/>
      <c r="Y261" s="171"/>
      <c r="Z261" s="171"/>
      <c r="AA261" s="171"/>
      <c r="AB261" s="171"/>
      <c r="AC261" s="171"/>
      <c r="AD261" s="171"/>
      <c r="AE261" s="171"/>
      <c r="AF261" s="130"/>
      <c r="AG261" s="171"/>
      <c r="AI261" s="25" t="s">
        <v>738</v>
      </c>
      <c r="AJ261" s="19">
        <f>VLOOKUP(C261,EJE!C$1:D1593,2,FALSE)</f>
        <v>0</v>
      </c>
    </row>
    <row r="262" spans="1:36">
      <c r="A262" s="155">
        <v>24</v>
      </c>
      <c r="B262" s="83" t="s">
        <v>1</v>
      </c>
      <c r="C262" s="18"/>
      <c r="F262" s="18"/>
      <c r="I262" s="18"/>
      <c r="L262" s="18"/>
      <c r="O262" s="18"/>
    </row>
    <row r="263" spans="1:36">
      <c r="C263" s="77" t="s">
        <v>927</v>
      </c>
      <c r="D263" s="192"/>
      <c r="E263" s="22"/>
      <c r="F263" s="22"/>
      <c r="G263" s="22"/>
      <c r="I263" s="18"/>
      <c r="J263" s="23"/>
      <c r="L263" s="18"/>
      <c r="M263" s="23"/>
      <c r="O263" s="18"/>
      <c r="P263" s="23"/>
      <c r="S263" s="23"/>
      <c r="U263" s="24"/>
      <c r="V263" s="24"/>
      <c r="W263" s="24"/>
      <c r="X263" s="24"/>
      <c r="Y263" s="24"/>
      <c r="AB263" s="23"/>
      <c r="AE263" s="23"/>
    </row>
    <row r="264" spans="1:36" customFormat="1" ht="20.25" customHeight="1" thickBot="1">
      <c r="A264" s="245">
        <v>11</v>
      </c>
      <c r="B264" s="162"/>
      <c r="C264" s="162" t="s">
        <v>929</v>
      </c>
      <c r="D264" s="191"/>
      <c r="E264" s="381" t="s">
        <v>688</v>
      </c>
      <c r="F264" s="381"/>
      <c r="G264" s="381"/>
      <c r="H264" s="381" t="s">
        <v>38</v>
      </c>
      <c r="I264" s="381"/>
      <c r="J264" s="381"/>
      <c r="K264" s="381" t="s">
        <v>687</v>
      </c>
      <c r="L264" s="381"/>
      <c r="M264" s="381"/>
      <c r="N264" s="381" t="s">
        <v>686</v>
      </c>
      <c r="O264" s="381"/>
      <c r="P264" s="381"/>
      <c r="Q264" s="113"/>
      <c r="R264" s="113"/>
      <c r="S264" s="113"/>
      <c r="T264" s="113"/>
      <c r="U264" s="113"/>
      <c r="V264" s="113"/>
      <c r="W264" s="113"/>
      <c r="X264" s="113"/>
      <c r="Y264" s="113"/>
      <c r="Z264" s="113"/>
      <c r="AA264" s="113"/>
      <c r="AB264" s="113"/>
      <c r="AC264" s="113"/>
      <c r="AD264" s="113"/>
      <c r="AE264" s="113"/>
      <c r="AF264" s="113"/>
      <c r="AG264" s="114"/>
      <c r="AH264" s="18"/>
      <c r="AI264" s="25"/>
      <c r="AJ264" s="115"/>
    </row>
    <row r="265" spans="1:36" ht="12.75">
      <c r="A265" s="155">
        <v>1</v>
      </c>
      <c r="B265" s="80" t="s">
        <v>942</v>
      </c>
      <c r="C265" s="177" t="s">
        <v>971</v>
      </c>
      <c r="D265" s="131" t="str">
        <f t="shared" ref="D265:D270" si="133">HYPERLINK(AJ265,AI265)</f>
        <v>video</v>
      </c>
      <c r="E265" s="390">
        <v>8</v>
      </c>
      <c r="F265" s="390"/>
      <c r="G265" s="390"/>
      <c r="H265" s="390"/>
      <c r="I265" s="390"/>
      <c r="J265" s="390"/>
      <c r="K265" s="390"/>
      <c r="L265" s="390"/>
      <c r="M265" s="390"/>
      <c r="N265" s="390"/>
      <c r="O265" s="390"/>
      <c r="P265" s="391"/>
      <c r="Q265" s="159"/>
      <c r="R265" s="159"/>
      <c r="S265" s="159"/>
      <c r="T265" s="159"/>
      <c r="U265" s="159"/>
      <c r="V265" s="159"/>
      <c r="W265" s="159"/>
      <c r="X265" s="159"/>
      <c r="Y265" s="159"/>
      <c r="Z265" s="159"/>
      <c r="AA265" s="159"/>
      <c r="AB265" s="159"/>
      <c r="AC265" s="159"/>
      <c r="AD265" s="159"/>
      <c r="AE265" s="159"/>
      <c r="AF265" s="159"/>
      <c r="AG265" s="179"/>
      <c r="AI265" s="25" t="s">
        <v>738</v>
      </c>
      <c r="AJ265" s="19" t="str">
        <f>VLOOKUP(C265,EJE!C$1:D1597,2,FALSE)</f>
        <v>https://drive.google.com/file/d/1Obj2B0pgphywe8p9A6MvgDIw5gB_Nl53/view?usp=sharing</v>
      </c>
    </row>
    <row r="266" spans="1:36" ht="12" customHeight="1">
      <c r="A266" s="155">
        <v>2</v>
      </c>
      <c r="B266" s="81" t="s">
        <v>264</v>
      </c>
      <c r="C266" s="179" t="s">
        <v>651</v>
      </c>
      <c r="D266" s="132" t="str">
        <f t="shared" si="133"/>
        <v>video</v>
      </c>
      <c r="E266" s="380"/>
      <c r="F266" s="380"/>
      <c r="G266" s="380"/>
      <c r="H266" s="380" t="s">
        <v>776</v>
      </c>
      <c r="I266" s="380"/>
      <c r="J266" s="380"/>
      <c r="K266" s="380">
        <v>3</v>
      </c>
      <c r="L266" s="380"/>
      <c r="M266" s="380"/>
      <c r="N266" s="380"/>
      <c r="O266" s="380"/>
      <c r="P266" s="385"/>
      <c r="Q266" s="159"/>
      <c r="R266" s="159"/>
      <c r="S266" s="159"/>
      <c r="T266" s="159"/>
      <c r="U266" s="159"/>
      <c r="V266" s="159"/>
      <c r="W266" s="159"/>
      <c r="X266" s="159"/>
      <c r="Y266" s="159"/>
      <c r="Z266" s="159"/>
      <c r="AA266" s="159"/>
      <c r="AB266" s="159"/>
      <c r="AC266" s="159"/>
      <c r="AD266" s="159"/>
      <c r="AE266" s="159"/>
      <c r="AF266" s="159"/>
      <c r="AG266" s="179"/>
      <c r="AI266" s="25" t="s">
        <v>738</v>
      </c>
      <c r="AJ266" s="19" t="str">
        <f>VLOOKUP(C266,EJE!C$1:D1598,2,FALSE)</f>
        <v>https://youtu.be/NDnUK9fSDe8?si=3nBkyPS7AyNNNd0x</v>
      </c>
    </row>
    <row r="267" spans="1:36" ht="12.75" customHeight="1" thickBot="1">
      <c r="A267" s="155">
        <v>3</v>
      </c>
      <c r="B267" s="82" t="s">
        <v>942</v>
      </c>
      <c r="C267" s="181" t="s">
        <v>176</v>
      </c>
      <c r="D267" s="133" t="str">
        <f t="shared" si="133"/>
        <v>video</v>
      </c>
      <c r="E267" s="387"/>
      <c r="F267" s="387"/>
      <c r="G267" s="387"/>
      <c r="H267" s="387" t="s">
        <v>776</v>
      </c>
      <c r="I267" s="387"/>
      <c r="J267" s="387"/>
      <c r="K267" s="387">
        <v>3</v>
      </c>
      <c r="L267" s="387"/>
      <c r="M267" s="387"/>
      <c r="N267" s="387"/>
      <c r="O267" s="387"/>
      <c r="P267" s="388"/>
      <c r="Q267" s="159"/>
      <c r="R267" s="159"/>
      <c r="S267" s="159"/>
      <c r="T267" s="159"/>
      <c r="U267" s="159"/>
      <c r="V267" s="159"/>
      <c r="W267" s="159"/>
      <c r="X267" s="159"/>
      <c r="Y267" s="159"/>
      <c r="Z267" s="159"/>
      <c r="AA267" s="159"/>
      <c r="AB267" s="159"/>
      <c r="AC267" s="159"/>
      <c r="AD267" s="159"/>
      <c r="AE267" s="159"/>
      <c r="AF267" s="159"/>
      <c r="AG267" s="179"/>
      <c r="AI267" s="25" t="s">
        <v>738</v>
      </c>
      <c r="AJ267" s="19" t="str">
        <f>VLOOKUP(C267,EJE!C$1:D1599,2,FALSE)</f>
        <v>https://drive.google.com/file/d/1Q1An8Nigul245WUqUDS52fCJOsCBmEqf/view?usp=drive_link</v>
      </c>
    </row>
    <row r="268" spans="1:36" ht="12" customHeight="1">
      <c r="A268" s="155">
        <v>4</v>
      </c>
      <c r="B268" s="81" t="s">
        <v>739</v>
      </c>
      <c r="C268" s="179" t="s">
        <v>66</v>
      </c>
      <c r="D268" s="132" t="str">
        <f t="shared" si="133"/>
        <v>video</v>
      </c>
      <c r="E268" s="380"/>
      <c r="F268" s="380"/>
      <c r="G268" s="380"/>
      <c r="H268" s="380" t="s">
        <v>776</v>
      </c>
      <c r="I268" s="380"/>
      <c r="J268" s="380"/>
      <c r="K268" s="380">
        <v>3</v>
      </c>
      <c r="L268" s="380"/>
      <c r="M268" s="380"/>
      <c r="N268" s="380"/>
      <c r="O268" s="380"/>
      <c r="P268" s="385"/>
      <c r="Q268" s="159"/>
      <c r="R268" s="159"/>
      <c r="S268" s="159"/>
      <c r="T268" s="159"/>
      <c r="U268" s="159"/>
      <c r="V268" s="159"/>
      <c r="W268" s="159"/>
      <c r="X268" s="159"/>
      <c r="Y268" s="159"/>
      <c r="Z268" s="159"/>
      <c r="AA268" s="159"/>
      <c r="AB268" s="159"/>
      <c r="AC268" s="159"/>
      <c r="AD268" s="159"/>
      <c r="AE268" s="159"/>
      <c r="AF268" s="159"/>
      <c r="AG268" s="179"/>
      <c r="AI268" s="25" t="s">
        <v>738</v>
      </c>
      <c r="AJ268" s="19" t="str">
        <f>VLOOKUP(C268,EJE!C$1:D1600,2,FALSE)</f>
        <v>https://youtu.be/YNAwRWgPwNk?si=tRGZb459mOPBCCZB</v>
      </c>
    </row>
    <row r="269" spans="1:36" ht="12" customHeight="1">
      <c r="A269" s="155">
        <v>5</v>
      </c>
      <c r="B269" s="81" t="s">
        <v>739</v>
      </c>
      <c r="C269" s="179" t="s">
        <v>622</v>
      </c>
      <c r="D269" s="132" t="e">
        <f t="shared" si="133"/>
        <v>#N/A</v>
      </c>
      <c r="E269" s="380"/>
      <c r="F269" s="380"/>
      <c r="G269" s="380"/>
      <c r="H269" s="380" t="s">
        <v>776</v>
      </c>
      <c r="I269" s="380"/>
      <c r="J269" s="380"/>
      <c r="K269" s="380">
        <v>3</v>
      </c>
      <c r="L269" s="380"/>
      <c r="M269" s="380"/>
      <c r="N269" s="380"/>
      <c r="O269" s="380"/>
      <c r="P269" s="385"/>
      <c r="Q269" s="159"/>
      <c r="R269" s="159"/>
      <c r="S269" s="159"/>
      <c r="T269" s="159"/>
      <c r="U269" s="159"/>
      <c r="V269" s="159"/>
      <c r="W269" s="159"/>
      <c r="X269" s="159"/>
      <c r="Y269" s="159"/>
      <c r="Z269" s="159"/>
      <c r="AA269" s="159"/>
      <c r="AB269" s="159"/>
      <c r="AC269" s="159"/>
      <c r="AD269" s="159"/>
      <c r="AE269" s="159"/>
      <c r="AF269" s="159"/>
      <c r="AG269" s="179"/>
      <c r="AI269" s="25" t="s">
        <v>738</v>
      </c>
      <c r="AJ269" s="19" t="e">
        <f>VLOOKUP(C269,EJE!C$1:D1601,2,FALSE)</f>
        <v>#N/A</v>
      </c>
    </row>
    <row r="270" spans="1:36" ht="12" customHeight="1" thickBot="1">
      <c r="A270" s="155">
        <v>6</v>
      </c>
      <c r="B270" s="81" t="s">
        <v>0</v>
      </c>
      <c r="C270" s="179" t="s">
        <v>627</v>
      </c>
      <c r="D270" s="132" t="str">
        <f t="shared" si="133"/>
        <v>video</v>
      </c>
      <c r="E270" s="380"/>
      <c r="F270" s="380"/>
      <c r="G270" s="380"/>
      <c r="H270" s="380" t="s">
        <v>776</v>
      </c>
      <c r="I270" s="380"/>
      <c r="J270" s="380"/>
      <c r="K270" s="380">
        <v>3</v>
      </c>
      <c r="L270" s="380"/>
      <c r="M270" s="380"/>
      <c r="N270" s="380"/>
      <c r="O270" s="380"/>
      <c r="P270" s="385"/>
      <c r="Q270" s="159"/>
      <c r="R270" s="159"/>
      <c r="S270" s="159"/>
      <c r="T270" s="159"/>
      <c r="U270" s="159"/>
      <c r="V270" s="159"/>
      <c r="W270" s="159"/>
      <c r="X270" s="159"/>
      <c r="Y270" s="159"/>
      <c r="Z270" s="159"/>
      <c r="AA270" s="159"/>
      <c r="AB270" s="159"/>
      <c r="AC270" s="159"/>
      <c r="AD270" s="159"/>
      <c r="AE270" s="159"/>
      <c r="AF270" s="159"/>
      <c r="AG270" s="179"/>
      <c r="AI270" s="25" t="s">
        <v>738</v>
      </c>
      <c r="AJ270" s="19" t="str">
        <f>VLOOKUP(C270,EJE!C$1:D1602,2,FALSE)</f>
        <v>https://youtu.be/21c_yxmd5lQ?si=PIVwUqgcfAsyu5jn</v>
      </c>
    </row>
    <row r="271" spans="1:36" ht="12.75">
      <c r="A271" s="155">
        <v>7</v>
      </c>
      <c r="B271" s="129" t="s">
        <v>1161</v>
      </c>
      <c r="C271" s="177" t="str">
        <f>+VLOOKUP($B271,PERIODIZACION!$A$3:$AN$528,2,FALSE)</f>
        <v>SEAL ROW</v>
      </c>
      <c r="D271" s="222">
        <f>IF(VLOOKUP($B271,PERIODIZACION!$A$3:$AN$528,3,FALSE)=0,"",VLOOKUP($B271,PERIODIZACION!$A$3:$AN$528,3,FALSE))</f>
        <v>40</v>
      </c>
      <c r="E271" s="177" t="str">
        <f t="shared" ref="E271" si="134">IF(D271 &lt;&gt; "","/","")</f>
        <v>/</v>
      </c>
      <c r="F271" s="177">
        <f>IF(VLOOKUP($B271,PERIODIZACION!$A$3:$AN$500,4,FALSE)=0,"",VLOOKUP($B271,PERIODIZACION!$A$3:$AN$500,4,FALSE))</f>
        <v>4</v>
      </c>
      <c r="G271" s="177">
        <f>IF(VLOOKUP($B271,PERIODIZACION!$A$3:$AN$500,5,FALSE)=0,"",VLOOKUP($B271,PERIODIZACION!$A$3:$AN$500,5,FALSE))</f>
        <v>60</v>
      </c>
      <c r="H271" s="177" t="str">
        <f t="shared" ref="H271" si="135">IF(G271 &lt;&gt; "","/","")</f>
        <v>/</v>
      </c>
      <c r="I271" s="177">
        <f>IF(VLOOKUP($B271,PERIODIZACION!$A$3:$AN$500,6,FALSE)=0,"",VLOOKUP($B271,PERIODIZACION!$A$3:$AN$500,6,FALSE))</f>
        <v>4</v>
      </c>
      <c r="J271" s="177">
        <f>IF(VLOOKUP($B271,PERIODIZACION!$A$3:$AN$500,7,FALSE)=0,"",VLOOKUP($B271,PERIODIZACION!$A$3:$AN$500,7,FALSE))</f>
        <v>70</v>
      </c>
      <c r="K271" s="177" t="str">
        <f t="shared" ref="K271" si="136">IF(J271 &lt;&gt; "","/","")</f>
        <v>/</v>
      </c>
      <c r="L271" s="177">
        <f>IF(VLOOKUP($B271,PERIODIZACION!$A$3:$AN$500,8,FALSE)=0,"",VLOOKUP($B271,PERIODIZACION!$A$3:$AN$500,8,FALSE))</f>
        <v>4</v>
      </c>
      <c r="M271" s="177">
        <f>IF(VLOOKUP($B271,PERIODIZACION!$A$3:$AN$500,9,FALSE)=0,"",VLOOKUP($B271,PERIODIZACION!$A$3:$AN$500,9,FALSE))</f>
        <v>80</v>
      </c>
      <c r="N271" s="177" t="str">
        <f t="shared" ref="N271" si="137">IF(M271 &lt;&gt; "","/","")</f>
        <v>/</v>
      </c>
      <c r="O271" s="177">
        <f>IF(VLOOKUP($B271,PERIODIZACION!$A$3:$AN$500,10,FALSE)=0,"",VLOOKUP($B271,PERIODIZACION!$A$3:$AN$500,10,FALSE))</f>
        <v>2</v>
      </c>
      <c r="P271" s="177">
        <f>IF(VLOOKUP($B271,PERIODIZACION!$A$3:$AN$500,11,FALSE)=0,"",VLOOKUP($B271,PERIODIZACION!$A$3:$AN$500,11,FALSE))</f>
        <v>80</v>
      </c>
      <c r="Q271" s="177" t="str">
        <f t="shared" ref="Q271" si="138">IF(P271 &lt;&gt; "","/","")</f>
        <v>/</v>
      </c>
      <c r="R271" s="177">
        <f>IF(VLOOKUP($B271,PERIODIZACION!$A$3:$AN$500,12,FALSE)=0,"",VLOOKUP($B271,PERIODIZACION!$A$3:$AN$500,12,FALSE))</f>
        <v>2</v>
      </c>
      <c r="S271" s="177">
        <f>IF(VLOOKUP($B271,PERIODIZACION!$A$3:$AN$500,13,FALSE)=0,"",VLOOKUP($B271,PERIODIZACION!$A$3:$AN$500,13,FALSE))</f>
        <v>80</v>
      </c>
      <c r="T271" s="177" t="str">
        <f t="shared" ref="T271" si="139">IF(S271 &lt;&gt; "","/","")</f>
        <v>/</v>
      </c>
      <c r="U271" s="177">
        <f>IF(VLOOKUP($B271,PERIODIZACION!$A$3:$AN$500,14,FALSE)=0,"",VLOOKUP($B271,PERIODIZACION!$A$3:$AN$500,14,FALSE))</f>
        <v>2</v>
      </c>
      <c r="V271" s="177">
        <f>IF(VLOOKUP($B271,PERIODIZACION!$A$3:$AN$500,15,FALSE)=0,"",VLOOKUP($B271,PERIODIZACION!$A$3:$AN$500,15,FALSE))</f>
        <v>80</v>
      </c>
      <c r="W271" s="177" t="str">
        <f t="shared" ref="W271" si="140">IF(V271 &lt;&gt; "","/","")</f>
        <v>/</v>
      </c>
      <c r="X271" s="177">
        <f>IF(VLOOKUP($B271,PERIODIZACION!$A$3:$AN$500,16,FALSE)=0,"",VLOOKUP($B271,PERIODIZACION!$A$3:$AN$500,16,FALSE))</f>
        <v>2</v>
      </c>
      <c r="Y271" s="177">
        <f>IF(VLOOKUP($B271,PERIODIZACION!$A$3:$AN$500,17,FALSE)=0,"",VLOOKUP($B271,PERIODIZACION!$A$3:$AN$500,17,FALSE))</f>
        <v>80</v>
      </c>
      <c r="Z271" s="177" t="str">
        <f t="shared" ref="Z271" si="141">IF(Y271 &lt;&gt; "","/","")</f>
        <v>/</v>
      </c>
      <c r="AA271" s="177">
        <f>IF(VLOOKUP($B271,PERIODIZACION!$A$3:$AN$500,18,FALSE)=0,"",VLOOKUP($B271,PERIODIZACION!$A$3:$AN$500,18,FALSE))</f>
        <v>2</v>
      </c>
      <c r="AB271" s="177">
        <f>IF(VLOOKUP($B271,PERIODIZACION!$A$3:$AN$500,19,FALSE)=0,"",VLOOKUP($B271,PERIODIZACION!$A$3:$AN$500,19,FALSE))</f>
        <v>80</v>
      </c>
      <c r="AC271" s="177" t="str">
        <f t="shared" ref="AC271" si="142">IF(AB271 &lt;&gt; "","/","")</f>
        <v>/</v>
      </c>
      <c r="AD271" s="177">
        <f>IF(VLOOKUP($B271,PERIODIZACION!$A$3:$AN$500,20,FALSE)=0,"",VLOOKUP($B271,PERIODIZACION!$A$3:$AN$500,20,FALSE))</f>
        <v>2</v>
      </c>
      <c r="AE271" s="177" t="str">
        <f>IF(VLOOKUP($B271,PERIODIZACION!$A$3:$AN$500,21,FALSE)=0,"",VLOOKUP($B271,PERIODIZACION!$A$3:$AN$500,21,FALSE))</f>
        <v/>
      </c>
      <c r="AF271" s="177" t="str">
        <f t="shared" ref="AF271" si="143">IF(AE271 &lt;&gt; "","/","")</f>
        <v/>
      </c>
      <c r="AG271" s="182" t="str">
        <f>IF(VLOOKUP($B271,PERIODIZACION!$A$3:$AN$500,22,FALSE)=0,"",VLOOKUP($B271,PERIODIZACION!$A$3:$AN$500,22,FALSE))</f>
        <v/>
      </c>
      <c r="AJ271" s="19" t="e">
        <f>VLOOKUP(C271,EJE!C$1:D1603,2,FALSE)</f>
        <v>#N/A</v>
      </c>
    </row>
    <row r="272" spans="1:36" ht="12" customHeight="1">
      <c r="A272" s="155">
        <v>8</v>
      </c>
      <c r="B272" s="81" t="s">
        <v>685</v>
      </c>
      <c r="C272" s="179" t="s">
        <v>3</v>
      </c>
      <c r="D272" s="132" t="str">
        <f>HYPERLINK(AJ272,AI272)</f>
        <v>video</v>
      </c>
      <c r="E272" s="380"/>
      <c r="F272" s="380"/>
      <c r="G272" s="380"/>
      <c r="H272" s="380" t="s">
        <v>776</v>
      </c>
      <c r="I272" s="380"/>
      <c r="J272" s="380"/>
      <c r="K272" s="380"/>
      <c r="L272" s="380"/>
      <c r="M272" s="380"/>
      <c r="N272" s="380"/>
      <c r="O272" s="380"/>
      <c r="P272" s="380"/>
      <c r="Q272" s="179"/>
      <c r="R272" s="179"/>
      <c r="S272" s="179"/>
      <c r="T272" s="179"/>
      <c r="U272" s="179"/>
      <c r="V272" s="179"/>
      <c r="W272" s="179"/>
      <c r="X272" s="179"/>
      <c r="Y272" s="179"/>
      <c r="Z272" s="179"/>
      <c r="AA272" s="179"/>
      <c r="AB272" s="179"/>
      <c r="AC272" s="179"/>
      <c r="AD272" s="179"/>
      <c r="AE272" s="179"/>
      <c r="AF272" s="179"/>
      <c r="AG272" s="183"/>
      <c r="AI272" s="25" t="s">
        <v>738</v>
      </c>
      <c r="AJ272" s="19" t="str">
        <f>VLOOKUP(C272,EJE!C$1:D1604,2,FALSE)</f>
        <v>https://youtu.be/JwwQxitUCsY?si=-0IR-GRHn2uOUwX0</v>
      </c>
    </row>
    <row r="273" spans="1:36" ht="12.75" customHeight="1" thickBot="1">
      <c r="A273" s="155">
        <v>9</v>
      </c>
      <c r="B273" s="82" t="s">
        <v>264</v>
      </c>
      <c r="C273" s="181" t="s">
        <v>219</v>
      </c>
      <c r="D273" s="133" t="str">
        <f>HYPERLINK(AJ273,AI273)</f>
        <v>video</v>
      </c>
      <c r="E273" s="387"/>
      <c r="F273" s="387"/>
      <c r="G273" s="387"/>
      <c r="H273" s="387" t="s">
        <v>776</v>
      </c>
      <c r="I273" s="387"/>
      <c r="J273" s="387"/>
      <c r="K273" s="387"/>
      <c r="L273" s="387"/>
      <c r="M273" s="387"/>
      <c r="N273" s="387"/>
      <c r="O273" s="387"/>
      <c r="P273" s="387"/>
      <c r="Q273" s="181"/>
      <c r="R273" s="181"/>
      <c r="S273" s="181"/>
      <c r="T273" s="181"/>
      <c r="U273" s="181"/>
      <c r="V273" s="181"/>
      <c r="W273" s="181"/>
      <c r="X273" s="181"/>
      <c r="Y273" s="181"/>
      <c r="Z273" s="181"/>
      <c r="AA273" s="181"/>
      <c r="AB273" s="181"/>
      <c r="AC273" s="181"/>
      <c r="AD273" s="181"/>
      <c r="AE273" s="181"/>
      <c r="AF273" s="181"/>
      <c r="AG273" s="184"/>
      <c r="AI273" s="25" t="s">
        <v>738</v>
      </c>
      <c r="AJ273" s="19">
        <f>VLOOKUP(C273,EJE!C$1:D1605,2,FALSE)</f>
        <v>0</v>
      </c>
    </row>
    <row r="274" spans="1:36" ht="14.25" customHeight="1">
      <c r="A274" s="155">
        <v>10</v>
      </c>
      <c r="B274" s="162"/>
      <c r="C274" s="162"/>
      <c r="D274" s="191"/>
      <c r="E274" s="381" t="s">
        <v>688</v>
      </c>
      <c r="F274" s="381"/>
      <c r="G274" s="381"/>
      <c r="H274" s="381" t="s">
        <v>38</v>
      </c>
      <c r="I274" s="381"/>
      <c r="J274" s="381"/>
      <c r="K274" s="381" t="s">
        <v>687</v>
      </c>
      <c r="L274" s="381"/>
      <c r="M274" s="381"/>
      <c r="N274" s="381" t="s">
        <v>686</v>
      </c>
      <c r="O274" s="381"/>
      <c r="P274" s="381"/>
      <c r="Q274" s="179"/>
      <c r="R274" s="179"/>
      <c r="S274" s="179"/>
      <c r="T274" s="179"/>
      <c r="U274" s="179"/>
      <c r="V274" s="179"/>
      <c r="W274" s="179"/>
      <c r="X274" s="179"/>
      <c r="Y274" s="179"/>
      <c r="Z274" s="179"/>
      <c r="AA274" s="179"/>
      <c r="AB274" s="179"/>
      <c r="AC274" s="179"/>
      <c r="AD274" s="179"/>
      <c r="AE274" s="179"/>
      <c r="AF274" s="179"/>
      <c r="AG274" s="179"/>
      <c r="AJ274" s="19"/>
    </row>
    <row r="275" spans="1:36" ht="12" customHeight="1">
      <c r="A275" s="155">
        <v>11</v>
      </c>
      <c r="B275" s="83" t="s">
        <v>685</v>
      </c>
      <c r="C275" s="179" t="s">
        <v>3</v>
      </c>
      <c r="D275" s="132" t="str">
        <f t="shared" ref="D275:D281" si="144">HYPERLINK(AJ275,AI275)</f>
        <v>video</v>
      </c>
      <c r="E275" s="380"/>
      <c r="F275" s="380"/>
      <c r="G275" s="380"/>
      <c r="H275" s="380" t="s">
        <v>776</v>
      </c>
      <c r="I275" s="380"/>
      <c r="J275" s="380"/>
      <c r="K275" s="380"/>
      <c r="L275" s="380"/>
      <c r="M275" s="380"/>
      <c r="N275" s="380"/>
      <c r="O275" s="380"/>
      <c r="P275" s="380"/>
      <c r="Q275" s="179"/>
      <c r="R275" s="179"/>
      <c r="S275" s="179"/>
      <c r="T275" s="179"/>
      <c r="U275" s="179"/>
      <c r="V275" s="179"/>
      <c r="W275" s="179"/>
      <c r="X275" s="179"/>
      <c r="Y275" s="179"/>
      <c r="Z275" s="179"/>
      <c r="AA275" s="179"/>
      <c r="AB275" s="179"/>
      <c r="AC275" s="179"/>
      <c r="AD275" s="179"/>
      <c r="AE275" s="179"/>
      <c r="AF275" s="179"/>
      <c r="AG275" s="179"/>
      <c r="AI275" s="25" t="s">
        <v>738</v>
      </c>
      <c r="AJ275" s="19" t="str">
        <f>VLOOKUP(C275,EJE!C$1:D1607,2,FALSE)</f>
        <v>https://youtu.be/JwwQxitUCsY?si=-0IR-GRHn2uOUwX0</v>
      </c>
    </row>
    <row r="276" spans="1:36" ht="12.75" customHeight="1">
      <c r="A276" s="155">
        <v>12</v>
      </c>
      <c r="B276" s="83" t="s">
        <v>942</v>
      </c>
      <c r="C276" s="179" t="s">
        <v>642</v>
      </c>
      <c r="D276" s="132" t="str">
        <f t="shared" si="144"/>
        <v>video</v>
      </c>
      <c r="E276" s="380"/>
      <c r="F276" s="380"/>
      <c r="G276" s="380"/>
      <c r="H276" s="380" t="s">
        <v>776</v>
      </c>
      <c r="I276" s="380"/>
      <c r="J276" s="380"/>
      <c r="K276" s="380"/>
      <c r="L276" s="380"/>
      <c r="M276" s="380"/>
      <c r="N276" s="380"/>
      <c r="O276" s="380"/>
      <c r="P276" s="380"/>
      <c r="Q276" s="179"/>
      <c r="R276" s="179"/>
      <c r="S276" s="179"/>
      <c r="T276" s="179"/>
      <c r="U276" s="179"/>
      <c r="V276" s="179"/>
      <c r="W276" s="179"/>
      <c r="X276" s="179"/>
      <c r="Y276" s="179"/>
      <c r="Z276" s="179"/>
      <c r="AA276" s="179"/>
      <c r="AB276" s="179"/>
      <c r="AC276" s="179"/>
      <c r="AD276" s="179"/>
      <c r="AE276" s="179"/>
      <c r="AF276" s="179"/>
      <c r="AG276" s="179"/>
      <c r="AI276" s="25" t="s">
        <v>738</v>
      </c>
      <c r="AJ276" s="19" t="str">
        <f>VLOOKUP(C276,EJE!C$1:D1608,2,FALSE)</f>
        <v>https://youtu.be/Re1QwqtB0hQ?si=Ok-dVDQc-yecNQfP</v>
      </c>
    </row>
    <row r="277" spans="1:36" ht="12.75" customHeight="1">
      <c r="A277" s="155">
        <v>13</v>
      </c>
      <c r="B277" s="83" t="s">
        <v>942</v>
      </c>
      <c r="C277" s="179" t="s">
        <v>179</v>
      </c>
      <c r="D277" s="132" t="str">
        <f t="shared" si="144"/>
        <v>video</v>
      </c>
      <c r="E277" s="380"/>
      <c r="F277" s="380"/>
      <c r="G277" s="380"/>
      <c r="H277" s="380" t="s">
        <v>776</v>
      </c>
      <c r="I277" s="380"/>
      <c r="J277" s="380"/>
      <c r="K277" s="380"/>
      <c r="L277" s="380"/>
      <c r="M277" s="380"/>
      <c r="N277" s="380"/>
      <c r="O277" s="380"/>
      <c r="P277" s="380"/>
      <c r="Q277" s="179"/>
      <c r="R277" s="179"/>
      <c r="S277" s="179"/>
      <c r="T277" s="179"/>
      <c r="U277" s="179"/>
      <c r="V277" s="179"/>
      <c r="W277" s="179"/>
      <c r="X277" s="179"/>
      <c r="Y277" s="179"/>
      <c r="Z277" s="179"/>
      <c r="AA277" s="179"/>
      <c r="AB277" s="179"/>
      <c r="AC277" s="179"/>
      <c r="AD277" s="179"/>
      <c r="AE277" s="179"/>
      <c r="AF277" s="179"/>
      <c r="AG277" s="179"/>
      <c r="AI277" s="25" t="s">
        <v>738</v>
      </c>
      <c r="AJ277" s="19" t="str">
        <f>VLOOKUP(C277,EJE!C$1:D1609,2,FALSE)</f>
        <v>https://drive.google.com/file/d/1aPXukXLmArT7QiK0Ae-iFEh4IpnK7iYT/view?usp=sharing</v>
      </c>
    </row>
    <row r="278" spans="1:36" ht="12" customHeight="1">
      <c r="A278" s="155">
        <v>14</v>
      </c>
      <c r="B278" s="83" t="s">
        <v>42</v>
      </c>
      <c r="C278" s="171" t="s">
        <v>15</v>
      </c>
      <c r="D278" s="132" t="str">
        <f t="shared" si="144"/>
        <v>video</v>
      </c>
      <c r="E278" s="392">
        <v>10</v>
      </c>
      <c r="F278" s="392"/>
      <c r="G278" s="392"/>
      <c r="H278" s="392" t="s">
        <v>772</v>
      </c>
      <c r="I278" s="392"/>
      <c r="J278" s="392"/>
      <c r="K278" s="392">
        <v>3</v>
      </c>
      <c r="L278" s="392"/>
      <c r="M278" s="392"/>
      <c r="N278" s="392">
        <v>0</v>
      </c>
      <c r="O278" s="392"/>
      <c r="P278" s="392"/>
      <c r="Q278" s="171"/>
      <c r="R278" s="171"/>
      <c r="S278" s="171"/>
      <c r="T278" s="130"/>
      <c r="U278" s="130"/>
      <c r="V278" s="130"/>
      <c r="W278" s="130"/>
      <c r="X278" s="130"/>
      <c r="Y278" s="130"/>
      <c r="Z278" s="130"/>
      <c r="AA278" s="130"/>
      <c r="AB278" s="130"/>
      <c r="AC278" s="130"/>
      <c r="AD278" s="130"/>
      <c r="AE278" s="130"/>
      <c r="AF278" s="130"/>
      <c r="AG278" s="171"/>
      <c r="AI278" s="25" t="s">
        <v>738</v>
      </c>
      <c r="AJ278" s="19">
        <f>VLOOKUP(C278,EJE!C$1:D1610,2,FALSE)</f>
        <v>0</v>
      </c>
    </row>
    <row r="279" spans="1:36" ht="12" customHeight="1">
      <c r="A279" s="155">
        <v>15</v>
      </c>
      <c r="B279" s="83" t="s">
        <v>39</v>
      </c>
      <c r="C279" s="171" t="s">
        <v>149</v>
      </c>
      <c r="D279" s="132" t="str">
        <f t="shared" si="144"/>
        <v>video</v>
      </c>
      <c r="E279" s="392">
        <v>10</v>
      </c>
      <c r="F279" s="392"/>
      <c r="G279" s="392"/>
      <c r="H279" s="392" t="s">
        <v>772</v>
      </c>
      <c r="I279" s="392"/>
      <c r="J279" s="392"/>
      <c r="K279" s="392">
        <v>3</v>
      </c>
      <c r="L279" s="392"/>
      <c r="M279" s="392"/>
      <c r="N279" s="392">
        <v>0</v>
      </c>
      <c r="O279" s="392"/>
      <c r="P279" s="392"/>
      <c r="Q279" s="171"/>
      <c r="R279" s="171"/>
      <c r="S279" s="171"/>
      <c r="T279" s="130"/>
      <c r="U279" s="130"/>
      <c r="V279" s="130"/>
      <c r="W279" s="130"/>
      <c r="X279" s="130"/>
      <c r="Y279" s="130"/>
      <c r="Z279" s="130"/>
      <c r="AA279" s="130"/>
      <c r="AB279" s="130"/>
      <c r="AC279" s="130"/>
      <c r="AD279" s="130"/>
      <c r="AE279" s="130"/>
      <c r="AF279" s="130"/>
      <c r="AG279" s="171"/>
      <c r="AI279" s="25" t="s">
        <v>738</v>
      </c>
      <c r="AJ279" s="19">
        <f>VLOOKUP(C279,EJE!C$1:D1611,2,FALSE)</f>
        <v>0</v>
      </c>
    </row>
    <row r="280" spans="1:36" ht="12.75" customHeight="1">
      <c r="A280" s="155">
        <v>16</v>
      </c>
      <c r="B280" s="83" t="s">
        <v>685</v>
      </c>
      <c r="C280" s="171" t="s">
        <v>4</v>
      </c>
      <c r="D280" s="132" t="str">
        <f t="shared" si="144"/>
        <v>video</v>
      </c>
      <c r="E280" s="392"/>
      <c r="F280" s="392"/>
      <c r="G280" s="392"/>
      <c r="H280" s="392" t="s">
        <v>779</v>
      </c>
      <c r="I280" s="392"/>
      <c r="J280" s="392"/>
      <c r="K280" s="392">
        <v>3</v>
      </c>
      <c r="L280" s="392"/>
      <c r="M280" s="392"/>
      <c r="N280" s="392">
        <v>0</v>
      </c>
      <c r="O280" s="392"/>
      <c r="P280" s="392"/>
      <c r="Q280" s="171"/>
      <c r="R280" s="171"/>
      <c r="S280" s="171"/>
      <c r="T280" s="130"/>
      <c r="U280" s="130"/>
      <c r="V280" s="130"/>
      <c r="W280" s="130"/>
      <c r="X280" s="130"/>
      <c r="Y280" s="130"/>
      <c r="Z280" s="130"/>
      <c r="AA280" s="130"/>
      <c r="AB280" s="130"/>
      <c r="AC280" s="130"/>
      <c r="AD280" s="130"/>
      <c r="AE280" s="130"/>
      <c r="AF280" s="130"/>
      <c r="AG280" s="171"/>
      <c r="AI280" s="25" t="s">
        <v>738</v>
      </c>
      <c r="AJ280" s="19" t="str">
        <f>VLOOKUP(C280,EJE!C$1:D1612,2,FALSE)</f>
        <v>https://youtu.be/SvFPSj9WcEk?si=iMWBcf8EZLcp5zy2</v>
      </c>
    </row>
    <row r="281" spans="1:36">
      <c r="A281" s="155">
        <v>17</v>
      </c>
      <c r="B281" s="83" t="s">
        <v>1</v>
      </c>
      <c r="C281" s="171" t="s">
        <v>746</v>
      </c>
      <c r="D281" s="132" t="str">
        <f t="shared" si="144"/>
        <v>video</v>
      </c>
      <c r="E281" s="392"/>
      <c r="F281" s="392"/>
      <c r="G281" s="392"/>
      <c r="H281" s="392"/>
      <c r="I281" s="392"/>
      <c r="J281" s="392"/>
      <c r="K281" s="392"/>
      <c r="L281" s="392"/>
      <c r="M281" s="392"/>
      <c r="N281" s="392"/>
      <c r="O281" s="392"/>
      <c r="P281" s="392"/>
      <c r="Q281" s="171"/>
      <c r="R281" s="171"/>
      <c r="S281" s="171"/>
      <c r="T281" s="171"/>
      <c r="U281" s="171"/>
      <c r="V281" s="171"/>
      <c r="W281" s="171"/>
      <c r="X281" s="171"/>
      <c r="Y281" s="171"/>
      <c r="Z281" s="171"/>
      <c r="AA281" s="171"/>
      <c r="AB281" s="171"/>
      <c r="AC281" s="171"/>
      <c r="AD281" s="171"/>
      <c r="AE281" s="171"/>
      <c r="AF281" s="130"/>
      <c r="AG281" s="171"/>
      <c r="AI281" s="25" t="s">
        <v>738</v>
      </c>
      <c r="AJ281" s="19">
        <f>VLOOKUP(C281,EJE!C$1:D1613,2,FALSE)</f>
        <v>0</v>
      </c>
    </row>
    <row r="282" spans="1:36">
      <c r="A282" s="155">
        <v>18</v>
      </c>
      <c r="B282" s="83" t="s">
        <v>1</v>
      </c>
      <c r="C282" s="171" t="s">
        <v>746</v>
      </c>
      <c r="D282" s="132" t="str">
        <f t="shared" ref="D282:D288" si="145">HYPERLINK(AJ282,AI282)</f>
        <v>video</v>
      </c>
      <c r="E282" s="392"/>
      <c r="F282" s="392"/>
      <c r="G282" s="392"/>
      <c r="H282" s="392"/>
      <c r="I282" s="392"/>
      <c r="J282" s="392"/>
      <c r="K282" s="392"/>
      <c r="L282" s="392"/>
      <c r="M282" s="392"/>
      <c r="N282" s="392"/>
      <c r="O282" s="392"/>
      <c r="P282" s="392"/>
      <c r="Q282" s="171"/>
      <c r="R282" s="171"/>
      <c r="S282" s="171"/>
      <c r="T282" s="171"/>
      <c r="U282" s="171"/>
      <c r="V282" s="171"/>
      <c r="W282" s="171"/>
      <c r="X282" s="171"/>
      <c r="Y282" s="171"/>
      <c r="Z282" s="171"/>
      <c r="AA282" s="171"/>
      <c r="AB282" s="171"/>
      <c r="AC282" s="171"/>
      <c r="AD282" s="171"/>
      <c r="AE282" s="171"/>
      <c r="AF282" s="130"/>
      <c r="AG282" s="171"/>
      <c r="AI282" s="25" t="s">
        <v>738</v>
      </c>
      <c r="AJ282" s="19">
        <f>VLOOKUP(C282,EJE!C$1:D1614,2,FALSE)</f>
        <v>0</v>
      </c>
    </row>
    <row r="283" spans="1:36">
      <c r="A283" s="155">
        <v>19</v>
      </c>
      <c r="B283" s="83" t="s">
        <v>1</v>
      </c>
      <c r="C283" s="171" t="s">
        <v>746</v>
      </c>
      <c r="D283" s="132" t="str">
        <f t="shared" si="145"/>
        <v>video</v>
      </c>
      <c r="E283" s="392"/>
      <c r="F283" s="392"/>
      <c r="G283" s="392"/>
      <c r="H283" s="392"/>
      <c r="I283" s="392"/>
      <c r="J283" s="392"/>
      <c r="K283" s="392"/>
      <c r="L283" s="392"/>
      <c r="M283" s="392"/>
      <c r="N283" s="392"/>
      <c r="O283" s="392"/>
      <c r="P283" s="392"/>
      <c r="Q283" s="171"/>
      <c r="R283" s="171"/>
      <c r="S283" s="171"/>
      <c r="T283" s="171"/>
      <c r="U283" s="171"/>
      <c r="V283" s="171"/>
      <c r="W283" s="171"/>
      <c r="X283" s="171"/>
      <c r="Y283" s="171"/>
      <c r="Z283" s="171"/>
      <c r="AA283" s="171"/>
      <c r="AB283" s="171"/>
      <c r="AC283" s="171"/>
      <c r="AD283" s="171"/>
      <c r="AE283" s="171"/>
      <c r="AF283" s="130"/>
      <c r="AG283" s="171"/>
      <c r="AI283" s="25" t="s">
        <v>738</v>
      </c>
      <c r="AJ283" s="19">
        <f>VLOOKUP(C283,EJE!C$1:D1615,2,FALSE)</f>
        <v>0</v>
      </c>
    </row>
    <row r="284" spans="1:36">
      <c r="A284" s="155">
        <v>20</v>
      </c>
      <c r="B284" s="83" t="s">
        <v>1</v>
      </c>
      <c r="C284" s="171" t="s">
        <v>746</v>
      </c>
      <c r="D284" s="132" t="str">
        <f t="shared" si="145"/>
        <v>video</v>
      </c>
      <c r="E284" s="392"/>
      <c r="F284" s="392"/>
      <c r="G284" s="392"/>
      <c r="H284" s="392"/>
      <c r="I284" s="392"/>
      <c r="J284" s="392"/>
      <c r="K284" s="392"/>
      <c r="L284" s="392"/>
      <c r="M284" s="392"/>
      <c r="N284" s="392"/>
      <c r="O284" s="392"/>
      <c r="P284" s="392"/>
      <c r="Q284" s="171"/>
      <c r="R284" s="171"/>
      <c r="S284" s="171"/>
      <c r="T284" s="171"/>
      <c r="U284" s="171"/>
      <c r="V284" s="171"/>
      <c r="W284" s="171"/>
      <c r="X284" s="171"/>
      <c r="Y284" s="171"/>
      <c r="Z284" s="171"/>
      <c r="AA284" s="171"/>
      <c r="AB284" s="171"/>
      <c r="AC284" s="171"/>
      <c r="AD284" s="171"/>
      <c r="AE284" s="171"/>
      <c r="AF284" s="130"/>
      <c r="AG284" s="171"/>
      <c r="AI284" s="25" t="s">
        <v>738</v>
      </c>
      <c r="AJ284" s="19">
        <f>VLOOKUP(C284,EJE!C$1:D1616,2,FALSE)</f>
        <v>0</v>
      </c>
    </row>
    <row r="285" spans="1:36">
      <c r="A285" s="155">
        <v>21</v>
      </c>
      <c r="B285" s="83" t="s">
        <v>1</v>
      </c>
      <c r="C285" s="171" t="s">
        <v>746</v>
      </c>
      <c r="D285" s="132" t="str">
        <f t="shared" si="145"/>
        <v>video</v>
      </c>
      <c r="E285" s="392"/>
      <c r="F285" s="392"/>
      <c r="G285" s="392"/>
      <c r="H285" s="392"/>
      <c r="I285" s="392"/>
      <c r="J285" s="392"/>
      <c r="K285" s="392"/>
      <c r="L285" s="392"/>
      <c r="M285" s="392"/>
      <c r="N285" s="392"/>
      <c r="O285" s="392"/>
      <c r="P285" s="392"/>
      <c r="Q285" s="171"/>
      <c r="R285" s="171"/>
      <c r="S285" s="171"/>
      <c r="T285" s="171"/>
      <c r="U285" s="171"/>
      <c r="V285" s="171"/>
      <c r="W285" s="171"/>
      <c r="X285" s="171"/>
      <c r="Y285" s="171"/>
      <c r="Z285" s="171"/>
      <c r="AA285" s="171"/>
      <c r="AB285" s="171"/>
      <c r="AC285" s="171"/>
      <c r="AD285" s="171"/>
      <c r="AE285" s="171"/>
      <c r="AF285" s="130"/>
      <c r="AG285" s="171"/>
      <c r="AI285" s="25" t="s">
        <v>738</v>
      </c>
      <c r="AJ285" s="19">
        <f>VLOOKUP(C285,EJE!C$1:D1617,2,FALSE)</f>
        <v>0</v>
      </c>
    </row>
    <row r="286" spans="1:36">
      <c r="A286" s="155">
        <v>22</v>
      </c>
      <c r="B286" s="83" t="s">
        <v>1</v>
      </c>
      <c r="C286" s="171" t="s">
        <v>746</v>
      </c>
      <c r="D286" s="132" t="str">
        <f t="shared" si="145"/>
        <v>video</v>
      </c>
      <c r="E286" s="392"/>
      <c r="F286" s="392"/>
      <c r="G286" s="392"/>
      <c r="H286" s="392"/>
      <c r="I286" s="392"/>
      <c r="J286" s="392"/>
      <c r="K286" s="392"/>
      <c r="L286" s="392"/>
      <c r="M286" s="392"/>
      <c r="N286" s="392"/>
      <c r="O286" s="392"/>
      <c r="P286" s="392"/>
      <c r="Q286" s="171"/>
      <c r="R286" s="171"/>
      <c r="S286" s="171"/>
      <c r="T286" s="171"/>
      <c r="U286" s="171"/>
      <c r="V286" s="171"/>
      <c r="W286" s="171"/>
      <c r="X286" s="171"/>
      <c r="Y286" s="171"/>
      <c r="Z286" s="171"/>
      <c r="AA286" s="171"/>
      <c r="AB286" s="171"/>
      <c r="AC286" s="171"/>
      <c r="AD286" s="171"/>
      <c r="AE286" s="171"/>
      <c r="AF286" s="130"/>
      <c r="AG286" s="171"/>
      <c r="AI286" s="25" t="s">
        <v>738</v>
      </c>
      <c r="AJ286" s="19">
        <f>VLOOKUP(C286,EJE!C$1:D1618,2,FALSE)</f>
        <v>0</v>
      </c>
    </row>
    <row r="287" spans="1:36">
      <c r="A287" s="155">
        <v>23</v>
      </c>
      <c r="B287" s="83" t="s">
        <v>1</v>
      </c>
      <c r="C287" s="171" t="s">
        <v>746</v>
      </c>
      <c r="D287" s="132" t="str">
        <f t="shared" si="145"/>
        <v>video</v>
      </c>
      <c r="E287" s="392"/>
      <c r="F287" s="392"/>
      <c r="G287" s="392"/>
      <c r="H287" s="392"/>
      <c r="I287" s="392"/>
      <c r="J287" s="392"/>
      <c r="K287" s="392"/>
      <c r="L287" s="392"/>
      <c r="M287" s="392"/>
      <c r="N287" s="392"/>
      <c r="O287" s="392"/>
      <c r="P287" s="392"/>
      <c r="Q287" s="171"/>
      <c r="R287" s="171"/>
      <c r="S287" s="171"/>
      <c r="T287" s="171"/>
      <c r="U287" s="171"/>
      <c r="V287" s="171"/>
      <c r="W287" s="171"/>
      <c r="X287" s="171"/>
      <c r="Y287" s="171"/>
      <c r="Z287" s="171"/>
      <c r="AA287" s="171"/>
      <c r="AB287" s="171"/>
      <c r="AC287" s="171"/>
      <c r="AD287" s="171"/>
      <c r="AE287" s="171"/>
      <c r="AF287" s="130"/>
      <c r="AG287" s="171"/>
      <c r="AI287" s="25" t="s">
        <v>738</v>
      </c>
      <c r="AJ287" s="19">
        <f>VLOOKUP(C287,EJE!C$1:D1619,2,FALSE)</f>
        <v>0</v>
      </c>
    </row>
    <row r="288" spans="1:36">
      <c r="A288" s="155">
        <v>24</v>
      </c>
      <c r="B288" s="83" t="s">
        <v>1</v>
      </c>
      <c r="C288" s="171" t="s">
        <v>746</v>
      </c>
      <c r="D288" s="132" t="str">
        <f t="shared" si="145"/>
        <v>video</v>
      </c>
      <c r="E288" s="392"/>
      <c r="F288" s="392"/>
      <c r="G288" s="392"/>
      <c r="H288" s="392"/>
      <c r="I288" s="392"/>
      <c r="J288" s="392"/>
      <c r="K288" s="392"/>
      <c r="L288" s="392"/>
      <c r="M288" s="392"/>
      <c r="N288" s="392"/>
      <c r="O288" s="392"/>
      <c r="P288" s="392"/>
      <c r="Q288" s="171"/>
      <c r="R288" s="171"/>
      <c r="S288" s="171"/>
      <c r="T288" s="171"/>
      <c r="U288" s="171"/>
      <c r="V288" s="171"/>
      <c r="W288" s="171"/>
      <c r="X288" s="171"/>
      <c r="Y288" s="171"/>
      <c r="Z288" s="171"/>
      <c r="AA288" s="171"/>
      <c r="AB288" s="171"/>
      <c r="AC288" s="171"/>
      <c r="AD288" s="171"/>
      <c r="AE288" s="171"/>
      <c r="AF288" s="130"/>
      <c r="AG288" s="171"/>
      <c r="AI288" s="25" t="s">
        <v>738</v>
      </c>
      <c r="AJ288" s="19">
        <f>VLOOKUP(C288,EJE!C$1:D1620,2,FALSE)</f>
        <v>0</v>
      </c>
    </row>
    <row r="289" spans="1:36">
      <c r="B289" s="85"/>
      <c r="C289" s="136" t="s">
        <v>927</v>
      </c>
      <c r="D289" s="59"/>
      <c r="E289" s="118"/>
      <c r="F289" s="118"/>
      <c r="G289" s="118"/>
      <c r="H289" s="118"/>
      <c r="I289" s="118"/>
      <c r="J289" s="118"/>
      <c r="K289" s="118"/>
      <c r="L289" s="118"/>
      <c r="M289" s="118"/>
      <c r="N289" s="118"/>
      <c r="O289" s="118"/>
      <c r="P289" s="118"/>
      <c r="AG289" s="118"/>
      <c r="AJ289" s="75"/>
    </row>
    <row r="290" spans="1:36" customFormat="1" ht="21" customHeight="1" thickBot="1">
      <c r="A290" s="253">
        <v>12</v>
      </c>
      <c r="B290" s="163"/>
      <c r="C290" s="163" t="s">
        <v>1156</v>
      </c>
      <c r="D290" s="226"/>
      <c r="E290" s="403" t="s">
        <v>688</v>
      </c>
      <c r="F290" s="403"/>
      <c r="G290" s="403"/>
      <c r="H290" s="403" t="s">
        <v>38</v>
      </c>
      <c r="I290" s="403"/>
      <c r="J290" s="403"/>
      <c r="K290" s="403" t="s">
        <v>687</v>
      </c>
      <c r="L290" s="403"/>
      <c r="M290" s="403"/>
      <c r="N290" s="403" t="s">
        <v>686</v>
      </c>
      <c r="O290" s="403"/>
      <c r="P290" s="403"/>
      <c r="AH290" s="18"/>
      <c r="AI290" s="25"/>
    </row>
    <row r="291" spans="1:36" ht="12.75">
      <c r="A291" s="155">
        <v>1</v>
      </c>
      <c r="B291" s="80" t="s">
        <v>942</v>
      </c>
      <c r="C291" s="177" t="s">
        <v>971</v>
      </c>
      <c r="D291" s="131" t="str">
        <f t="shared" ref="D291:D296" si="146">HYPERLINK(AJ291,AI291)</f>
        <v>video</v>
      </c>
      <c r="E291" s="390">
        <v>8</v>
      </c>
      <c r="F291" s="390"/>
      <c r="G291" s="390"/>
      <c r="H291" s="390"/>
      <c r="I291" s="390"/>
      <c r="J291" s="390"/>
      <c r="K291" s="390"/>
      <c r="L291" s="390"/>
      <c r="M291" s="390"/>
      <c r="N291" s="390"/>
      <c r="O291" s="390"/>
      <c r="P291" s="391"/>
      <c r="Q291" s="159"/>
      <c r="R291" s="159"/>
      <c r="S291" s="159"/>
      <c r="T291" s="159"/>
      <c r="U291" s="159"/>
      <c r="V291" s="159"/>
      <c r="W291" s="159"/>
      <c r="X291" s="159"/>
      <c r="Y291" s="159"/>
      <c r="Z291" s="159"/>
      <c r="AA291" s="159"/>
      <c r="AB291" s="159"/>
      <c r="AC291" s="159"/>
      <c r="AD291" s="159"/>
      <c r="AE291" s="159"/>
      <c r="AF291" s="159"/>
      <c r="AG291" s="179"/>
      <c r="AI291" s="25" t="s">
        <v>738</v>
      </c>
      <c r="AJ291" s="19" t="str">
        <f>VLOOKUP(C291,EJE!C$1:D1623,2,FALSE)</f>
        <v>https://drive.google.com/file/d/1Obj2B0pgphywe8p9A6MvgDIw5gB_Nl53/view?usp=sharing</v>
      </c>
    </row>
    <row r="292" spans="1:36" ht="12" customHeight="1">
      <c r="A292" s="155">
        <v>2</v>
      </c>
      <c r="B292" s="81" t="s">
        <v>264</v>
      </c>
      <c r="C292" s="179" t="s">
        <v>651</v>
      </c>
      <c r="D292" s="132" t="str">
        <f t="shared" si="146"/>
        <v>video</v>
      </c>
      <c r="E292" s="380"/>
      <c r="F292" s="380"/>
      <c r="G292" s="380"/>
      <c r="H292" s="380" t="s">
        <v>776</v>
      </c>
      <c r="I292" s="380"/>
      <c r="J292" s="380"/>
      <c r="K292" s="380">
        <v>3</v>
      </c>
      <c r="L292" s="380"/>
      <c r="M292" s="380"/>
      <c r="N292" s="380"/>
      <c r="O292" s="380"/>
      <c r="P292" s="385"/>
      <c r="Q292" s="159"/>
      <c r="R292" s="159"/>
      <c r="S292" s="159"/>
      <c r="T292" s="159"/>
      <c r="U292" s="159"/>
      <c r="V292" s="159"/>
      <c r="W292" s="159"/>
      <c r="X292" s="159"/>
      <c r="Y292" s="159"/>
      <c r="Z292" s="159"/>
      <c r="AA292" s="159"/>
      <c r="AB292" s="159"/>
      <c r="AC292" s="159"/>
      <c r="AD292" s="159"/>
      <c r="AE292" s="159"/>
      <c r="AF292" s="159"/>
      <c r="AG292" s="179"/>
      <c r="AI292" s="25" t="s">
        <v>738</v>
      </c>
      <c r="AJ292" s="19" t="str">
        <f>VLOOKUP(C292,EJE!C$1:D1624,2,FALSE)</f>
        <v>https://youtu.be/NDnUK9fSDe8?si=3nBkyPS7AyNNNd0x</v>
      </c>
    </row>
    <row r="293" spans="1:36" ht="12.75" customHeight="1" thickBot="1">
      <c r="A293" s="155">
        <v>3</v>
      </c>
      <c r="B293" s="82" t="s">
        <v>942</v>
      </c>
      <c r="C293" s="181" t="s">
        <v>176</v>
      </c>
      <c r="D293" s="133" t="str">
        <f t="shared" si="146"/>
        <v>video</v>
      </c>
      <c r="E293" s="387"/>
      <c r="F293" s="387"/>
      <c r="G293" s="387"/>
      <c r="H293" s="387" t="s">
        <v>776</v>
      </c>
      <c r="I293" s="387"/>
      <c r="J293" s="387"/>
      <c r="K293" s="387">
        <v>3</v>
      </c>
      <c r="L293" s="387"/>
      <c r="M293" s="387"/>
      <c r="N293" s="387"/>
      <c r="O293" s="387"/>
      <c r="P293" s="388"/>
      <c r="Q293" s="159"/>
      <c r="R293" s="159"/>
      <c r="S293" s="159"/>
      <c r="T293" s="159"/>
      <c r="U293" s="159"/>
      <c r="V293" s="159"/>
      <c r="W293" s="159"/>
      <c r="X293" s="159"/>
      <c r="Y293" s="159"/>
      <c r="Z293" s="159"/>
      <c r="AA293" s="159"/>
      <c r="AB293" s="159"/>
      <c r="AC293" s="159"/>
      <c r="AD293" s="159"/>
      <c r="AE293" s="159"/>
      <c r="AF293" s="159"/>
      <c r="AG293" s="179"/>
      <c r="AI293" s="25" t="s">
        <v>738</v>
      </c>
      <c r="AJ293" s="19" t="str">
        <f>VLOOKUP(C293,EJE!C$1:D1625,2,FALSE)</f>
        <v>https://drive.google.com/file/d/1Q1An8Nigul245WUqUDS52fCJOsCBmEqf/view?usp=drive_link</v>
      </c>
    </row>
    <row r="294" spans="1:36" ht="12" customHeight="1">
      <c r="A294" s="155">
        <v>4</v>
      </c>
      <c r="B294" s="81" t="s">
        <v>739</v>
      </c>
      <c r="C294" s="179" t="s">
        <v>66</v>
      </c>
      <c r="D294" s="132" t="str">
        <f t="shared" si="146"/>
        <v>video</v>
      </c>
      <c r="E294" s="380"/>
      <c r="F294" s="380"/>
      <c r="G294" s="380"/>
      <c r="H294" s="380" t="s">
        <v>776</v>
      </c>
      <c r="I294" s="380"/>
      <c r="J294" s="380"/>
      <c r="K294" s="380">
        <v>3</v>
      </c>
      <c r="L294" s="380"/>
      <c r="M294" s="380"/>
      <c r="N294" s="380"/>
      <c r="O294" s="380"/>
      <c r="P294" s="385"/>
      <c r="Q294" s="159"/>
      <c r="R294" s="159"/>
      <c r="S294" s="159"/>
      <c r="T294" s="159"/>
      <c r="U294" s="159"/>
      <c r="V294" s="159"/>
      <c r="W294" s="159"/>
      <c r="X294" s="159"/>
      <c r="Y294" s="159"/>
      <c r="Z294" s="159"/>
      <c r="AA294" s="159"/>
      <c r="AB294" s="159"/>
      <c r="AC294" s="159"/>
      <c r="AD294" s="159"/>
      <c r="AE294" s="159"/>
      <c r="AF294" s="159"/>
      <c r="AG294" s="179"/>
      <c r="AI294" s="25" t="s">
        <v>738</v>
      </c>
      <c r="AJ294" s="19" t="str">
        <f>VLOOKUP(C294,EJE!C$1:D1626,2,FALSE)</f>
        <v>https://youtu.be/YNAwRWgPwNk?si=tRGZb459mOPBCCZB</v>
      </c>
    </row>
    <row r="295" spans="1:36" ht="12" customHeight="1">
      <c r="A295" s="155">
        <v>5</v>
      </c>
      <c r="B295" s="81" t="s">
        <v>739</v>
      </c>
      <c r="C295" s="179" t="s">
        <v>622</v>
      </c>
      <c r="D295" s="132" t="e">
        <f t="shared" si="146"/>
        <v>#N/A</v>
      </c>
      <c r="E295" s="380"/>
      <c r="F295" s="380"/>
      <c r="G295" s="380"/>
      <c r="H295" s="380" t="s">
        <v>776</v>
      </c>
      <c r="I295" s="380"/>
      <c r="J295" s="380"/>
      <c r="K295" s="380">
        <v>3</v>
      </c>
      <c r="L295" s="380"/>
      <c r="M295" s="380"/>
      <c r="N295" s="380"/>
      <c r="O295" s="380"/>
      <c r="P295" s="385"/>
      <c r="Q295" s="159"/>
      <c r="R295" s="159"/>
      <c r="S295" s="159"/>
      <c r="T295" s="159"/>
      <c r="U295" s="159"/>
      <c r="V295" s="159"/>
      <c r="W295" s="159"/>
      <c r="X295" s="159"/>
      <c r="Y295" s="159"/>
      <c r="Z295" s="159"/>
      <c r="AA295" s="159"/>
      <c r="AB295" s="159"/>
      <c r="AC295" s="159"/>
      <c r="AD295" s="159"/>
      <c r="AE295" s="159"/>
      <c r="AF295" s="159"/>
      <c r="AG295" s="179"/>
      <c r="AI295" s="25" t="s">
        <v>738</v>
      </c>
      <c r="AJ295" s="19" t="e">
        <f>VLOOKUP(C295,EJE!C$1:D1627,2,FALSE)</f>
        <v>#N/A</v>
      </c>
    </row>
    <row r="296" spans="1:36" ht="12.75" customHeight="1" thickBot="1">
      <c r="A296" s="155">
        <v>6</v>
      </c>
      <c r="B296" s="81" t="s">
        <v>0</v>
      </c>
      <c r="C296" s="179" t="s">
        <v>627</v>
      </c>
      <c r="D296" s="132" t="str">
        <f t="shared" si="146"/>
        <v>video</v>
      </c>
      <c r="E296" s="380"/>
      <c r="F296" s="380"/>
      <c r="G296" s="380"/>
      <c r="H296" s="380" t="s">
        <v>776</v>
      </c>
      <c r="I296" s="380"/>
      <c r="J296" s="380"/>
      <c r="K296" s="380">
        <v>3</v>
      </c>
      <c r="L296" s="380"/>
      <c r="M296" s="380"/>
      <c r="N296" s="380"/>
      <c r="O296" s="380"/>
      <c r="P296" s="385"/>
      <c r="Q296" s="159"/>
      <c r="R296" s="159"/>
      <c r="S296" s="159"/>
      <c r="T296" s="159"/>
      <c r="U296" s="159"/>
      <c r="V296" s="159"/>
      <c r="W296" s="159"/>
      <c r="X296" s="159"/>
      <c r="Y296" s="159"/>
      <c r="Z296" s="159"/>
      <c r="AA296" s="159"/>
      <c r="AB296" s="159"/>
      <c r="AC296" s="159"/>
      <c r="AD296" s="159"/>
      <c r="AE296" s="159"/>
      <c r="AF296" s="159"/>
      <c r="AG296" s="179"/>
      <c r="AI296" s="25" t="s">
        <v>738</v>
      </c>
      <c r="AJ296" s="19" t="str">
        <f>VLOOKUP(C296,EJE!C$1:D1628,2,FALSE)</f>
        <v>https://youtu.be/21c_yxmd5lQ?si=PIVwUqgcfAsyu5jn</v>
      </c>
    </row>
    <row r="297" spans="1:36" ht="12.75">
      <c r="A297" s="155">
        <v>7</v>
      </c>
      <c r="B297" s="129" t="s">
        <v>1161</v>
      </c>
      <c r="C297" s="177" t="str">
        <f>+VLOOKUP($B297,PERIODIZACION!$A$3:$AN$528,2,FALSE)</f>
        <v>SEAL ROW</v>
      </c>
      <c r="D297" s="222">
        <f>IF(VLOOKUP($B297,PERIODIZACION!$A$3:$AN$528,3,FALSE)=0,"",VLOOKUP($B297,PERIODIZACION!$A$3:$AN$528,3,FALSE))</f>
        <v>40</v>
      </c>
      <c r="E297" s="177" t="str">
        <f t="shared" ref="E297" si="147">IF(D297 &lt;&gt; "","/","")</f>
        <v>/</v>
      </c>
      <c r="F297" s="177">
        <f>IF(VLOOKUP($B297,PERIODIZACION!$A$3:$AN$500,4,FALSE)=0,"",VLOOKUP($B297,PERIODIZACION!$A$3:$AN$500,4,FALSE))</f>
        <v>4</v>
      </c>
      <c r="G297" s="177">
        <f>IF(VLOOKUP($B297,PERIODIZACION!$A$3:$AN$500,5,FALSE)=0,"",VLOOKUP($B297,PERIODIZACION!$A$3:$AN$500,5,FALSE))</f>
        <v>60</v>
      </c>
      <c r="H297" s="177" t="str">
        <f t="shared" ref="H297" si="148">IF(G297 &lt;&gt; "","/","")</f>
        <v>/</v>
      </c>
      <c r="I297" s="177">
        <f>IF(VLOOKUP($B297,PERIODIZACION!$A$3:$AN$500,6,FALSE)=0,"",VLOOKUP($B297,PERIODIZACION!$A$3:$AN$500,6,FALSE))</f>
        <v>4</v>
      </c>
      <c r="J297" s="177">
        <f>IF(VLOOKUP($B297,PERIODIZACION!$A$3:$AN$500,7,FALSE)=0,"",VLOOKUP($B297,PERIODIZACION!$A$3:$AN$500,7,FALSE))</f>
        <v>70</v>
      </c>
      <c r="K297" s="177" t="str">
        <f t="shared" ref="K297" si="149">IF(J297 &lt;&gt; "","/","")</f>
        <v>/</v>
      </c>
      <c r="L297" s="177">
        <f>IF(VLOOKUP($B297,PERIODIZACION!$A$3:$AN$500,8,FALSE)=0,"",VLOOKUP($B297,PERIODIZACION!$A$3:$AN$500,8,FALSE))</f>
        <v>4</v>
      </c>
      <c r="M297" s="177">
        <f>IF(VLOOKUP($B297,PERIODIZACION!$A$3:$AN$500,9,FALSE)=0,"",VLOOKUP($B297,PERIODIZACION!$A$3:$AN$500,9,FALSE))</f>
        <v>80</v>
      </c>
      <c r="N297" s="177" t="str">
        <f t="shared" ref="N297" si="150">IF(M297 &lt;&gt; "","/","")</f>
        <v>/</v>
      </c>
      <c r="O297" s="177">
        <f>IF(VLOOKUP($B297,PERIODIZACION!$A$3:$AN$500,10,FALSE)=0,"",VLOOKUP($B297,PERIODIZACION!$A$3:$AN$500,10,FALSE))</f>
        <v>2</v>
      </c>
      <c r="P297" s="177">
        <f>IF(VLOOKUP($B297,PERIODIZACION!$A$3:$AN$500,11,FALSE)=0,"",VLOOKUP($B297,PERIODIZACION!$A$3:$AN$500,11,FALSE))</f>
        <v>80</v>
      </c>
      <c r="Q297" s="177" t="str">
        <f t="shared" ref="Q297" si="151">IF(P297 &lt;&gt; "","/","")</f>
        <v>/</v>
      </c>
      <c r="R297" s="177">
        <f>IF(VLOOKUP($B297,PERIODIZACION!$A$3:$AN$500,12,FALSE)=0,"",VLOOKUP($B297,PERIODIZACION!$A$3:$AN$500,12,FALSE))</f>
        <v>2</v>
      </c>
      <c r="S297" s="177">
        <f>IF(VLOOKUP($B297,PERIODIZACION!$A$3:$AN$500,13,FALSE)=0,"",VLOOKUP($B297,PERIODIZACION!$A$3:$AN$500,13,FALSE))</f>
        <v>80</v>
      </c>
      <c r="T297" s="177" t="str">
        <f t="shared" ref="T297" si="152">IF(S297 &lt;&gt; "","/","")</f>
        <v>/</v>
      </c>
      <c r="U297" s="177">
        <f>IF(VLOOKUP($B297,PERIODIZACION!$A$3:$AN$500,14,FALSE)=0,"",VLOOKUP($B297,PERIODIZACION!$A$3:$AN$500,14,FALSE))</f>
        <v>2</v>
      </c>
      <c r="V297" s="177">
        <f>IF(VLOOKUP($B297,PERIODIZACION!$A$3:$AN$500,15,FALSE)=0,"",VLOOKUP($B297,PERIODIZACION!$A$3:$AN$500,15,FALSE))</f>
        <v>80</v>
      </c>
      <c r="W297" s="177" t="str">
        <f t="shared" ref="W297" si="153">IF(V297 &lt;&gt; "","/","")</f>
        <v>/</v>
      </c>
      <c r="X297" s="177">
        <f>IF(VLOOKUP($B297,PERIODIZACION!$A$3:$AN$500,16,FALSE)=0,"",VLOOKUP($B297,PERIODIZACION!$A$3:$AN$500,16,FALSE))</f>
        <v>2</v>
      </c>
      <c r="Y297" s="177">
        <f>IF(VLOOKUP($B297,PERIODIZACION!$A$3:$AN$500,17,FALSE)=0,"",VLOOKUP($B297,PERIODIZACION!$A$3:$AN$500,17,FALSE))</f>
        <v>80</v>
      </c>
      <c r="Z297" s="177" t="str">
        <f t="shared" ref="Z297" si="154">IF(Y297 &lt;&gt; "","/","")</f>
        <v>/</v>
      </c>
      <c r="AA297" s="177">
        <f>IF(VLOOKUP($B297,PERIODIZACION!$A$3:$AN$500,18,FALSE)=0,"",VLOOKUP($B297,PERIODIZACION!$A$3:$AN$500,18,FALSE))</f>
        <v>2</v>
      </c>
      <c r="AB297" s="177">
        <f>IF(VLOOKUP($B297,PERIODIZACION!$A$3:$AN$500,19,FALSE)=0,"",VLOOKUP($B297,PERIODIZACION!$A$3:$AN$500,19,FALSE))</f>
        <v>80</v>
      </c>
      <c r="AC297" s="177" t="str">
        <f t="shared" ref="AC297" si="155">IF(AB297 &lt;&gt; "","/","")</f>
        <v>/</v>
      </c>
      <c r="AD297" s="177">
        <f>IF(VLOOKUP($B297,PERIODIZACION!$A$3:$AN$500,20,FALSE)=0,"",VLOOKUP($B297,PERIODIZACION!$A$3:$AN$500,20,FALSE))</f>
        <v>2</v>
      </c>
      <c r="AE297" s="177" t="str">
        <f>IF(VLOOKUP($B297,PERIODIZACION!$A$3:$AN$500,21,FALSE)=0,"",VLOOKUP($B297,PERIODIZACION!$A$3:$AN$500,21,FALSE))</f>
        <v/>
      </c>
      <c r="AF297" s="177" t="str">
        <f t="shared" ref="AF297" si="156">IF(AE297 &lt;&gt; "","/","")</f>
        <v/>
      </c>
      <c r="AG297" s="182" t="str">
        <f>IF(VLOOKUP($B297,PERIODIZACION!$A$3:$AN$500,22,FALSE)=0,"",VLOOKUP($B297,PERIODIZACION!$A$3:$AN$500,22,FALSE))</f>
        <v/>
      </c>
      <c r="AJ297" s="19" t="e">
        <f>VLOOKUP(C297,EJE!C$1:D1629,2,FALSE)</f>
        <v>#N/A</v>
      </c>
    </row>
    <row r="298" spans="1:36" ht="12" customHeight="1">
      <c r="A298" s="155">
        <v>8</v>
      </c>
      <c r="B298" s="81" t="s">
        <v>685</v>
      </c>
      <c r="C298" s="179" t="s">
        <v>3</v>
      </c>
      <c r="D298" s="132" t="str">
        <f>HYPERLINK(AJ298,AI298)</f>
        <v>video</v>
      </c>
      <c r="E298" s="380"/>
      <c r="F298" s="380"/>
      <c r="G298" s="380"/>
      <c r="H298" s="380" t="s">
        <v>776</v>
      </c>
      <c r="I298" s="380"/>
      <c r="J298" s="380"/>
      <c r="K298" s="380"/>
      <c r="L298" s="380"/>
      <c r="M298" s="380"/>
      <c r="N298" s="380"/>
      <c r="O298" s="380"/>
      <c r="P298" s="380"/>
      <c r="Q298" s="179"/>
      <c r="R298" s="179"/>
      <c r="S298" s="179"/>
      <c r="T298" s="179"/>
      <c r="U298" s="179"/>
      <c r="V298" s="179"/>
      <c r="W298" s="179"/>
      <c r="X298" s="179"/>
      <c r="Y298" s="179"/>
      <c r="Z298" s="179"/>
      <c r="AA298" s="179"/>
      <c r="AB298" s="179"/>
      <c r="AC298" s="179"/>
      <c r="AD298" s="179"/>
      <c r="AE298" s="179"/>
      <c r="AF298" s="179"/>
      <c r="AG298" s="183"/>
      <c r="AI298" s="25" t="s">
        <v>738</v>
      </c>
      <c r="AJ298" s="19" t="str">
        <f>VLOOKUP(C298,EJE!C$1:D1630,2,FALSE)</f>
        <v>https://youtu.be/JwwQxitUCsY?si=-0IR-GRHn2uOUwX0</v>
      </c>
    </row>
    <row r="299" spans="1:36" ht="12.75" customHeight="1" thickBot="1">
      <c r="A299" s="155">
        <v>9</v>
      </c>
      <c r="B299" s="82" t="s">
        <v>264</v>
      </c>
      <c r="C299" s="181" t="s">
        <v>219</v>
      </c>
      <c r="D299" s="133" t="str">
        <f>HYPERLINK(AJ299,AI299)</f>
        <v>video</v>
      </c>
      <c r="E299" s="387"/>
      <c r="F299" s="387"/>
      <c r="G299" s="387"/>
      <c r="H299" s="387" t="s">
        <v>776</v>
      </c>
      <c r="I299" s="387"/>
      <c r="J299" s="387"/>
      <c r="K299" s="387"/>
      <c r="L299" s="387"/>
      <c r="M299" s="387"/>
      <c r="N299" s="387"/>
      <c r="O299" s="387"/>
      <c r="P299" s="387"/>
      <c r="Q299" s="181"/>
      <c r="R299" s="181"/>
      <c r="S299" s="181"/>
      <c r="T299" s="181"/>
      <c r="U299" s="181"/>
      <c r="V299" s="181"/>
      <c r="W299" s="181"/>
      <c r="X299" s="181"/>
      <c r="Y299" s="181"/>
      <c r="Z299" s="181"/>
      <c r="AA299" s="181"/>
      <c r="AB299" s="181"/>
      <c r="AC299" s="181"/>
      <c r="AD299" s="181"/>
      <c r="AE299" s="181"/>
      <c r="AF299" s="181"/>
      <c r="AG299" s="184"/>
      <c r="AI299" s="25" t="s">
        <v>738</v>
      </c>
      <c r="AJ299" s="19">
        <f>VLOOKUP(C299,EJE!C$1:D1631,2,FALSE)</f>
        <v>0</v>
      </c>
    </row>
    <row r="300" spans="1:36" ht="16.5" customHeight="1">
      <c r="A300" s="155">
        <v>10</v>
      </c>
      <c r="B300" s="163"/>
      <c r="C300" s="163"/>
      <c r="D300" s="226"/>
      <c r="E300" s="403" t="s">
        <v>688</v>
      </c>
      <c r="F300" s="403"/>
      <c r="G300" s="403"/>
      <c r="H300" s="403" t="s">
        <v>38</v>
      </c>
      <c r="I300" s="403"/>
      <c r="J300" s="403"/>
      <c r="K300" s="403" t="s">
        <v>687</v>
      </c>
      <c r="L300" s="403"/>
      <c r="M300" s="403"/>
      <c r="N300" s="403" t="s">
        <v>686</v>
      </c>
      <c r="O300" s="403"/>
      <c r="P300" s="403"/>
      <c r="Q300" s="179"/>
      <c r="R300" s="179"/>
      <c r="S300" s="179"/>
      <c r="T300" s="179"/>
      <c r="U300" s="179"/>
      <c r="V300" s="179"/>
      <c r="W300" s="179"/>
      <c r="X300" s="179"/>
      <c r="Y300" s="179"/>
      <c r="Z300" s="179"/>
      <c r="AA300" s="179"/>
      <c r="AB300" s="179"/>
      <c r="AC300" s="179"/>
      <c r="AD300" s="179"/>
      <c r="AE300" s="179"/>
      <c r="AF300" s="179"/>
      <c r="AG300" s="179"/>
      <c r="AJ300" s="19"/>
    </row>
    <row r="301" spans="1:36" ht="12" customHeight="1">
      <c r="A301" s="155">
        <v>11</v>
      </c>
      <c r="B301" s="83" t="s">
        <v>685</v>
      </c>
      <c r="C301" s="179" t="s">
        <v>3</v>
      </c>
      <c r="D301" s="132" t="str">
        <f t="shared" ref="D301:D307" si="157">HYPERLINK(AJ301,AI301)</f>
        <v>video</v>
      </c>
      <c r="E301" s="380"/>
      <c r="F301" s="380"/>
      <c r="G301" s="380"/>
      <c r="H301" s="380" t="s">
        <v>776</v>
      </c>
      <c r="I301" s="380"/>
      <c r="J301" s="380"/>
      <c r="K301" s="380"/>
      <c r="L301" s="380"/>
      <c r="M301" s="380"/>
      <c r="N301" s="380"/>
      <c r="O301" s="380"/>
      <c r="P301" s="380"/>
      <c r="Q301" s="179"/>
      <c r="R301" s="179"/>
      <c r="S301" s="179"/>
      <c r="T301" s="179"/>
      <c r="U301" s="179"/>
      <c r="V301" s="179"/>
      <c r="W301" s="179"/>
      <c r="X301" s="179"/>
      <c r="Y301" s="179"/>
      <c r="Z301" s="179"/>
      <c r="AA301" s="179"/>
      <c r="AB301" s="179"/>
      <c r="AC301" s="179"/>
      <c r="AD301" s="179"/>
      <c r="AE301" s="179"/>
      <c r="AF301" s="179"/>
      <c r="AG301" s="179"/>
      <c r="AI301" s="25" t="s">
        <v>738</v>
      </c>
      <c r="AJ301" s="19" t="str">
        <f>VLOOKUP(C301,EJE!C$1:D1633,2,FALSE)</f>
        <v>https://youtu.be/JwwQxitUCsY?si=-0IR-GRHn2uOUwX0</v>
      </c>
    </row>
    <row r="302" spans="1:36" ht="12.75" customHeight="1">
      <c r="A302" s="155">
        <v>12</v>
      </c>
      <c r="B302" s="83" t="s">
        <v>942</v>
      </c>
      <c r="C302" s="179" t="s">
        <v>179</v>
      </c>
      <c r="D302" s="132" t="str">
        <f t="shared" si="157"/>
        <v>video</v>
      </c>
      <c r="E302" s="380"/>
      <c r="F302" s="380"/>
      <c r="G302" s="380"/>
      <c r="H302" s="380" t="s">
        <v>776</v>
      </c>
      <c r="I302" s="380"/>
      <c r="J302" s="380"/>
      <c r="K302" s="380"/>
      <c r="L302" s="380"/>
      <c r="M302" s="380"/>
      <c r="N302" s="380"/>
      <c r="O302" s="380"/>
      <c r="P302" s="380"/>
      <c r="Q302" s="179"/>
      <c r="R302" s="179"/>
      <c r="S302" s="179"/>
      <c r="T302" s="179"/>
      <c r="U302" s="179"/>
      <c r="V302" s="179"/>
      <c r="W302" s="179"/>
      <c r="X302" s="179"/>
      <c r="Y302" s="179"/>
      <c r="Z302" s="179"/>
      <c r="AA302" s="179"/>
      <c r="AB302" s="179"/>
      <c r="AC302" s="179"/>
      <c r="AD302" s="179"/>
      <c r="AE302" s="179"/>
      <c r="AF302" s="179"/>
      <c r="AG302" s="179"/>
      <c r="AI302" s="25" t="s">
        <v>738</v>
      </c>
      <c r="AJ302" s="19" t="str">
        <f>VLOOKUP(C302,EJE!C$1:D1634,2,FALSE)</f>
        <v>https://drive.google.com/file/d/1aPXukXLmArT7QiK0Ae-iFEh4IpnK7iYT/view?usp=sharing</v>
      </c>
    </row>
    <row r="303" spans="1:36" ht="12" customHeight="1">
      <c r="A303" s="155">
        <v>13</v>
      </c>
      <c r="B303" s="83" t="s">
        <v>942</v>
      </c>
      <c r="C303" s="179" t="s">
        <v>179</v>
      </c>
      <c r="D303" s="132" t="str">
        <f t="shared" si="157"/>
        <v>video</v>
      </c>
      <c r="E303" s="380"/>
      <c r="F303" s="380"/>
      <c r="G303" s="380"/>
      <c r="H303" s="380" t="s">
        <v>776</v>
      </c>
      <c r="I303" s="380"/>
      <c r="J303" s="380"/>
      <c r="K303" s="380"/>
      <c r="L303" s="380"/>
      <c r="M303" s="380"/>
      <c r="N303" s="380"/>
      <c r="O303" s="380"/>
      <c r="P303" s="380"/>
      <c r="Q303" s="179"/>
      <c r="R303" s="179"/>
      <c r="S303" s="179"/>
      <c r="T303" s="179"/>
      <c r="U303" s="179"/>
      <c r="V303" s="179"/>
      <c r="W303" s="179"/>
      <c r="X303" s="179"/>
      <c r="Y303" s="179"/>
      <c r="Z303" s="179"/>
      <c r="AA303" s="179"/>
      <c r="AB303" s="179"/>
      <c r="AC303" s="179"/>
      <c r="AD303" s="179"/>
      <c r="AE303" s="179"/>
      <c r="AF303" s="179"/>
      <c r="AG303" s="179"/>
      <c r="AI303" s="25" t="s">
        <v>738</v>
      </c>
      <c r="AJ303" s="19" t="str">
        <f>VLOOKUP(C303,EJE!C$1:D1635,2,FALSE)</f>
        <v>https://drive.google.com/file/d/1aPXukXLmArT7QiK0Ae-iFEh4IpnK7iYT/view?usp=sharing</v>
      </c>
    </row>
    <row r="304" spans="1:36" ht="12" customHeight="1">
      <c r="A304" s="155">
        <v>14</v>
      </c>
      <c r="B304" s="83" t="s">
        <v>42</v>
      </c>
      <c r="C304" s="171" t="s">
        <v>15</v>
      </c>
      <c r="D304" s="132" t="str">
        <f t="shared" si="157"/>
        <v>video</v>
      </c>
      <c r="E304" s="392">
        <v>10</v>
      </c>
      <c r="F304" s="392"/>
      <c r="G304" s="392"/>
      <c r="H304" s="392" t="s">
        <v>772</v>
      </c>
      <c r="I304" s="392"/>
      <c r="J304" s="392"/>
      <c r="K304" s="392">
        <v>3</v>
      </c>
      <c r="L304" s="392"/>
      <c r="M304" s="392"/>
      <c r="N304" s="392"/>
      <c r="O304" s="392"/>
      <c r="P304" s="392"/>
      <c r="Q304" s="171"/>
      <c r="R304" s="171"/>
      <c r="S304" s="171"/>
      <c r="T304" s="130"/>
      <c r="U304" s="130"/>
      <c r="V304" s="130"/>
      <c r="W304" s="130"/>
      <c r="X304" s="130"/>
      <c r="Y304" s="130"/>
      <c r="Z304" s="130"/>
      <c r="AA304" s="130"/>
      <c r="AB304" s="130"/>
      <c r="AC304" s="130"/>
      <c r="AD304" s="130"/>
      <c r="AE304" s="130"/>
      <c r="AF304" s="130"/>
      <c r="AG304" s="171"/>
      <c r="AI304" s="25" t="s">
        <v>738</v>
      </c>
      <c r="AJ304" s="19">
        <f>VLOOKUP(C304,EJE!C$1:D1636,2,FALSE)</f>
        <v>0</v>
      </c>
    </row>
    <row r="305" spans="1:36" ht="12" customHeight="1">
      <c r="A305" s="155">
        <v>15</v>
      </c>
      <c r="B305" s="83" t="s">
        <v>39</v>
      </c>
      <c r="C305" s="171" t="s">
        <v>149</v>
      </c>
      <c r="D305" s="132" t="str">
        <f t="shared" si="157"/>
        <v>video</v>
      </c>
      <c r="E305" s="392">
        <v>10</v>
      </c>
      <c r="F305" s="392"/>
      <c r="G305" s="392"/>
      <c r="H305" s="392" t="s">
        <v>772</v>
      </c>
      <c r="I305" s="392"/>
      <c r="J305" s="392"/>
      <c r="K305" s="392">
        <v>3</v>
      </c>
      <c r="L305" s="392"/>
      <c r="M305" s="392"/>
      <c r="N305" s="392"/>
      <c r="O305" s="392"/>
      <c r="P305" s="392"/>
      <c r="Q305" s="171"/>
      <c r="R305" s="171"/>
      <c r="S305" s="171"/>
      <c r="T305" s="130"/>
      <c r="U305" s="130"/>
      <c r="V305" s="130"/>
      <c r="W305" s="130"/>
      <c r="X305" s="130"/>
      <c r="Y305" s="130"/>
      <c r="Z305" s="130"/>
      <c r="AA305" s="130"/>
      <c r="AB305" s="130"/>
      <c r="AC305" s="130"/>
      <c r="AD305" s="130"/>
      <c r="AE305" s="130"/>
      <c r="AF305" s="130"/>
      <c r="AG305" s="171"/>
      <c r="AI305" s="25" t="s">
        <v>738</v>
      </c>
      <c r="AJ305" s="19">
        <f>VLOOKUP(C305,EJE!C$1:D1637,2,FALSE)</f>
        <v>0</v>
      </c>
    </row>
    <row r="306" spans="1:36" ht="12.75" customHeight="1">
      <c r="A306" s="155">
        <v>16</v>
      </c>
      <c r="B306" s="83" t="s">
        <v>685</v>
      </c>
      <c r="C306" s="171" t="s">
        <v>4</v>
      </c>
      <c r="D306" s="132" t="str">
        <f t="shared" si="157"/>
        <v>video</v>
      </c>
      <c r="E306" s="392"/>
      <c r="F306" s="392"/>
      <c r="G306" s="392"/>
      <c r="H306" s="392" t="s">
        <v>779</v>
      </c>
      <c r="I306" s="392"/>
      <c r="J306" s="392"/>
      <c r="K306" s="392">
        <v>3</v>
      </c>
      <c r="L306" s="392"/>
      <c r="M306" s="392"/>
      <c r="N306" s="392"/>
      <c r="O306" s="392"/>
      <c r="P306" s="392"/>
      <c r="Q306" s="171"/>
      <c r="R306" s="171"/>
      <c r="S306" s="171"/>
      <c r="T306" s="130"/>
      <c r="U306" s="130"/>
      <c r="V306" s="130"/>
      <c r="W306" s="130"/>
      <c r="X306" s="130"/>
      <c r="Y306" s="130"/>
      <c r="Z306" s="130"/>
      <c r="AA306" s="130"/>
      <c r="AB306" s="130"/>
      <c r="AC306" s="130"/>
      <c r="AD306" s="130"/>
      <c r="AE306" s="130"/>
      <c r="AF306" s="130"/>
      <c r="AG306" s="171"/>
      <c r="AI306" s="25" t="s">
        <v>738</v>
      </c>
      <c r="AJ306" s="19" t="str">
        <f>VLOOKUP(C306,EJE!C$1:D1638,2,FALSE)</f>
        <v>https://youtu.be/SvFPSj9WcEk?si=iMWBcf8EZLcp5zy2</v>
      </c>
    </row>
    <row r="307" spans="1:36">
      <c r="A307" s="155">
        <v>17</v>
      </c>
      <c r="B307" s="83" t="s">
        <v>1</v>
      </c>
      <c r="C307" s="171" t="s">
        <v>746</v>
      </c>
      <c r="D307" s="132" t="str">
        <f t="shared" si="157"/>
        <v>video</v>
      </c>
      <c r="E307" s="392"/>
      <c r="F307" s="392"/>
      <c r="G307" s="392"/>
      <c r="H307" s="392"/>
      <c r="I307" s="392"/>
      <c r="J307" s="392"/>
      <c r="K307" s="392"/>
      <c r="L307" s="392"/>
      <c r="M307" s="392"/>
      <c r="N307" s="392"/>
      <c r="O307" s="392"/>
      <c r="P307" s="392"/>
      <c r="Q307" s="171"/>
      <c r="R307" s="171"/>
      <c r="S307" s="171"/>
      <c r="T307" s="171"/>
      <c r="U307" s="171"/>
      <c r="V307" s="171"/>
      <c r="W307" s="171"/>
      <c r="X307" s="171"/>
      <c r="Y307" s="171"/>
      <c r="Z307" s="171"/>
      <c r="AA307" s="171"/>
      <c r="AB307" s="171"/>
      <c r="AC307" s="171"/>
      <c r="AD307" s="171"/>
      <c r="AE307" s="171"/>
      <c r="AF307" s="130"/>
      <c r="AG307" s="171"/>
      <c r="AI307" s="25" t="s">
        <v>738</v>
      </c>
      <c r="AJ307" s="19">
        <f>VLOOKUP(C307,EJE!C$1:D1639,2,FALSE)</f>
        <v>0</v>
      </c>
    </row>
    <row r="308" spans="1:36">
      <c r="A308" s="155">
        <v>18</v>
      </c>
      <c r="B308" s="83" t="s">
        <v>1</v>
      </c>
      <c r="C308" s="171" t="s">
        <v>746</v>
      </c>
      <c r="D308" s="132" t="str">
        <f t="shared" ref="D308:D314" si="158">HYPERLINK(AJ308,AI308)</f>
        <v>video</v>
      </c>
      <c r="E308" s="392"/>
      <c r="F308" s="392"/>
      <c r="G308" s="392"/>
      <c r="H308" s="392"/>
      <c r="I308" s="392"/>
      <c r="J308" s="392"/>
      <c r="K308" s="392"/>
      <c r="L308" s="392"/>
      <c r="M308" s="392"/>
      <c r="N308" s="392"/>
      <c r="O308" s="392"/>
      <c r="P308" s="392"/>
      <c r="Q308" s="171"/>
      <c r="R308" s="171"/>
      <c r="S308" s="171"/>
      <c r="T308" s="171"/>
      <c r="U308" s="171"/>
      <c r="V308" s="171"/>
      <c r="W308" s="171"/>
      <c r="X308" s="171"/>
      <c r="Y308" s="171"/>
      <c r="Z308" s="171"/>
      <c r="AA308" s="171"/>
      <c r="AB308" s="171"/>
      <c r="AC308" s="171"/>
      <c r="AD308" s="171"/>
      <c r="AE308" s="171"/>
      <c r="AF308" s="130"/>
      <c r="AG308" s="171"/>
      <c r="AI308" s="25" t="s">
        <v>738</v>
      </c>
      <c r="AJ308" s="19">
        <f>VLOOKUP(C308,EJE!C$1:D1640,2,FALSE)</f>
        <v>0</v>
      </c>
    </row>
    <row r="309" spans="1:36">
      <c r="A309" s="155">
        <v>19</v>
      </c>
      <c r="B309" s="83" t="s">
        <v>1</v>
      </c>
      <c r="C309" s="171" t="s">
        <v>746</v>
      </c>
      <c r="D309" s="132" t="str">
        <f t="shared" si="158"/>
        <v>video</v>
      </c>
      <c r="E309" s="392"/>
      <c r="F309" s="392"/>
      <c r="G309" s="392"/>
      <c r="H309" s="392"/>
      <c r="I309" s="392"/>
      <c r="J309" s="392"/>
      <c r="K309" s="392"/>
      <c r="L309" s="392"/>
      <c r="M309" s="392"/>
      <c r="N309" s="392"/>
      <c r="O309" s="392"/>
      <c r="P309" s="392"/>
      <c r="Q309" s="171"/>
      <c r="R309" s="171"/>
      <c r="S309" s="171"/>
      <c r="T309" s="171"/>
      <c r="U309" s="171"/>
      <c r="V309" s="171"/>
      <c r="W309" s="171"/>
      <c r="X309" s="171"/>
      <c r="Y309" s="171"/>
      <c r="Z309" s="171"/>
      <c r="AA309" s="171"/>
      <c r="AB309" s="171"/>
      <c r="AC309" s="171"/>
      <c r="AD309" s="171"/>
      <c r="AE309" s="171"/>
      <c r="AF309" s="130"/>
      <c r="AG309" s="171"/>
      <c r="AI309" s="25" t="s">
        <v>738</v>
      </c>
      <c r="AJ309" s="19">
        <f>VLOOKUP(C309,EJE!C$1:D1641,2,FALSE)</f>
        <v>0</v>
      </c>
    </row>
    <row r="310" spans="1:36">
      <c r="A310" s="155">
        <v>20</v>
      </c>
      <c r="B310" s="83" t="s">
        <v>1</v>
      </c>
      <c r="C310" s="171" t="s">
        <v>746</v>
      </c>
      <c r="D310" s="132" t="str">
        <f t="shared" si="158"/>
        <v>video</v>
      </c>
      <c r="E310" s="392"/>
      <c r="F310" s="392"/>
      <c r="G310" s="392"/>
      <c r="H310" s="392"/>
      <c r="I310" s="392"/>
      <c r="J310" s="392"/>
      <c r="K310" s="392"/>
      <c r="L310" s="392"/>
      <c r="M310" s="392"/>
      <c r="N310" s="392"/>
      <c r="O310" s="392"/>
      <c r="P310" s="392"/>
      <c r="Q310" s="171"/>
      <c r="R310" s="171"/>
      <c r="S310" s="171"/>
      <c r="T310" s="171"/>
      <c r="U310" s="171"/>
      <c r="V310" s="171"/>
      <c r="W310" s="171"/>
      <c r="X310" s="171"/>
      <c r="Y310" s="171"/>
      <c r="Z310" s="171"/>
      <c r="AA310" s="171"/>
      <c r="AB310" s="171"/>
      <c r="AC310" s="171"/>
      <c r="AD310" s="171"/>
      <c r="AE310" s="171"/>
      <c r="AF310" s="130"/>
      <c r="AG310" s="171"/>
      <c r="AI310" s="25" t="s">
        <v>738</v>
      </c>
      <c r="AJ310" s="19">
        <f>VLOOKUP(C310,EJE!C$1:D1642,2,FALSE)</f>
        <v>0</v>
      </c>
    </row>
    <row r="311" spans="1:36">
      <c r="A311" s="155">
        <v>21</v>
      </c>
      <c r="B311" s="83" t="s">
        <v>1</v>
      </c>
      <c r="C311" s="171" t="s">
        <v>746</v>
      </c>
      <c r="D311" s="132" t="str">
        <f t="shared" si="158"/>
        <v>video</v>
      </c>
      <c r="E311" s="392"/>
      <c r="F311" s="392"/>
      <c r="G311" s="392"/>
      <c r="H311" s="392"/>
      <c r="I311" s="392"/>
      <c r="J311" s="392"/>
      <c r="K311" s="392"/>
      <c r="L311" s="392"/>
      <c r="M311" s="392"/>
      <c r="N311" s="392"/>
      <c r="O311" s="392"/>
      <c r="P311" s="392"/>
      <c r="Q311" s="171"/>
      <c r="R311" s="171"/>
      <c r="S311" s="171"/>
      <c r="T311" s="171"/>
      <c r="U311" s="171"/>
      <c r="V311" s="171"/>
      <c r="W311" s="171"/>
      <c r="X311" s="171"/>
      <c r="Y311" s="171"/>
      <c r="Z311" s="171"/>
      <c r="AA311" s="171"/>
      <c r="AB311" s="171"/>
      <c r="AC311" s="171"/>
      <c r="AD311" s="171"/>
      <c r="AE311" s="171"/>
      <c r="AF311" s="130"/>
      <c r="AG311" s="171"/>
      <c r="AI311" s="25" t="s">
        <v>738</v>
      </c>
      <c r="AJ311" s="19">
        <f>VLOOKUP(C311,EJE!C$1:D1643,2,FALSE)</f>
        <v>0</v>
      </c>
    </row>
    <row r="312" spans="1:36">
      <c r="A312" s="155">
        <v>22</v>
      </c>
      <c r="B312" s="83" t="s">
        <v>1</v>
      </c>
      <c r="C312" s="171" t="s">
        <v>746</v>
      </c>
      <c r="D312" s="132" t="str">
        <f t="shared" si="158"/>
        <v>video</v>
      </c>
      <c r="E312" s="392"/>
      <c r="F312" s="392"/>
      <c r="G312" s="392"/>
      <c r="H312" s="392"/>
      <c r="I312" s="392"/>
      <c r="J312" s="392"/>
      <c r="K312" s="392"/>
      <c r="L312" s="392"/>
      <c r="M312" s="392"/>
      <c r="N312" s="392"/>
      <c r="O312" s="392"/>
      <c r="P312" s="392"/>
      <c r="Q312" s="171"/>
      <c r="R312" s="171"/>
      <c r="S312" s="171"/>
      <c r="T312" s="171"/>
      <c r="U312" s="171"/>
      <c r="V312" s="171"/>
      <c r="W312" s="171"/>
      <c r="X312" s="171"/>
      <c r="Y312" s="171"/>
      <c r="Z312" s="171"/>
      <c r="AA312" s="171"/>
      <c r="AB312" s="171"/>
      <c r="AC312" s="171"/>
      <c r="AD312" s="171"/>
      <c r="AE312" s="171"/>
      <c r="AF312" s="130"/>
      <c r="AG312" s="171"/>
      <c r="AI312" s="25" t="s">
        <v>738</v>
      </c>
      <c r="AJ312" s="19">
        <f>VLOOKUP(C312,EJE!C$1:D1644,2,FALSE)</f>
        <v>0</v>
      </c>
    </row>
    <row r="313" spans="1:36">
      <c r="A313" s="155">
        <v>23</v>
      </c>
      <c r="B313" s="83" t="s">
        <v>1</v>
      </c>
      <c r="C313" s="171" t="s">
        <v>746</v>
      </c>
      <c r="D313" s="132" t="str">
        <f t="shared" si="158"/>
        <v>video</v>
      </c>
      <c r="E313" s="392"/>
      <c r="F313" s="392"/>
      <c r="G313" s="392"/>
      <c r="H313" s="392"/>
      <c r="I313" s="392"/>
      <c r="J313" s="392"/>
      <c r="K313" s="392"/>
      <c r="L313" s="392"/>
      <c r="M313" s="392"/>
      <c r="N313" s="392"/>
      <c r="O313" s="392"/>
      <c r="P313" s="392"/>
      <c r="Q313" s="171"/>
      <c r="R313" s="171"/>
      <c r="S313" s="171"/>
      <c r="T313" s="171"/>
      <c r="U313" s="171"/>
      <c r="V313" s="171"/>
      <c r="W313" s="171"/>
      <c r="X313" s="171"/>
      <c r="Y313" s="171"/>
      <c r="Z313" s="171"/>
      <c r="AA313" s="171"/>
      <c r="AB313" s="171"/>
      <c r="AC313" s="171"/>
      <c r="AD313" s="171"/>
      <c r="AE313" s="171"/>
      <c r="AF313" s="130"/>
      <c r="AG313" s="171"/>
      <c r="AI313" s="25" t="s">
        <v>738</v>
      </c>
      <c r="AJ313" s="19">
        <f>VLOOKUP(C313,EJE!C$1:D1645,2,FALSE)</f>
        <v>0</v>
      </c>
    </row>
    <row r="314" spans="1:36">
      <c r="A314" s="155">
        <v>24</v>
      </c>
      <c r="B314" s="83" t="s">
        <v>1</v>
      </c>
      <c r="C314" s="171" t="s">
        <v>746</v>
      </c>
      <c r="D314" s="132" t="str">
        <f t="shared" si="158"/>
        <v>video</v>
      </c>
      <c r="E314" s="392"/>
      <c r="F314" s="392"/>
      <c r="G314" s="392"/>
      <c r="H314" s="392"/>
      <c r="I314" s="392"/>
      <c r="J314" s="392"/>
      <c r="K314" s="392"/>
      <c r="L314" s="392"/>
      <c r="M314" s="392"/>
      <c r="N314" s="392"/>
      <c r="O314" s="392"/>
      <c r="P314" s="392"/>
      <c r="Q314" s="171"/>
      <c r="R314" s="171"/>
      <c r="S314" s="171"/>
      <c r="T314" s="171"/>
      <c r="U314" s="171"/>
      <c r="V314" s="171"/>
      <c r="W314" s="171"/>
      <c r="X314" s="171"/>
      <c r="Y314" s="171"/>
      <c r="Z314" s="171"/>
      <c r="AA314" s="171"/>
      <c r="AB314" s="171"/>
      <c r="AC314" s="171"/>
      <c r="AD314" s="171"/>
      <c r="AE314" s="171"/>
      <c r="AF314" s="130"/>
      <c r="AG314" s="171"/>
      <c r="AI314" s="25" t="s">
        <v>738</v>
      </c>
      <c r="AJ314" s="19">
        <f>VLOOKUP(C314,EJE!C$1:D1646,2,FALSE)</f>
        <v>0</v>
      </c>
    </row>
    <row r="315" spans="1:36">
      <c r="C315" s="77" t="s">
        <v>932</v>
      </c>
      <c r="D315" s="192"/>
      <c r="F315" s="18"/>
      <c r="G315" s="23"/>
      <c r="I315" s="18"/>
      <c r="J315" s="23"/>
      <c r="L315" s="18"/>
      <c r="M315" s="23"/>
      <c r="O315" s="18"/>
      <c r="P315" s="23"/>
      <c r="S315" s="23"/>
      <c r="V315" s="23"/>
      <c r="Y315" s="23"/>
      <c r="AB315" s="23"/>
      <c r="AE315" s="23"/>
    </row>
    <row r="316" spans="1:36" customFormat="1" ht="21" customHeight="1" thickBot="1">
      <c r="A316" s="246">
        <v>13</v>
      </c>
      <c r="B316" s="160"/>
      <c r="C316" s="160" t="s">
        <v>930</v>
      </c>
      <c r="D316" s="190"/>
      <c r="E316" s="379" t="s">
        <v>688</v>
      </c>
      <c r="F316" s="379"/>
      <c r="G316" s="379"/>
      <c r="H316" s="379" t="s">
        <v>38</v>
      </c>
      <c r="I316" s="379"/>
      <c r="J316" s="379"/>
      <c r="K316" s="379" t="s">
        <v>687</v>
      </c>
      <c r="L316" s="379"/>
      <c r="M316" s="379"/>
      <c r="N316" s="379" t="s">
        <v>686</v>
      </c>
      <c r="O316" s="379"/>
      <c r="P316" s="379"/>
      <c r="Q316" s="77"/>
      <c r="R316" s="77"/>
      <c r="S316" s="77"/>
      <c r="T316" s="77"/>
      <c r="U316" s="77"/>
      <c r="V316" s="77"/>
      <c r="W316" s="77"/>
      <c r="X316" s="77"/>
      <c r="Y316" s="77"/>
      <c r="Z316" s="77"/>
      <c r="AA316" s="77"/>
      <c r="AB316" s="77"/>
      <c r="AC316" s="77"/>
      <c r="AD316" s="77"/>
      <c r="AE316" s="77"/>
      <c r="AF316" s="77"/>
      <c r="AG316" s="78"/>
      <c r="AH316" s="18"/>
      <c r="AI316" s="25"/>
      <c r="AJ316" s="76"/>
    </row>
    <row r="317" spans="1:36" ht="12.75">
      <c r="A317" s="155">
        <v>1</v>
      </c>
      <c r="B317" s="80" t="s">
        <v>942</v>
      </c>
      <c r="C317" s="177" t="s">
        <v>971</v>
      </c>
      <c r="D317" s="131" t="str">
        <f t="shared" ref="D317:D322" si="159">HYPERLINK(AJ317,AI317)</f>
        <v>video</v>
      </c>
      <c r="E317" s="390">
        <v>8</v>
      </c>
      <c r="F317" s="390"/>
      <c r="G317" s="390"/>
      <c r="H317" s="390"/>
      <c r="I317" s="390"/>
      <c r="J317" s="390"/>
      <c r="K317" s="390"/>
      <c r="L317" s="390"/>
      <c r="M317" s="390"/>
      <c r="N317" s="390"/>
      <c r="O317" s="390"/>
      <c r="P317" s="391"/>
      <c r="Q317" s="159"/>
      <c r="R317" s="159"/>
      <c r="S317" s="159"/>
      <c r="T317" s="159"/>
      <c r="U317" s="159"/>
      <c r="V317" s="159"/>
      <c r="W317" s="159"/>
      <c r="X317" s="159"/>
      <c r="Y317" s="159"/>
      <c r="Z317" s="159"/>
      <c r="AA317" s="159"/>
      <c r="AB317" s="159"/>
      <c r="AC317" s="159"/>
      <c r="AD317" s="159"/>
      <c r="AE317" s="159"/>
      <c r="AF317" s="159"/>
      <c r="AG317" s="179"/>
      <c r="AI317" s="25" t="s">
        <v>738</v>
      </c>
      <c r="AJ317" s="19" t="str">
        <f>VLOOKUP(C317,EJE!C$1:D1649,2,FALSE)</f>
        <v>https://drive.google.com/file/d/1Obj2B0pgphywe8p9A6MvgDIw5gB_Nl53/view?usp=sharing</v>
      </c>
    </row>
    <row r="318" spans="1:36" ht="12" customHeight="1">
      <c r="A318" s="155">
        <v>2</v>
      </c>
      <c r="B318" s="81" t="s">
        <v>264</v>
      </c>
      <c r="C318" s="179" t="s">
        <v>651</v>
      </c>
      <c r="D318" s="132" t="str">
        <f t="shared" si="159"/>
        <v>video</v>
      </c>
      <c r="E318" s="380"/>
      <c r="F318" s="380"/>
      <c r="G318" s="380"/>
      <c r="H318" s="380" t="s">
        <v>776</v>
      </c>
      <c r="I318" s="380"/>
      <c r="J318" s="380"/>
      <c r="K318" s="380">
        <v>3</v>
      </c>
      <c r="L318" s="380"/>
      <c r="M318" s="380"/>
      <c r="N318" s="380"/>
      <c r="O318" s="380"/>
      <c r="P318" s="385"/>
      <c r="Q318" s="159"/>
      <c r="R318" s="159"/>
      <c r="S318" s="159"/>
      <c r="T318" s="159"/>
      <c r="U318" s="159"/>
      <c r="V318" s="159"/>
      <c r="W318" s="159"/>
      <c r="X318" s="159"/>
      <c r="Y318" s="159"/>
      <c r="Z318" s="159"/>
      <c r="AA318" s="159"/>
      <c r="AB318" s="159"/>
      <c r="AC318" s="159"/>
      <c r="AD318" s="159"/>
      <c r="AE318" s="159"/>
      <c r="AF318" s="159"/>
      <c r="AG318" s="179"/>
      <c r="AI318" s="25" t="s">
        <v>738</v>
      </c>
      <c r="AJ318" s="19" t="str">
        <f>VLOOKUP(C318,EJE!C$1:D1650,2,FALSE)</f>
        <v>https://youtu.be/NDnUK9fSDe8?si=3nBkyPS7AyNNNd0x</v>
      </c>
    </row>
    <row r="319" spans="1:36" ht="12.75" customHeight="1" thickBot="1">
      <c r="A319" s="155">
        <v>3</v>
      </c>
      <c r="B319" s="82" t="s">
        <v>942</v>
      </c>
      <c r="C319" s="181" t="s">
        <v>176</v>
      </c>
      <c r="D319" s="133" t="str">
        <f t="shared" si="159"/>
        <v>video</v>
      </c>
      <c r="E319" s="387"/>
      <c r="F319" s="387"/>
      <c r="G319" s="387"/>
      <c r="H319" s="387" t="s">
        <v>776</v>
      </c>
      <c r="I319" s="387"/>
      <c r="J319" s="387"/>
      <c r="K319" s="387">
        <v>3</v>
      </c>
      <c r="L319" s="387"/>
      <c r="M319" s="387"/>
      <c r="N319" s="387"/>
      <c r="O319" s="387"/>
      <c r="P319" s="388"/>
      <c r="Q319" s="159"/>
      <c r="R319" s="159"/>
      <c r="S319" s="159"/>
      <c r="T319" s="159"/>
      <c r="U319" s="159"/>
      <c r="V319" s="159"/>
      <c r="W319" s="159"/>
      <c r="X319" s="159"/>
      <c r="Y319" s="159"/>
      <c r="Z319" s="159"/>
      <c r="AA319" s="159"/>
      <c r="AB319" s="159"/>
      <c r="AC319" s="159"/>
      <c r="AD319" s="159"/>
      <c r="AE319" s="159"/>
      <c r="AF319" s="159"/>
      <c r="AG319" s="179"/>
      <c r="AI319" s="25" t="s">
        <v>738</v>
      </c>
      <c r="AJ319" s="19" t="str">
        <f>VLOOKUP(C319,EJE!C$1:D1651,2,FALSE)</f>
        <v>https://drive.google.com/file/d/1Q1An8Nigul245WUqUDS52fCJOsCBmEqf/view?usp=drive_link</v>
      </c>
    </row>
    <row r="320" spans="1:36" ht="12" customHeight="1">
      <c r="A320" s="155">
        <v>4</v>
      </c>
      <c r="B320" s="81" t="s">
        <v>739</v>
      </c>
      <c r="C320" s="179" t="s">
        <v>66</v>
      </c>
      <c r="D320" s="132" t="str">
        <f t="shared" si="159"/>
        <v>video</v>
      </c>
      <c r="E320" s="380"/>
      <c r="F320" s="380"/>
      <c r="G320" s="380"/>
      <c r="H320" s="380" t="s">
        <v>776</v>
      </c>
      <c r="I320" s="380"/>
      <c r="J320" s="380"/>
      <c r="K320" s="380">
        <v>3</v>
      </c>
      <c r="L320" s="380"/>
      <c r="M320" s="380"/>
      <c r="N320" s="380"/>
      <c r="O320" s="380"/>
      <c r="P320" s="385"/>
      <c r="Q320" s="159"/>
      <c r="R320" s="159"/>
      <c r="S320" s="159"/>
      <c r="T320" s="159"/>
      <c r="U320" s="159"/>
      <c r="V320" s="159"/>
      <c r="W320" s="159"/>
      <c r="X320" s="159"/>
      <c r="Y320" s="159"/>
      <c r="Z320" s="159"/>
      <c r="AA320" s="159"/>
      <c r="AB320" s="159"/>
      <c r="AC320" s="159"/>
      <c r="AD320" s="159"/>
      <c r="AE320" s="159"/>
      <c r="AF320" s="159"/>
      <c r="AG320" s="179"/>
      <c r="AI320" s="25" t="s">
        <v>738</v>
      </c>
      <c r="AJ320" s="19" t="str">
        <f>VLOOKUP(C320,EJE!C$1:D1652,2,FALSE)</f>
        <v>https://youtu.be/YNAwRWgPwNk?si=tRGZb459mOPBCCZB</v>
      </c>
    </row>
    <row r="321" spans="1:36" ht="12" customHeight="1">
      <c r="A321" s="155">
        <v>5</v>
      </c>
      <c r="B321" s="81" t="s">
        <v>739</v>
      </c>
      <c r="C321" s="179" t="s">
        <v>622</v>
      </c>
      <c r="D321" s="132" t="e">
        <f t="shared" si="159"/>
        <v>#N/A</v>
      </c>
      <c r="E321" s="380"/>
      <c r="F321" s="380"/>
      <c r="G321" s="380"/>
      <c r="H321" s="380" t="s">
        <v>776</v>
      </c>
      <c r="I321" s="380"/>
      <c r="J321" s="380"/>
      <c r="K321" s="380">
        <v>3</v>
      </c>
      <c r="L321" s="380"/>
      <c r="M321" s="380"/>
      <c r="N321" s="380"/>
      <c r="O321" s="380"/>
      <c r="P321" s="385"/>
      <c r="Q321" s="159"/>
      <c r="R321" s="159"/>
      <c r="S321" s="159"/>
      <c r="T321" s="159"/>
      <c r="U321" s="159"/>
      <c r="V321" s="159"/>
      <c r="W321" s="159"/>
      <c r="X321" s="159"/>
      <c r="Y321" s="159"/>
      <c r="Z321" s="159"/>
      <c r="AA321" s="159"/>
      <c r="AB321" s="159"/>
      <c r="AC321" s="159"/>
      <c r="AD321" s="159"/>
      <c r="AE321" s="159"/>
      <c r="AF321" s="159"/>
      <c r="AG321" s="179"/>
      <c r="AI321" s="25" t="s">
        <v>738</v>
      </c>
      <c r="AJ321" s="19" t="e">
        <f>VLOOKUP(C321,EJE!C$1:D1653,2,FALSE)</f>
        <v>#N/A</v>
      </c>
    </row>
    <row r="322" spans="1:36" ht="12" customHeight="1" thickBot="1">
      <c r="A322" s="155">
        <v>6</v>
      </c>
      <c r="B322" s="81" t="s">
        <v>0</v>
      </c>
      <c r="C322" s="179" t="s">
        <v>627</v>
      </c>
      <c r="D322" s="132" t="str">
        <f t="shared" si="159"/>
        <v>video</v>
      </c>
      <c r="E322" s="380"/>
      <c r="F322" s="380"/>
      <c r="G322" s="380"/>
      <c r="H322" s="380" t="s">
        <v>776</v>
      </c>
      <c r="I322" s="380"/>
      <c r="J322" s="380"/>
      <c r="K322" s="380">
        <v>3</v>
      </c>
      <c r="L322" s="380"/>
      <c r="M322" s="380"/>
      <c r="N322" s="380"/>
      <c r="O322" s="380"/>
      <c r="P322" s="385"/>
      <c r="Q322" s="159"/>
      <c r="R322" s="159"/>
      <c r="S322" s="159"/>
      <c r="T322" s="159"/>
      <c r="U322" s="159"/>
      <c r="V322" s="159"/>
      <c r="W322" s="159"/>
      <c r="X322" s="159"/>
      <c r="Y322" s="159"/>
      <c r="Z322" s="159"/>
      <c r="AA322" s="159"/>
      <c r="AB322" s="159"/>
      <c r="AC322" s="159"/>
      <c r="AD322" s="159"/>
      <c r="AE322" s="159"/>
      <c r="AF322" s="159"/>
      <c r="AG322" s="179"/>
      <c r="AI322" s="25" t="s">
        <v>738</v>
      </c>
      <c r="AJ322" s="19" t="str">
        <f>VLOOKUP(C322,EJE!C$1:D1654,2,FALSE)</f>
        <v>https://youtu.be/21c_yxmd5lQ?si=PIVwUqgcfAsyu5jn</v>
      </c>
    </row>
    <row r="323" spans="1:36" ht="12.75">
      <c r="A323" s="155">
        <v>7</v>
      </c>
      <c r="B323" s="129" t="s">
        <v>796</v>
      </c>
      <c r="C323" s="177" t="str">
        <f>+VLOOKUP($B323,PERIODIZACION!$A$3:$AN$528,2,FALSE)</f>
        <v>PECHO</v>
      </c>
      <c r="D323" s="222">
        <f>IF(VLOOKUP($B323,PERIODIZACION!$A$3:$AN$528,3,FALSE)=0,"",VLOOKUP($B323,PERIODIZACION!$A$3:$AN$528,3,FALSE))</f>
        <v>40</v>
      </c>
      <c r="E323" s="177" t="str">
        <f t="shared" ref="E323" si="160">IF(D323 &lt;&gt; "","/","")</f>
        <v>/</v>
      </c>
      <c r="F323" s="177">
        <f>IF(VLOOKUP($B323,PERIODIZACION!$A$3:$AN$500,4,FALSE)=0,"",VLOOKUP($B323,PERIODIZACION!$A$3:$AN$500,4,FALSE))</f>
        <v>4</v>
      </c>
      <c r="G323" s="177">
        <f>IF(VLOOKUP($B323,PERIODIZACION!$A$3:$AN$500,5,FALSE)=0,"",VLOOKUP($B323,PERIODIZACION!$A$3:$AN$500,5,FALSE))</f>
        <v>60</v>
      </c>
      <c r="H323" s="177" t="str">
        <f t="shared" ref="H323" si="161">IF(G323 &lt;&gt; "","/","")</f>
        <v>/</v>
      </c>
      <c r="I323" s="177">
        <f>IF(VLOOKUP($B323,PERIODIZACION!$A$3:$AN$500,6,FALSE)=0,"",VLOOKUP($B323,PERIODIZACION!$A$3:$AN$500,6,FALSE))</f>
        <v>4</v>
      </c>
      <c r="J323" s="177">
        <f>IF(VLOOKUP($B323,PERIODIZACION!$A$3:$AN$500,7,FALSE)=0,"",VLOOKUP($B323,PERIODIZACION!$A$3:$AN$500,7,FALSE))</f>
        <v>70</v>
      </c>
      <c r="K323" s="177" t="str">
        <f t="shared" ref="K323" si="162">IF(J323 &lt;&gt; "","/","")</f>
        <v>/</v>
      </c>
      <c r="L323" s="177">
        <f>IF(VLOOKUP($B323,PERIODIZACION!$A$3:$AN$500,8,FALSE)=0,"",VLOOKUP($B323,PERIODIZACION!$A$3:$AN$500,8,FALSE))</f>
        <v>4</v>
      </c>
      <c r="M323" s="177">
        <f>IF(VLOOKUP($B323,PERIODIZACION!$A$3:$AN$500,9,FALSE)=0,"",VLOOKUP($B323,PERIODIZACION!$A$3:$AN$500,9,FALSE))</f>
        <v>80</v>
      </c>
      <c r="N323" s="177" t="str">
        <f t="shared" ref="N323" si="163">IF(M323 &lt;&gt; "","/","")</f>
        <v>/</v>
      </c>
      <c r="O323" s="177">
        <f>IF(VLOOKUP($B323,PERIODIZACION!$A$3:$AN$500,10,FALSE)=0,"",VLOOKUP($B323,PERIODIZACION!$A$3:$AN$500,10,FALSE))</f>
        <v>2</v>
      </c>
      <c r="P323" s="177">
        <f>IF(VLOOKUP($B323,PERIODIZACION!$A$3:$AN$500,11,FALSE)=0,"",VLOOKUP($B323,PERIODIZACION!$A$3:$AN$500,11,FALSE))</f>
        <v>80</v>
      </c>
      <c r="Q323" s="177" t="str">
        <f t="shared" ref="Q323" si="164">IF(P323 &lt;&gt; "","/","")</f>
        <v>/</v>
      </c>
      <c r="R323" s="177">
        <f>IF(VLOOKUP($B323,PERIODIZACION!$A$3:$AN$500,12,FALSE)=0,"",VLOOKUP($B323,PERIODIZACION!$A$3:$AN$500,12,FALSE))</f>
        <v>2</v>
      </c>
      <c r="S323" s="177">
        <f>IF(VLOOKUP($B323,PERIODIZACION!$A$3:$AN$500,13,FALSE)=0,"",VLOOKUP($B323,PERIODIZACION!$A$3:$AN$500,13,FALSE))</f>
        <v>80</v>
      </c>
      <c r="T323" s="177" t="str">
        <f t="shared" ref="T323" si="165">IF(S323 &lt;&gt; "","/","")</f>
        <v>/</v>
      </c>
      <c r="U323" s="177">
        <f>IF(VLOOKUP($B323,PERIODIZACION!$A$3:$AN$500,14,FALSE)=0,"",VLOOKUP($B323,PERIODIZACION!$A$3:$AN$500,14,FALSE))</f>
        <v>2</v>
      </c>
      <c r="V323" s="177">
        <f>IF(VLOOKUP($B323,PERIODIZACION!$A$3:$AN$500,15,FALSE)=0,"",VLOOKUP($B323,PERIODIZACION!$A$3:$AN$500,15,FALSE))</f>
        <v>80</v>
      </c>
      <c r="W323" s="177" t="str">
        <f t="shared" ref="W323" si="166">IF(V323 &lt;&gt; "","/","")</f>
        <v>/</v>
      </c>
      <c r="X323" s="177">
        <f>IF(VLOOKUP($B323,PERIODIZACION!$A$3:$AN$500,16,FALSE)=0,"",VLOOKUP($B323,PERIODIZACION!$A$3:$AN$500,16,FALSE))</f>
        <v>2</v>
      </c>
      <c r="Y323" s="177">
        <f>IF(VLOOKUP($B323,PERIODIZACION!$A$3:$AN$500,17,FALSE)=0,"",VLOOKUP($B323,PERIODIZACION!$A$3:$AN$500,17,FALSE))</f>
        <v>80</v>
      </c>
      <c r="Z323" s="177" t="str">
        <f t="shared" ref="Z323" si="167">IF(Y323 &lt;&gt; "","/","")</f>
        <v>/</v>
      </c>
      <c r="AA323" s="177">
        <f>IF(VLOOKUP($B323,PERIODIZACION!$A$3:$AN$500,18,FALSE)=0,"",VLOOKUP($B323,PERIODIZACION!$A$3:$AN$500,18,FALSE))</f>
        <v>2</v>
      </c>
      <c r="AB323" s="177">
        <f>IF(VLOOKUP($B323,PERIODIZACION!$A$3:$AN$500,19,FALSE)=0,"",VLOOKUP($B323,PERIODIZACION!$A$3:$AN$500,19,FALSE))</f>
        <v>80</v>
      </c>
      <c r="AC323" s="177" t="str">
        <f t="shared" ref="AC323" si="168">IF(AB323 &lt;&gt; "","/","")</f>
        <v>/</v>
      </c>
      <c r="AD323" s="177">
        <f>IF(VLOOKUP($B323,PERIODIZACION!$A$3:$AN$500,20,FALSE)=0,"",VLOOKUP($B323,PERIODIZACION!$A$3:$AN$500,20,FALSE))</f>
        <v>2</v>
      </c>
      <c r="AE323" s="177" t="str">
        <f>IF(VLOOKUP($B323,PERIODIZACION!$A$3:$AN$500,21,FALSE)=0,"",VLOOKUP($B323,PERIODIZACION!$A$3:$AN$500,21,FALSE))</f>
        <v/>
      </c>
      <c r="AF323" s="177" t="str">
        <f t="shared" ref="AF323" si="169">IF(AE323 &lt;&gt; "","/","")</f>
        <v/>
      </c>
      <c r="AG323" s="182" t="str">
        <f>IF(VLOOKUP($B323,PERIODIZACION!$A$3:$AN$500,22,FALSE)=0,"",VLOOKUP($B323,PERIODIZACION!$A$3:$AN$500,22,FALSE))</f>
        <v/>
      </c>
      <c r="AJ323" s="19" t="e">
        <f>VLOOKUP(C323,EJE!C$1:D1655,2,FALSE)</f>
        <v>#N/A</v>
      </c>
    </row>
    <row r="324" spans="1:36" ht="12" customHeight="1">
      <c r="A324" s="155">
        <v>8</v>
      </c>
      <c r="B324" s="81" t="s">
        <v>685</v>
      </c>
      <c r="C324" s="179" t="s">
        <v>3</v>
      </c>
      <c r="D324" s="132" t="str">
        <f>HYPERLINK(AJ324,AI324)</f>
        <v>video</v>
      </c>
      <c r="E324" s="380"/>
      <c r="F324" s="380"/>
      <c r="G324" s="380"/>
      <c r="H324" s="380" t="s">
        <v>776</v>
      </c>
      <c r="I324" s="380"/>
      <c r="J324" s="380"/>
      <c r="K324" s="380"/>
      <c r="L324" s="380"/>
      <c r="M324" s="380"/>
      <c r="N324" s="380"/>
      <c r="O324" s="380"/>
      <c r="P324" s="380"/>
      <c r="Q324" s="179"/>
      <c r="R324" s="179"/>
      <c r="S324" s="179"/>
      <c r="T324" s="179"/>
      <c r="U324" s="179"/>
      <c r="V324" s="179"/>
      <c r="W324" s="179"/>
      <c r="X324" s="179"/>
      <c r="Y324" s="179"/>
      <c r="Z324" s="179"/>
      <c r="AA324" s="179"/>
      <c r="AB324" s="179"/>
      <c r="AC324" s="179"/>
      <c r="AD324" s="179"/>
      <c r="AE324" s="179"/>
      <c r="AF324" s="179"/>
      <c r="AG324" s="183"/>
      <c r="AI324" s="25" t="s">
        <v>738</v>
      </c>
      <c r="AJ324" s="19" t="str">
        <f>VLOOKUP(C324,EJE!C$1:D1656,2,FALSE)</f>
        <v>https://youtu.be/JwwQxitUCsY?si=-0IR-GRHn2uOUwX0</v>
      </c>
    </row>
    <row r="325" spans="1:36" ht="12.75" customHeight="1" thickBot="1">
      <c r="A325" s="155">
        <v>9</v>
      </c>
      <c r="B325" s="82" t="s">
        <v>264</v>
      </c>
      <c r="C325" s="181" t="s">
        <v>219</v>
      </c>
      <c r="D325" s="133" t="str">
        <f>HYPERLINK(AJ325,AI325)</f>
        <v>video</v>
      </c>
      <c r="E325" s="387"/>
      <c r="F325" s="387"/>
      <c r="G325" s="387"/>
      <c r="H325" s="387" t="s">
        <v>776</v>
      </c>
      <c r="I325" s="387"/>
      <c r="J325" s="387"/>
      <c r="K325" s="387"/>
      <c r="L325" s="387"/>
      <c r="M325" s="387"/>
      <c r="N325" s="387"/>
      <c r="O325" s="387"/>
      <c r="P325" s="387"/>
      <c r="Q325" s="181"/>
      <c r="R325" s="181"/>
      <c r="S325" s="181"/>
      <c r="T325" s="181"/>
      <c r="U325" s="181"/>
      <c r="V325" s="181"/>
      <c r="W325" s="181"/>
      <c r="X325" s="181"/>
      <c r="Y325" s="181"/>
      <c r="Z325" s="181"/>
      <c r="AA325" s="181"/>
      <c r="AB325" s="181"/>
      <c r="AC325" s="181"/>
      <c r="AD325" s="181"/>
      <c r="AE325" s="181"/>
      <c r="AF325" s="181"/>
      <c r="AG325" s="184"/>
      <c r="AI325" s="25" t="s">
        <v>738</v>
      </c>
      <c r="AJ325" s="19">
        <f>VLOOKUP(C325,EJE!C$1:D1657,2,FALSE)</f>
        <v>0</v>
      </c>
    </row>
    <row r="326" spans="1:36" ht="12.75">
      <c r="A326" s="155">
        <v>10</v>
      </c>
      <c r="B326" s="379"/>
      <c r="C326" s="379"/>
      <c r="D326" s="379"/>
      <c r="E326" s="379" t="s">
        <v>688</v>
      </c>
      <c r="F326" s="379"/>
      <c r="G326" s="379"/>
      <c r="H326" s="379" t="s">
        <v>38</v>
      </c>
      <c r="I326" s="379"/>
      <c r="J326" s="379"/>
      <c r="K326" s="379" t="s">
        <v>687</v>
      </c>
      <c r="L326" s="379"/>
      <c r="M326" s="379"/>
      <c r="N326" s="379" t="s">
        <v>686</v>
      </c>
      <c r="O326" s="379"/>
      <c r="P326" s="379"/>
      <c r="Q326" s="179"/>
      <c r="R326" s="179"/>
      <c r="S326" s="179"/>
      <c r="T326" s="179"/>
      <c r="U326" s="179"/>
      <c r="V326" s="179"/>
      <c r="W326" s="179"/>
      <c r="X326" s="179"/>
      <c r="Y326" s="179"/>
      <c r="Z326" s="179"/>
      <c r="AA326" s="179"/>
      <c r="AB326" s="179"/>
      <c r="AC326" s="179"/>
      <c r="AD326" s="179"/>
      <c r="AE326" s="179"/>
      <c r="AF326" s="179"/>
      <c r="AG326" s="179"/>
      <c r="AJ326" s="19"/>
    </row>
    <row r="327" spans="1:36" ht="12" customHeight="1">
      <c r="A327" s="155">
        <v>11</v>
      </c>
      <c r="B327" s="83" t="s">
        <v>685</v>
      </c>
      <c r="C327" s="179" t="s">
        <v>3</v>
      </c>
      <c r="D327" s="132" t="str">
        <f t="shared" ref="D327:D333" si="170">HYPERLINK(AJ327,AI327)</f>
        <v>video</v>
      </c>
      <c r="E327" s="380"/>
      <c r="F327" s="380"/>
      <c r="G327" s="380"/>
      <c r="H327" s="380" t="s">
        <v>776</v>
      </c>
      <c r="I327" s="380"/>
      <c r="J327" s="380"/>
      <c r="K327" s="380"/>
      <c r="L327" s="380"/>
      <c r="M327" s="380"/>
      <c r="N327" s="380"/>
      <c r="O327" s="380"/>
      <c r="P327" s="380"/>
      <c r="Q327" s="179"/>
      <c r="R327" s="179"/>
      <c r="S327" s="179"/>
      <c r="T327" s="179"/>
      <c r="U327" s="179"/>
      <c r="V327" s="179"/>
      <c r="W327" s="179"/>
      <c r="X327" s="179"/>
      <c r="Y327" s="179"/>
      <c r="Z327" s="179"/>
      <c r="AA327" s="179"/>
      <c r="AB327" s="179"/>
      <c r="AC327" s="179"/>
      <c r="AD327" s="179"/>
      <c r="AE327" s="179"/>
      <c r="AF327" s="179"/>
      <c r="AG327" s="179"/>
      <c r="AI327" s="25" t="s">
        <v>738</v>
      </c>
      <c r="AJ327" s="19" t="str">
        <f>VLOOKUP(C327,EJE!C$1:D1659,2,FALSE)</f>
        <v>https://youtu.be/JwwQxitUCsY?si=-0IR-GRHn2uOUwX0</v>
      </c>
    </row>
    <row r="328" spans="1:36" ht="12.75" customHeight="1">
      <c r="A328" s="155">
        <v>12</v>
      </c>
      <c r="B328" s="83" t="s">
        <v>942</v>
      </c>
      <c r="C328" s="179" t="s">
        <v>179</v>
      </c>
      <c r="D328" s="132" t="str">
        <f t="shared" si="170"/>
        <v>video</v>
      </c>
      <c r="E328" s="380"/>
      <c r="F328" s="380"/>
      <c r="G328" s="380"/>
      <c r="H328" s="380" t="s">
        <v>776</v>
      </c>
      <c r="I328" s="380"/>
      <c r="J328" s="380"/>
      <c r="K328" s="380"/>
      <c r="L328" s="380"/>
      <c r="M328" s="380"/>
      <c r="N328" s="380"/>
      <c r="O328" s="380"/>
      <c r="P328" s="380"/>
      <c r="Q328" s="179"/>
      <c r="R328" s="179"/>
      <c r="S328" s="179"/>
      <c r="T328" s="179"/>
      <c r="U328" s="179"/>
      <c r="V328" s="179"/>
      <c r="W328" s="179"/>
      <c r="X328" s="179"/>
      <c r="Y328" s="179"/>
      <c r="Z328" s="179"/>
      <c r="AA328" s="179"/>
      <c r="AB328" s="179"/>
      <c r="AC328" s="179"/>
      <c r="AD328" s="179"/>
      <c r="AE328" s="179"/>
      <c r="AF328" s="179"/>
      <c r="AG328" s="179"/>
      <c r="AI328" s="25" t="s">
        <v>738</v>
      </c>
      <c r="AJ328" s="19" t="str">
        <f>VLOOKUP(C328,EJE!C$1:D1660,2,FALSE)</f>
        <v>https://drive.google.com/file/d/1aPXukXLmArT7QiK0Ae-iFEh4IpnK7iYT/view?usp=sharing</v>
      </c>
    </row>
    <row r="329" spans="1:36" ht="12.75" customHeight="1">
      <c r="A329" s="155">
        <v>13</v>
      </c>
      <c r="B329" s="83" t="s">
        <v>942</v>
      </c>
      <c r="C329" s="179" t="s">
        <v>179</v>
      </c>
      <c r="D329" s="132" t="str">
        <f t="shared" si="170"/>
        <v>video</v>
      </c>
      <c r="E329" s="380"/>
      <c r="F329" s="380"/>
      <c r="G329" s="380"/>
      <c r="H329" s="380" t="s">
        <v>776</v>
      </c>
      <c r="I329" s="380"/>
      <c r="J329" s="380"/>
      <c r="K329" s="380"/>
      <c r="L329" s="380"/>
      <c r="M329" s="380"/>
      <c r="N329" s="380"/>
      <c r="O329" s="380"/>
      <c r="P329" s="380"/>
      <c r="Q329" s="179"/>
      <c r="R329" s="179"/>
      <c r="S329" s="179"/>
      <c r="T329" s="179"/>
      <c r="U329" s="179"/>
      <c r="V329" s="179"/>
      <c r="W329" s="179"/>
      <c r="X329" s="179"/>
      <c r="Y329" s="179"/>
      <c r="Z329" s="179"/>
      <c r="AA329" s="179"/>
      <c r="AB329" s="179"/>
      <c r="AC329" s="179"/>
      <c r="AD329" s="179"/>
      <c r="AE329" s="179"/>
      <c r="AF329" s="179"/>
      <c r="AG329" s="179"/>
      <c r="AI329" s="25" t="s">
        <v>738</v>
      </c>
      <c r="AJ329" s="19" t="str">
        <f>VLOOKUP(C329,EJE!C$1:D1661,2,FALSE)</f>
        <v>https://drive.google.com/file/d/1aPXukXLmArT7QiK0Ae-iFEh4IpnK7iYT/view?usp=sharing</v>
      </c>
    </row>
    <row r="330" spans="1:36" ht="12" customHeight="1">
      <c r="A330" s="155">
        <v>14</v>
      </c>
      <c r="B330" s="83" t="s">
        <v>42</v>
      </c>
      <c r="C330" s="171" t="s">
        <v>15</v>
      </c>
      <c r="D330" s="132" t="str">
        <f t="shared" si="170"/>
        <v>video</v>
      </c>
      <c r="E330" s="392">
        <v>10</v>
      </c>
      <c r="F330" s="392"/>
      <c r="G330" s="392"/>
      <c r="H330" s="392" t="s">
        <v>772</v>
      </c>
      <c r="I330" s="392"/>
      <c r="J330" s="392"/>
      <c r="K330" s="392">
        <v>3</v>
      </c>
      <c r="L330" s="392"/>
      <c r="M330" s="392"/>
      <c r="N330" s="392">
        <v>0</v>
      </c>
      <c r="O330" s="392"/>
      <c r="P330" s="392"/>
      <c r="Q330" s="171"/>
      <c r="R330" s="171"/>
      <c r="S330" s="171"/>
      <c r="T330" s="130"/>
      <c r="U330" s="130"/>
      <c r="V330" s="130"/>
      <c r="W330" s="130"/>
      <c r="X330" s="130"/>
      <c r="Y330" s="130"/>
      <c r="Z330" s="130"/>
      <c r="AA330" s="130"/>
      <c r="AB330" s="130"/>
      <c r="AC330" s="130"/>
      <c r="AD330" s="130"/>
      <c r="AE330" s="130"/>
      <c r="AF330" s="130"/>
      <c r="AG330" s="171"/>
      <c r="AI330" s="25" t="s">
        <v>738</v>
      </c>
      <c r="AJ330" s="19">
        <f>VLOOKUP(C330,EJE!C$1:D1662,2,FALSE)</f>
        <v>0</v>
      </c>
    </row>
    <row r="331" spans="1:36" ht="12" customHeight="1">
      <c r="A331" s="155">
        <v>15</v>
      </c>
      <c r="B331" s="83" t="s">
        <v>39</v>
      </c>
      <c r="C331" s="171" t="s">
        <v>149</v>
      </c>
      <c r="D331" s="132" t="str">
        <f t="shared" si="170"/>
        <v>video</v>
      </c>
      <c r="E331" s="392">
        <v>10</v>
      </c>
      <c r="F331" s="392"/>
      <c r="G331" s="392"/>
      <c r="H331" s="392" t="s">
        <v>772</v>
      </c>
      <c r="I331" s="392"/>
      <c r="J331" s="392"/>
      <c r="K331" s="392">
        <v>3</v>
      </c>
      <c r="L331" s="392"/>
      <c r="M331" s="392"/>
      <c r="N331" s="392">
        <v>0</v>
      </c>
      <c r="O331" s="392"/>
      <c r="P331" s="392"/>
      <c r="Q331" s="171"/>
      <c r="R331" s="171"/>
      <c r="S331" s="171"/>
      <c r="T331" s="130"/>
      <c r="U331" s="130"/>
      <c r="V331" s="130"/>
      <c r="W331" s="130"/>
      <c r="X331" s="130"/>
      <c r="Y331" s="130"/>
      <c r="Z331" s="130"/>
      <c r="AA331" s="130"/>
      <c r="AB331" s="130"/>
      <c r="AC331" s="130"/>
      <c r="AD331" s="130"/>
      <c r="AE331" s="130"/>
      <c r="AF331" s="130"/>
      <c r="AG331" s="171"/>
      <c r="AI331" s="25" t="s">
        <v>738</v>
      </c>
      <c r="AJ331" s="19">
        <f>VLOOKUP(C331,EJE!C$1:D1663,2,FALSE)</f>
        <v>0</v>
      </c>
    </row>
    <row r="332" spans="1:36" ht="12.75" customHeight="1">
      <c r="A332" s="155">
        <v>16</v>
      </c>
      <c r="B332" s="83" t="s">
        <v>685</v>
      </c>
      <c r="C332" s="171" t="s">
        <v>4</v>
      </c>
      <c r="D332" s="132" t="str">
        <f t="shared" si="170"/>
        <v>video</v>
      </c>
      <c r="E332" s="392"/>
      <c r="F332" s="392"/>
      <c r="G332" s="392"/>
      <c r="H332" s="392" t="s">
        <v>779</v>
      </c>
      <c r="I332" s="392"/>
      <c r="J332" s="392"/>
      <c r="K332" s="392">
        <v>3</v>
      </c>
      <c r="L332" s="392"/>
      <c r="M332" s="392"/>
      <c r="N332" s="392">
        <v>0</v>
      </c>
      <c r="O332" s="392"/>
      <c r="P332" s="392"/>
      <c r="Q332" s="171"/>
      <c r="R332" s="171"/>
      <c r="S332" s="171"/>
      <c r="T332" s="130"/>
      <c r="U332" s="130"/>
      <c r="V332" s="130"/>
      <c r="W332" s="130"/>
      <c r="X332" s="130"/>
      <c r="Y332" s="130"/>
      <c r="Z332" s="130"/>
      <c r="AA332" s="130"/>
      <c r="AB332" s="130"/>
      <c r="AC332" s="130"/>
      <c r="AD332" s="130"/>
      <c r="AE332" s="130"/>
      <c r="AF332" s="130"/>
      <c r="AG332" s="171"/>
      <c r="AI332" s="25" t="s">
        <v>738</v>
      </c>
      <c r="AJ332" s="19" t="str">
        <f>VLOOKUP(C332,EJE!C$1:D1664,2,FALSE)</f>
        <v>https://youtu.be/SvFPSj9WcEk?si=iMWBcf8EZLcp5zy2</v>
      </c>
    </row>
    <row r="333" spans="1:36">
      <c r="A333" s="155">
        <v>17</v>
      </c>
      <c r="B333" s="83" t="s">
        <v>1</v>
      </c>
      <c r="C333" s="171" t="s">
        <v>746</v>
      </c>
      <c r="D333" s="132" t="str">
        <f t="shared" si="170"/>
        <v>video</v>
      </c>
      <c r="E333" s="392"/>
      <c r="F333" s="392"/>
      <c r="G333" s="392"/>
      <c r="H333" s="392"/>
      <c r="I333" s="392"/>
      <c r="J333" s="392"/>
      <c r="K333" s="392"/>
      <c r="L333" s="392"/>
      <c r="M333" s="392"/>
      <c r="N333" s="392"/>
      <c r="O333" s="392"/>
      <c r="P333" s="392"/>
      <c r="Q333" s="171"/>
      <c r="R333" s="171"/>
      <c r="S333" s="171"/>
      <c r="T333" s="171"/>
      <c r="U333" s="171"/>
      <c r="V333" s="171"/>
      <c r="W333" s="171"/>
      <c r="X333" s="171"/>
      <c r="Y333" s="171"/>
      <c r="Z333" s="171"/>
      <c r="AA333" s="171"/>
      <c r="AB333" s="171"/>
      <c r="AC333" s="171"/>
      <c r="AD333" s="171"/>
      <c r="AE333" s="171"/>
      <c r="AF333" s="130"/>
      <c r="AG333" s="171"/>
      <c r="AI333" s="25" t="s">
        <v>738</v>
      </c>
      <c r="AJ333" s="19">
        <f>VLOOKUP(C333,EJE!C$1:D1665,2,FALSE)</f>
        <v>0</v>
      </c>
    </row>
    <row r="334" spans="1:36">
      <c r="A334" s="155">
        <v>18</v>
      </c>
      <c r="B334" s="83" t="s">
        <v>1</v>
      </c>
      <c r="C334" s="171" t="s">
        <v>746</v>
      </c>
      <c r="D334" s="132" t="str">
        <f t="shared" ref="D334:D339" si="171">HYPERLINK(AJ334,AI334)</f>
        <v>video</v>
      </c>
      <c r="E334" s="392"/>
      <c r="F334" s="392"/>
      <c r="G334" s="392"/>
      <c r="H334" s="392"/>
      <c r="I334" s="392"/>
      <c r="J334" s="392"/>
      <c r="K334" s="392"/>
      <c r="L334" s="392"/>
      <c r="M334" s="392"/>
      <c r="N334" s="392"/>
      <c r="O334" s="392"/>
      <c r="P334" s="392"/>
      <c r="Q334" s="171"/>
      <c r="R334" s="171"/>
      <c r="S334" s="171"/>
      <c r="T334" s="171"/>
      <c r="U334" s="171"/>
      <c r="V334" s="171"/>
      <c r="W334" s="171"/>
      <c r="X334" s="171"/>
      <c r="Y334" s="171"/>
      <c r="Z334" s="171"/>
      <c r="AA334" s="171"/>
      <c r="AB334" s="171"/>
      <c r="AC334" s="171"/>
      <c r="AD334" s="171"/>
      <c r="AE334" s="171"/>
      <c r="AF334" s="130"/>
      <c r="AG334" s="171"/>
      <c r="AI334" s="25" t="s">
        <v>738</v>
      </c>
      <c r="AJ334" s="19">
        <f>VLOOKUP(C334,EJE!C$1:D1666,2,FALSE)</f>
        <v>0</v>
      </c>
    </row>
    <row r="335" spans="1:36">
      <c r="A335" s="155">
        <v>19</v>
      </c>
      <c r="B335" s="83" t="s">
        <v>1</v>
      </c>
      <c r="C335" s="171" t="s">
        <v>746</v>
      </c>
      <c r="D335" s="132" t="str">
        <f t="shared" si="171"/>
        <v>video</v>
      </c>
      <c r="E335" s="392"/>
      <c r="F335" s="392"/>
      <c r="G335" s="392"/>
      <c r="H335" s="392"/>
      <c r="I335" s="392"/>
      <c r="J335" s="392"/>
      <c r="K335" s="392"/>
      <c r="L335" s="392"/>
      <c r="M335" s="392"/>
      <c r="N335" s="392"/>
      <c r="O335" s="392"/>
      <c r="P335" s="392"/>
      <c r="Q335" s="171"/>
      <c r="R335" s="171"/>
      <c r="S335" s="171"/>
      <c r="T335" s="171"/>
      <c r="U335" s="171"/>
      <c r="V335" s="171"/>
      <c r="W335" s="171"/>
      <c r="X335" s="171"/>
      <c r="Y335" s="171"/>
      <c r="Z335" s="171"/>
      <c r="AA335" s="171"/>
      <c r="AB335" s="171"/>
      <c r="AC335" s="171"/>
      <c r="AD335" s="171"/>
      <c r="AE335" s="171"/>
      <c r="AF335" s="130"/>
      <c r="AG335" s="171"/>
      <c r="AI335" s="25" t="s">
        <v>738</v>
      </c>
      <c r="AJ335" s="19">
        <f>VLOOKUP(C335,EJE!C$1:D1667,2,FALSE)</f>
        <v>0</v>
      </c>
    </row>
    <row r="336" spans="1:36">
      <c r="A336" s="155">
        <v>20</v>
      </c>
      <c r="B336" s="83" t="s">
        <v>1</v>
      </c>
      <c r="C336" s="171" t="s">
        <v>746</v>
      </c>
      <c r="D336" s="132" t="str">
        <f t="shared" si="171"/>
        <v>video</v>
      </c>
      <c r="E336" s="392"/>
      <c r="F336" s="392"/>
      <c r="G336" s="392"/>
      <c r="H336" s="392"/>
      <c r="I336" s="392"/>
      <c r="J336" s="392"/>
      <c r="K336" s="392"/>
      <c r="L336" s="392"/>
      <c r="M336" s="392"/>
      <c r="N336" s="392"/>
      <c r="O336" s="392"/>
      <c r="P336" s="392"/>
      <c r="Q336" s="171"/>
      <c r="R336" s="171"/>
      <c r="S336" s="171"/>
      <c r="T336" s="171"/>
      <c r="U336" s="171"/>
      <c r="V336" s="171"/>
      <c r="W336" s="171"/>
      <c r="X336" s="171"/>
      <c r="Y336" s="171"/>
      <c r="Z336" s="171"/>
      <c r="AA336" s="171"/>
      <c r="AB336" s="171"/>
      <c r="AC336" s="171"/>
      <c r="AD336" s="171"/>
      <c r="AE336" s="171"/>
      <c r="AF336" s="130"/>
      <c r="AG336" s="171"/>
      <c r="AI336" s="25" t="s">
        <v>738</v>
      </c>
      <c r="AJ336" s="19">
        <f>VLOOKUP(C336,EJE!C$1:D1668,2,FALSE)</f>
        <v>0</v>
      </c>
    </row>
    <row r="337" spans="1:36">
      <c r="A337" s="155">
        <v>21</v>
      </c>
      <c r="B337" s="83" t="s">
        <v>1</v>
      </c>
      <c r="C337" s="171" t="s">
        <v>746</v>
      </c>
      <c r="D337" s="132" t="str">
        <f t="shared" si="171"/>
        <v>video</v>
      </c>
      <c r="E337" s="392"/>
      <c r="F337" s="392"/>
      <c r="G337" s="392"/>
      <c r="H337" s="392"/>
      <c r="I337" s="392"/>
      <c r="J337" s="392"/>
      <c r="K337" s="392"/>
      <c r="L337" s="392"/>
      <c r="M337" s="392"/>
      <c r="N337" s="392"/>
      <c r="O337" s="392"/>
      <c r="P337" s="392"/>
      <c r="Q337" s="171"/>
      <c r="R337" s="171"/>
      <c r="S337" s="171"/>
      <c r="T337" s="171"/>
      <c r="U337" s="171"/>
      <c r="V337" s="171"/>
      <c r="W337" s="171"/>
      <c r="X337" s="171"/>
      <c r="Y337" s="171"/>
      <c r="Z337" s="171"/>
      <c r="AA337" s="171"/>
      <c r="AB337" s="171"/>
      <c r="AC337" s="171"/>
      <c r="AD337" s="171"/>
      <c r="AE337" s="171"/>
      <c r="AF337" s="130"/>
      <c r="AG337" s="171"/>
      <c r="AI337" s="25" t="s">
        <v>738</v>
      </c>
      <c r="AJ337" s="19">
        <f>VLOOKUP(C337,EJE!C$1:D1669,2,FALSE)</f>
        <v>0</v>
      </c>
    </row>
    <row r="338" spans="1:36">
      <c r="A338" s="155">
        <v>22</v>
      </c>
      <c r="B338" s="83" t="s">
        <v>1</v>
      </c>
      <c r="C338" s="171" t="s">
        <v>746</v>
      </c>
      <c r="D338" s="132" t="str">
        <f t="shared" si="171"/>
        <v>video</v>
      </c>
      <c r="E338" s="392"/>
      <c r="F338" s="392"/>
      <c r="G338" s="392"/>
      <c r="H338" s="392"/>
      <c r="I338" s="392"/>
      <c r="J338" s="392"/>
      <c r="K338" s="392"/>
      <c r="L338" s="392"/>
      <c r="M338" s="392"/>
      <c r="N338" s="392"/>
      <c r="O338" s="392"/>
      <c r="P338" s="392"/>
      <c r="Q338" s="171"/>
      <c r="R338" s="171"/>
      <c r="S338" s="171"/>
      <c r="T338" s="171"/>
      <c r="U338" s="171"/>
      <c r="V338" s="171"/>
      <c r="W338" s="171"/>
      <c r="X338" s="171"/>
      <c r="Y338" s="171"/>
      <c r="Z338" s="171"/>
      <c r="AA338" s="171"/>
      <c r="AB338" s="171"/>
      <c r="AC338" s="171"/>
      <c r="AD338" s="171"/>
      <c r="AE338" s="171"/>
      <c r="AF338" s="130"/>
      <c r="AG338" s="171"/>
      <c r="AI338" s="25" t="s">
        <v>738</v>
      </c>
      <c r="AJ338" s="19">
        <f>VLOOKUP(C338,EJE!C$1:D1670,2,FALSE)</f>
        <v>0</v>
      </c>
    </row>
    <row r="339" spans="1:36">
      <c r="A339" s="155">
        <v>23</v>
      </c>
      <c r="B339" s="83" t="s">
        <v>1</v>
      </c>
      <c r="C339" s="171" t="s">
        <v>746</v>
      </c>
      <c r="D339" s="132" t="str">
        <f t="shared" si="171"/>
        <v>video</v>
      </c>
      <c r="E339" s="392"/>
      <c r="F339" s="392"/>
      <c r="G339" s="392"/>
      <c r="H339" s="392"/>
      <c r="I339" s="392"/>
      <c r="J339" s="392"/>
      <c r="K339" s="392"/>
      <c r="L339" s="392"/>
      <c r="M339" s="392"/>
      <c r="N339" s="392"/>
      <c r="O339" s="392"/>
      <c r="P339" s="392"/>
      <c r="Q339" s="171"/>
      <c r="R339" s="171"/>
      <c r="S339" s="171"/>
      <c r="T339" s="171"/>
      <c r="U339" s="171"/>
      <c r="V339" s="171"/>
      <c r="W339" s="171"/>
      <c r="X339" s="171"/>
      <c r="Y339" s="171"/>
      <c r="Z339" s="171"/>
      <c r="AA339" s="171"/>
      <c r="AB339" s="171"/>
      <c r="AC339" s="171"/>
      <c r="AD339" s="171"/>
      <c r="AE339" s="171"/>
      <c r="AF339" s="130"/>
      <c r="AG339" s="171"/>
      <c r="AI339" s="25" t="s">
        <v>738</v>
      </c>
      <c r="AJ339" s="19">
        <f>VLOOKUP(C339,EJE!C$1:D1671,2,FALSE)</f>
        <v>0</v>
      </c>
    </row>
    <row r="340" spans="1:36">
      <c r="A340" s="155">
        <v>24</v>
      </c>
      <c r="B340" s="83" t="s">
        <v>1</v>
      </c>
      <c r="C340" s="18"/>
      <c r="F340" s="18"/>
      <c r="I340" s="18"/>
      <c r="L340" s="18"/>
      <c r="O340" s="18"/>
    </row>
    <row r="341" spans="1:36">
      <c r="B341" s="118"/>
      <c r="C341" s="136" t="s">
        <v>932</v>
      </c>
      <c r="D341" s="150"/>
      <c r="E341" s="118"/>
      <c r="F341" s="118"/>
      <c r="G341" s="118"/>
      <c r="H341" s="118"/>
      <c r="I341" s="118"/>
      <c r="J341" s="118"/>
      <c r="K341" s="118"/>
      <c r="L341" s="118"/>
      <c r="M341" s="118"/>
      <c r="N341" s="119"/>
      <c r="O341" s="119"/>
      <c r="P341" s="119"/>
      <c r="Q341" s="118"/>
      <c r="R341" s="118"/>
      <c r="S341" s="118"/>
      <c r="T341" s="118"/>
      <c r="U341" s="118"/>
      <c r="V341" s="118"/>
      <c r="W341" s="118"/>
      <c r="X341" s="118"/>
      <c r="Y341" s="118"/>
      <c r="Z341" s="118"/>
      <c r="AA341" s="118"/>
      <c r="AB341" s="118"/>
      <c r="AC341" s="118"/>
      <c r="AD341" s="118"/>
      <c r="AE341" s="118"/>
      <c r="AG341" s="118"/>
      <c r="AJ341" s="75"/>
    </row>
    <row r="342" spans="1:36" customFormat="1" ht="21" customHeight="1" thickBot="1">
      <c r="A342" s="245">
        <v>14</v>
      </c>
      <c r="B342" s="162"/>
      <c r="C342" s="162" t="s">
        <v>931</v>
      </c>
      <c r="D342" s="191"/>
      <c r="E342" s="381" t="s">
        <v>688</v>
      </c>
      <c r="F342" s="381"/>
      <c r="G342" s="381"/>
      <c r="H342" s="381" t="s">
        <v>38</v>
      </c>
      <c r="I342" s="381"/>
      <c r="J342" s="381"/>
      <c r="K342" s="381" t="s">
        <v>687</v>
      </c>
      <c r="L342" s="381"/>
      <c r="M342" s="381"/>
      <c r="N342" s="381" t="s">
        <v>686</v>
      </c>
      <c r="O342" s="381"/>
      <c r="P342" s="381"/>
      <c r="Q342" s="113"/>
      <c r="R342" s="113"/>
      <c r="S342" s="113"/>
      <c r="T342" s="113"/>
      <c r="U342" s="113"/>
      <c r="V342" s="113"/>
      <c r="W342" s="113"/>
      <c r="X342" s="113"/>
      <c r="Y342" s="113"/>
      <c r="Z342" s="113"/>
      <c r="AA342" s="113"/>
      <c r="AB342" s="113"/>
      <c r="AC342" s="113"/>
      <c r="AD342" s="113"/>
      <c r="AE342" s="113"/>
      <c r="AF342" s="113"/>
      <c r="AG342" s="114"/>
      <c r="AH342" s="18"/>
      <c r="AI342" s="25"/>
      <c r="AJ342" s="115"/>
    </row>
    <row r="343" spans="1:36" ht="12.75">
      <c r="A343" s="155">
        <v>1</v>
      </c>
      <c r="B343" s="80" t="s">
        <v>942</v>
      </c>
      <c r="C343" s="177" t="s">
        <v>971</v>
      </c>
      <c r="D343" s="131" t="str">
        <f t="shared" ref="D343:D348" si="172">HYPERLINK(AJ343,AI343)</f>
        <v>video</v>
      </c>
      <c r="E343" s="390">
        <v>8</v>
      </c>
      <c r="F343" s="390"/>
      <c r="G343" s="390"/>
      <c r="H343" s="390"/>
      <c r="I343" s="390"/>
      <c r="J343" s="390"/>
      <c r="K343" s="390"/>
      <c r="L343" s="390"/>
      <c r="M343" s="390"/>
      <c r="N343" s="390"/>
      <c r="O343" s="390"/>
      <c r="P343" s="391"/>
      <c r="Q343" s="159"/>
      <c r="R343" s="159"/>
      <c r="S343" s="159"/>
      <c r="T343" s="159"/>
      <c r="U343" s="159"/>
      <c r="V343" s="159"/>
      <c r="W343" s="159"/>
      <c r="X343" s="159"/>
      <c r="Y343" s="159"/>
      <c r="Z343" s="159"/>
      <c r="AA343" s="159"/>
      <c r="AB343" s="159"/>
      <c r="AC343" s="159"/>
      <c r="AD343" s="159"/>
      <c r="AE343" s="159"/>
      <c r="AF343" s="159"/>
      <c r="AG343" s="179"/>
      <c r="AI343" s="25" t="s">
        <v>738</v>
      </c>
      <c r="AJ343" s="19" t="str">
        <f>VLOOKUP(C343,EJE!C$1:D1675,2,FALSE)</f>
        <v>https://drive.google.com/file/d/1Obj2B0pgphywe8p9A6MvgDIw5gB_Nl53/view?usp=sharing</v>
      </c>
    </row>
    <row r="344" spans="1:36" ht="12" customHeight="1">
      <c r="A344" s="155">
        <v>2</v>
      </c>
      <c r="B344" s="81" t="s">
        <v>264</v>
      </c>
      <c r="C344" s="179" t="s">
        <v>651</v>
      </c>
      <c r="D344" s="132" t="str">
        <f t="shared" si="172"/>
        <v>video</v>
      </c>
      <c r="E344" s="380"/>
      <c r="F344" s="380"/>
      <c r="G344" s="380"/>
      <c r="H344" s="380" t="s">
        <v>776</v>
      </c>
      <c r="I344" s="380"/>
      <c r="J344" s="380"/>
      <c r="K344" s="380">
        <v>3</v>
      </c>
      <c r="L344" s="380"/>
      <c r="M344" s="380"/>
      <c r="N344" s="380"/>
      <c r="O344" s="380"/>
      <c r="P344" s="385"/>
      <c r="Q344" s="159"/>
      <c r="R344" s="159"/>
      <c r="S344" s="159"/>
      <c r="T344" s="159"/>
      <c r="U344" s="159"/>
      <c r="V344" s="159"/>
      <c r="W344" s="159"/>
      <c r="X344" s="159"/>
      <c r="Y344" s="159"/>
      <c r="Z344" s="159"/>
      <c r="AA344" s="159"/>
      <c r="AB344" s="159"/>
      <c r="AC344" s="159"/>
      <c r="AD344" s="159"/>
      <c r="AE344" s="159"/>
      <c r="AF344" s="159"/>
      <c r="AG344" s="179"/>
      <c r="AI344" s="25" t="s">
        <v>738</v>
      </c>
      <c r="AJ344" s="19" t="str">
        <f>VLOOKUP(C344,EJE!C$1:D1676,2,FALSE)</f>
        <v>https://youtu.be/NDnUK9fSDe8?si=3nBkyPS7AyNNNd0x</v>
      </c>
    </row>
    <row r="345" spans="1:36" ht="12.75" customHeight="1" thickBot="1">
      <c r="A345" s="155">
        <v>3</v>
      </c>
      <c r="B345" s="82" t="s">
        <v>942</v>
      </c>
      <c r="C345" s="181" t="s">
        <v>176</v>
      </c>
      <c r="D345" s="133" t="str">
        <f t="shared" si="172"/>
        <v>video</v>
      </c>
      <c r="E345" s="387"/>
      <c r="F345" s="387"/>
      <c r="G345" s="387"/>
      <c r="H345" s="387" t="s">
        <v>776</v>
      </c>
      <c r="I345" s="387"/>
      <c r="J345" s="387"/>
      <c r="K345" s="387">
        <v>3</v>
      </c>
      <c r="L345" s="387"/>
      <c r="M345" s="387"/>
      <c r="N345" s="387"/>
      <c r="O345" s="387"/>
      <c r="P345" s="388"/>
      <c r="Q345" s="159"/>
      <c r="R345" s="159"/>
      <c r="S345" s="159"/>
      <c r="T345" s="159"/>
      <c r="U345" s="159"/>
      <c r="V345" s="159"/>
      <c r="W345" s="159"/>
      <c r="X345" s="159"/>
      <c r="Y345" s="159"/>
      <c r="Z345" s="159"/>
      <c r="AA345" s="159"/>
      <c r="AB345" s="159"/>
      <c r="AC345" s="159"/>
      <c r="AD345" s="159"/>
      <c r="AE345" s="159"/>
      <c r="AF345" s="159"/>
      <c r="AG345" s="179"/>
      <c r="AI345" s="25" t="s">
        <v>738</v>
      </c>
      <c r="AJ345" s="19" t="str">
        <f>VLOOKUP(C345,EJE!C$1:D1677,2,FALSE)</f>
        <v>https://drive.google.com/file/d/1Q1An8Nigul245WUqUDS52fCJOsCBmEqf/view?usp=drive_link</v>
      </c>
    </row>
    <row r="346" spans="1:36" ht="12" customHeight="1">
      <c r="A346" s="155">
        <v>4</v>
      </c>
      <c r="B346" s="81" t="s">
        <v>739</v>
      </c>
      <c r="C346" s="179" t="s">
        <v>66</v>
      </c>
      <c r="D346" s="132" t="str">
        <f t="shared" si="172"/>
        <v>video</v>
      </c>
      <c r="E346" s="380"/>
      <c r="F346" s="380"/>
      <c r="G346" s="380"/>
      <c r="H346" s="380" t="s">
        <v>776</v>
      </c>
      <c r="I346" s="380"/>
      <c r="J346" s="380"/>
      <c r="K346" s="380">
        <v>3</v>
      </c>
      <c r="L346" s="380"/>
      <c r="M346" s="380"/>
      <c r="N346" s="380"/>
      <c r="O346" s="380"/>
      <c r="P346" s="385"/>
      <c r="Q346" s="159"/>
      <c r="R346" s="159"/>
      <c r="S346" s="159"/>
      <c r="T346" s="159"/>
      <c r="U346" s="159"/>
      <c r="V346" s="159"/>
      <c r="W346" s="159"/>
      <c r="X346" s="159"/>
      <c r="Y346" s="159"/>
      <c r="Z346" s="159"/>
      <c r="AA346" s="159"/>
      <c r="AB346" s="159"/>
      <c r="AC346" s="159"/>
      <c r="AD346" s="159"/>
      <c r="AE346" s="159"/>
      <c r="AF346" s="159"/>
      <c r="AG346" s="179"/>
      <c r="AI346" s="25" t="s">
        <v>738</v>
      </c>
      <c r="AJ346" s="19" t="str">
        <f>VLOOKUP(C346,EJE!C$1:D1678,2,FALSE)</f>
        <v>https://youtu.be/YNAwRWgPwNk?si=tRGZb459mOPBCCZB</v>
      </c>
    </row>
    <row r="347" spans="1:36" ht="12" customHeight="1">
      <c r="A347" s="155">
        <v>5</v>
      </c>
      <c r="B347" s="81" t="s">
        <v>739</v>
      </c>
      <c r="C347" s="179" t="s">
        <v>622</v>
      </c>
      <c r="D347" s="132" t="e">
        <f t="shared" si="172"/>
        <v>#N/A</v>
      </c>
      <c r="E347" s="380"/>
      <c r="F347" s="380"/>
      <c r="G347" s="380"/>
      <c r="H347" s="380" t="s">
        <v>776</v>
      </c>
      <c r="I347" s="380"/>
      <c r="J347" s="380"/>
      <c r="K347" s="380">
        <v>3</v>
      </c>
      <c r="L347" s="380"/>
      <c r="M347" s="380"/>
      <c r="N347" s="380"/>
      <c r="O347" s="380"/>
      <c r="P347" s="385"/>
      <c r="Q347" s="159"/>
      <c r="R347" s="159"/>
      <c r="S347" s="159"/>
      <c r="T347" s="159"/>
      <c r="U347" s="159"/>
      <c r="V347" s="159"/>
      <c r="W347" s="159"/>
      <c r="X347" s="159"/>
      <c r="Y347" s="159"/>
      <c r="Z347" s="159"/>
      <c r="AA347" s="159"/>
      <c r="AB347" s="159"/>
      <c r="AC347" s="159"/>
      <c r="AD347" s="159"/>
      <c r="AE347" s="159"/>
      <c r="AF347" s="159"/>
      <c r="AG347" s="179"/>
      <c r="AI347" s="25" t="s">
        <v>738</v>
      </c>
      <c r="AJ347" s="19" t="e">
        <f>VLOOKUP(C347,EJE!C$1:D1679,2,FALSE)</f>
        <v>#N/A</v>
      </c>
    </row>
    <row r="348" spans="1:36" ht="12.75" customHeight="1" thickBot="1">
      <c r="A348" s="155">
        <v>6</v>
      </c>
      <c r="B348" s="81" t="s">
        <v>0</v>
      </c>
      <c r="C348" s="179" t="s">
        <v>627</v>
      </c>
      <c r="D348" s="132" t="str">
        <f t="shared" si="172"/>
        <v>video</v>
      </c>
      <c r="E348" s="380"/>
      <c r="F348" s="380"/>
      <c r="G348" s="380"/>
      <c r="H348" s="380" t="s">
        <v>776</v>
      </c>
      <c r="I348" s="380"/>
      <c r="J348" s="380"/>
      <c r="K348" s="380">
        <v>3</v>
      </c>
      <c r="L348" s="380"/>
      <c r="M348" s="380"/>
      <c r="N348" s="380"/>
      <c r="O348" s="380"/>
      <c r="P348" s="385"/>
      <c r="Q348" s="159"/>
      <c r="R348" s="159"/>
      <c r="S348" s="159"/>
      <c r="T348" s="159"/>
      <c r="U348" s="159"/>
      <c r="V348" s="159"/>
      <c r="W348" s="159"/>
      <c r="X348" s="159"/>
      <c r="Y348" s="159"/>
      <c r="Z348" s="159"/>
      <c r="AA348" s="159"/>
      <c r="AB348" s="159"/>
      <c r="AC348" s="159"/>
      <c r="AD348" s="159"/>
      <c r="AE348" s="159"/>
      <c r="AF348" s="159"/>
      <c r="AG348" s="179"/>
      <c r="AI348" s="25" t="s">
        <v>738</v>
      </c>
      <c r="AJ348" s="19" t="str">
        <f>VLOOKUP(C348,EJE!C$1:D1680,2,FALSE)</f>
        <v>https://youtu.be/21c_yxmd5lQ?si=PIVwUqgcfAsyu5jn</v>
      </c>
    </row>
    <row r="349" spans="1:36" ht="12.75">
      <c r="A349" s="155">
        <v>7</v>
      </c>
      <c r="B349" s="129" t="s">
        <v>1161</v>
      </c>
      <c r="C349" s="177" t="str">
        <f>+VLOOKUP($B349,PERIODIZACION!$A$3:$AN$528,2,FALSE)</f>
        <v>SEAL ROW</v>
      </c>
      <c r="D349" s="222">
        <f>IF(VLOOKUP($B349,PERIODIZACION!$A$3:$AN$528,3,FALSE)=0,"",VLOOKUP($B349,PERIODIZACION!$A$3:$AN$528,3,FALSE))</f>
        <v>40</v>
      </c>
      <c r="E349" s="177" t="str">
        <f t="shared" ref="E349" si="173">IF(D349 &lt;&gt; "","/","")</f>
        <v>/</v>
      </c>
      <c r="F349" s="177">
        <f>IF(VLOOKUP($B349,PERIODIZACION!$A$3:$AN$500,4,FALSE)=0,"",VLOOKUP($B349,PERIODIZACION!$A$3:$AN$500,4,FALSE))</f>
        <v>4</v>
      </c>
      <c r="G349" s="177">
        <f>IF(VLOOKUP($B349,PERIODIZACION!$A$3:$AN$500,5,FALSE)=0,"",VLOOKUP($B349,PERIODIZACION!$A$3:$AN$500,5,FALSE))</f>
        <v>60</v>
      </c>
      <c r="H349" s="177" t="str">
        <f t="shared" ref="H349" si="174">IF(G349 &lt;&gt; "","/","")</f>
        <v>/</v>
      </c>
      <c r="I349" s="177">
        <f>IF(VLOOKUP($B349,PERIODIZACION!$A$3:$AN$500,6,FALSE)=0,"",VLOOKUP($B349,PERIODIZACION!$A$3:$AN$500,6,FALSE))</f>
        <v>4</v>
      </c>
      <c r="J349" s="177">
        <f>IF(VLOOKUP($B349,PERIODIZACION!$A$3:$AN$500,7,FALSE)=0,"",VLOOKUP($B349,PERIODIZACION!$A$3:$AN$500,7,FALSE))</f>
        <v>70</v>
      </c>
      <c r="K349" s="177" t="str">
        <f t="shared" ref="K349" si="175">IF(J349 &lt;&gt; "","/","")</f>
        <v>/</v>
      </c>
      <c r="L349" s="177">
        <f>IF(VLOOKUP($B349,PERIODIZACION!$A$3:$AN$500,8,FALSE)=0,"",VLOOKUP($B349,PERIODIZACION!$A$3:$AN$500,8,FALSE))</f>
        <v>4</v>
      </c>
      <c r="M349" s="177">
        <f>IF(VLOOKUP($B349,PERIODIZACION!$A$3:$AN$500,9,FALSE)=0,"",VLOOKUP($B349,PERIODIZACION!$A$3:$AN$500,9,FALSE))</f>
        <v>80</v>
      </c>
      <c r="N349" s="177" t="str">
        <f t="shared" ref="N349" si="176">IF(M349 &lt;&gt; "","/","")</f>
        <v>/</v>
      </c>
      <c r="O349" s="177">
        <f>IF(VLOOKUP($B349,PERIODIZACION!$A$3:$AN$500,10,FALSE)=0,"",VLOOKUP($B349,PERIODIZACION!$A$3:$AN$500,10,FALSE))</f>
        <v>2</v>
      </c>
      <c r="P349" s="177">
        <f>IF(VLOOKUP($B349,PERIODIZACION!$A$3:$AN$500,11,FALSE)=0,"",VLOOKUP($B349,PERIODIZACION!$A$3:$AN$500,11,FALSE))</f>
        <v>80</v>
      </c>
      <c r="Q349" s="177" t="str">
        <f t="shared" ref="Q349" si="177">IF(P349 &lt;&gt; "","/","")</f>
        <v>/</v>
      </c>
      <c r="R349" s="177">
        <f>IF(VLOOKUP($B349,PERIODIZACION!$A$3:$AN$500,12,FALSE)=0,"",VLOOKUP($B349,PERIODIZACION!$A$3:$AN$500,12,FALSE))</f>
        <v>2</v>
      </c>
      <c r="S349" s="177">
        <f>IF(VLOOKUP($B349,PERIODIZACION!$A$3:$AN$500,13,FALSE)=0,"",VLOOKUP($B349,PERIODIZACION!$A$3:$AN$500,13,FALSE))</f>
        <v>80</v>
      </c>
      <c r="T349" s="177" t="str">
        <f t="shared" ref="T349" si="178">IF(S349 &lt;&gt; "","/","")</f>
        <v>/</v>
      </c>
      <c r="U349" s="177">
        <f>IF(VLOOKUP($B349,PERIODIZACION!$A$3:$AN$500,14,FALSE)=0,"",VLOOKUP($B349,PERIODIZACION!$A$3:$AN$500,14,FALSE))</f>
        <v>2</v>
      </c>
      <c r="V349" s="177">
        <f>IF(VLOOKUP($B349,PERIODIZACION!$A$3:$AN$500,15,FALSE)=0,"",VLOOKUP($B349,PERIODIZACION!$A$3:$AN$500,15,FALSE))</f>
        <v>80</v>
      </c>
      <c r="W349" s="177" t="str">
        <f t="shared" ref="W349" si="179">IF(V349 &lt;&gt; "","/","")</f>
        <v>/</v>
      </c>
      <c r="X349" s="177">
        <f>IF(VLOOKUP($B349,PERIODIZACION!$A$3:$AN$500,16,FALSE)=0,"",VLOOKUP($B349,PERIODIZACION!$A$3:$AN$500,16,FALSE))</f>
        <v>2</v>
      </c>
      <c r="Y349" s="177">
        <f>IF(VLOOKUP($B349,PERIODIZACION!$A$3:$AN$500,17,FALSE)=0,"",VLOOKUP($B349,PERIODIZACION!$A$3:$AN$500,17,FALSE))</f>
        <v>80</v>
      </c>
      <c r="Z349" s="177" t="str">
        <f t="shared" ref="Z349" si="180">IF(Y349 &lt;&gt; "","/","")</f>
        <v>/</v>
      </c>
      <c r="AA349" s="177">
        <f>IF(VLOOKUP($B349,PERIODIZACION!$A$3:$AN$500,18,FALSE)=0,"",VLOOKUP($B349,PERIODIZACION!$A$3:$AN$500,18,FALSE))</f>
        <v>2</v>
      </c>
      <c r="AB349" s="177">
        <f>IF(VLOOKUP($B349,PERIODIZACION!$A$3:$AN$500,19,FALSE)=0,"",VLOOKUP($B349,PERIODIZACION!$A$3:$AN$500,19,FALSE))</f>
        <v>80</v>
      </c>
      <c r="AC349" s="177" t="str">
        <f t="shared" ref="AC349" si="181">IF(AB349 &lt;&gt; "","/","")</f>
        <v>/</v>
      </c>
      <c r="AD349" s="177">
        <f>IF(VLOOKUP($B349,PERIODIZACION!$A$3:$AN$500,20,FALSE)=0,"",VLOOKUP($B349,PERIODIZACION!$A$3:$AN$500,20,FALSE))</f>
        <v>2</v>
      </c>
      <c r="AE349" s="177" t="str">
        <f>IF(VLOOKUP($B349,PERIODIZACION!$A$3:$AN$500,21,FALSE)=0,"",VLOOKUP($B349,PERIODIZACION!$A$3:$AN$500,21,FALSE))</f>
        <v/>
      </c>
      <c r="AF349" s="177" t="str">
        <f t="shared" ref="AF349" si="182">IF(AE349 &lt;&gt; "","/","")</f>
        <v/>
      </c>
      <c r="AG349" s="182" t="str">
        <f>IF(VLOOKUP($B349,PERIODIZACION!$A$3:$AN$500,22,FALSE)=0,"",VLOOKUP($B349,PERIODIZACION!$A$3:$AN$500,22,FALSE))</f>
        <v/>
      </c>
      <c r="AJ349" s="19" t="e">
        <f>VLOOKUP(C349,EJE!C$1:D1681,2,FALSE)</f>
        <v>#N/A</v>
      </c>
    </row>
    <row r="350" spans="1:36" ht="12" customHeight="1">
      <c r="A350" s="155">
        <v>8</v>
      </c>
      <c r="B350" s="81" t="s">
        <v>685</v>
      </c>
      <c r="C350" s="179" t="s">
        <v>3</v>
      </c>
      <c r="D350" s="132" t="str">
        <f>HYPERLINK(AJ350,AI350)</f>
        <v>video</v>
      </c>
      <c r="E350" s="380"/>
      <c r="F350" s="380"/>
      <c r="G350" s="380"/>
      <c r="H350" s="380" t="s">
        <v>776</v>
      </c>
      <c r="I350" s="380"/>
      <c r="J350" s="380"/>
      <c r="K350" s="380"/>
      <c r="L350" s="380"/>
      <c r="M350" s="380"/>
      <c r="N350" s="380"/>
      <c r="O350" s="380"/>
      <c r="P350" s="380"/>
      <c r="Q350" s="179"/>
      <c r="R350" s="179"/>
      <c r="S350" s="179"/>
      <c r="T350" s="179"/>
      <c r="U350" s="179"/>
      <c r="V350" s="179"/>
      <c r="W350" s="179"/>
      <c r="X350" s="179"/>
      <c r="Y350" s="179"/>
      <c r="Z350" s="179"/>
      <c r="AA350" s="179"/>
      <c r="AB350" s="179"/>
      <c r="AC350" s="179"/>
      <c r="AD350" s="179"/>
      <c r="AE350" s="179"/>
      <c r="AF350" s="179"/>
      <c r="AG350" s="183"/>
      <c r="AI350" s="25" t="s">
        <v>738</v>
      </c>
      <c r="AJ350" s="19" t="str">
        <f>VLOOKUP(C350,EJE!C$1:D1682,2,FALSE)</f>
        <v>https://youtu.be/JwwQxitUCsY?si=-0IR-GRHn2uOUwX0</v>
      </c>
    </row>
    <row r="351" spans="1:36" ht="12.75" customHeight="1" thickBot="1">
      <c r="A351" s="155">
        <v>9</v>
      </c>
      <c r="B351" s="82" t="s">
        <v>264</v>
      </c>
      <c r="C351" s="181" t="s">
        <v>219</v>
      </c>
      <c r="D351" s="133" t="str">
        <f>HYPERLINK(AJ351,AI351)</f>
        <v>video</v>
      </c>
      <c r="E351" s="387"/>
      <c r="F351" s="387"/>
      <c r="G351" s="387"/>
      <c r="H351" s="387" t="s">
        <v>776</v>
      </c>
      <c r="I351" s="387"/>
      <c r="J351" s="387"/>
      <c r="K351" s="387"/>
      <c r="L351" s="387"/>
      <c r="M351" s="387"/>
      <c r="N351" s="387"/>
      <c r="O351" s="387"/>
      <c r="P351" s="387"/>
      <c r="Q351" s="181"/>
      <c r="R351" s="181"/>
      <c r="S351" s="181"/>
      <c r="T351" s="181"/>
      <c r="U351" s="181"/>
      <c r="V351" s="181"/>
      <c r="W351" s="181"/>
      <c r="X351" s="181"/>
      <c r="Y351" s="181"/>
      <c r="Z351" s="181"/>
      <c r="AA351" s="181"/>
      <c r="AB351" s="181"/>
      <c r="AC351" s="181"/>
      <c r="AD351" s="181"/>
      <c r="AE351" s="181"/>
      <c r="AF351" s="181"/>
      <c r="AG351" s="184"/>
      <c r="AI351" s="25" t="s">
        <v>738</v>
      </c>
      <c r="AJ351" s="19">
        <f>VLOOKUP(C351,EJE!C$1:D1683,2,FALSE)</f>
        <v>0</v>
      </c>
    </row>
    <row r="352" spans="1:36" ht="15.75" customHeight="1">
      <c r="A352" s="155">
        <v>10</v>
      </c>
      <c r="B352" s="162"/>
      <c r="C352" s="162"/>
      <c r="D352" s="191"/>
      <c r="E352" s="381" t="s">
        <v>688</v>
      </c>
      <c r="F352" s="381"/>
      <c r="G352" s="381"/>
      <c r="H352" s="381" t="s">
        <v>38</v>
      </c>
      <c r="I352" s="381"/>
      <c r="J352" s="381"/>
      <c r="K352" s="381" t="s">
        <v>687</v>
      </c>
      <c r="L352" s="381"/>
      <c r="M352" s="381"/>
      <c r="N352" s="381" t="s">
        <v>686</v>
      </c>
      <c r="O352" s="381"/>
      <c r="P352" s="381"/>
      <c r="Q352" s="179"/>
      <c r="R352" s="179"/>
      <c r="S352" s="179"/>
      <c r="T352" s="179"/>
      <c r="U352" s="179"/>
      <c r="V352" s="179"/>
      <c r="W352" s="179"/>
      <c r="X352" s="179"/>
      <c r="Y352" s="179"/>
      <c r="Z352" s="179"/>
      <c r="AA352" s="179"/>
      <c r="AB352" s="179"/>
      <c r="AC352" s="179"/>
      <c r="AD352" s="179"/>
      <c r="AE352" s="179"/>
      <c r="AF352" s="179"/>
      <c r="AG352" s="179"/>
      <c r="AJ352" s="19"/>
    </row>
    <row r="353" spans="1:36" ht="12" customHeight="1">
      <c r="A353" s="155">
        <v>11</v>
      </c>
      <c r="B353" s="83" t="s">
        <v>685</v>
      </c>
      <c r="C353" s="179" t="s">
        <v>3</v>
      </c>
      <c r="D353" s="132" t="str">
        <f t="shared" ref="D353:D359" si="183">HYPERLINK(AJ353,AI353)</f>
        <v>video</v>
      </c>
      <c r="E353" s="380"/>
      <c r="F353" s="380"/>
      <c r="G353" s="380"/>
      <c r="H353" s="380" t="s">
        <v>776</v>
      </c>
      <c r="I353" s="380"/>
      <c r="J353" s="380"/>
      <c r="K353" s="380"/>
      <c r="L353" s="380"/>
      <c r="M353" s="380"/>
      <c r="N353" s="380"/>
      <c r="O353" s="380"/>
      <c r="P353" s="380"/>
      <c r="Q353" s="179"/>
      <c r="R353" s="179"/>
      <c r="S353" s="179"/>
      <c r="T353" s="179"/>
      <c r="U353" s="179"/>
      <c r="V353" s="179"/>
      <c r="W353" s="179"/>
      <c r="X353" s="179"/>
      <c r="Y353" s="179"/>
      <c r="Z353" s="179"/>
      <c r="AA353" s="179"/>
      <c r="AB353" s="179"/>
      <c r="AC353" s="179"/>
      <c r="AD353" s="179"/>
      <c r="AE353" s="179"/>
      <c r="AF353" s="179"/>
      <c r="AG353" s="179"/>
      <c r="AI353" s="25" t="s">
        <v>738</v>
      </c>
      <c r="AJ353" s="19" t="str">
        <f>VLOOKUP(C353,EJE!C$1:D1685,2,FALSE)</f>
        <v>https://youtu.be/JwwQxitUCsY?si=-0IR-GRHn2uOUwX0</v>
      </c>
    </row>
    <row r="354" spans="1:36" ht="28.5" customHeight="1">
      <c r="A354" s="155">
        <v>12</v>
      </c>
      <c r="B354" s="83" t="s">
        <v>942</v>
      </c>
      <c r="C354" s="179" t="s">
        <v>642</v>
      </c>
      <c r="D354" s="132" t="str">
        <f t="shared" si="183"/>
        <v>video</v>
      </c>
      <c r="E354" s="380"/>
      <c r="F354" s="380"/>
      <c r="G354" s="380"/>
      <c r="H354" s="380" t="s">
        <v>776</v>
      </c>
      <c r="I354" s="380"/>
      <c r="J354" s="380"/>
      <c r="K354" s="380"/>
      <c r="L354" s="380"/>
      <c r="M354" s="380"/>
      <c r="N354" s="380"/>
      <c r="O354" s="380"/>
      <c r="P354" s="380"/>
      <c r="Q354" s="179"/>
      <c r="R354" s="179"/>
      <c r="S354" s="179"/>
      <c r="T354" s="179"/>
      <c r="U354" s="179"/>
      <c r="V354" s="179"/>
      <c r="W354" s="179"/>
      <c r="X354" s="179"/>
      <c r="Y354" s="179"/>
      <c r="Z354" s="179"/>
      <c r="AA354" s="179"/>
      <c r="AB354" s="179"/>
      <c r="AC354" s="179"/>
      <c r="AD354" s="179"/>
      <c r="AE354" s="179"/>
      <c r="AF354" s="179"/>
      <c r="AG354" s="179"/>
      <c r="AI354" s="25" t="s">
        <v>738</v>
      </c>
      <c r="AJ354" s="19" t="str">
        <f>VLOOKUP(C354,EJE!C$1:D1686,2,FALSE)</f>
        <v>https://youtu.be/Re1QwqtB0hQ?si=Ok-dVDQc-yecNQfP</v>
      </c>
    </row>
    <row r="355" spans="1:36" ht="12.75" customHeight="1">
      <c r="A355" s="155">
        <v>13</v>
      </c>
      <c r="B355" s="83" t="s">
        <v>942</v>
      </c>
      <c r="C355" s="179" t="s">
        <v>179</v>
      </c>
      <c r="D355" s="132" t="str">
        <f t="shared" si="183"/>
        <v>video</v>
      </c>
      <c r="E355" s="380"/>
      <c r="F355" s="380"/>
      <c r="G355" s="380"/>
      <c r="H355" s="380" t="s">
        <v>776</v>
      </c>
      <c r="I355" s="380"/>
      <c r="J355" s="380"/>
      <c r="K355" s="380"/>
      <c r="L355" s="380"/>
      <c r="M355" s="380"/>
      <c r="N355" s="380"/>
      <c r="O355" s="380"/>
      <c r="P355" s="380"/>
      <c r="Q355" s="179"/>
      <c r="R355" s="179"/>
      <c r="S355" s="179"/>
      <c r="T355" s="179"/>
      <c r="U355" s="179"/>
      <c r="V355" s="179"/>
      <c r="W355" s="179"/>
      <c r="X355" s="179"/>
      <c r="Y355" s="179"/>
      <c r="Z355" s="179"/>
      <c r="AA355" s="179"/>
      <c r="AB355" s="179"/>
      <c r="AC355" s="179"/>
      <c r="AD355" s="179"/>
      <c r="AE355" s="179"/>
      <c r="AF355" s="179"/>
      <c r="AG355" s="179"/>
      <c r="AI355" s="25" t="s">
        <v>738</v>
      </c>
      <c r="AJ355" s="19" t="str">
        <f>VLOOKUP(C355,EJE!C$1:D1687,2,FALSE)</f>
        <v>https://drive.google.com/file/d/1aPXukXLmArT7QiK0Ae-iFEh4IpnK7iYT/view?usp=sharing</v>
      </c>
    </row>
    <row r="356" spans="1:36" ht="12" customHeight="1">
      <c r="A356" s="155">
        <v>14</v>
      </c>
      <c r="B356" s="83" t="s">
        <v>42</v>
      </c>
      <c r="C356" s="171" t="s">
        <v>15</v>
      </c>
      <c r="D356" s="132" t="str">
        <f t="shared" si="183"/>
        <v>video</v>
      </c>
      <c r="E356" s="392">
        <v>10</v>
      </c>
      <c r="F356" s="392"/>
      <c r="G356" s="392"/>
      <c r="H356" s="392" t="s">
        <v>772</v>
      </c>
      <c r="I356" s="392"/>
      <c r="J356" s="392"/>
      <c r="K356" s="392">
        <v>3</v>
      </c>
      <c r="L356" s="392"/>
      <c r="M356" s="392"/>
      <c r="N356" s="392">
        <v>0</v>
      </c>
      <c r="O356" s="392"/>
      <c r="P356" s="392"/>
      <c r="Q356" s="171"/>
      <c r="R356" s="171"/>
      <c r="S356" s="171"/>
      <c r="T356" s="130"/>
      <c r="U356" s="130"/>
      <c r="V356" s="130"/>
      <c r="W356" s="130"/>
      <c r="X356" s="130"/>
      <c r="Y356" s="130"/>
      <c r="Z356" s="130"/>
      <c r="AA356" s="130"/>
      <c r="AB356" s="130"/>
      <c r="AC356" s="130"/>
      <c r="AD356" s="130"/>
      <c r="AE356" s="130"/>
      <c r="AF356" s="130"/>
      <c r="AG356" s="171"/>
      <c r="AI356" s="25" t="s">
        <v>738</v>
      </c>
      <c r="AJ356" s="19">
        <f>VLOOKUP(C356,EJE!C$1:D1688,2,FALSE)</f>
        <v>0</v>
      </c>
    </row>
    <row r="357" spans="1:36" ht="12" customHeight="1">
      <c r="A357" s="155">
        <v>15</v>
      </c>
      <c r="B357" s="83" t="s">
        <v>39</v>
      </c>
      <c r="C357" s="171" t="s">
        <v>149</v>
      </c>
      <c r="D357" s="132" t="str">
        <f t="shared" si="183"/>
        <v>video</v>
      </c>
      <c r="E357" s="392">
        <v>10</v>
      </c>
      <c r="F357" s="392"/>
      <c r="G357" s="392"/>
      <c r="H357" s="392" t="s">
        <v>772</v>
      </c>
      <c r="I357" s="392"/>
      <c r="J357" s="392"/>
      <c r="K357" s="392">
        <v>3</v>
      </c>
      <c r="L357" s="392"/>
      <c r="M357" s="392"/>
      <c r="N357" s="392">
        <v>0</v>
      </c>
      <c r="O357" s="392"/>
      <c r="P357" s="392"/>
      <c r="Q357" s="171"/>
      <c r="R357" s="171"/>
      <c r="S357" s="171"/>
      <c r="T357" s="130"/>
      <c r="U357" s="130"/>
      <c r="V357" s="130"/>
      <c r="W357" s="130"/>
      <c r="X357" s="130"/>
      <c r="Y357" s="130"/>
      <c r="Z357" s="130"/>
      <c r="AA357" s="130"/>
      <c r="AB357" s="130"/>
      <c r="AC357" s="130"/>
      <c r="AD357" s="130"/>
      <c r="AE357" s="130"/>
      <c r="AF357" s="130"/>
      <c r="AG357" s="171"/>
      <c r="AI357" s="25" t="s">
        <v>738</v>
      </c>
      <c r="AJ357" s="19">
        <f>VLOOKUP(C357,EJE!C$1:D1689,2,FALSE)</f>
        <v>0</v>
      </c>
    </row>
    <row r="358" spans="1:36" ht="12.75" customHeight="1">
      <c r="A358" s="155">
        <v>16</v>
      </c>
      <c r="B358" s="83" t="s">
        <v>685</v>
      </c>
      <c r="C358" s="171" t="s">
        <v>4</v>
      </c>
      <c r="D358" s="132" t="str">
        <f t="shared" si="183"/>
        <v>video</v>
      </c>
      <c r="E358" s="392"/>
      <c r="F358" s="392"/>
      <c r="G358" s="392"/>
      <c r="H358" s="392" t="s">
        <v>779</v>
      </c>
      <c r="I358" s="392"/>
      <c r="J358" s="392"/>
      <c r="K358" s="392">
        <v>3</v>
      </c>
      <c r="L358" s="392"/>
      <c r="M358" s="392"/>
      <c r="N358" s="392">
        <v>0</v>
      </c>
      <c r="O358" s="392"/>
      <c r="P358" s="392"/>
      <c r="Q358" s="171"/>
      <c r="R358" s="171"/>
      <c r="S358" s="171"/>
      <c r="T358" s="130"/>
      <c r="U358" s="130"/>
      <c r="V358" s="130"/>
      <c r="W358" s="130"/>
      <c r="X358" s="130"/>
      <c r="Y358" s="130"/>
      <c r="Z358" s="130"/>
      <c r="AA358" s="130"/>
      <c r="AB358" s="130"/>
      <c r="AC358" s="130"/>
      <c r="AD358" s="130"/>
      <c r="AE358" s="130"/>
      <c r="AF358" s="130"/>
      <c r="AG358" s="171"/>
      <c r="AI358" s="25" t="s">
        <v>738</v>
      </c>
      <c r="AJ358" s="19" t="str">
        <f>VLOOKUP(C358,EJE!C$1:D1690,2,FALSE)</f>
        <v>https://youtu.be/SvFPSj9WcEk?si=iMWBcf8EZLcp5zy2</v>
      </c>
    </row>
    <row r="359" spans="1:36">
      <c r="A359" s="155">
        <v>17</v>
      </c>
      <c r="B359" s="83" t="s">
        <v>1</v>
      </c>
      <c r="C359" s="171" t="s">
        <v>746</v>
      </c>
      <c r="D359" s="132" t="str">
        <f t="shared" si="183"/>
        <v>video</v>
      </c>
      <c r="E359" s="392"/>
      <c r="F359" s="392"/>
      <c r="G359" s="392"/>
      <c r="H359" s="392"/>
      <c r="I359" s="392"/>
      <c r="J359" s="392"/>
      <c r="K359" s="392"/>
      <c r="L359" s="392"/>
      <c r="M359" s="392"/>
      <c r="N359" s="392"/>
      <c r="O359" s="392"/>
      <c r="P359" s="392"/>
      <c r="Q359" s="171"/>
      <c r="R359" s="171"/>
      <c r="S359" s="171"/>
      <c r="T359" s="171"/>
      <c r="U359" s="171"/>
      <c r="V359" s="171"/>
      <c r="W359" s="171"/>
      <c r="X359" s="171"/>
      <c r="Y359" s="171"/>
      <c r="Z359" s="171"/>
      <c r="AA359" s="171"/>
      <c r="AB359" s="171"/>
      <c r="AC359" s="171"/>
      <c r="AD359" s="171"/>
      <c r="AE359" s="171"/>
      <c r="AF359" s="130"/>
      <c r="AG359" s="171"/>
      <c r="AI359" s="25" t="s">
        <v>738</v>
      </c>
      <c r="AJ359" s="19">
        <f>VLOOKUP(C359,EJE!C$1:D1691,2,FALSE)</f>
        <v>0</v>
      </c>
    </row>
    <row r="360" spans="1:36">
      <c r="A360" s="155">
        <v>18</v>
      </c>
      <c r="B360" s="83" t="s">
        <v>1</v>
      </c>
      <c r="C360" s="171" t="s">
        <v>746</v>
      </c>
      <c r="D360" s="132" t="str">
        <f t="shared" ref="D360:D366" si="184">HYPERLINK(AJ360,AI360)</f>
        <v>video</v>
      </c>
      <c r="E360" s="392"/>
      <c r="F360" s="392"/>
      <c r="G360" s="392"/>
      <c r="H360" s="392"/>
      <c r="I360" s="392"/>
      <c r="J360" s="392"/>
      <c r="K360" s="392"/>
      <c r="L360" s="392"/>
      <c r="M360" s="392"/>
      <c r="N360" s="392"/>
      <c r="O360" s="392"/>
      <c r="P360" s="392"/>
      <c r="Q360" s="171"/>
      <c r="R360" s="171"/>
      <c r="S360" s="171"/>
      <c r="T360" s="171"/>
      <c r="U360" s="171"/>
      <c r="V360" s="171"/>
      <c r="W360" s="171"/>
      <c r="X360" s="171"/>
      <c r="Y360" s="171"/>
      <c r="Z360" s="171"/>
      <c r="AA360" s="171"/>
      <c r="AB360" s="171"/>
      <c r="AC360" s="171"/>
      <c r="AD360" s="171"/>
      <c r="AE360" s="171"/>
      <c r="AF360" s="130"/>
      <c r="AG360" s="171"/>
      <c r="AI360" s="25" t="s">
        <v>738</v>
      </c>
      <c r="AJ360" s="19">
        <f>VLOOKUP(C360,EJE!C$1:D1692,2,FALSE)</f>
        <v>0</v>
      </c>
    </row>
    <row r="361" spans="1:36">
      <c r="A361" s="155">
        <v>19</v>
      </c>
      <c r="B361" s="83" t="s">
        <v>1</v>
      </c>
      <c r="C361" s="171" t="s">
        <v>746</v>
      </c>
      <c r="D361" s="132" t="str">
        <f t="shared" si="184"/>
        <v>video</v>
      </c>
      <c r="E361" s="392"/>
      <c r="F361" s="392"/>
      <c r="G361" s="392"/>
      <c r="H361" s="392"/>
      <c r="I361" s="392"/>
      <c r="J361" s="392"/>
      <c r="K361" s="392"/>
      <c r="L361" s="392"/>
      <c r="M361" s="392"/>
      <c r="N361" s="392"/>
      <c r="O361" s="392"/>
      <c r="P361" s="392"/>
      <c r="Q361" s="171"/>
      <c r="R361" s="171"/>
      <c r="S361" s="171"/>
      <c r="T361" s="171"/>
      <c r="U361" s="171"/>
      <c r="V361" s="171"/>
      <c r="W361" s="171"/>
      <c r="X361" s="171"/>
      <c r="Y361" s="171"/>
      <c r="Z361" s="171"/>
      <c r="AA361" s="171"/>
      <c r="AB361" s="171"/>
      <c r="AC361" s="171"/>
      <c r="AD361" s="171"/>
      <c r="AE361" s="171"/>
      <c r="AF361" s="130"/>
      <c r="AG361" s="171"/>
      <c r="AI361" s="25" t="s">
        <v>738</v>
      </c>
      <c r="AJ361" s="19">
        <f>VLOOKUP(C361,EJE!C$1:D1693,2,FALSE)</f>
        <v>0</v>
      </c>
    </row>
    <row r="362" spans="1:36">
      <c r="A362" s="155">
        <v>20</v>
      </c>
      <c r="B362" s="83" t="s">
        <v>1</v>
      </c>
      <c r="C362" s="171" t="s">
        <v>746</v>
      </c>
      <c r="D362" s="132" t="str">
        <f t="shared" si="184"/>
        <v>video</v>
      </c>
      <c r="E362" s="392"/>
      <c r="F362" s="392"/>
      <c r="G362" s="392"/>
      <c r="H362" s="392"/>
      <c r="I362" s="392"/>
      <c r="J362" s="392"/>
      <c r="K362" s="392"/>
      <c r="L362" s="392"/>
      <c r="M362" s="392"/>
      <c r="N362" s="392"/>
      <c r="O362" s="392"/>
      <c r="P362" s="392"/>
      <c r="Q362" s="171"/>
      <c r="R362" s="171"/>
      <c r="S362" s="171"/>
      <c r="T362" s="171"/>
      <c r="U362" s="171"/>
      <c r="V362" s="171"/>
      <c r="W362" s="171"/>
      <c r="X362" s="171"/>
      <c r="Y362" s="171"/>
      <c r="Z362" s="171"/>
      <c r="AA362" s="171"/>
      <c r="AB362" s="171"/>
      <c r="AC362" s="171"/>
      <c r="AD362" s="171"/>
      <c r="AE362" s="171"/>
      <c r="AF362" s="130"/>
      <c r="AG362" s="171"/>
      <c r="AI362" s="25" t="s">
        <v>738</v>
      </c>
      <c r="AJ362" s="19">
        <f>VLOOKUP(C362,EJE!C$1:D1694,2,FALSE)</f>
        <v>0</v>
      </c>
    </row>
    <row r="363" spans="1:36">
      <c r="A363" s="155">
        <v>21</v>
      </c>
      <c r="B363" s="83" t="s">
        <v>1</v>
      </c>
      <c r="C363" s="171" t="s">
        <v>746</v>
      </c>
      <c r="D363" s="132" t="str">
        <f t="shared" si="184"/>
        <v>video</v>
      </c>
      <c r="E363" s="392"/>
      <c r="F363" s="392"/>
      <c r="G363" s="392"/>
      <c r="H363" s="392"/>
      <c r="I363" s="392"/>
      <c r="J363" s="392"/>
      <c r="K363" s="392"/>
      <c r="L363" s="392"/>
      <c r="M363" s="392"/>
      <c r="N363" s="392"/>
      <c r="O363" s="392"/>
      <c r="P363" s="392"/>
      <c r="Q363" s="171"/>
      <c r="R363" s="171"/>
      <c r="S363" s="171"/>
      <c r="T363" s="171"/>
      <c r="U363" s="171"/>
      <c r="V363" s="171"/>
      <c r="W363" s="171"/>
      <c r="X363" s="171"/>
      <c r="Y363" s="171"/>
      <c r="Z363" s="171"/>
      <c r="AA363" s="171"/>
      <c r="AB363" s="171"/>
      <c r="AC363" s="171"/>
      <c r="AD363" s="171"/>
      <c r="AE363" s="171"/>
      <c r="AF363" s="130"/>
      <c r="AG363" s="171"/>
      <c r="AI363" s="25" t="s">
        <v>738</v>
      </c>
      <c r="AJ363" s="19">
        <f>VLOOKUP(C363,EJE!C$1:D1695,2,FALSE)</f>
        <v>0</v>
      </c>
    </row>
    <row r="364" spans="1:36">
      <c r="A364" s="155">
        <v>22</v>
      </c>
      <c r="B364" s="83" t="s">
        <v>1</v>
      </c>
      <c r="C364" s="171" t="s">
        <v>746</v>
      </c>
      <c r="D364" s="132" t="str">
        <f t="shared" si="184"/>
        <v>video</v>
      </c>
      <c r="E364" s="392"/>
      <c r="F364" s="392"/>
      <c r="G364" s="392"/>
      <c r="H364" s="392"/>
      <c r="I364" s="392"/>
      <c r="J364" s="392"/>
      <c r="K364" s="392"/>
      <c r="L364" s="392"/>
      <c r="M364" s="392"/>
      <c r="N364" s="392"/>
      <c r="O364" s="392"/>
      <c r="P364" s="392"/>
      <c r="Q364" s="171"/>
      <c r="R364" s="171"/>
      <c r="S364" s="171"/>
      <c r="T364" s="171"/>
      <c r="U364" s="171"/>
      <c r="V364" s="171"/>
      <c r="W364" s="171"/>
      <c r="X364" s="171"/>
      <c r="Y364" s="171"/>
      <c r="Z364" s="171"/>
      <c r="AA364" s="171"/>
      <c r="AB364" s="171"/>
      <c r="AC364" s="171"/>
      <c r="AD364" s="171"/>
      <c r="AE364" s="171"/>
      <c r="AF364" s="130"/>
      <c r="AG364" s="171"/>
      <c r="AI364" s="25" t="s">
        <v>738</v>
      </c>
      <c r="AJ364" s="19">
        <f>VLOOKUP(C364,EJE!C$1:D1696,2,FALSE)</f>
        <v>0</v>
      </c>
    </row>
    <row r="365" spans="1:36">
      <c r="A365" s="155">
        <v>23</v>
      </c>
      <c r="B365" s="83" t="s">
        <v>1</v>
      </c>
      <c r="C365" s="171" t="s">
        <v>746</v>
      </c>
      <c r="D365" s="132" t="str">
        <f t="shared" si="184"/>
        <v>video</v>
      </c>
      <c r="E365" s="392"/>
      <c r="F365" s="392"/>
      <c r="G365" s="392"/>
      <c r="H365" s="392"/>
      <c r="I365" s="392"/>
      <c r="J365" s="392"/>
      <c r="K365" s="392"/>
      <c r="L365" s="392"/>
      <c r="M365" s="392"/>
      <c r="N365" s="392"/>
      <c r="O365" s="392"/>
      <c r="P365" s="392"/>
      <c r="Q365" s="171"/>
      <c r="R365" s="171"/>
      <c r="S365" s="171"/>
      <c r="T365" s="171"/>
      <c r="U365" s="171"/>
      <c r="V365" s="171"/>
      <c r="W365" s="171"/>
      <c r="X365" s="171"/>
      <c r="Y365" s="171"/>
      <c r="Z365" s="171"/>
      <c r="AA365" s="171"/>
      <c r="AB365" s="171"/>
      <c r="AC365" s="171"/>
      <c r="AD365" s="171"/>
      <c r="AE365" s="171"/>
      <c r="AF365" s="130"/>
      <c r="AG365" s="171"/>
      <c r="AI365" s="25" t="s">
        <v>738</v>
      </c>
      <c r="AJ365" s="19">
        <f>VLOOKUP(C365,EJE!C$1:D1697,2,FALSE)</f>
        <v>0</v>
      </c>
    </row>
    <row r="366" spans="1:36">
      <c r="A366" s="155">
        <v>24</v>
      </c>
      <c r="B366" s="83" t="s">
        <v>1</v>
      </c>
      <c r="C366" s="171" t="s">
        <v>746</v>
      </c>
      <c r="D366" s="132" t="str">
        <f t="shared" si="184"/>
        <v>video</v>
      </c>
      <c r="E366" s="392"/>
      <c r="F366" s="392"/>
      <c r="G366" s="392"/>
      <c r="H366" s="392"/>
      <c r="I366" s="392"/>
      <c r="J366" s="392"/>
      <c r="K366" s="392"/>
      <c r="L366" s="392"/>
      <c r="M366" s="392"/>
      <c r="N366" s="392"/>
      <c r="O366" s="392"/>
      <c r="P366" s="392"/>
      <c r="Q366" s="171"/>
      <c r="R366" s="171"/>
      <c r="S366" s="171"/>
      <c r="T366" s="171"/>
      <c r="U366" s="171"/>
      <c r="V366" s="171"/>
      <c r="W366" s="171"/>
      <c r="X366" s="171"/>
      <c r="Y366" s="171"/>
      <c r="Z366" s="171"/>
      <c r="AA366" s="171"/>
      <c r="AB366" s="171"/>
      <c r="AC366" s="171"/>
      <c r="AD366" s="171"/>
      <c r="AE366" s="171"/>
      <c r="AF366" s="130"/>
      <c r="AG366" s="171"/>
      <c r="AI366" s="25" t="s">
        <v>738</v>
      </c>
      <c r="AJ366" s="19">
        <f>VLOOKUP(C366,EJE!C$1:D1698,2,FALSE)</f>
        <v>0</v>
      </c>
    </row>
    <row r="367" spans="1:36">
      <c r="C367" s="77" t="s">
        <v>932</v>
      </c>
      <c r="D367" s="192"/>
      <c r="E367" s="22"/>
      <c r="F367" s="22"/>
      <c r="G367" s="22"/>
      <c r="I367" s="18"/>
      <c r="J367" s="23"/>
      <c r="L367" s="18"/>
      <c r="M367" s="23"/>
      <c r="O367" s="18"/>
      <c r="P367" s="23"/>
      <c r="S367" s="23"/>
      <c r="U367" s="24"/>
      <c r="V367" s="24"/>
      <c r="W367" s="24"/>
      <c r="X367" s="24"/>
      <c r="Y367" s="24"/>
      <c r="AB367" s="23"/>
      <c r="AE367" s="23"/>
    </row>
    <row r="368" spans="1:36" customFormat="1" ht="20.25" customHeight="1" thickBot="1">
      <c r="A368" s="253">
        <v>15</v>
      </c>
      <c r="B368" s="163"/>
      <c r="C368" s="163" t="s">
        <v>1157</v>
      </c>
      <c r="D368" s="226"/>
      <c r="E368" s="403" t="s">
        <v>688</v>
      </c>
      <c r="F368" s="403"/>
      <c r="G368" s="403"/>
      <c r="H368" s="403" t="s">
        <v>38</v>
      </c>
      <c r="I368" s="403"/>
      <c r="J368" s="403"/>
      <c r="K368" s="403" t="s">
        <v>687</v>
      </c>
      <c r="L368" s="403"/>
      <c r="M368" s="403"/>
      <c r="N368" s="403" t="s">
        <v>686</v>
      </c>
      <c r="O368" s="403"/>
      <c r="P368" s="403"/>
      <c r="AH368" s="18"/>
      <c r="AI368" s="25"/>
    </row>
    <row r="369" spans="1:36" ht="12.75">
      <c r="A369" s="155">
        <v>1</v>
      </c>
      <c r="B369" s="80" t="s">
        <v>942</v>
      </c>
      <c r="C369" s="177" t="s">
        <v>971</v>
      </c>
      <c r="D369" s="131" t="str">
        <f t="shared" ref="D369:D374" si="185">HYPERLINK(AJ369,AI369)</f>
        <v>video</v>
      </c>
      <c r="E369" s="390">
        <v>8</v>
      </c>
      <c r="F369" s="390"/>
      <c r="G369" s="390"/>
      <c r="H369" s="390"/>
      <c r="I369" s="390"/>
      <c r="J369" s="390"/>
      <c r="K369" s="390"/>
      <c r="L369" s="390"/>
      <c r="M369" s="390"/>
      <c r="N369" s="390"/>
      <c r="O369" s="390"/>
      <c r="P369" s="391"/>
      <c r="Q369" s="159"/>
      <c r="R369" s="159"/>
      <c r="S369" s="159"/>
      <c r="T369" s="159"/>
      <c r="U369" s="159"/>
      <c r="V369" s="159"/>
      <c r="W369" s="159"/>
      <c r="X369" s="159"/>
      <c r="Y369" s="159"/>
      <c r="Z369" s="159"/>
      <c r="AA369" s="159"/>
      <c r="AB369" s="159"/>
      <c r="AC369" s="159"/>
      <c r="AD369" s="159"/>
      <c r="AE369" s="159"/>
      <c r="AF369" s="159"/>
      <c r="AG369" s="179"/>
      <c r="AI369" s="25" t="s">
        <v>738</v>
      </c>
      <c r="AJ369" s="19" t="str">
        <f>VLOOKUP(C369,EJE!C$1:D1701,2,FALSE)</f>
        <v>https://drive.google.com/file/d/1Obj2B0pgphywe8p9A6MvgDIw5gB_Nl53/view?usp=sharing</v>
      </c>
    </row>
    <row r="370" spans="1:36" ht="12" customHeight="1">
      <c r="A370" s="155">
        <v>2</v>
      </c>
      <c r="B370" s="81" t="s">
        <v>264</v>
      </c>
      <c r="C370" s="179" t="s">
        <v>651</v>
      </c>
      <c r="D370" s="132" t="str">
        <f t="shared" si="185"/>
        <v>video</v>
      </c>
      <c r="E370" s="380"/>
      <c r="F370" s="380"/>
      <c r="G370" s="380"/>
      <c r="H370" s="380" t="s">
        <v>776</v>
      </c>
      <c r="I370" s="380"/>
      <c r="J370" s="380"/>
      <c r="K370" s="380">
        <v>3</v>
      </c>
      <c r="L370" s="380"/>
      <c r="M370" s="380"/>
      <c r="N370" s="380"/>
      <c r="O370" s="380"/>
      <c r="P370" s="385"/>
      <c r="Q370" s="159"/>
      <c r="R370" s="159"/>
      <c r="S370" s="159"/>
      <c r="T370" s="159"/>
      <c r="U370" s="159"/>
      <c r="V370" s="159"/>
      <c r="W370" s="159"/>
      <c r="X370" s="159"/>
      <c r="Y370" s="159"/>
      <c r="Z370" s="159"/>
      <c r="AA370" s="159"/>
      <c r="AB370" s="159"/>
      <c r="AC370" s="159"/>
      <c r="AD370" s="159"/>
      <c r="AE370" s="159"/>
      <c r="AF370" s="159"/>
      <c r="AG370" s="179"/>
      <c r="AI370" s="25" t="s">
        <v>738</v>
      </c>
      <c r="AJ370" s="19" t="str">
        <f>VLOOKUP(C370,EJE!C$1:D1702,2,FALSE)</f>
        <v>https://youtu.be/NDnUK9fSDe8?si=3nBkyPS7AyNNNd0x</v>
      </c>
    </row>
    <row r="371" spans="1:36" ht="12.75" customHeight="1" thickBot="1">
      <c r="A371" s="155">
        <v>3</v>
      </c>
      <c r="B371" s="82" t="s">
        <v>942</v>
      </c>
      <c r="C371" s="181" t="s">
        <v>176</v>
      </c>
      <c r="D371" s="133" t="str">
        <f t="shared" si="185"/>
        <v>video</v>
      </c>
      <c r="E371" s="387"/>
      <c r="F371" s="387"/>
      <c r="G371" s="387"/>
      <c r="H371" s="387" t="s">
        <v>776</v>
      </c>
      <c r="I371" s="387"/>
      <c r="J371" s="387"/>
      <c r="K371" s="387">
        <v>3</v>
      </c>
      <c r="L371" s="387"/>
      <c r="M371" s="387"/>
      <c r="N371" s="387"/>
      <c r="O371" s="387"/>
      <c r="P371" s="388"/>
      <c r="Q371" s="159"/>
      <c r="R371" s="159"/>
      <c r="S371" s="159"/>
      <c r="T371" s="159"/>
      <c r="U371" s="159"/>
      <c r="V371" s="159"/>
      <c r="W371" s="159"/>
      <c r="X371" s="159"/>
      <c r="Y371" s="159"/>
      <c r="Z371" s="159"/>
      <c r="AA371" s="159"/>
      <c r="AB371" s="159"/>
      <c r="AC371" s="159"/>
      <c r="AD371" s="159"/>
      <c r="AE371" s="159"/>
      <c r="AF371" s="159"/>
      <c r="AG371" s="179"/>
      <c r="AI371" s="25" t="s">
        <v>738</v>
      </c>
      <c r="AJ371" s="19" t="str">
        <f>VLOOKUP(C371,EJE!C$1:D1703,2,FALSE)</f>
        <v>https://drive.google.com/file/d/1Q1An8Nigul245WUqUDS52fCJOsCBmEqf/view?usp=drive_link</v>
      </c>
    </row>
    <row r="372" spans="1:36" ht="12" customHeight="1">
      <c r="A372" s="155">
        <v>4</v>
      </c>
      <c r="B372" s="81" t="s">
        <v>739</v>
      </c>
      <c r="C372" s="179" t="s">
        <v>66</v>
      </c>
      <c r="D372" s="132" t="str">
        <f t="shared" si="185"/>
        <v>video</v>
      </c>
      <c r="E372" s="380"/>
      <c r="F372" s="380"/>
      <c r="G372" s="380"/>
      <c r="H372" s="380" t="s">
        <v>776</v>
      </c>
      <c r="I372" s="380"/>
      <c r="J372" s="380"/>
      <c r="K372" s="380">
        <v>3</v>
      </c>
      <c r="L372" s="380"/>
      <c r="M372" s="380"/>
      <c r="N372" s="380"/>
      <c r="O372" s="380"/>
      <c r="P372" s="385"/>
      <c r="Q372" s="159"/>
      <c r="R372" s="159"/>
      <c r="S372" s="159"/>
      <c r="T372" s="159"/>
      <c r="U372" s="159"/>
      <c r="V372" s="159"/>
      <c r="W372" s="159"/>
      <c r="X372" s="159"/>
      <c r="Y372" s="159"/>
      <c r="Z372" s="159"/>
      <c r="AA372" s="159"/>
      <c r="AB372" s="159"/>
      <c r="AC372" s="159"/>
      <c r="AD372" s="159"/>
      <c r="AE372" s="159"/>
      <c r="AF372" s="159"/>
      <c r="AG372" s="179"/>
      <c r="AI372" s="25" t="s">
        <v>738</v>
      </c>
      <c r="AJ372" s="19" t="str">
        <f>VLOOKUP(C372,EJE!C$1:D1704,2,FALSE)</f>
        <v>https://youtu.be/YNAwRWgPwNk?si=tRGZb459mOPBCCZB</v>
      </c>
    </row>
    <row r="373" spans="1:36" ht="12" customHeight="1">
      <c r="A373" s="155">
        <v>5</v>
      </c>
      <c r="B373" s="81" t="s">
        <v>739</v>
      </c>
      <c r="C373" s="179" t="s">
        <v>622</v>
      </c>
      <c r="D373" s="132" t="e">
        <f t="shared" si="185"/>
        <v>#N/A</v>
      </c>
      <c r="E373" s="380"/>
      <c r="F373" s="380"/>
      <c r="G373" s="380"/>
      <c r="H373" s="380" t="s">
        <v>776</v>
      </c>
      <c r="I373" s="380"/>
      <c r="J373" s="380"/>
      <c r="K373" s="380">
        <v>3</v>
      </c>
      <c r="L373" s="380"/>
      <c r="M373" s="380"/>
      <c r="N373" s="380"/>
      <c r="O373" s="380"/>
      <c r="P373" s="385"/>
      <c r="Q373" s="159"/>
      <c r="R373" s="159"/>
      <c r="S373" s="159"/>
      <c r="T373" s="159"/>
      <c r="U373" s="159"/>
      <c r="V373" s="159"/>
      <c r="W373" s="159"/>
      <c r="X373" s="159"/>
      <c r="Y373" s="159"/>
      <c r="Z373" s="159"/>
      <c r="AA373" s="159"/>
      <c r="AB373" s="159"/>
      <c r="AC373" s="159"/>
      <c r="AD373" s="159"/>
      <c r="AE373" s="159"/>
      <c r="AF373" s="159"/>
      <c r="AG373" s="179"/>
      <c r="AI373" s="25" t="s">
        <v>738</v>
      </c>
      <c r="AJ373" s="19" t="e">
        <f>VLOOKUP(C373,EJE!C$1:D1705,2,FALSE)</f>
        <v>#N/A</v>
      </c>
    </row>
    <row r="374" spans="1:36" ht="12" customHeight="1" thickBot="1">
      <c r="A374" s="155">
        <v>6</v>
      </c>
      <c r="B374" s="81" t="s">
        <v>0</v>
      </c>
      <c r="C374" s="179" t="s">
        <v>627</v>
      </c>
      <c r="D374" s="132" t="str">
        <f t="shared" si="185"/>
        <v>video</v>
      </c>
      <c r="E374" s="380"/>
      <c r="F374" s="380"/>
      <c r="G374" s="380"/>
      <c r="H374" s="380" t="s">
        <v>776</v>
      </c>
      <c r="I374" s="380"/>
      <c r="J374" s="380"/>
      <c r="K374" s="380">
        <v>3</v>
      </c>
      <c r="L374" s="380"/>
      <c r="M374" s="380"/>
      <c r="N374" s="380"/>
      <c r="O374" s="380"/>
      <c r="P374" s="385"/>
      <c r="Q374" s="159"/>
      <c r="R374" s="159"/>
      <c r="S374" s="159"/>
      <c r="T374" s="159"/>
      <c r="U374" s="159"/>
      <c r="V374" s="159"/>
      <c r="W374" s="159"/>
      <c r="X374" s="159"/>
      <c r="Y374" s="159"/>
      <c r="Z374" s="159"/>
      <c r="AA374" s="159"/>
      <c r="AB374" s="159"/>
      <c r="AC374" s="159"/>
      <c r="AD374" s="159"/>
      <c r="AE374" s="159"/>
      <c r="AF374" s="159"/>
      <c r="AG374" s="179"/>
      <c r="AI374" s="25" t="s">
        <v>738</v>
      </c>
      <c r="AJ374" s="19" t="str">
        <f>VLOOKUP(C374,EJE!C$1:D1706,2,FALSE)</f>
        <v>https://youtu.be/21c_yxmd5lQ?si=PIVwUqgcfAsyu5jn</v>
      </c>
    </row>
    <row r="375" spans="1:36" ht="12.75">
      <c r="A375" s="155">
        <v>7</v>
      </c>
      <c r="B375" s="129" t="s">
        <v>1161</v>
      </c>
      <c r="C375" s="177" t="str">
        <f>+VLOOKUP($B375,PERIODIZACION!$A$3:$AN$528,2,FALSE)</f>
        <v>SEAL ROW</v>
      </c>
      <c r="D375" s="222">
        <f>IF(VLOOKUP($B375,PERIODIZACION!$A$3:$AN$528,3,FALSE)=0,"",VLOOKUP($B375,PERIODIZACION!$A$3:$AN$528,3,FALSE))</f>
        <v>40</v>
      </c>
      <c r="E375" s="177" t="str">
        <f t="shared" ref="E375" si="186">IF(D375 &lt;&gt; "","/","")</f>
        <v>/</v>
      </c>
      <c r="F375" s="177">
        <f>IF(VLOOKUP($B375,PERIODIZACION!$A$3:$AN$500,4,FALSE)=0,"",VLOOKUP($B375,PERIODIZACION!$A$3:$AN$500,4,FALSE))</f>
        <v>4</v>
      </c>
      <c r="G375" s="177">
        <f>IF(VLOOKUP($B375,PERIODIZACION!$A$3:$AN$500,5,FALSE)=0,"",VLOOKUP($B375,PERIODIZACION!$A$3:$AN$500,5,FALSE))</f>
        <v>60</v>
      </c>
      <c r="H375" s="177" t="str">
        <f t="shared" ref="H375" si="187">IF(G375 &lt;&gt; "","/","")</f>
        <v>/</v>
      </c>
      <c r="I375" s="177">
        <f>IF(VLOOKUP($B375,PERIODIZACION!$A$3:$AN$500,6,FALSE)=0,"",VLOOKUP($B375,PERIODIZACION!$A$3:$AN$500,6,FALSE))</f>
        <v>4</v>
      </c>
      <c r="J375" s="177">
        <f>IF(VLOOKUP($B375,PERIODIZACION!$A$3:$AN$500,7,FALSE)=0,"",VLOOKUP($B375,PERIODIZACION!$A$3:$AN$500,7,FALSE))</f>
        <v>70</v>
      </c>
      <c r="K375" s="177" t="str">
        <f t="shared" ref="K375" si="188">IF(J375 &lt;&gt; "","/","")</f>
        <v>/</v>
      </c>
      <c r="L375" s="177">
        <f>IF(VLOOKUP($B375,PERIODIZACION!$A$3:$AN$500,8,FALSE)=0,"",VLOOKUP($B375,PERIODIZACION!$A$3:$AN$500,8,FALSE))</f>
        <v>4</v>
      </c>
      <c r="M375" s="177">
        <f>IF(VLOOKUP($B375,PERIODIZACION!$A$3:$AN$500,9,FALSE)=0,"",VLOOKUP($B375,PERIODIZACION!$A$3:$AN$500,9,FALSE))</f>
        <v>80</v>
      </c>
      <c r="N375" s="177" t="str">
        <f t="shared" ref="N375" si="189">IF(M375 &lt;&gt; "","/","")</f>
        <v>/</v>
      </c>
      <c r="O375" s="177">
        <f>IF(VLOOKUP($B375,PERIODIZACION!$A$3:$AN$500,10,FALSE)=0,"",VLOOKUP($B375,PERIODIZACION!$A$3:$AN$500,10,FALSE))</f>
        <v>2</v>
      </c>
      <c r="P375" s="177">
        <f>IF(VLOOKUP($B375,PERIODIZACION!$A$3:$AN$500,11,FALSE)=0,"",VLOOKUP($B375,PERIODIZACION!$A$3:$AN$500,11,FALSE))</f>
        <v>80</v>
      </c>
      <c r="Q375" s="177" t="str">
        <f t="shared" ref="Q375" si="190">IF(P375 &lt;&gt; "","/","")</f>
        <v>/</v>
      </c>
      <c r="R375" s="177">
        <f>IF(VLOOKUP($B375,PERIODIZACION!$A$3:$AN$500,12,FALSE)=0,"",VLOOKUP($B375,PERIODIZACION!$A$3:$AN$500,12,FALSE))</f>
        <v>2</v>
      </c>
      <c r="S375" s="177">
        <f>IF(VLOOKUP($B375,PERIODIZACION!$A$3:$AN$500,13,FALSE)=0,"",VLOOKUP($B375,PERIODIZACION!$A$3:$AN$500,13,FALSE))</f>
        <v>80</v>
      </c>
      <c r="T375" s="177" t="str">
        <f t="shared" ref="T375" si="191">IF(S375 &lt;&gt; "","/","")</f>
        <v>/</v>
      </c>
      <c r="U375" s="177">
        <f>IF(VLOOKUP($B375,PERIODIZACION!$A$3:$AN$500,14,FALSE)=0,"",VLOOKUP($B375,PERIODIZACION!$A$3:$AN$500,14,FALSE))</f>
        <v>2</v>
      </c>
      <c r="V375" s="177">
        <f>IF(VLOOKUP($B375,PERIODIZACION!$A$3:$AN$500,15,FALSE)=0,"",VLOOKUP($B375,PERIODIZACION!$A$3:$AN$500,15,FALSE))</f>
        <v>80</v>
      </c>
      <c r="W375" s="177" t="str">
        <f t="shared" ref="W375" si="192">IF(V375 &lt;&gt; "","/","")</f>
        <v>/</v>
      </c>
      <c r="X375" s="177">
        <f>IF(VLOOKUP($B375,PERIODIZACION!$A$3:$AN$500,16,FALSE)=0,"",VLOOKUP($B375,PERIODIZACION!$A$3:$AN$500,16,FALSE))</f>
        <v>2</v>
      </c>
      <c r="Y375" s="177">
        <f>IF(VLOOKUP($B375,PERIODIZACION!$A$3:$AN$500,17,FALSE)=0,"",VLOOKUP($B375,PERIODIZACION!$A$3:$AN$500,17,FALSE))</f>
        <v>80</v>
      </c>
      <c r="Z375" s="177" t="str">
        <f t="shared" ref="Z375" si="193">IF(Y375 &lt;&gt; "","/","")</f>
        <v>/</v>
      </c>
      <c r="AA375" s="177">
        <f>IF(VLOOKUP($B375,PERIODIZACION!$A$3:$AN$500,18,FALSE)=0,"",VLOOKUP($B375,PERIODIZACION!$A$3:$AN$500,18,FALSE))</f>
        <v>2</v>
      </c>
      <c r="AB375" s="177">
        <f>IF(VLOOKUP($B375,PERIODIZACION!$A$3:$AN$500,19,FALSE)=0,"",VLOOKUP($B375,PERIODIZACION!$A$3:$AN$500,19,FALSE))</f>
        <v>80</v>
      </c>
      <c r="AC375" s="177" t="str">
        <f t="shared" ref="AC375" si="194">IF(AB375 &lt;&gt; "","/","")</f>
        <v>/</v>
      </c>
      <c r="AD375" s="177">
        <f>IF(VLOOKUP($B375,PERIODIZACION!$A$3:$AN$500,20,FALSE)=0,"",VLOOKUP($B375,PERIODIZACION!$A$3:$AN$500,20,FALSE))</f>
        <v>2</v>
      </c>
      <c r="AE375" s="177" t="str">
        <f>IF(VLOOKUP($B375,PERIODIZACION!$A$3:$AN$500,21,FALSE)=0,"",VLOOKUP($B375,PERIODIZACION!$A$3:$AN$500,21,FALSE))</f>
        <v/>
      </c>
      <c r="AF375" s="177" t="str">
        <f t="shared" ref="AF375" si="195">IF(AE375 &lt;&gt; "","/","")</f>
        <v/>
      </c>
      <c r="AG375" s="182" t="str">
        <f>IF(VLOOKUP($B375,PERIODIZACION!$A$3:$AN$500,22,FALSE)=0,"",VLOOKUP($B375,PERIODIZACION!$A$3:$AN$500,22,FALSE))</f>
        <v/>
      </c>
      <c r="AJ375" s="19" t="e">
        <f>VLOOKUP(C375,EJE!C$1:D1707,2,FALSE)</f>
        <v>#N/A</v>
      </c>
    </row>
    <row r="376" spans="1:36" ht="12" customHeight="1">
      <c r="A376" s="155">
        <v>8</v>
      </c>
      <c r="B376" s="81" t="s">
        <v>685</v>
      </c>
      <c r="C376" s="179" t="s">
        <v>3</v>
      </c>
      <c r="D376" s="132" t="str">
        <f>HYPERLINK(AJ376,AI376)</f>
        <v>video</v>
      </c>
      <c r="E376" s="380"/>
      <c r="F376" s="380"/>
      <c r="G376" s="380"/>
      <c r="H376" s="380" t="s">
        <v>776</v>
      </c>
      <c r="I376" s="380"/>
      <c r="J376" s="380"/>
      <c r="K376" s="380"/>
      <c r="L376" s="380"/>
      <c r="M376" s="380"/>
      <c r="N376" s="380"/>
      <c r="O376" s="380"/>
      <c r="P376" s="380"/>
      <c r="Q376" s="179"/>
      <c r="R376" s="179"/>
      <c r="S376" s="179"/>
      <c r="T376" s="179"/>
      <c r="U376" s="179"/>
      <c r="V376" s="179"/>
      <c r="W376" s="179"/>
      <c r="X376" s="179"/>
      <c r="Y376" s="179"/>
      <c r="Z376" s="179"/>
      <c r="AA376" s="179"/>
      <c r="AB376" s="179"/>
      <c r="AC376" s="179"/>
      <c r="AD376" s="179"/>
      <c r="AE376" s="179"/>
      <c r="AF376" s="179"/>
      <c r="AG376" s="183"/>
      <c r="AI376" s="25" t="s">
        <v>738</v>
      </c>
      <c r="AJ376" s="19" t="str">
        <f>VLOOKUP(C376,EJE!C$1:D1708,2,FALSE)</f>
        <v>https://youtu.be/JwwQxitUCsY?si=-0IR-GRHn2uOUwX0</v>
      </c>
    </row>
    <row r="377" spans="1:36" ht="12.75" customHeight="1" thickBot="1">
      <c r="A377" s="155">
        <v>9</v>
      </c>
      <c r="B377" s="82" t="s">
        <v>264</v>
      </c>
      <c r="C377" s="181" t="s">
        <v>219</v>
      </c>
      <c r="D377" s="133" t="str">
        <f>HYPERLINK(AJ377,AI377)</f>
        <v>video</v>
      </c>
      <c r="E377" s="387"/>
      <c r="F377" s="387"/>
      <c r="G377" s="387"/>
      <c r="H377" s="387" t="s">
        <v>776</v>
      </c>
      <c r="I377" s="387"/>
      <c r="J377" s="387"/>
      <c r="K377" s="387"/>
      <c r="L377" s="387"/>
      <c r="M377" s="387"/>
      <c r="N377" s="387"/>
      <c r="O377" s="387"/>
      <c r="P377" s="387"/>
      <c r="Q377" s="181"/>
      <c r="R377" s="181"/>
      <c r="S377" s="181"/>
      <c r="T377" s="181"/>
      <c r="U377" s="181"/>
      <c r="V377" s="181"/>
      <c r="W377" s="181"/>
      <c r="X377" s="181"/>
      <c r="Y377" s="181"/>
      <c r="Z377" s="181"/>
      <c r="AA377" s="181"/>
      <c r="AB377" s="181"/>
      <c r="AC377" s="181"/>
      <c r="AD377" s="181"/>
      <c r="AE377" s="181"/>
      <c r="AF377" s="181"/>
      <c r="AG377" s="184"/>
      <c r="AI377" s="25" t="s">
        <v>738</v>
      </c>
      <c r="AJ377" s="19">
        <f>VLOOKUP(C377,EJE!C$1:D1709,2,FALSE)</f>
        <v>0</v>
      </c>
    </row>
    <row r="378" spans="1:36" ht="20.25">
      <c r="A378" s="155">
        <v>10</v>
      </c>
      <c r="B378" s="163"/>
      <c r="C378" s="163"/>
      <c r="D378" s="226"/>
      <c r="E378" s="403" t="s">
        <v>688</v>
      </c>
      <c r="F378" s="403"/>
      <c r="G378" s="403"/>
      <c r="H378" s="403" t="s">
        <v>38</v>
      </c>
      <c r="I378" s="403"/>
      <c r="J378" s="403"/>
      <c r="K378" s="403" t="s">
        <v>687</v>
      </c>
      <c r="L378" s="403"/>
      <c r="M378" s="403"/>
      <c r="N378" s="403" t="s">
        <v>686</v>
      </c>
      <c r="O378" s="403"/>
      <c r="P378" s="403"/>
      <c r="Q378" s="179"/>
      <c r="R378" s="179"/>
      <c r="S378" s="179"/>
      <c r="T378" s="179"/>
      <c r="U378" s="179"/>
      <c r="V378" s="179"/>
      <c r="W378" s="179"/>
      <c r="X378" s="179"/>
      <c r="Y378" s="179"/>
      <c r="Z378" s="179"/>
      <c r="AA378" s="179"/>
      <c r="AB378" s="179"/>
      <c r="AC378" s="179"/>
      <c r="AD378" s="179"/>
      <c r="AE378" s="179"/>
      <c r="AF378" s="179"/>
      <c r="AG378" s="179"/>
      <c r="AJ378" s="19"/>
    </row>
    <row r="379" spans="1:36" ht="12" customHeight="1">
      <c r="A379" s="155">
        <v>11</v>
      </c>
      <c r="B379" s="83" t="s">
        <v>685</v>
      </c>
      <c r="C379" s="179" t="s">
        <v>3</v>
      </c>
      <c r="D379" s="132" t="str">
        <f t="shared" ref="D379:D385" si="196">HYPERLINK(AJ379,AI379)</f>
        <v>video</v>
      </c>
      <c r="E379" s="380"/>
      <c r="F379" s="380"/>
      <c r="G379" s="380"/>
      <c r="H379" s="380" t="s">
        <v>776</v>
      </c>
      <c r="I379" s="380"/>
      <c r="J379" s="380"/>
      <c r="K379" s="380"/>
      <c r="L379" s="380"/>
      <c r="M379" s="380"/>
      <c r="N379" s="380"/>
      <c r="O379" s="380"/>
      <c r="P379" s="380"/>
      <c r="Q379" s="179"/>
      <c r="R379" s="179"/>
      <c r="S379" s="179"/>
      <c r="T379" s="179"/>
      <c r="U379" s="179"/>
      <c r="V379" s="179"/>
      <c r="W379" s="179"/>
      <c r="X379" s="179"/>
      <c r="Y379" s="179"/>
      <c r="Z379" s="179"/>
      <c r="AA379" s="179"/>
      <c r="AB379" s="179"/>
      <c r="AC379" s="179"/>
      <c r="AD379" s="179"/>
      <c r="AE379" s="179"/>
      <c r="AF379" s="179"/>
      <c r="AG379" s="179"/>
      <c r="AI379" s="25" t="s">
        <v>738</v>
      </c>
      <c r="AJ379" s="19" t="str">
        <f>VLOOKUP(C379,EJE!C$1:D1711,2,FALSE)</f>
        <v>https://youtu.be/JwwQxitUCsY?si=-0IR-GRHn2uOUwX0</v>
      </c>
    </row>
    <row r="380" spans="1:36" ht="12.75" customHeight="1">
      <c r="A380" s="155">
        <v>12</v>
      </c>
      <c r="B380" s="83" t="s">
        <v>942</v>
      </c>
      <c r="C380" s="179" t="s">
        <v>179</v>
      </c>
      <c r="D380" s="132" t="str">
        <f t="shared" si="196"/>
        <v>video</v>
      </c>
      <c r="E380" s="380"/>
      <c r="F380" s="380"/>
      <c r="G380" s="380"/>
      <c r="H380" s="380" t="s">
        <v>776</v>
      </c>
      <c r="I380" s="380"/>
      <c r="J380" s="380"/>
      <c r="K380" s="380"/>
      <c r="L380" s="380"/>
      <c r="M380" s="380"/>
      <c r="N380" s="380"/>
      <c r="O380" s="380"/>
      <c r="P380" s="380"/>
      <c r="Q380" s="179"/>
      <c r="R380" s="179"/>
      <c r="S380" s="179"/>
      <c r="T380" s="179"/>
      <c r="U380" s="179"/>
      <c r="V380" s="179"/>
      <c r="W380" s="179"/>
      <c r="X380" s="179"/>
      <c r="Y380" s="179"/>
      <c r="Z380" s="179"/>
      <c r="AA380" s="179"/>
      <c r="AB380" s="179"/>
      <c r="AC380" s="179"/>
      <c r="AD380" s="179"/>
      <c r="AE380" s="179"/>
      <c r="AF380" s="179"/>
      <c r="AG380" s="179"/>
      <c r="AI380" s="25" t="s">
        <v>738</v>
      </c>
      <c r="AJ380" s="19" t="str">
        <f>VLOOKUP(C380,EJE!C$1:D1712,2,FALSE)</f>
        <v>https://drive.google.com/file/d/1aPXukXLmArT7QiK0Ae-iFEh4IpnK7iYT/view?usp=sharing</v>
      </c>
    </row>
    <row r="381" spans="1:36" ht="12.75" customHeight="1">
      <c r="A381" s="155">
        <v>13</v>
      </c>
      <c r="B381" s="83" t="s">
        <v>942</v>
      </c>
      <c r="C381" s="179" t="s">
        <v>179</v>
      </c>
      <c r="D381" s="132" t="str">
        <f t="shared" si="196"/>
        <v>video</v>
      </c>
      <c r="E381" s="380"/>
      <c r="F381" s="380"/>
      <c r="G381" s="380"/>
      <c r="H381" s="380" t="s">
        <v>776</v>
      </c>
      <c r="I381" s="380"/>
      <c r="J381" s="380"/>
      <c r="K381" s="380"/>
      <c r="L381" s="380"/>
      <c r="M381" s="380"/>
      <c r="N381" s="380"/>
      <c r="O381" s="380"/>
      <c r="P381" s="380"/>
      <c r="Q381" s="179"/>
      <c r="R381" s="179"/>
      <c r="S381" s="179"/>
      <c r="T381" s="179"/>
      <c r="U381" s="179"/>
      <c r="V381" s="179"/>
      <c r="W381" s="179"/>
      <c r="X381" s="179"/>
      <c r="Y381" s="179"/>
      <c r="Z381" s="179"/>
      <c r="AA381" s="179"/>
      <c r="AB381" s="179"/>
      <c r="AC381" s="179"/>
      <c r="AD381" s="179"/>
      <c r="AE381" s="179"/>
      <c r="AF381" s="179"/>
      <c r="AG381" s="179"/>
      <c r="AI381" s="25" t="s">
        <v>738</v>
      </c>
      <c r="AJ381" s="19" t="str">
        <f>VLOOKUP(C381,EJE!C$1:D1713,2,FALSE)</f>
        <v>https://drive.google.com/file/d/1aPXukXLmArT7QiK0Ae-iFEh4IpnK7iYT/view?usp=sharing</v>
      </c>
    </row>
    <row r="382" spans="1:36" ht="12" customHeight="1">
      <c r="A382" s="155">
        <v>14</v>
      </c>
      <c r="B382" s="83" t="s">
        <v>42</v>
      </c>
      <c r="C382" s="171" t="s">
        <v>15</v>
      </c>
      <c r="D382" s="132" t="str">
        <f t="shared" si="196"/>
        <v>video</v>
      </c>
      <c r="E382" s="392">
        <v>10</v>
      </c>
      <c r="F382" s="392"/>
      <c r="G382" s="392"/>
      <c r="H382" s="392" t="s">
        <v>772</v>
      </c>
      <c r="I382" s="392"/>
      <c r="J382" s="392"/>
      <c r="K382" s="392">
        <v>3</v>
      </c>
      <c r="L382" s="392"/>
      <c r="M382" s="392"/>
      <c r="N382" s="392"/>
      <c r="O382" s="392"/>
      <c r="P382" s="392"/>
      <c r="Q382" s="171"/>
      <c r="R382" s="171"/>
      <c r="S382" s="171"/>
      <c r="T382" s="130"/>
      <c r="U382" s="130"/>
      <c r="V382" s="130"/>
      <c r="W382" s="130"/>
      <c r="X382" s="130"/>
      <c r="Y382" s="130"/>
      <c r="Z382" s="130"/>
      <c r="AA382" s="130"/>
      <c r="AB382" s="130"/>
      <c r="AC382" s="130"/>
      <c r="AD382" s="130"/>
      <c r="AE382" s="130"/>
      <c r="AF382" s="130"/>
      <c r="AG382" s="171"/>
      <c r="AI382" s="25" t="s">
        <v>738</v>
      </c>
      <c r="AJ382" s="19">
        <f>VLOOKUP(C382,EJE!C$1:D1714,2,FALSE)</f>
        <v>0</v>
      </c>
    </row>
    <row r="383" spans="1:36" ht="12" customHeight="1">
      <c r="A383" s="155">
        <v>15</v>
      </c>
      <c r="B383" s="83" t="s">
        <v>39</v>
      </c>
      <c r="C383" s="171" t="s">
        <v>149</v>
      </c>
      <c r="D383" s="132" t="str">
        <f t="shared" si="196"/>
        <v>video</v>
      </c>
      <c r="E383" s="392">
        <v>10</v>
      </c>
      <c r="F383" s="392"/>
      <c r="G383" s="392"/>
      <c r="H383" s="392" t="s">
        <v>772</v>
      </c>
      <c r="I383" s="392"/>
      <c r="J383" s="392"/>
      <c r="K383" s="392">
        <v>3</v>
      </c>
      <c r="L383" s="392"/>
      <c r="M383" s="392"/>
      <c r="N383" s="392"/>
      <c r="O383" s="392"/>
      <c r="P383" s="392"/>
      <c r="Q383" s="171"/>
      <c r="R383" s="171"/>
      <c r="S383" s="171"/>
      <c r="T383" s="130"/>
      <c r="U383" s="130"/>
      <c r="V383" s="130"/>
      <c r="W383" s="130"/>
      <c r="X383" s="130"/>
      <c r="Y383" s="130"/>
      <c r="Z383" s="130"/>
      <c r="AA383" s="130"/>
      <c r="AB383" s="130"/>
      <c r="AC383" s="130"/>
      <c r="AD383" s="130"/>
      <c r="AE383" s="130"/>
      <c r="AF383" s="130"/>
      <c r="AG383" s="171"/>
      <c r="AI383" s="25" t="s">
        <v>738</v>
      </c>
      <c r="AJ383" s="19">
        <f>VLOOKUP(C383,EJE!C$1:D1715,2,FALSE)</f>
        <v>0</v>
      </c>
    </row>
    <row r="384" spans="1:36" ht="12.75" customHeight="1">
      <c r="A384" s="155">
        <v>16</v>
      </c>
      <c r="B384" s="83" t="s">
        <v>685</v>
      </c>
      <c r="C384" s="171" t="s">
        <v>4</v>
      </c>
      <c r="D384" s="132" t="str">
        <f t="shared" si="196"/>
        <v>video</v>
      </c>
      <c r="E384" s="392"/>
      <c r="F384" s="392"/>
      <c r="G384" s="392"/>
      <c r="H384" s="392" t="s">
        <v>779</v>
      </c>
      <c r="I384" s="392"/>
      <c r="J384" s="392"/>
      <c r="K384" s="392">
        <v>3</v>
      </c>
      <c r="L384" s="392"/>
      <c r="M384" s="392"/>
      <c r="N384" s="392"/>
      <c r="O384" s="392"/>
      <c r="P384" s="392"/>
      <c r="Q384" s="171"/>
      <c r="R384" s="171"/>
      <c r="S384" s="171"/>
      <c r="T384" s="130"/>
      <c r="U384" s="130"/>
      <c r="V384" s="130"/>
      <c r="W384" s="130"/>
      <c r="X384" s="130"/>
      <c r="Y384" s="130"/>
      <c r="Z384" s="130"/>
      <c r="AA384" s="130"/>
      <c r="AB384" s="130"/>
      <c r="AC384" s="130"/>
      <c r="AD384" s="130"/>
      <c r="AE384" s="130"/>
      <c r="AF384" s="130"/>
      <c r="AG384" s="171"/>
      <c r="AI384" s="25" t="s">
        <v>738</v>
      </c>
      <c r="AJ384" s="19" t="str">
        <f>VLOOKUP(C384,EJE!C$1:D1716,2,FALSE)</f>
        <v>https://youtu.be/SvFPSj9WcEk?si=iMWBcf8EZLcp5zy2</v>
      </c>
    </row>
    <row r="385" spans="1:36">
      <c r="A385" s="155">
        <v>17</v>
      </c>
      <c r="B385" s="83" t="s">
        <v>1</v>
      </c>
      <c r="C385" s="171" t="s">
        <v>746</v>
      </c>
      <c r="D385" s="132" t="str">
        <f t="shared" si="196"/>
        <v>video</v>
      </c>
      <c r="E385" s="392"/>
      <c r="F385" s="392"/>
      <c r="G385" s="392"/>
      <c r="H385" s="392"/>
      <c r="I385" s="392"/>
      <c r="J385" s="392"/>
      <c r="K385" s="392"/>
      <c r="L385" s="392"/>
      <c r="M385" s="392"/>
      <c r="N385" s="392"/>
      <c r="O385" s="392"/>
      <c r="P385" s="392"/>
      <c r="Q385" s="171"/>
      <c r="R385" s="171"/>
      <c r="S385" s="171"/>
      <c r="T385" s="171"/>
      <c r="U385" s="171"/>
      <c r="V385" s="171"/>
      <c r="W385" s="171"/>
      <c r="X385" s="171"/>
      <c r="Y385" s="171"/>
      <c r="Z385" s="171"/>
      <c r="AA385" s="171"/>
      <c r="AB385" s="171"/>
      <c r="AC385" s="171"/>
      <c r="AD385" s="171"/>
      <c r="AE385" s="171"/>
      <c r="AF385" s="130"/>
      <c r="AG385" s="171"/>
      <c r="AI385" s="25" t="s">
        <v>738</v>
      </c>
      <c r="AJ385" s="19">
        <f>VLOOKUP(C385,EJE!C$1:D1717,2,FALSE)</f>
        <v>0</v>
      </c>
    </row>
    <row r="386" spans="1:36">
      <c r="A386" s="155">
        <v>18</v>
      </c>
      <c r="B386" s="83" t="s">
        <v>1</v>
      </c>
      <c r="C386" s="171" t="s">
        <v>746</v>
      </c>
      <c r="D386" s="132" t="str">
        <f t="shared" ref="D386:D392" si="197">HYPERLINK(AJ386,AI386)</f>
        <v>video</v>
      </c>
      <c r="E386" s="392"/>
      <c r="F386" s="392"/>
      <c r="G386" s="392"/>
      <c r="H386" s="392"/>
      <c r="I386" s="392"/>
      <c r="J386" s="392"/>
      <c r="K386" s="392"/>
      <c r="L386" s="392"/>
      <c r="M386" s="392"/>
      <c r="N386" s="392"/>
      <c r="O386" s="392"/>
      <c r="P386" s="392"/>
      <c r="Q386" s="171"/>
      <c r="R386" s="171"/>
      <c r="S386" s="171"/>
      <c r="T386" s="171"/>
      <c r="U386" s="171"/>
      <c r="V386" s="171"/>
      <c r="W386" s="171"/>
      <c r="X386" s="171"/>
      <c r="Y386" s="171"/>
      <c r="Z386" s="171"/>
      <c r="AA386" s="171"/>
      <c r="AB386" s="171"/>
      <c r="AC386" s="171"/>
      <c r="AD386" s="171"/>
      <c r="AE386" s="171"/>
      <c r="AF386" s="130"/>
      <c r="AG386" s="171"/>
      <c r="AI386" s="25" t="s">
        <v>738</v>
      </c>
      <c r="AJ386" s="19">
        <f>VLOOKUP(C386,EJE!C$1:D1718,2,FALSE)</f>
        <v>0</v>
      </c>
    </row>
    <row r="387" spans="1:36">
      <c r="A387" s="155">
        <v>19</v>
      </c>
      <c r="B387" s="83" t="s">
        <v>1</v>
      </c>
      <c r="C387" s="171" t="s">
        <v>746</v>
      </c>
      <c r="D387" s="132" t="str">
        <f t="shared" si="197"/>
        <v>video</v>
      </c>
      <c r="E387" s="392"/>
      <c r="F387" s="392"/>
      <c r="G387" s="392"/>
      <c r="H387" s="392"/>
      <c r="I387" s="392"/>
      <c r="J387" s="392"/>
      <c r="K387" s="392"/>
      <c r="L387" s="392"/>
      <c r="M387" s="392"/>
      <c r="N387" s="392"/>
      <c r="O387" s="392"/>
      <c r="P387" s="392"/>
      <c r="Q387" s="171"/>
      <c r="R387" s="171"/>
      <c r="S387" s="171"/>
      <c r="T387" s="171"/>
      <c r="U387" s="171"/>
      <c r="V387" s="171"/>
      <c r="W387" s="171"/>
      <c r="X387" s="171"/>
      <c r="Y387" s="171"/>
      <c r="Z387" s="171"/>
      <c r="AA387" s="171"/>
      <c r="AB387" s="171"/>
      <c r="AC387" s="171"/>
      <c r="AD387" s="171"/>
      <c r="AE387" s="171"/>
      <c r="AF387" s="130"/>
      <c r="AG387" s="171"/>
      <c r="AI387" s="25" t="s">
        <v>738</v>
      </c>
      <c r="AJ387" s="19">
        <f>VLOOKUP(C387,EJE!C$1:D1719,2,FALSE)</f>
        <v>0</v>
      </c>
    </row>
    <row r="388" spans="1:36">
      <c r="A388" s="155">
        <v>20</v>
      </c>
      <c r="B388" s="83" t="s">
        <v>1</v>
      </c>
      <c r="C388" s="171" t="s">
        <v>746</v>
      </c>
      <c r="D388" s="132" t="str">
        <f t="shared" si="197"/>
        <v>video</v>
      </c>
      <c r="E388" s="392"/>
      <c r="F388" s="392"/>
      <c r="G388" s="392"/>
      <c r="H388" s="392"/>
      <c r="I388" s="392"/>
      <c r="J388" s="392"/>
      <c r="K388" s="392"/>
      <c r="L388" s="392"/>
      <c r="M388" s="392"/>
      <c r="N388" s="392"/>
      <c r="O388" s="392"/>
      <c r="P388" s="392"/>
      <c r="Q388" s="171"/>
      <c r="R388" s="171"/>
      <c r="S388" s="171"/>
      <c r="T388" s="171"/>
      <c r="U388" s="171"/>
      <c r="V388" s="171"/>
      <c r="W388" s="171"/>
      <c r="X388" s="171"/>
      <c r="Y388" s="171"/>
      <c r="Z388" s="171"/>
      <c r="AA388" s="171"/>
      <c r="AB388" s="171"/>
      <c r="AC388" s="171"/>
      <c r="AD388" s="171"/>
      <c r="AE388" s="171"/>
      <c r="AF388" s="130"/>
      <c r="AG388" s="171"/>
      <c r="AI388" s="25" t="s">
        <v>738</v>
      </c>
      <c r="AJ388" s="19">
        <f>VLOOKUP(C388,EJE!C$1:D1720,2,FALSE)</f>
        <v>0</v>
      </c>
    </row>
    <row r="389" spans="1:36">
      <c r="A389" s="155">
        <v>21</v>
      </c>
      <c r="B389" s="83" t="s">
        <v>1</v>
      </c>
      <c r="C389" s="171" t="s">
        <v>746</v>
      </c>
      <c r="D389" s="132" t="str">
        <f t="shared" si="197"/>
        <v>video</v>
      </c>
      <c r="E389" s="392"/>
      <c r="F389" s="392"/>
      <c r="G389" s="392"/>
      <c r="H389" s="392"/>
      <c r="I389" s="392"/>
      <c r="J389" s="392"/>
      <c r="K389" s="392"/>
      <c r="L389" s="392"/>
      <c r="M389" s="392"/>
      <c r="N389" s="392"/>
      <c r="O389" s="392"/>
      <c r="P389" s="392"/>
      <c r="Q389" s="171"/>
      <c r="R389" s="171"/>
      <c r="S389" s="171"/>
      <c r="T389" s="171"/>
      <c r="U389" s="171"/>
      <c r="V389" s="171"/>
      <c r="W389" s="171"/>
      <c r="X389" s="171"/>
      <c r="Y389" s="171"/>
      <c r="Z389" s="171"/>
      <c r="AA389" s="171"/>
      <c r="AB389" s="171"/>
      <c r="AC389" s="171"/>
      <c r="AD389" s="171"/>
      <c r="AE389" s="171"/>
      <c r="AF389" s="130"/>
      <c r="AG389" s="171"/>
      <c r="AI389" s="25" t="s">
        <v>738</v>
      </c>
      <c r="AJ389" s="19">
        <f>VLOOKUP(C389,EJE!C$1:D1721,2,FALSE)</f>
        <v>0</v>
      </c>
    </row>
    <row r="390" spans="1:36">
      <c r="A390" s="155">
        <v>22</v>
      </c>
      <c r="B390" s="83" t="s">
        <v>1</v>
      </c>
      <c r="C390" s="171" t="s">
        <v>746</v>
      </c>
      <c r="D390" s="132" t="str">
        <f t="shared" si="197"/>
        <v>video</v>
      </c>
      <c r="E390" s="392"/>
      <c r="F390" s="392"/>
      <c r="G390" s="392"/>
      <c r="H390" s="392"/>
      <c r="I390" s="392"/>
      <c r="J390" s="392"/>
      <c r="K390" s="392"/>
      <c r="L390" s="392"/>
      <c r="M390" s="392"/>
      <c r="N390" s="392"/>
      <c r="O390" s="392"/>
      <c r="P390" s="392"/>
      <c r="Q390" s="171"/>
      <c r="R390" s="171"/>
      <c r="S390" s="171"/>
      <c r="T390" s="171"/>
      <c r="U390" s="171"/>
      <c r="V390" s="171"/>
      <c r="W390" s="171"/>
      <c r="X390" s="171"/>
      <c r="Y390" s="171"/>
      <c r="Z390" s="171"/>
      <c r="AA390" s="171"/>
      <c r="AB390" s="171"/>
      <c r="AC390" s="171"/>
      <c r="AD390" s="171"/>
      <c r="AE390" s="171"/>
      <c r="AF390" s="130"/>
      <c r="AG390" s="171"/>
      <c r="AI390" s="25" t="s">
        <v>738</v>
      </c>
      <c r="AJ390" s="19">
        <f>VLOOKUP(C390,EJE!C$1:D1722,2,FALSE)</f>
        <v>0</v>
      </c>
    </row>
    <row r="391" spans="1:36">
      <c r="A391" s="155">
        <v>23</v>
      </c>
      <c r="B391" s="83" t="s">
        <v>1</v>
      </c>
      <c r="C391" s="171" t="s">
        <v>746</v>
      </c>
      <c r="D391" s="132" t="str">
        <f t="shared" si="197"/>
        <v>video</v>
      </c>
      <c r="E391" s="392"/>
      <c r="F391" s="392"/>
      <c r="G391" s="392"/>
      <c r="H391" s="392"/>
      <c r="I391" s="392"/>
      <c r="J391" s="392"/>
      <c r="K391" s="392"/>
      <c r="L391" s="392"/>
      <c r="M391" s="392"/>
      <c r="N391" s="392"/>
      <c r="O391" s="392"/>
      <c r="P391" s="392"/>
      <c r="Q391" s="171"/>
      <c r="R391" s="171"/>
      <c r="S391" s="171"/>
      <c r="T391" s="171"/>
      <c r="U391" s="171"/>
      <c r="V391" s="171"/>
      <c r="W391" s="171"/>
      <c r="X391" s="171"/>
      <c r="Y391" s="171"/>
      <c r="Z391" s="171"/>
      <c r="AA391" s="171"/>
      <c r="AB391" s="171"/>
      <c r="AC391" s="171"/>
      <c r="AD391" s="171"/>
      <c r="AE391" s="171"/>
      <c r="AF391" s="130"/>
      <c r="AG391" s="171"/>
      <c r="AI391" s="25" t="s">
        <v>738</v>
      </c>
      <c r="AJ391" s="19">
        <f>VLOOKUP(C391,EJE!C$1:D1723,2,FALSE)</f>
        <v>0</v>
      </c>
    </row>
    <row r="392" spans="1:36">
      <c r="A392" s="155">
        <v>24</v>
      </c>
      <c r="B392" s="83" t="s">
        <v>1</v>
      </c>
      <c r="C392" s="171" t="s">
        <v>746</v>
      </c>
      <c r="D392" s="132" t="str">
        <f t="shared" si="197"/>
        <v>video</v>
      </c>
      <c r="E392" s="392"/>
      <c r="F392" s="392"/>
      <c r="G392" s="392"/>
      <c r="H392" s="392"/>
      <c r="I392" s="392"/>
      <c r="J392" s="392"/>
      <c r="K392" s="392"/>
      <c r="L392" s="392"/>
      <c r="M392" s="392"/>
      <c r="N392" s="392"/>
      <c r="O392" s="392"/>
      <c r="P392" s="392"/>
      <c r="Q392" s="171"/>
      <c r="R392" s="171"/>
      <c r="S392" s="171"/>
      <c r="T392" s="171"/>
      <c r="U392" s="171"/>
      <c r="V392" s="171"/>
      <c r="W392" s="171"/>
      <c r="X392" s="171"/>
      <c r="Y392" s="171"/>
      <c r="Z392" s="171"/>
      <c r="AA392" s="171"/>
      <c r="AB392" s="171"/>
      <c r="AC392" s="171"/>
      <c r="AD392" s="171"/>
      <c r="AE392" s="171"/>
      <c r="AF392" s="130"/>
      <c r="AG392" s="171"/>
      <c r="AI392" s="25" t="s">
        <v>738</v>
      </c>
      <c r="AJ392" s="19">
        <f>VLOOKUP(C392,EJE!C$1:D1724,2,FALSE)</f>
        <v>0</v>
      </c>
    </row>
    <row r="393" spans="1:36">
      <c r="B393" s="18"/>
      <c r="C393" s="136" t="s">
        <v>932</v>
      </c>
      <c r="D393" s="59"/>
      <c r="E393" s="118"/>
      <c r="F393" s="118"/>
      <c r="G393" s="118"/>
      <c r="H393" s="118"/>
      <c r="I393" s="118"/>
      <c r="J393" s="118"/>
      <c r="K393" s="118"/>
      <c r="L393" s="118"/>
      <c r="M393" s="118"/>
      <c r="N393" s="118"/>
      <c r="O393" s="118"/>
      <c r="P393" s="118"/>
      <c r="AG393" s="118"/>
      <c r="AJ393" s="75"/>
    </row>
    <row r="394" spans="1:36" customFormat="1" ht="21" customHeight="1" thickBot="1">
      <c r="A394" s="246">
        <v>16</v>
      </c>
      <c r="B394" s="160"/>
      <c r="C394" s="160" t="s">
        <v>933</v>
      </c>
      <c r="D394" s="190"/>
      <c r="E394" s="379" t="s">
        <v>688</v>
      </c>
      <c r="F394" s="379"/>
      <c r="G394" s="379"/>
      <c r="H394" s="379" t="s">
        <v>38</v>
      </c>
      <c r="I394" s="379"/>
      <c r="J394" s="379"/>
      <c r="K394" s="379" t="s">
        <v>687</v>
      </c>
      <c r="L394" s="379"/>
      <c r="M394" s="379"/>
      <c r="N394" s="379" t="s">
        <v>686</v>
      </c>
      <c r="O394" s="379"/>
      <c r="P394" s="379"/>
      <c r="Q394" s="77"/>
      <c r="R394" s="77"/>
      <c r="S394" s="77"/>
      <c r="T394" s="77"/>
      <c r="U394" s="77"/>
      <c r="V394" s="77"/>
      <c r="W394" s="77"/>
      <c r="X394" s="77"/>
      <c r="Y394" s="77"/>
      <c r="Z394" s="77"/>
      <c r="AA394" s="77"/>
      <c r="AB394" s="77"/>
      <c r="AC394" s="77"/>
      <c r="AD394" s="77"/>
      <c r="AE394" s="77"/>
      <c r="AF394" s="77"/>
      <c r="AG394" s="78"/>
      <c r="AH394" s="18"/>
      <c r="AI394" s="25"/>
      <c r="AJ394" s="76"/>
    </row>
    <row r="395" spans="1:36" ht="12.75">
      <c r="A395" s="155">
        <v>1</v>
      </c>
      <c r="B395" s="80" t="s">
        <v>942</v>
      </c>
      <c r="C395" s="177" t="s">
        <v>971</v>
      </c>
      <c r="D395" s="131" t="str">
        <f t="shared" ref="D395:D400" si="198">HYPERLINK(AJ395,AI395)</f>
        <v>video</v>
      </c>
      <c r="E395" s="390">
        <v>8</v>
      </c>
      <c r="F395" s="390"/>
      <c r="G395" s="390"/>
      <c r="H395" s="390"/>
      <c r="I395" s="390"/>
      <c r="J395" s="390"/>
      <c r="K395" s="390"/>
      <c r="L395" s="390"/>
      <c r="M395" s="390"/>
      <c r="N395" s="390"/>
      <c r="O395" s="390"/>
      <c r="P395" s="391"/>
      <c r="Q395" s="159"/>
      <c r="R395" s="159"/>
      <c r="S395" s="159"/>
      <c r="T395" s="159"/>
      <c r="U395" s="159"/>
      <c r="V395" s="159"/>
      <c r="W395" s="159"/>
      <c r="X395" s="159"/>
      <c r="Y395" s="159"/>
      <c r="Z395" s="159"/>
      <c r="AA395" s="159"/>
      <c r="AB395" s="159"/>
      <c r="AC395" s="159"/>
      <c r="AD395" s="159"/>
      <c r="AE395" s="159"/>
      <c r="AF395" s="159"/>
      <c r="AG395" s="179"/>
      <c r="AI395" s="25" t="s">
        <v>738</v>
      </c>
      <c r="AJ395" s="19" t="str">
        <f>VLOOKUP(C395,EJE!C$1:D1727,2,FALSE)</f>
        <v>https://drive.google.com/file/d/1Obj2B0pgphywe8p9A6MvgDIw5gB_Nl53/view?usp=sharing</v>
      </c>
    </row>
    <row r="396" spans="1:36" ht="12" customHeight="1">
      <c r="A396" s="155">
        <v>2</v>
      </c>
      <c r="B396" s="81" t="s">
        <v>264</v>
      </c>
      <c r="C396" s="179" t="s">
        <v>651</v>
      </c>
      <c r="D396" s="132" t="str">
        <f t="shared" si="198"/>
        <v>video</v>
      </c>
      <c r="E396" s="380"/>
      <c r="F396" s="380"/>
      <c r="G396" s="380"/>
      <c r="H396" s="380" t="s">
        <v>776</v>
      </c>
      <c r="I396" s="380"/>
      <c r="J396" s="380"/>
      <c r="K396" s="380">
        <v>3</v>
      </c>
      <c r="L396" s="380"/>
      <c r="M396" s="380"/>
      <c r="N396" s="380"/>
      <c r="O396" s="380"/>
      <c r="P396" s="385"/>
      <c r="Q396" s="159"/>
      <c r="R396" s="159"/>
      <c r="S396" s="159"/>
      <c r="T396" s="159"/>
      <c r="U396" s="159"/>
      <c r="V396" s="159"/>
      <c r="W396" s="159"/>
      <c r="X396" s="159"/>
      <c r="Y396" s="159"/>
      <c r="Z396" s="159"/>
      <c r="AA396" s="159"/>
      <c r="AB396" s="159"/>
      <c r="AC396" s="159"/>
      <c r="AD396" s="159"/>
      <c r="AE396" s="159"/>
      <c r="AF396" s="159"/>
      <c r="AG396" s="179"/>
      <c r="AI396" s="25" t="s">
        <v>738</v>
      </c>
      <c r="AJ396" s="19" t="str">
        <f>VLOOKUP(C396,EJE!C$1:D1728,2,FALSE)</f>
        <v>https://youtu.be/NDnUK9fSDe8?si=3nBkyPS7AyNNNd0x</v>
      </c>
    </row>
    <row r="397" spans="1:36" ht="12.75" customHeight="1" thickBot="1">
      <c r="A397" s="155">
        <v>3</v>
      </c>
      <c r="B397" s="82" t="s">
        <v>942</v>
      </c>
      <c r="C397" s="181" t="s">
        <v>176</v>
      </c>
      <c r="D397" s="133" t="str">
        <f t="shared" si="198"/>
        <v>video</v>
      </c>
      <c r="E397" s="387"/>
      <c r="F397" s="387"/>
      <c r="G397" s="387"/>
      <c r="H397" s="387" t="s">
        <v>776</v>
      </c>
      <c r="I397" s="387"/>
      <c r="J397" s="387"/>
      <c r="K397" s="387">
        <v>3</v>
      </c>
      <c r="L397" s="387"/>
      <c r="M397" s="387"/>
      <c r="N397" s="387"/>
      <c r="O397" s="387"/>
      <c r="P397" s="388"/>
      <c r="Q397" s="159"/>
      <c r="R397" s="159"/>
      <c r="S397" s="159"/>
      <c r="T397" s="159"/>
      <c r="U397" s="159"/>
      <c r="V397" s="159"/>
      <c r="W397" s="159"/>
      <c r="X397" s="159"/>
      <c r="Y397" s="159"/>
      <c r="Z397" s="159"/>
      <c r="AA397" s="159"/>
      <c r="AB397" s="159"/>
      <c r="AC397" s="159"/>
      <c r="AD397" s="159"/>
      <c r="AE397" s="159"/>
      <c r="AF397" s="159"/>
      <c r="AG397" s="179"/>
      <c r="AI397" s="25" t="s">
        <v>738</v>
      </c>
      <c r="AJ397" s="19" t="str">
        <f>VLOOKUP(C397,EJE!C$1:D1729,2,FALSE)</f>
        <v>https://drive.google.com/file/d/1Q1An8Nigul245WUqUDS52fCJOsCBmEqf/view?usp=drive_link</v>
      </c>
    </row>
    <row r="398" spans="1:36" ht="12" customHeight="1">
      <c r="A398" s="155">
        <v>4</v>
      </c>
      <c r="B398" s="81" t="s">
        <v>739</v>
      </c>
      <c r="C398" s="179" t="s">
        <v>66</v>
      </c>
      <c r="D398" s="132" t="str">
        <f t="shared" si="198"/>
        <v>video</v>
      </c>
      <c r="E398" s="380"/>
      <c r="F398" s="380"/>
      <c r="G398" s="380"/>
      <c r="H398" s="380" t="s">
        <v>776</v>
      </c>
      <c r="I398" s="380"/>
      <c r="J398" s="380"/>
      <c r="K398" s="380">
        <v>3</v>
      </c>
      <c r="L398" s="380"/>
      <c r="M398" s="380"/>
      <c r="N398" s="380"/>
      <c r="O398" s="380"/>
      <c r="P398" s="385"/>
      <c r="Q398" s="159"/>
      <c r="R398" s="159"/>
      <c r="S398" s="159"/>
      <c r="T398" s="159"/>
      <c r="U398" s="159"/>
      <c r="V398" s="159"/>
      <c r="W398" s="159"/>
      <c r="X398" s="159"/>
      <c r="Y398" s="159"/>
      <c r="Z398" s="159"/>
      <c r="AA398" s="159"/>
      <c r="AB398" s="159"/>
      <c r="AC398" s="159"/>
      <c r="AD398" s="159"/>
      <c r="AE398" s="159"/>
      <c r="AF398" s="159"/>
      <c r="AG398" s="179"/>
      <c r="AI398" s="25" t="s">
        <v>738</v>
      </c>
      <c r="AJ398" s="19" t="str">
        <f>VLOOKUP(C398,EJE!C$1:D1730,2,FALSE)</f>
        <v>https://youtu.be/YNAwRWgPwNk?si=tRGZb459mOPBCCZB</v>
      </c>
    </row>
    <row r="399" spans="1:36" ht="12" customHeight="1">
      <c r="A399" s="155">
        <v>5</v>
      </c>
      <c r="B399" s="81" t="s">
        <v>739</v>
      </c>
      <c r="C399" s="179" t="s">
        <v>622</v>
      </c>
      <c r="D399" s="132" t="e">
        <f t="shared" si="198"/>
        <v>#N/A</v>
      </c>
      <c r="E399" s="380"/>
      <c r="F399" s="380"/>
      <c r="G399" s="380"/>
      <c r="H399" s="380" t="s">
        <v>776</v>
      </c>
      <c r="I399" s="380"/>
      <c r="J399" s="380"/>
      <c r="K399" s="380">
        <v>3</v>
      </c>
      <c r="L399" s="380"/>
      <c r="M399" s="380"/>
      <c r="N399" s="380"/>
      <c r="O399" s="380"/>
      <c r="P399" s="385"/>
      <c r="Q399" s="159"/>
      <c r="R399" s="159"/>
      <c r="S399" s="159"/>
      <c r="T399" s="159"/>
      <c r="U399" s="159"/>
      <c r="V399" s="159"/>
      <c r="W399" s="159"/>
      <c r="X399" s="159"/>
      <c r="Y399" s="159"/>
      <c r="Z399" s="159"/>
      <c r="AA399" s="159"/>
      <c r="AB399" s="159"/>
      <c r="AC399" s="159"/>
      <c r="AD399" s="159"/>
      <c r="AE399" s="159"/>
      <c r="AF399" s="159"/>
      <c r="AG399" s="179"/>
      <c r="AI399" s="25" t="s">
        <v>738</v>
      </c>
      <c r="AJ399" s="19" t="e">
        <f>VLOOKUP(C399,EJE!C$1:D1731,2,FALSE)</f>
        <v>#N/A</v>
      </c>
    </row>
    <row r="400" spans="1:36" ht="12.75" customHeight="1" thickBot="1">
      <c r="A400" s="155">
        <v>6</v>
      </c>
      <c r="B400" s="81" t="s">
        <v>0</v>
      </c>
      <c r="C400" s="179" t="s">
        <v>627</v>
      </c>
      <c r="D400" s="132" t="str">
        <f t="shared" si="198"/>
        <v>video</v>
      </c>
      <c r="E400" s="380"/>
      <c r="F400" s="380"/>
      <c r="G400" s="380"/>
      <c r="H400" s="380" t="s">
        <v>776</v>
      </c>
      <c r="I400" s="380"/>
      <c r="J400" s="380"/>
      <c r="K400" s="380">
        <v>3</v>
      </c>
      <c r="L400" s="380"/>
      <c r="M400" s="380"/>
      <c r="N400" s="380"/>
      <c r="O400" s="380"/>
      <c r="P400" s="385"/>
      <c r="Q400" s="159"/>
      <c r="R400" s="159"/>
      <c r="S400" s="159"/>
      <c r="T400" s="159"/>
      <c r="U400" s="159"/>
      <c r="V400" s="159"/>
      <c r="W400" s="159"/>
      <c r="X400" s="159"/>
      <c r="Y400" s="159"/>
      <c r="Z400" s="159"/>
      <c r="AA400" s="159"/>
      <c r="AB400" s="159"/>
      <c r="AC400" s="159"/>
      <c r="AD400" s="159"/>
      <c r="AE400" s="159"/>
      <c r="AF400" s="159"/>
      <c r="AG400" s="179"/>
      <c r="AI400" s="25" t="s">
        <v>738</v>
      </c>
      <c r="AJ400" s="19" t="str">
        <f>VLOOKUP(C400,EJE!C$1:D1732,2,FALSE)</f>
        <v>https://youtu.be/21c_yxmd5lQ?si=PIVwUqgcfAsyu5jn</v>
      </c>
    </row>
    <row r="401" spans="1:36" ht="12.75">
      <c r="A401" s="155">
        <v>7</v>
      </c>
      <c r="B401" s="129" t="s">
        <v>796</v>
      </c>
      <c r="C401" s="177" t="str">
        <f>+VLOOKUP($B401,PERIODIZACION!$A$3:$AN$528,2,FALSE)</f>
        <v>PECHO</v>
      </c>
      <c r="D401" s="222">
        <f>IF(VLOOKUP($B401,PERIODIZACION!$A$3:$AN$528,3,FALSE)=0,"",VLOOKUP($B401,PERIODIZACION!$A$3:$AN$528,3,FALSE))</f>
        <v>40</v>
      </c>
      <c r="E401" s="177" t="str">
        <f t="shared" ref="E401" si="199">IF(D401 &lt;&gt; "","/","")</f>
        <v>/</v>
      </c>
      <c r="F401" s="177">
        <f>IF(VLOOKUP($B401,PERIODIZACION!$A$3:$AN$500,4,FALSE)=0,"",VLOOKUP($B401,PERIODIZACION!$A$3:$AN$500,4,FALSE))</f>
        <v>4</v>
      </c>
      <c r="G401" s="177">
        <f>IF(VLOOKUP($B401,PERIODIZACION!$A$3:$AN$500,5,FALSE)=0,"",VLOOKUP($B401,PERIODIZACION!$A$3:$AN$500,5,FALSE))</f>
        <v>60</v>
      </c>
      <c r="H401" s="177" t="str">
        <f t="shared" ref="H401" si="200">IF(G401 &lt;&gt; "","/","")</f>
        <v>/</v>
      </c>
      <c r="I401" s="177">
        <f>IF(VLOOKUP($B401,PERIODIZACION!$A$3:$AN$500,6,FALSE)=0,"",VLOOKUP($B401,PERIODIZACION!$A$3:$AN$500,6,FALSE))</f>
        <v>4</v>
      </c>
      <c r="J401" s="177">
        <f>IF(VLOOKUP($B401,PERIODIZACION!$A$3:$AN$500,7,FALSE)=0,"",VLOOKUP($B401,PERIODIZACION!$A$3:$AN$500,7,FALSE))</f>
        <v>70</v>
      </c>
      <c r="K401" s="177" t="str">
        <f t="shared" ref="K401" si="201">IF(J401 &lt;&gt; "","/","")</f>
        <v>/</v>
      </c>
      <c r="L401" s="177">
        <f>IF(VLOOKUP($B401,PERIODIZACION!$A$3:$AN$500,8,FALSE)=0,"",VLOOKUP($B401,PERIODIZACION!$A$3:$AN$500,8,FALSE))</f>
        <v>4</v>
      </c>
      <c r="M401" s="177">
        <f>IF(VLOOKUP($B401,PERIODIZACION!$A$3:$AN$500,9,FALSE)=0,"",VLOOKUP($B401,PERIODIZACION!$A$3:$AN$500,9,FALSE))</f>
        <v>80</v>
      </c>
      <c r="N401" s="177" t="str">
        <f t="shared" ref="N401" si="202">IF(M401 &lt;&gt; "","/","")</f>
        <v>/</v>
      </c>
      <c r="O401" s="177">
        <f>IF(VLOOKUP($B401,PERIODIZACION!$A$3:$AN$500,10,FALSE)=0,"",VLOOKUP($B401,PERIODIZACION!$A$3:$AN$500,10,FALSE))</f>
        <v>2</v>
      </c>
      <c r="P401" s="177">
        <f>IF(VLOOKUP($B401,PERIODIZACION!$A$3:$AN$500,11,FALSE)=0,"",VLOOKUP($B401,PERIODIZACION!$A$3:$AN$500,11,FALSE))</f>
        <v>80</v>
      </c>
      <c r="Q401" s="177" t="str">
        <f t="shared" ref="Q401" si="203">IF(P401 &lt;&gt; "","/","")</f>
        <v>/</v>
      </c>
      <c r="R401" s="177">
        <f>IF(VLOOKUP($B401,PERIODIZACION!$A$3:$AN$500,12,FALSE)=0,"",VLOOKUP($B401,PERIODIZACION!$A$3:$AN$500,12,FALSE))</f>
        <v>2</v>
      </c>
      <c r="S401" s="177">
        <f>IF(VLOOKUP($B401,PERIODIZACION!$A$3:$AN$500,13,FALSE)=0,"",VLOOKUP($B401,PERIODIZACION!$A$3:$AN$500,13,FALSE))</f>
        <v>80</v>
      </c>
      <c r="T401" s="177" t="str">
        <f t="shared" ref="T401" si="204">IF(S401 &lt;&gt; "","/","")</f>
        <v>/</v>
      </c>
      <c r="U401" s="177">
        <f>IF(VLOOKUP($B401,PERIODIZACION!$A$3:$AN$500,14,FALSE)=0,"",VLOOKUP($B401,PERIODIZACION!$A$3:$AN$500,14,FALSE))</f>
        <v>2</v>
      </c>
      <c r="V401" s="177">
        <f>IF(VLOOKUP($B401,PERIODIZACION!$A$3:$AN$500,15,FALSE)=0,"",VLOOKUP($B401,PERIODIZACION!$A$3:$AN$500,15,FALSE))</f>
        <v>80</v>
      </c>
      <c r="W401" s="177" t="str">
        <f t="shared" ref="W401" si="205">IF(V401 &lt;&gt; "","/","")</f>
        <v>/</v>
      </c>
      <c r="X401" s="177">
        <f>IF(VLOOKUP($B401,PERIODIZACION!$A$3:$AN$500,16,FALSE)=0,"",VLOOKUP($B401,PERIODIZACION!$A$3:$AN$500,16,FALSE))</f>
        <v>2</v>
      </c>
      <c r="Y401" s="177">
        <f>IF(VLOOKUP($B401,PERIODIZACION!$A$3:$AN$500,17,FALSE)=0,"",VLOOKUP($B401,PERIODIZACION!$A$3:$AN$500,17,FALSE))</f>
        <v>80</v>
      </c>
      <c r="Z401" s="177" t="str">
        <f t="shared" ref="Z401" si="206">IF(Y401 &lt;&gt; "","/","")</f>
        <v>/</v>
      </c>
      <c r="AA401" s="177">
        <f>IF(VLOOKUP($B401,PERIODIZACION!$A$3:$AN$500,18,FALSE)=0,"",VLOOKUP($B401,PERIODIZACION!$A$3:$AN$500,18,FALSE))</f>
        <v>2</v>
      </c>
      <c r="AB401" s="177">
        <f>IF(VLOOKUP($B401,PERIODIZACION!$A$3:$AN$500,19,FALSE)=0,"",VLOOKUP($B401,PERIODIZACION!$A$3:$AN$500,19,FALSE))</f>
        <v>80</v>
      </c>
      <c r="AC401" s="177" t="str">
        <f t="shared" ref="AC401" si="207">IF(AB401 &lt;&gt; "","/","")</f>
        <v>/</v>
      </c>
      <c r="AD401" s="177">
        <f>IF(VLOOKUP($B401,PERIODIZACION!$A$3:$AN$500,20,FALSE)=0,"",VLOOKUP($B401,PERIODIZACION!$A$3:$AN$500,20,FALSE))</f>
        <v>2</v>
      </c>
      <c r="AE401" s="177" t="str">
        <f>IF(VLOOKUP($B401,PERIODIZACION!$A$3:$AN$500,21,FALSE)=0,"",VLOOKUP($B401,PERIODIZACION!$A$3:$AN$500,21,FALSE))</f>
        <v/>
      </c>
      <c r="AF401" s="177" t="str">
        <f t="shared" ref="AF401" si="208">IF(AE401 &lt;&gt; "","/","")</f>
        <v/>
      </c>
      <c r="AG401" s="182" t="str">
        <f>IF(VLOOKUP($B401,PERIODIZACION!$A$3:$AN$500,22,FALSE)=0,"",VLOOKUP($B401,PERIODIZACION!$A$3:$AN$500,22,FALSE))</f>
        <v/>
      </c>
      <c r="AJ401" s="19" t="e">
        <f>VLOOKUP(C401,EJE!C$1:D1733,2,FALSE)</f>
        <v>#N/A</v>
      </c>
    </row>
    <row r="402" spans="1:36" ht="12" customHeight="1">
      <c r="A402" s="155">
        <v>8</v>
      </c>
      <c r="B402" s="81" t="s">
        <v>685</v>
      </c>
      <c r="C402" s="179" t="s">
        <v>3</v>
      </c>
      <c r="D402" s="132" t="str">
        <f>HYPERLINK(AJ402,AI402)</f>
        <v>video</v>
      </c>
      <c r="E402" s="380"/>
      <c r="F402" s="380"/>
      <c r="G402" s="380"/>
      <c r="H402" s="380" t="s">
        <v>776</v>
      </c>
      <c r="I402" s="380"/>
      <c r="J402" s="380"/>
      <c r="K402" s="380"/>
      <c r="L402" s="380"/>
      <c r="M402" s="380"/>
      <c r="N402" s="380"/>
      <c r="O402" s="380"/>
      <c r="P402" s="380"/>
      <c r="Q402" s="179"/>
      <c r="R402" s="179"/>
      <c r="S402" s="179"/>
      <c r="T402" s="179"/>
      <c r="U402" s="179"/>
      <c r="V402" s="179"/>
      <c r="W402" s="179"/>
      <c r="X402" s="179"/>
      <c r="Y402" s="179"/>
      <c r="Z402" s="179"/>
      <c r="AA402" s="179"/>
      <c r="AB402" s="179"/>
      <c r="AC402" s="179"/>
      <c r="AD402" s="179"/>
      <c r="AE402" s="179"/>
      <c r="AF402" s="179"/>
      <c r="AG402" s="183"/>
      <c r="AI402" s="25" t="s">
        <v>738</v>
      </c>
      <c r="AJ402" s="19" t="str">
        <f>VLOOKUP(C402,EJE!C$1:D1734,2,FALSE)</f>
        <v>https://youtu.be/JwwQxitUCsY?si=-0IR-GRHn2uOUwX0</v>
      </c>
    </row>
    <row r="403" spans="1:36" ht="12.75" customHeight="1" thickBot="1">
      <c r="A403" s="155">
        <v>9</v>
      </c>
      <c r="B403" s="82" t="s">
        <v>264</v>
      </c>
      <c r="C403" s="181" t="s">
        <v>219</v>
      </c>
      <c r="D403" s="133" t="str">
        <f>HYPERLINK(AJ403,AI403)</f>
        <v>video</v>
      </c>
      <c r="E403" s="387"/>
      <c r="F403" s="387"/>
      <c r="G403" s="387"/>
      <c r="H403" s="387" t="s">
        <v>776</v>
      </c>
      <c r="I403" s="387"/>
      <c r="J403" s="387"/>
      <c r="K403" s="387"/>
      <c r="L403" s="387"/>
      <c r="M403" s="387"/>
      <c r="N403" s="387"/>
      <c r="O403" s="387"/>
      <c r="P403" s="387"/>
      <c r="Q403" s="181"/>
      <c r="R403" s="181"/>
      <c r="S403" s="181"/>
      <c r="T403" s="181"/>
      <c r="U403" s="181"/>
      <c r="V403" s="181"/>
      <c r="W403" s="181"/>
      <c r="X403" s="181"/>
      <c r="Y403" s="181"/>
      <c r="Z403" s="181"/>
      <c r="AA403" s="181"/>
      <c r="AB403" s="181"/>
      <c r="AC403" s="181"/>
      <c r="AD403" s="181"/>
      <c r="AE403" s="181"/>
      <c r="AF403" s="181"/>
      <c r="AG403" s="184"/>
      <c r="AI403" s="25" t="s">
        <v>738</v>
      </c>
      <c r="AJ403" s="19">
        <f>VLOOKUP(C403,EJE!C$1:D1735,2,FALSE)</f>
        <v>0</v>
      </c>
    </row>
    <row r="404" spans="1:36" ht="12.75">
      <c r="A404" s="155">
        <v>10</v>
      </c>
      <c r="B404" s="379"/>
      <c r="C404" s="379"/>
      <c r="D404" s="379"/>
      <c r="E404" s="379" t="s">
        <v>688</v>
      </c>
      <c r="F404" s="379"/>
      <c r="G404" s="379"/>
      <c r="H404" s="379" t="s">
        <v>38</v>
      </c>
      <c r="I404" s="379"/>
      <c r="J404" s="379"/>
      <c r="K404" s="379" t="s">
        <v>687</v>
      </c>
      <c r="L404" s="379"/>
      <c r="M404" s="379"/>
      <c r="N404" s="379" t="s">
        <v>686</v>
      </c>
      <c r="O404" s="379"/>
      <c r="P404" s="379"/>
      <c r="Q404" s="179"/>
      <c r="R404" s="179"/>
      <c r="S404" s="179"/>
      <c r="T404" s="179"/>
      <c r="U404" s="179"/>
      <c r="V404" s="179"/>
      <c r="W404" s="179"/>
      <c r="X404" s="179"/>
      <c r="Y404" s="179"/>
      <c r="Z404" s="179"/>
      <c r="AA404" s="179"/>
      <c r="AB404" s="179"/>
      <c r="AC404" s="179"/>
      <c r="AD404" s="179"/>
      <c r="AE404" s="179"/>
      <c r="AF404" s="179"/>
      <c r="AG404" s="179"/>
      <c r="AJ404" s="19"/>
    </row>
    <row r="405" spans="1:36" ht="12" customHeight="1">
      <c r="A405" s="155">
        <v>11</v>
      </c>
      <c r="B405" s="83" t="s">
        <v>685</v>
      </c>
      <c r="C405" s="179" t="s">
        <v>3</v>
      </c>
      <c r="D405" s="132" t="str">
        <f t="shared" ref="D405:D411" si="209">HYPERLINK(AJ405,AI405)</f>
        <v>video</v>
      </c>
      <c r="E405" s="380"/>
      <c r="F405" s="380"/>
      <c r="G405" s="380"/>
      <c r="H405" s="380" t="s">
        <v>776</v>
      </c>
      <c r="I405" s="380"/>
      <c r="J405" s="380"/>
      <c r="K405" s="380"/>
      <c r="L405" s="380"/>
      <c r="M405" s="380"/>
      <c r="N405" s="392"/>
      <c r="O405" s="392"/>
      <c r="P405" s="392"/>
      <c r="Q405" s="179"/>
      <c r="R405" s="179"/>
      <c r="S405" s="179"/>
      <c r="T405" s="179"/>
      <c r="U405" s="179"/>
      <c r="V405" s="179"/>
      <c r="W405" s="179"/>
      <c r="X405" s="179"/>
      <c r="Y405" s="179"/>
      <c r="Z405" s="179"/>
      <c r="AA405" s="179"/>
      <c r="AB405" s="179"/>
      <c r="AC405" s="179"/>
      <c r="AD405" s="179"/>
      <c r="AE405" s="179"/>
      <c r="AF405" s="179"/>
      <c r="AG405" s="179"/>
      <c r="AI405" s="25" t="s">
        <v>738</v>
      </c>
      <c r="AJ405" s="19" t="str">
        <f>VLOOKUP(C405,EJE!C$1:D1737,2,FALSE)</f>
        <v>https://youtu.be/JwwQxitUCsY?si=-0IR-GRHn2uOUwX0</v>
      </c>
    </row>
    <row r="406" spans="1:36" ht="12.75" customHeight="1">
      <c r="A406" s="155">
        <v>12</v>
      </c>
      <c r="B406" s="83" t="s">
        <v>942</v>
      </c>
      <c r="C406" s="179" t="s">
        <v>179</v>
      </c>
      <c r="D406" s="132" t="str">
        <f t="shared" si="209"/>
        <v>video</v>
      </c>
      <c r="E406" s="380"/>
      <c r="F406" s="380"/>
      <c r="G406" s="380"/>
      <c r="H406" s="380" t="s">
        <v>776</v>
      </c>
      <c r="I406" s="380"/>
      <c r="J406" s="380"/>
      <c r="K406" s="380"/>
      <c r="L406" s="380"/>
      <c r="M406" s="380"/>
      <c r="N406" s="392"/>
      <c r="O406" s="392"/>
      <c r="P406" s="392"/>
      <c r="Q406" s="179"/>
      <c r="R406" s="179"/>
      <c r="S406" s="179"/>
      <c r="T406" s="179"/>
      <c r="U406" s="179"/>
      <c r="V406" s="179"/>
      <c r="W406" s="179"/>
      <c r="X406" s="179"/>
      <c r="Y406" s="179"/>
      <c r="Z406" s="179"/>
      <c r="AA406" s="179"/>
      <c r="AB406" s="179"/>
      <c r="AC406" s="179"/>
      <c r="AD406" s="179"/>
      <c r="AE406" s="179"/>
      <c r="AF406" s="179"/>
      <c r="AG406" s="179"/>
      <c r="AI406" s="25" t="s">
        <v>738</v>
      </c>
      <c r="AJ406" s="19" t="str">
        <f>VLOOKUP(C406,EJE!C$1:D1738,2,FALSE)</f>
        <v>https://drive.google.com/file/d/1aPXukXLmArT7QiK0Ae-iFEh4IpnK7iYT/view?usp=sharing</v>
      </c>
    </row>
    <row r="407" spans="1:36" ht="12" customHeight="1">
      <c r="A407" s="155">
        <v>13</v>
      </c>
      <c r="B407" s="83" t="s">
        <v>942</v>
      </c>
      <c r="C407" s="179" t="s">
        <v>179</v>
      </c>
      <c r="D407" s="132" t="str">
        <f t="shared" si="209"/>
        <v>video</v>
      </c>
      <c r="E407" s="380"/>
      <c r="F407" s="380"/>
      <c r="G407" s="380"/>
      <c r="H407" s="380" t="s">
        <v>776</v>
      </c>
      <c r="I407" s="380"/>
      <c r="J407" s="380"/>
      <c r="K407" s="380"/>
      <c r="L407" s="380"/>
      <c r="M407" s="380"/>
      <c r="N407" s="392"/>
      <c r="O407" s="392"/>
      <c r="P407" s="392"/>
      <c r="Q407" s="179"/>
      <c r="R407" s="179"/>
      <c r="S407" s="179"/>
      <c r="T407" s="179"/>
      <c r="U407" s="179"/>
      <c r="V407" s="179"/>
      <c r="W407" s="179"/>
      <c r="X407" s="179"/>
      <c r="Y407" s="179"/>
      <c r="Z407" s="179"/>
      <c r="AA407" s="179"/>
      <c r="AB407" s="179"/>
      <c r="AC407" s="179"/>
      <c r="AD407" s="179"/>
      <c r="AE407" s="179"/>
      <c r="AF407" s="179"/>
      <c r="AG407" s="179"/>
      <c r="AI407" s="25" t="s">
        <v>738</v>
      </c>
      <c r="AJ407" s="19" t="str">
        <f>VLOOKUP(C407,EJE!C$1:D1739,2,FALSE)</f>
        <v>https://drive.google.com/file/d/1aPXukXLmArT7QiK0Ae-iFEh4IpnK7iYT/view?usp=sharing</v>
      </c>
    </row>
    <row r="408" spans="1:36" ht="12" customHeight="1">
      <c r="A408" s="155">
        <v>14</v>
      </c>
      <c r="B408" s="83" t="s">
        <v>42</v>
      </c>
      <c r="C408" s="171" t="s">
        <v>15</v>
      </c>
      <c r="D408" s="132" t="str">
        <f t="shared" si="209"/>
        <v>video</v>
      </c>
      <c r="E408" s="392">
        <v>10</v>
      </c>
      <c r="F408" s="392"/>
      <c r="G408" s="392"/>
      <c r="H408" s="392" t="s">
        <v>772</v>
      </c>
      <c r="I408" s="392"/>
      <c r="J408" s="392"/>
      <c r="K408" s="392">
        <v>3</v>
      </c>
      <c r="L408" s="392"/>
      <c r="M408" s="392"/>
      <c r="N408" s="392"/>
      <c r="O408" s="392"/>
      <c r="P408" s="392"/>
      <c r="Q408" s="171"/>
      <c r="R408" s="171"/>
      <c r="S408" s="171"/>
      <c r="T408" s="130"/>
      <c r="U408" s="130"/>
      <c r="V408" s="130"/>
      <c r="W408" s="130"/>
      <c r="X408" s="130"/>
      <c r="Y408" s="130"/>
      <c r="Z408" s="130"/>
      <c r="AA408" s="130"/>
      <c r="AB408" s="130"/>
      <c r="AC408" s="130"/>
      <c r="AD408" s="130"/>
      <c r="AE408" s="130"/>
      <c r="AF408" s="130"/>
      <c r="AG408" s="171"/>
      <c r="AI408" s="25" t="s">
        <v>738</v>
      </c>
      <c r="AJ408" s="19">
        <f>VLOOKUP(C408,EJE!C$1:D1740,2,FALSE)</f>
        <v>0</v>
      </c>
    </row>
    <row r="409" spans="1:36" ht="12" customHeight="1">
      <c r="A409" s="155">
        <v>15</v>
      </c>
      <c r="B409" s="83" t="s">
        <v>39</v>
      </c>
      <c r="C409" s="171" t="s">
        <v>149</v>
      </c>
      <c r="D409" s="132" t="str">
        <f t="shared" si="209"/>
        <v>video</v>
      </c>
      <c r="E409" s="392">
        <v>10</v>
      </c>
      <c r="F409" s="392"/>
      <c r="G409" s="392"/>
      <c r="H409" s="392" t="s">
        <v>772</v>
      </c>
      <c r="I409" s="392"/>
      <c r="J409" s="392"/>
      <c r="K409" s="392">
        <v>3</v>
      </c>
      <c r="L409" s="392"/>
      <c r="M409" s="392"/>
      <c r="N409" s="392"/>
      <c r="O409" s="392"/>
      <c r="P409" s="392"/>
      <c r="Q409" s="171"/>
      <c r="R409" s="171"/>
      <c r="S409" s="171"/>
      <c r="T409" s="130"/>
      <c r="U409" s="130"/>
      <c r="V409" s="130"/>
      <c r="W409" s="130"/>
      <c r="X409" s="130"/>
      <c r="Y409" s="130"/>
      <c r="Z409" s="130"/>
      <c r="AA409" s="130"/>
      <c r="AB409" s="130"/>
      <c r="AC409" s="130"/>
      <c r="AD409" s="130"/>
      <c r="AE409" s="130"/>
      <c r="AF409" s="130"/>
      <c r="AG409" s="171"/>
      <c r="AI409" s="25" t="s">
        <v>738</v>
      </c>
      <c r="AJ409" s="19">
        <f>VLOOKUP(C409,EJE!C$1:D1741,2,FALSE)</f>
        <v>0</v>
      </c>
    </row>
    <row r="410" spans="1:36" ht="12.75" customHeight="1">
      <c r="A410" s="155">
        <v>16</v>
      </c>
      <c r="B410" s="83" t="s">
        <v>685</v>
      </c>
      <c r="C410" s="171" t="s">
        <v>4</v>
      </c>
      <c r="D410" s="132" t="str">
        <f t="shared" si="209"/>
        <v>video</v>
      </c>
      <c r="E410" s="392"/>
      <c r="F410" s="392"/>
      <c r="G410" s="392"/>
      <c r="H410" s="392" t="s">
        <v>779</v>
      </c>
      <c r="I410" s="392"/>
      <c r="J410" s="392"/>
      <c r="K410" s="392">
        <v>3</v>
      </c>
      <c r="L410" s="392"/>
      <c r="M410" s="392"/>
      <c r="N410" s="392"/>
      <c r="O410" s="392"/>
      <c r="P410" s="392"/>
      <c r="Q410" s="171"/>
      <c r="R410" s="171"/>
      <c r="S410" s="171"/>
      <c r="T410" s="130"/>
      <c r="U410" s="130"/>
      <c r="V410" s="130"/>
      <c r="W410" s="130"/>
      <c r="X410" s="130"/>
      <c r="Y410" s="130"/>
      <c r="Z410" s="130"/>
      <c r="AA410" s="130"/>
      <c r="AB410" s="130"/>
      <c r="AC410" s="130"/>
      <c r="AD410" s="130"/>
      <c r="AE410" s="130"/>
      <c r="AF410" s="130"/>
      <c r="AG410" s="171"/>
      <c r="AI410" s="25" t="s">
        <v>738</v>
      </c>
      <c r="AJ410" s="19" t="str">
        <f>VLOOKUP(C410,EJE!C$1:D1742,2,FALSE)</f>
        <v>https://youtu.be/SvFPSj9WcEk?si=iMWBcf8EZLcp5zy2</v>
      </c>
    </row>
    <row r="411" spans="1:36">
      <c r="A411" s="155">
        <v>17</v>
      </c>
      <c r="B411" s="83" t="s">
        <v>1</v>
      </c>
      <c r="C411" s="171" t="s">
        <v>746</v>
      </c>
      <c r="D411" s="132" t="str">
        <f t="shared" si="209"/>
        <v>video</v>
      </c>
      <c r="E411" s="392"/>
      <c r="F411" s="392"/>
      <c r="G411" s="392"/>
      <c r="H411" s="392"/>
      <c r="I411" s="392"/>
      <c r="J411" s="392"/>
      <c r="K411" s="392"/>
      <c r="L411" s="392"/>
      <c r="M411" s="392"/>
      <c r="N411" s="392"/>
      <c r="O411" s="392"/>
      <c r="P411" s="392"/>
      <c r="Q411" s="171"/>
      <c r="R411" s="171"/>
      <c r="S411" s="171"/>
      <c r="T411" s="171"/>
      <c r="U411" s="171"/>
      <c r="V411" s="171"/>
      <c r="W411" s="171"/>
      <c r="X411" s="171"/>
      <c r="Y411" s="171"/>
      <c r="Z411" s="171"/>
      <c r="AA411" s="171"/>
      <c r="AB411" s="171"/>
      <c r="AC411" s="171"/>
      <c r="AD411" s="171"/>
      <c r="AE411" s="171"/>
      <c r="AF411" s="130"/>
      <c r="AG411" s="171"/>
      <c r="AI411" s="25" t="s">
        <v>738</v>
      </c>
      <c r="AJ411" s="19">
        <f>VLOOKUP(C411,EJE!C$1:D1743,2,FALSE)</f>
        <v>0</v>
      </c>
    </row>
    <row r="412" spans="1:36">
      <c r="A412" s="155">
        <v>18</v>
      </c>
      <c r="B412" s="83" t="s">
        <v>1</v>
      </c>
      <c r="C412" s="171" t="s">
        <v>746</v>
      </c>
      <c r="D412" s="132" t="str">
        <f t="shared" ref="D412:D418" si="210">HYPERLINK(AJ412,AI412)</f>
        <v>video</v>
      </c>
      <c r="E412" s="392"/>
      <c r="F412" s="392"/>
      <c r="G412" s="392"/>
      <c r="H412" s="392"/>
      <c r="I412" s="392"/>
      <c r="J412" s="392"/>
      <c r="K412" s="392"/>
      <c r="L412" s="392"/>
      <c r="M412" s="392"/>
      <c r="N412" s="392"/>
      <c r="O412" s="392"/>
      <c r="P412" s="392"/>
      <c r="Q412" s="171"/>
      <c r="R412" s="171"/>
      <c r="S412" s="171"/>
      <c r="T412" s="171"/>
      <c r="U412" s="171"/>
      <c r="V412" s="171"/>
      <c r="W412" s="171"/>
      <c r="X412" s="171"/>
      <c r="Y412" s="171"/>
      <c r="Z412" s="171"/>
      <c r="AA412" s="171"/>
      <c r="AB412" s="171"/>
      <c r="AC412" s="171"/>
      <c r="AD412" s="171"/>
      <c r="AE412" s="171"/>
      <c r="AF412" s="130"/>
      <c r="AG412" s="171"/>
      <c r="AI412" s="25" t="s">
        <v>738</v>
      </c>
      <c r="AJ412" s="19">
        <f>VLOOKUP(C412,EJE!C$1:D1744,2,FALSE)</f>
        <v>0</v>
      </c>
    </row>
    <row r="413" spans="1:36">
      <c r="A413" s="155">
        <v>19</v>
      </c>
      <c r="B413" s="83" t="s">
        <v>1</v>
      </c>
      <c r="C413" s="171" t="s">
        <v>746</v>
      </c>
      <c r="D413" s="132" t="str">
        <f t="shared" si="210"/>
        <v>video</v>
      </c>
      <c r="E413" s="392"/>
      <c r="F413" s="392"/>
      <c r="G413" s="392"/>
      <c r="H413" s="392"/>
      <c r="I413" s="392"/>
      <c r="J413" s="392"/>
      <c r="K413" s="392"/>
      <c r="L413" s="392"/>
      <c r="M413" s="392"/>
      <c r="N413" s="392"/>
      <c r="O413" s="392"/>
      <c r="P413" s="392"/>
      <c r="Q413" s="171"/>
      <c r="R413" s="171"/>
      <c r="S413" s="171"/>
      <c r="T413" s="171"/>
      <c r="U413" s="171"/>
      <c r="V413" s="171"/>
      <c r="W413" s="171"/>
      <c r="X413" s="171"/>
      <c r="Y413" s="171"/>
      <c r="Z413" s="171"/>
      <c r="AA413" s="171"/>
      <c r="AB413" s="171"/>
      <c r="AC413" s="171"/>
      <c r="AD413" s="171"/>
      <c r="AE413" s="171"/>
      <c r="AF413" s="130"/>
      <c r="AG413" s="171"/>
      <c r="AI413" s="25" t="s">
        <v>738</v>
      </c>
      <c r="AJ413" s="19">
        <f>VLOOKUP(C413,EJE!C$1:D1745,2,FALSE)</f>
        <v>0</v>
      </c>
    </row>
    <row r="414" spans="1:36">
      <c r="A414" s="155">
        <v>20</v>
      </c>
      <c r="B414" s="83" t="s">
        <v>1</v>
      </c>
      <c r="C414" s="171" t="s">
        <v>746</v>
      </c>
      <c r="D414" s="132" t="str">
        <f t="shared" si="210"/>
        <v>video</v>
      </c>
      <c r="E414" s="392"/>
      <c r="F414" s="392"/>
      <c r="G414" s="392"/>
      <c r="H414" s="392"/>
      <c r="I414" s="392"/>
      <c r="J414" s="392"/>
      <c r="K414" s="392"/>
      <c r="L414" s="392"/>
      <c r="M414" s="392"/>
      <c r="N414" s="392"/>
      <c r="O414" s="392"/>
      <c r="P414" s="392"/>
      <c r="Q414" s="171"/>
      <c r="R414" s="171"/>
      <c r="S414" s="171"/>
      <c r="T414" s="171"/>
      <c r="U414" s="171"/>
      <c r="V414" s="171"/>
      <c r="W414" s="171"/>
      <c r="X414" s="171"/>
      <c r="Y414" s="171"/>
      <c r="Z414" s="171"/>
      <c r="AA414" s="171"/>
      <c r="AB414" s="171"/>
      <c r="AC414" s="171"/>
      <c r="AD414" s="171"/>
      <c r="AE414" s="171"/>
      <c r="AF414" s="130"/>
      <c r="AG414" s="171"/>
      <c r="AI414" s="25" t="s">
        <v>738</v>
      </c>
      <c r="AJ414" s="19">
        <f>VLOOKUP(C414,EJE!C$1:D1746,2,FALSE)</f>
        <v>0</v>
      </c>
    </row>
    <row r="415" spans="1:36">
      <c r="A415" s="155">
        <v>21</v>
      </c>
      <c r="B415" s="83" t="s">
        <v>1</v>
      </c>
      <c r="C415" s="171" t="s">
        <v>746</v>
      </c>
      <c r="D415" s="132" t="str">
        <f t="shared" si="210"/>
        <v>video</v>
      </c>
      <c r="E415" s="392"/>
      <c r="F415" s="392"/>
      <c r="G415" s="392"/>
      <c r="H415" s="392"/>
      <c r="I415" s="392"/>
      <c r="J415" s="392"/>
      <c r="K415" s="392"/>
      <c r="L415" s="392"/>
      <c r="M415" s="392"/>
      <c r="N415" s="392"/>
      <c r="O415" s="392"/>
      <c r="P415" s="392"/>
      <c r="Q415" s="171"/>
      <c r="R415" s="171"/>
      <c r="S415" s="171"/>
      <c r="T415" s="171"/>
      <c r="U415" s="171"/>
      <c r="V415" s="171"/>
      <c r="W415" s="171"/>
      <c r="X415" s="171"/>
      <c r="Y415" s="171"/>
      <c r="Z415" s="171"/>
      <c r="AA415" s="171"/>
      <c r="AB415" s="171"/>
      <c r="AC415" s="171"/>
      <c r="AD415" s="171"/>
      <c r="AE415" s="171"/>
      <c r="AF415" s="130"/>
      <c r="AG415" s="171"/>
      <c r="AI415" s="25" t="s">
        <v>738</v>
      </c>
      <c r="AJ415" s="19">
        <f>VLOOKUP(C415,EJE!C$1:D1747,2,FALSE)</f>
        <v>0</v>
      </c>
    </row>
    <row r="416" spans="1:36">
      <c r="A416" s="155">
        <v>22</v>
      </c>
      <c r="B416" s="83" t="s">
        <v>1</v>
      </c>
      <c r="C416" s="171" t="s">
        <v>746</v>
      </c>
      <c r="D416" s="132" t="str">
        <f t="shared" si="210"/>
        <v>video</v>
      </c>
      <c r="E416" s="392"/>
      <c r="F416" s="392"/>
      <c r="G416" s="392"/>
      <c r="H416" s="392"/>
      <c r="I416" s="392"/>
      <c r="J416" s="392"/>
      <c r="K416" s="392"/>
      <c r="L416" s="392"/>
      <c r="M416" s="392"/>
      <c r="N416" s="392"/>
      <c r="O416" s="392"/>
      <c r="P416" s="392"/>
      <c r="Q416" s="171"/>
      <c r="R416" s="171"/>
      <c r="S416" s="171"/>
      <c r="T416" s="171"/>
      <c r="U416" s="171"/>
      <c r="V416" s="171"/>
      <c r="W416" s="171"/>
      <c r="X416" s="171"/>
      <c r="Y416" s="171"/>
      <c r="Z416" s="171"/>
      <c r="AA416" s="171"/>
      <c r="AB416" s="171"/>
      <c r="AC416" s="171"/>
      <c r="AD416" s="171"/>
      <c r="AE416" s="171"/>
      <c r="AF416" s="130"/>
      <c r="AG416" s="171"/>
      <c r="AI416" s="25" t="s">
        <v>738</v>
      </c>
      <c r="AJ416" s="19">
        <f>VLOOKUP(C416,EJE!C$1:D1748,2,FALSE)</f>
        <v>0</v>
      </c>
    </row>
    <row r="417" spans="1:36">
      <c r="A417" s="155">
        <v>23</v>
      </c>
      <c r="B417" s="83" t="s">
        <v>1</v>
      </c>
      <c r="C417" s="171" t="s">
        <v>746</v>
      </c>
      <c r="D417" s="132" t="str">
        <f t="shared" si="210"/>
        <v>video</v>
      </c>
      <c r="E417" s="392"/>
      <c r="F417" s="392"/>
      <c r="G417" s="392"/>
      <c r="H417" s="392"/>
      <c r="I417" s="392"/>
      <c r="J417" s="392"/>
      <c r="K417" s="392"/>
      <c r="L417" s="392"/>
      <c r="M417" s="392"/>
      <c r="N417" s="392"/>
      <c r="O417" s="392"/>
      <c r="P417" s="392"/>
      <c r="Q417" s="171"/>
      <c r="R417" s="171"/>
      <c r="S417" s="171"/>
      <c r="T417" s="171"/>
      <c r="U417" s="171"/>
      <c r="V417" s="171"/>
      <c r="W417" s="171"/>
      <c r="X417" s="171"/>
      <c r="Y417" s="171"/>
      <c r="Z417" s="171"/>
      <c r="AA417" s="171"/>
      <c r="AB417" s="171"/>
      <c r="AC417" s="171"/>
      <c r="AD417" s="171"/>
      <c r="AE417" s="171"/>
      <c r="AF417" s="130"/>
      <c r="AG417" s="171"/>
      <c r="AI417" s="25" t="s">
        <v>738</v>
      </c>
      <c r="AJ417" s="19">
        <f>VLOOKUP(C417,EJE!C$1:D1749,2,FALSE)</f>
        <v>0</v>
      </c>
    </row>
    <row r="418" spans="1:36">
      <c r="A418" s="155">
        <v>24</v>
      </c>
      <c r="B418" s="83" t="s">
        <v>1</v>
      </c>
      <c r="C418" s="171" t="s">
        <v>746</v>
      </c>
      <c r="D418" s="132" t="str">
        <f t="shared" si="210"/>
        <v>video</v>
      </c>
      <c r="E418" s="392"/>
      <c r="F418" s="392"/>
      <c r="G418" s="392"/>
      <c r="H418" s="392"/>
      <c r="I418" s="392"/>
      <c r="J418" s="392"/>
      <c r="K418" s="392"/>
      <c r="L418" s="392"/>
      <c r="M418" s="392"/>
      <c r="N418" s="392"/>
      <c r="O418" s="392"/>
      <c r="P418" s="392"/>
      <c r="AI418" s="25" t="s">
        <v>738</v>
      </c>
      <c r="AJ418" s="19">
        <f>VLOOKUP(C418,EJE!C$1:D1750,2,FALSE)</f>
        <v>0</v>
      </c>
    </row>
    <row r="419" spans="1:36">
      <c r="B419" s="18"/>
      <c r="C419" s="77" t="s">
        <v>932</v>
      </c>
      <c r="D419" s="59"/>
      <c r="E419" s="118"/>
      <c r="F419" s="118"/>
      <c r="G419" s="118"/>
      <c r="H419" s="118"/>
      <c r="I419" s="118"/>
      <c r="J419" s="118"/>
      <c r="K419" s="118"/>
      <c r="L419" s="118"/>
      <c r="M419" s="118"/>
      <c r="N419" s="118"/>
      <c r="O419" s="118"/>
      <c r="P419" s="118"/>
      <c r="AG419" s="118"/>
      <c r="AJ419" s="75"/>
    </row>
    <row r="420" spans="1:36" customFormat="1" ht="21" customHeight="1" thickBot="1">
      <c r="A420" s="245">
        <v>17</v>
      </c>
      <c r="B420" s="162"/>
      <c r="C420" s="162" t="s">
        <v>934</v>
      </c>
      <c r="D420" s="191"/>
      <c r="E420" s="381" t="s">
        <v>688</v>
      </c>
      <c r="F420" s="381"/>
      <c r="G420" s="381"/>
      <c r="H420" s="381" t="s">
        <v>38</v>
      </c>
      <c r="I420" s="381"/>
      <c r="J420" s="381"/>
      <c r="K420" s="381" t="s">
        <v>687</v>
      </c>
      <c r="L420" s="381"/>
      <c r="M420" s="381"/>
      <c r="N420" s="381" t="s">
        <v>686</v>
      </c>
      <c r="O420" s="381"/>
      <c r="P420" s="381"/>
      <c r="Q420" s="113"/>
      <c r="R420" s="113"/>
      <c r="S420" s="113"/>
      <c r="T420" s="113"/>
      <c r="U420" s="113"/>
      <c r="V420" s="113"/>
      <c r="W420" s="113"/>
      <c r="X420" s="113"/>
      <c r="Y420" s="113"/>
      <c r="Z420" s="113"/>
      <c r="AA420" s="113"/>
      <c r="AB420" s="113"/>
      <c r="AC420" s="113"/>
      <c r="AD420" s="113"/>
      <c r="AE420" s="113"/>
      <c r="AF420" s="113"/>
      <c r="AG420" s="114"/>
      <c r="AH420" s="18"/>
      <c r="AI420" s="25"/>
      <c r="AJ420" s="115"/>
    </row>
    <row r="421" spans="1:36" ht="12.75">
      <c r="A421" s="155">
        <v>1</v>
      </c>
      <c r="B421" s="80" t="s">
        <v>942</v>
      </c>
      <c r="C421" s="177" t="s">
        <v>971</v>
      </c>
      <c r="D421" s="131" t="str">
        <f t="shared" ref="D421:D426" si="211">HYPERLINK(AJ421,AI421)</f>
        <v>video</v>
      </c>
      <c r="E421" s="390">
        <v>8</v>
      </c>
      <c r="F421" s="390"/>
      <c r="G421" s="390"/>
      <c r="H421" s="390"/>
      <c r="I421" s="390"/>
      <c r="J421" s="390"/>
      <c r="K421" s="390"/>
      <c r="L421" s="390"/>
      <c r="M421" s="390"/>
      <c r="N421" s="390"/>
      <c r="O421" s="390"/>
      <c r="P421" s="391"/>
      <c r="Q421" s="159"/>
      <c r="R421" s="159"/>
      <c r="S421" s="159"/>
      <c r="T421" s="159"/>
      <c r="U421" s="159"/>
      <c r="V421" s="159"/>
      <c r="W421" s="159"/>
      <c r="X421" s="159"/>
      <c r="Y421" s="159"/>
      <c r="Z421" s="159"/>
      <c r="AA421" s="159"/>
      <c r="AB421" s="159"/>
      <c r="AC421" s="159"/>
      <c r="AD421" s="159"/>
      <c r="AE421" s="159"/>
      <c r="AF421" s="159"/>
      <c r="AG421" s="179"/>
      <c r="AI421" s="25" t="s">
        <v>738</v>
      </c>
      <c r="AJ421" s="19" t="str">
        <f>VLOOKUP(C421,EJE!C$1:D1753,2,FALSE)</f>
        <v>https://drive.google.com/file/d/1Obj2B0pgphywe8p9A6MvgDIw5gB_Nl53/view?usp=sharing</v>
      </c>
    </row>
    <row r="422" spans="1:36" ht="12" customHeight="1">
      <c r="A422" s="155">
        <v>2</v>
      </c>
      <c r="B422" s="81" t="s">
        <v>264</v>
      </c>
      <c r="C422" s="179" t="s">
        <v>651</v>
      </c>
      <c r="D422" s="132" t="str">
        <f t="shared" si="211"/>
        <v>video</v>
      </c>
      <c r="E422" s="380"/>
      <c r="F422" s="380"/>
      <c r="G422" s="380"/>
      <c r="H422" s="380" t="s">
        <v>776</v>
      </c>
      <c r="I422" s="380"/>
      <c r="J422" s="380"/>
      <c r="K422" s="380">
        <v>3</v>
      </c>
      <c r="L422" s="380"/>
      <c r="M422" s="380"/>
      <c r="N422" s="380"/>
      <c r="O422" s="380"/>
      <c r="P422" s="385"/>
      <c r="Q422" s="159"/>
      <c r="R422" s="159"/>
      <c r="S422" s="159"/>
      <c r="T422" s="159"/>
      <c r="U422" s="159"/>
      <c r="V422" s="159"/>
      <c r="W422" s="159"/>
      <c r="X422" s="159"/>
      <c r="Y422" s="159"/>
      <c r="Z422" s="159"/>
      <c r="AA422" s="159"/>
      <c r="AB422" s="159"/>
      <c r="AC422" s="159"/>
      <c r="AD422" s="159"/>
      <c r="AE422" s="159"/>
      <c r="AF422" s="159"/>
      <c r="AG422" s="179"/>
      <c r="AI422" s="25" t="s">
        <v>738</v>
      </c>
      <c r="AJ422" s="19" t="str">
        <f>VLOOKUP(C422,EJE!C$1:D1754,2,FALSE)</f>
        <v>https://youtu.be/NDnUK9fSDe8?si=3nBkyPS7AyNNNd0x</v>
      </c>
    </row>
    <row r="423" spans="1:36" ht="12.75" customHeight="1" thickBot="1">
      <c r="A423" s="155">
        <v>3</v>
      </c>
      <c r="B423" s="82" t="s">
        <v>942</v>
      </c>
      <c r="C423" s="181" t="s">
        <v>176</v>
      </c>
      <c r="D423" s="133" t="str">
        <f t="shared" si="211"/>
        <v>video</v>
      </c>
      <c r="E423" s="387"/>
      <c r="F423" s="387"/>
      <c r="G423" s="387"/>
      <c r="H423" s="387" t="s">
        <v>776</v>
      </c>
      <c r="I423" s="387"/>
      <c r="J423" s="387"/>
      <c r="K423" s="387">
        <v>3</v>
      </c>
      <c r="L423" s="387"/>
      <c r="M423" s="387"/>
      <c r="N423" s="387"/>
      <c r="O423" s="387"/>
      <c r="P423" s="388"/>
      <c r="Q423" s="159"/>
      <c r="R423" s="159"/>
      <c r="S423" s="159"/>
      <c r="T423" s="159"/>
      <c r="U423" s="159"/>
      <c r="V423" s="159"/>
      <c r="W423" s="159"/>
      <c r="X423" s="159"/>
      <c r="Y423" s="159"/>
      <c r="Z423" s="159"/>
      <c r="AA423" s="159"/>
      <c r="AB423" s="159"/>
      <c r="AC423" s="159"/>
      <c r="AD423" s="159"/>
      <c r="AE423" s="159"/>
      <c r="AF423" s="159"/>
      <c r="AG423" s="179"/>
      <c r="AI423" s="25" t="s">
        <v>738</v>
      </c>
      <c r="AJ423" s="19" t="str">
        <f>VLOOKUP(C423,EJE!C$1:D1755,2,FALSE)</f>
        <v>https://drive.google.com/file/d/1Q1An8Nigul245WUqUDS52fCJOsCBmEqf/view?usp=drive_link</v>
      </c>
    </row>
    <row r="424" spans="1:36" ht="12" customHeight="1">
      <c r="A424" s="155">
        <v>4</v>
      </c>
      <c r="B424" s="81" t="s">
        <v>739</v>
      </c>
      <c r="C424" s="179" t="s">
        <v>66</v>
      </c>
      <c r="D424" s="132" t="str">
        <f t="shared" si="211"/>
        <v>video</v>
      </c>
      <c r="E424" s="380"/>
      <c r="F424" s="380"/>
      <c r="G424" s="380"/>
      <c r="H424" s="380" t="s">
        <v>776</v>
      </c>
      <c r="I424" s="380"/>
      <c r="J424" s="380"/>
      <c r="K424" s="380">
        <v>3</v>
      </c>
      <c r="L424" s="380"/>
      <c r="M424" s="380"/>
      <c r="N424" s="380"/>
      <c r="O424" s="380"/>
      <c r="P424" s="385"/>
      <c r="Q424" s="159"/>
      <c r="R424" s="159"/>
      <c r="S424" s="159"/>
      <c r="T424" s="159"/>
      <c r="U424" s="159"/>
      <c r="V424" s="159"/>
      <c r="W424" s="159"/>
      <c r="X424" s="159"/>
      <c r="Y424" s="159"/>
      <c r="Z424" s="159"/>
      <c r="AA424" s="159"/>
      <c r="AB424" s="159"/>
      <c r="AC424" s="159"/>
      <c r="AD424" s="159"/>
      <c r="AE424" s="159"/>
      <c r="AF424" s="159"/>
      <c r="AG424" s="179"/>
      <c r="AI424" s="25" t="s">
        <v>738</v>
      </c>
      <c r="AJ424" s="19" t="str">
        <f>VLOOKUP(C424,EJE!C$1:D1756,2,FALSE)</f>
        <v>https://youtu.be/YNAwRWgPwNk?si=tRGZb459mOPBCCZB</v>
      </c>
    </row>
    <row r="425" spans="1:36" ht="12" customHeight="1">
      <c r="A425" s="155">
        <v>5</v>
      </c>
      <c r="B425" s="81" t="s">
        <v>739</v>
      </c>
      <c r="C425" s="179" t="s">
        <v>622</v>
      </c>
      <c r="D425" s="132" t="e">
        <f t="shared" si="211"/>
        <v>#N/A</v>
      </c>
      <c r="E425" s="380"/>
      <c r="F425" s="380"/>
      <c r="G425" s="380"/>
      <c r="H425" s="380" t="s">
        <v>776</v>
      </c>
      <c r="I425" s="380"/>
      <c r="J425" s="380"/>
      <c r="K425" s="380">
        <v>3</v>
      </c>
      <c r="L425" s="380"/>
      <c r="M425" s="380"/>
      <c r="N425" s="380"/>
      <c r="O425" s="380"/>
      <c r="P425" s="385"/>
      <c r="Q425" s="159"/>
      <c r="R425" s="159"/>
      <c r="S425" s="159"/>
      <c r="T425" s="159"/>
      <c r="U425" s="159"/>
      <c r="V425" s="159"/>
      <c r="W425" s="159"/>
      <c r="X425" s="159"/>
      <c r="Y425" s="159"/>
      <c r="Z425" s="159"/>
      <c r="AA425" s="159"/>
      <c r="AB425" s="159"/>
      <c r="AC425" s="159"/>
      <c r="AD425" s="159"/>
      <c r="AE425" s="159"/>
      <c r="AF425" s="159"/>
      <c r="AG425" s="179"/>
      <c r="AI425" s="25" t="s">
        <v>738</v>
      </c>
      <c r="AJ425" s="19" t="e">
        <f>VLOOKUP(C425,EJE!C$1:D1757,2,FALSE)</f>
        <v>#N/A</v>
      </c>
    </row>
    <row r="426" spans="1:36" ht="12.75" customHeight="1" thickBot="1">
      <c r="A426" s="155">
        <v>6</v>
      </c>
      <c r="B426" s="81" t="s">
        <v>0</v>
      </c>
      <c r="C426" s="179" t="s">
        <v>627</v>
      </c>
      <c r="D426" s="132" t="str">
        <f t="shared" si="211"/>
        <v>video</v>
      </c>
      <c r="E426" s="380"/>
      <c r="F426" s="380"/>
      <c r="G426" s="380"/>
      <c r="H426" s="380" t="s">
        <v>776</v>
      </c>
      <c r="I426" s="380"/>
      <c r="J426" s="380"/>
      <c r="K426" s="380">
        <v>3</v>
      </c>
      <c r="L426" s="380"/>
      <c r="M426" s="380"/>
      <c r="N426" s="380"/>
      <c r="O426" s="380"/>
      <c r="P426" s="385"/>
      <c r="Q426" s="159"/>
      <c r="R426" s="159"/>
      <c r="S426" s="159"/>
      <c r="T426" s="159"/>
      <c r="U426" s="159"/>
      <c r="V426" s="159"/>
      <c r="W426" s="159"/>
      <c r="X426" s="159"/>
      <c r="Y426" s="159"/>
      <c r="Z426" s="159"/>
      <c r="AA426" s="159"/>
      <c r="AB426" s="159"/>
      <c r="AC426" s="159"/>
      <c r="AD426" s="159"/>
      <c r="AE426" s="159"/>
      <c r="AF426" s="159"/>
      <c r="AG426" s="179"/>
      <c r="AI426" s="25" t="s">
        <v>738</v>
      </c>
      <c r="AJ426" s="19" t="str">
        <f>VLOOKUP(C426,EJE!C$1:D1758,2,FALSE)</f>
        <v>https://youtu.be/21c_yxmd5lQ?si=PIVwUqgcfAsyu5jn</v>
      </c>
    </row>
    <row r="427" spans="1:36" ht="12.75">
      <c r="A427" s="155">
        <v>7</v>
      </c>
      <c r="B427" s="129" t="s">
        <v>1161</v>
      </c>
      <c r="C427" s="177" t="str">
        <f>+VLOOKUP($B427,PERIODIZACION!$A$3:$AN$528,2,FALSE)</f>
        <v>SEAL ROW</v>
      </c>
      <c r="D427" s="222">
        <f>IF(VLOOKUP($B427,PERIODIZACION!$A$3:$AN$528,3,FALSE)=0,"",VLOOKUP($B427,PERIODIZACION!$A$3:$AN$528,3,FALSE))</f>
        <v>40</v>
      </c>
      <c r="E427" s="177" t="str">
        <f t="shared" ref="E427" si="212">IF(D427 &lt;&gt; "","/","")</f>
        <v>/</v>
      </c>
      <c r="F427" s="177">
        <f>IF(VLOOKUP($B427,PERIODIZACION!$A$3:$AN$500,4,FALSE)=0,"",VLOOKUP($B427,PERIODIZACION!$A$3:$AN$500,4,FALSE))</f>
        <v>4</v>
      </c>
      <c r="G427" s="177">
        <f>IF(VLOOKUP($B427,PERIODIZACION!$A$3:$AN$500,5,FALSE)=0,"",VLOOKUP($B427,PERIODIZACION!$A$3:$AN$500,5,FALSE))</f>
        <v>60</v>
      </c>
      <c r="H427" s="177" t="str">
        <f t="shared" ref="H427" si="213">IF(G427 &lt;&gt; "","/","")</f>
        <v>/</v>
      </c>
      <c r="I427" s="177">
        <f>IF(VLOOKUP($B427,PERIODIZACION!$A$3:$AN$500,6,FALSE)=0,"",VLOOKUP($B427,PERIODIZACION!$A$3:$AN$500,6,FALSE))</f>
        <v>4</v>
      </c>
      <c r="J427" s="177">
        <f>IF(VLOOKUP($B427,PERIODIZACION!$A$3:$AN$500,7,FALSE)=0,"",VLOOKUP($B427,PERIODIZACION!$A$3:$AN$500,7,FALSE))</f>
        <v>70</v>
      </c>
      <c r="K427" s="177" t="str">
        <f t="shared" ref="K427" si="214">IF(J427 &lt;&gt; "","/","")</f>
        <v>/</v>
      </c>
      <c r="L427" s="177">
        <f>IF(VLOOKUP($B427,PERIODIZACION!$A$3:$AN$500,8,FALSE)=0,"",VLOOKUP($B427,PERIODIZACION!$A$3:$AN$500,8,FALSE))</f>
        <v>4</v>
      </c>
      <c r="M427" s="177">
        <f>IF(VLOOKUP($B427,PERIODIZACION!$A$3:$AN$500,9,FALSE)=0,"",VLOOKUP($B427,PERIODIZACION!$A$3:$AN$500,9,FALSE))</f>
        <v>80</v>
      </c>
      <c r="N427" s="177" t="str">
        <f t="shared" ref="N427" si="215">IF(M427 &lt;&gt; "","/","")</f>
        <v>/</v>
      </c>
      <c r="O427" s="177">
        <f>IF(VLOOKUP($B427,PERIODIZACION!$A$3:$AN$500,10,FALSE)=0,"",VLOOKUP($B427,PERIODIZACION!$A$3:$AN$500,10,FALSE))</f>
        <v>2</v>
      </c>
      <c r="P427" s="177">
        <f>IF(VLOOKUP($B427,PERIODIZACION!$A$3:$AN$500,11,FALSE)=0,"",VLOOKUP($B427,PERIODIZACION!$A$3:$AN$500,11,FALSE))</f>
        <v>80</v>
      </c>
      <c r="Q427" s="177" t="str">
        <f t="shared" ref="Q427" si="216">IF(P427 &lt;&gt; "","/","")</f>
        <v>/</v>
      </c>
      <c r="R427" s="177">
        <f>IF(VLOOKUP($B427,PERIODIZACION!$A$3:$AN$500,12,FALSE)=0,"",VLOOKUP($B427,PERIODIZACION!$A$3:$AN$500,12,FALSE))</f>
        <v>2</v>
      </c>
      <c r="S427" s="177">
        <f>IF(VLOOKUP($B427,PERIODIZACION!$A$3:$AN$500,13,FALSE)=0,"",VLOOKUP($B427,PERIODIZACION!$A$3:$AN$500,13,FALSE))</f>
        <v>80</v>
      </c>
      <c r="T427" s="177" t="str">
        <f t="shared" ref="T427" si="217">IF(S427 &lt;&gt; "","/","")</f>
        <v>/</v>
      </c>
      <c r="U427" s="177">
        <f>IF(VLOOKUP($B427,PERIODIZACION!$A$3:$AN$500,14,FALSE)=0,"",VLOOKUP($B427,PERIODIZACION!$A$3:$AN$500,14,FALSE))</f>
        <v>2</v>
      </c>
      <c r="V427" s="177">
        <f>IF(VLOOKUP($B427,PERIODIZACION!$A$3:$AN$500,15,FALSE)=0,"",VLOOKUP($B427,PERIODIZACION!$A$3:$AN$500,15,FALSE))</f>
        <v>80</v>
      </c>
      <c r="W427" s="177" t="str">
        <f t="shared" ref="W427" si="218">IF(V427 &lt;&gt; "","/","")</f>
        <v>/</v>
      </c>
      <c r="X427" s="177">
        <f>IF(VLOOKUP($B427,PERIODIZACION!$A$3:$AN$500,16,FALSE)=0,"",VLOOKUP($B427,PERIODIZACION!$A$3:$AN$500,16,FALSE))</f>
        <v>2</v>
      </c>
      <c r="Y427" s="177">
        <f>IF(VLOOKUP($B427,PERIODIZACION!$A$3:$AN$500,17,FALSE)=0,"",VLOOKUP($B427,PERIODIZACION!$A$3:$AN$500,17,FALSE))</f>
        <v>80</v>
      </c>
      <c r="Z427" s="177" t="str">
        <f t="shared" ref="Z427" si="219">IF(Y427 &lt;&gt; "","/","")</f>
        <v>/</v>
      </c>
      <c r="AA427" s="177">
        <f>IF(VLOOKUP($B427,PERIODIZACION!$A$3:$AN$500,18,FALSE)=0,"",VLOOKUP($B427,PERIODIZACION!$A$3:$AN$500,18,FALSE))</f>
        <v>2</v>
      </c>
      <c r="AB427" s="177">
        <f>IF(VLOOKUP($B427,PERIODIZACION!$A$3:$AN$500,19,FALSE)=0,"",VLOOKUP($B427,PERIODIZACION!$A$3:$AN$500,19,FALSE))</f>
        <v>80</v>
      </c>
      <c r="AC427" s="177" t="str">
        <f t="shared" ref="AC427" si="220">IF(AB427 &lt;&gt; "","/","")</f>
        <v>/</v>
      </c>
      <c r="AD427" s="177">
        <f>IF(VLOOKUP($B427,PERIODIZACION!$A$3:$AN$500,20,FALSE)=0,"",VLOOKUP($B427,PERIODIZACION!$A$3:$AN$500,20,FALSE))</f>
        <v>2</v>
      </c>
      <c r="AE427" s="177" t="str">
        <f>IF(VLOOKUP($B427,PERIODIZACION!$A$3:$AN$500,21,FALSE)=0,"",VLOOKUP($B427,PERIODIZACION!$A$3:$AN$500,21,FALSE))</f>
        <v/>
      </c>
      <c r="AF427" s="177" t="str">
        <f t="shared" ref="AF427" si="221">IF(AE427 &lt;&gt; "","/","")</f>
        <v/>
      </c>
      <c r="AG427" s="182" t="str">
        <f>IF(VLOOKUP($B427,PERIODIZACION!$A$3:$AN$500,22,FALSE)=0,"",VLOOKUP($B427,PERIODIZACION!$A$3:$AN$500,22,FALSE))</f>
        <v/>
      </c>
      <c r="AJ427" s="19" t="e">
        <f>VLOOKUP(C427,EJE!C$1:D1759,2,FALSE)</f>
        <v>#N/A</v>
      </c>
    </row>
    <row r="428" spans="1:36" ht="12" customHeight="1">
      <c r="A428" s="155">
        <v>8</v>
      </c>
      <c r="B428" s="81" t="s">
        <v>685</v>
      </c>
      <c r="C428" s="179" t="s">
        <v>3</v>
      </c>
      <c r="D428" s="132" t="str">
        <f>HYPERLINK(AJ428,AI428)</f>
        <v>video</v>
      </c>
      <c r="E428" s="380"/>
      <c r="F428" s="380"/>
      <c r="G428" s="380"/>
      <c r="H428" s="380" t="s">
        <v>776</v>
      </c>
      <c r="I428" s="380"/>
      <c r="J428" s="380"/>
      <c r="K428" s="380"/>
      <c r="L428" s="380"/>
      <c r="M428" s="380"/>
      <c r="N428" s="380"/>
      <c r="O428" s="380"/>
      <c r="P428" s="380"/>
      <c r="Q428" s="179"/>
      <c r="R428" s="179"/>
      <c r="S428" s="179"/>
      <c r="T428" s="179"/>
      <c r="U428" s="179"/>
      <c r="V428" s="179"/>
      <c r="W428" s="179"/>
      <c r="X428" s="179"/>
      <c r="Y428" s="179"/>
      <c r="Z428" s="179"/>
      <c r="AA428" s="179"/>
      <c r="AB428" s="179"/>
      <c r="AC428" s="179"/>
      <c r="AD428" s="179"/>
      <c r="AE428" s="179"/>
      <c r="AF428" s="179"/>
      <c r="AG428" s="183"/>
      <c r="AI428" s="25" t="s">
        <v>738</v>
      </c>
      <c r="AJ428" s="19" t="str">
        <f>VLOOKUP(C428,EJE!C$1:D1760,2,FALSE)</f>
        <v>https://youtu.be/JwwQxitUCsY?si=-0IR-GRHn2uOUwX0</v>
      </c>
    </row>
    <row r="429" spans="1:36" ht="12.75" customHeight="1" thickBot="1">
      <c r="A429" s="155">
        <v>9</v>
      </c>
      <c r="B429" s="82" t="s">
        <v>264</v>
      </c>
      <c r="C429" s="181" t="s">
        <v>219</v>
      </c>
      <c r="D429" s="133" t="str">
        <f>HYPERLINK(AJ429,AI429)</f>
        <v>video</v>
      </c>
      <c r="E429" s="387"/>
      <c r="F429" s="387"/>
      <c r="G429" s="387"/>
      <c r="H429" s="387" t="s">
        <v>776</v>
      </c>
      <c r="I429" s="387"/>
      <c r="J429" s="387"/>
      <c r="K429" s="387"/>
      <c r="L429" s="387"/>
      <c r="M429" s="387"/>
      <c r="N429" s="387"/>
      <c r="O429" s="387"/>
      <c r="P429" s="387"/>
      <c r="Q429" s="181"/>
      <c r="R429" s="181"/>
      <c r="S429" s="181"/>
      <c r="T429" s="181"/>
      <c r="U429" s="181"/>
      <c r="V429" s="181"/>
      <c r="W429" s="181"/>
      <c r="X429" s="181"/>
      <c r="Y429" s="181"/>
      <c r="Z429" s="181"/>
      <c r="AA429" s="181"/>
      <c r="AB429" s="181"/>
      <c r="AC429" s="181"/>
      <c r="AD429" s="181"/>
      <c r="AE429" s="181"/>
      <c r="AF429" s="181"/>
      <c r="AG429" s="184"/>
      <c r="AI429" s="25" t="s">
        <v>738</v>
      </c>
      <c r="AJ429" s="19">
        <f>VLOOKUP(C429,EJE!C$1:D1761,2,FALSE)</f>
        <v>0</v>
      </c>
    </row>
    <row r="430" spans="1:36" ht="20.25">
      <c r="A430" s="155">
        <v>10</v>
      </c>
      <c r="B430" s="162"/>
      <c r="C430" s="162"/>
      <c r="D430" s="191"/>
      <c r="E430" s="381" t="s">
        <v>688</v>
      </c>
      <c r="F430" s="381"/>
      <c r="G430" s="381"/>
      <c r="H430" s="381" t="s">
        <v>38</v>
      </c>
      <c r="I430" s="381"/>
      <c r="J430" s="381"/>
      <c r="K430" s="381" t="s">
        <v>687</v>
      </c>
      <c r="L430" s="381"/>
      <c r="M430" s="381"/>
      <c r="N430" s="381" t="s">
        <v>686</v>
      </c>
      <c r="O430" s="381"/>
      <c r="P430" s="381"/>
      <c r="Q430" s="179"/>
      <c r="R430" s="179"/>
      <c r="S430" s="179"/>
      <c r="T430" s="179"/>
      <c r="U430" s="179"/>
      <c r="V430" s="179"/>
      <c r="W430" s="179"/>
      <c r="X430" s="179"/>
      <c r="Y430" s="179"/>
      <c r="Z430" s="179"/>
      <c r="AA430" s="179"/>
      <c r="AB430" s="179"/>
      <c r="AC430" s="179"/>
      <c r="AD430" s="179"/>
      <c r="AE430" s="179"/>
      <c r="AF430" s="179"/>
      <c r="AG430" s="179"/>
      <c r="AJ430" s="19"/>
    </row>
    <row r="431" spans="1:36" ht="12" customHeight="1">
      <c r="A431" s="155">
        <v>11</v>
      </c>
      <c r="B431" s="83" t="s">
        <v>685</v>
      </c>
      <c r="C431" s="179" t="s">
        <v>3</v>
      </c>
      <c r="D431" s="132" t="str">
        <f t="shared" ref="D431:D437" si="222">HYPERLINK(AJ431,AI431)</f>
        <v>video</v>
      </c>
      <c r="E431" s="380"/>
      <c r="F431" s="380"/>
      <c r="G431" s="380"/>
      <c r="H431" s="380" t="s">
        <v>776</v>
      </c>
      <c r="I431" s="380"/>
      <c r="J431" s="380"/>
      <c r="K431" s="380"/>
      <c r="L431" s="380"/>
      <c r="M431" s="380"/>
      <c r="N431" s="380"/>
      <c r="O431" s="380"/>
      <c r="P431" s="380"/>
      <c r="Q431" s="179"/>
      <c r="R431" s="179"/>
      <c r="S431" s="179"/>
      <c r="T431" s="179"/>
      <c r="U431" s="179"/>
      <c r="V431" s="179"/>
      <c r="W431" s="179"/>
      <c r="X431" s="179"/>
      <c r="Y431" s="179"/>
      <c r="Z431" s="179"/>
      <c r="AA431" s="179"/>
      <c r="AB431" s="179"/>
      <c r="AC431" s="179"/>
      <c r="AD431" s="179"/>
      <c r="AE431" s="179"/>
      <c r="AF431" s="179"/>
      <c r="AG431" s="179"/>
      <c r="AI431" s="25" t="s">
        <v>738</v>
      </c>
      <c r="AJ431" s="19" t="str">
        <f>VLOOKUP(C431,EJE!C$1:D1763,2,FALSE)</f>
        <v>https://youtu.be/JwwQxitUCsY?si=-0IR-GRHn2uOUwX0</v>
      </c>
    </row>
    <row r="432" spans="1:36" ht="12.75" customHeight="1">
      <c r="A432" s="155">
        <v>12</v>
      </c>
      <c r="B432" s="83" t="s">
        <v>942</v>
      </c>
      <c r="C432" s="179" t="s">
        <v>642</v>
      </c>
      <c r="D432" s="132" t="str">
        <f t="shared" si="222"/>
        <v>video</v>
      </c>
      <c r="E432" s="380"/>
      <c r="F432" s="380"/>
      <c r="G432" s="380"/>
      <c r="H432" s="380" t="s">
        <v>776</v>
      </c>
      <c r="I432" s="380"/>
      <c r="J432" s="380"/>
      <c r="K432" s="380"/>
      <c r="L432" s="380"/>
      <c r="M432" s="380"/>
      <c r="N432" s="380"/>
      <c r="O432" s="380"/>
      <c r="P432" s="380"/>
      <c r="Q432" s="179"/>
      <c r="R432" s="179"/>
      <c r="S432" s="179"/>
      <c r="T432" s="179"/>
      <c r="U432" s="179"/>
      <c r="V432" s="179"/>
      <c r="W432" s="179"/>
      <c r="X432" s="179"/>
      <c r="Y432" s="179"/>
      <c r="Z432" s="179"/>
      <c r="AA432" s="179"/>
      <c r="AB432" s="179"/>
      <c r="AC432" s="179"/>
      <c r="AD432" s="179"/>
      <c r="AE432" s="179"/>
      <c r="AF432" s="179"/>
      <c r="AG432" s="179"/>
      <c r="AI432" s="25" t="s">
        <v>738</v>
      </c>
      <c r="AJ432" s="19" t="str">
        <f>VLOOKUP(C432,EJE!C$1:D1764,2,FALSE)</f>
        <v>https://youtu.be/Re1QwqtB0hQ?si=Ok-dVDQc-yecNQfP</v>
      </c>
    </row>
    <row r="433" spans="1:36" ht="12" customHeight="1">
      <c r="A433" s="155">
        <v>13</v>
      </c>
      <c r="B433" s="83" t="s">
        <v>942</v>
      </c>
      <c r="C433" s="179" t="s">
        <v>179</v>
      </c>
      <c r="D433" s="132" t="str">
        <f t="shared" si="222"/>
        <v>video</v>
      </c>
      <c r="E433" s="380"/>
      <c r="F433" s="380"/>
      <c r="G433" s="380"/>
      <c r="H433" s="380" t="s">
        <v>776</v>
      </c>
      <c r="I433" s="380"/>
      <c r="J433" s="380"/>
      <c r="K433" s="380"/>
      <c r="L433" s="380"/>
      <c r="M433" s="380"/>
      <c r="N433" s="380"/>
      <c r="O433" s="380"/>
      <c r="P433" s="380"/>
      <c r="Q433" s="179"/>
      <c r="R433" s="179"/>
      <c r="S433" s="179"/>
      <c r="T433" s="179"/>
      <c r="U433" s="179"/>
      <c r="V433" s="179"/>
      <c r="W433" s="179"/>
      <c r="X433" s="179"/>
      <c r="Y433" s="179"/>
      <c r="Z433" s="179"/>
      <c r="AA433" s="179"/>
      <c r="AB433" s="179"/>
      <c r="AC433" s="179"/>
      <c r="AD433" s="179"/>
      <c r="AE433" s="179"/>
      <c r="AF433" s="179"/>
      <c r="AG433" s="179"/>
      <c r="AI433" s="25" t="s">
        <v>738</v>
      </c>
      <c r="AJ433" s="19" t="str">
        <f>VLOOKUP(C433,EJE!C$1:D1765,2,FALSE)</f>
        <v>https://drive.google.com/file/d/1aPXukXLmArT7QiK0Ae-iFEh4IpnK7iYT/view?usp=sharing</v>
      </c>
    </row>
    <row r="434" spans="1:36" ht="12" customHeight="1">
      <c r="A434" s="155">
        <v>14</v>
      </c>
      <c r="B434" s="83" t="s">
        <v>42</v>
      </c>
      <c r="C434" s="171" t="s">
        <v>15</v>
      </c>
      <c r="D434" s="132" t="str">
        <f t="shared" si="222"/>
        <v>video</v>
      </c>
      <c r="E434" s="392">
        <v>10</v>
      </c>
      <c r="F434" s="392"/>
      <c r="G434" s="392"/>
      <c r="H434" s="392" t="s">
        <v>772</v>
      </c>
      <c r="I434" s="392"/>
      <c r="J434" s="392"/>
      <c r="K434" s="392">
        <v>3</v>
      </c>
      <c r="L434" s="392"/>
      <c r="M434" s="392"/>
      <c r="N434" s="392">
        <v>0</v>
      </c>
      <c r="O434" s="392"/>
      <c r="P434" s="392"/>
      <c r="Q434" s="171"/>
      <c r="R434" s="171"/>
      <c r="S434" s="171"/>
      <c r="T434" s="130"/>
      <c r="U434" s="130"/>
      <c r="V434" s="130"/>
      <c r="W434" s="130"/>
      <c r="X434" s="130"/>
      <c r="Y434" s="130"/>
      <c r="Z434" s="130"/>
      <c r="AA434" s="130"/>
      <c r="AB434" s="130"/>
      <c r="AC434" s="130"/>
      <c r="AD434" s="130"/>
      <c r="AE434" s="130"/>
      <c r="AF434" s="130"/>
      <c r="AG434" s="171"/>
      <c r="AI434" s="25" t="s">
        <v>738</v>
      </c>
      <c r="AJ434" s="19">
        <f>VLOOKUP(C434,EJE!C$1:D1766,2,FALSE)</f>
        <v>0</v>
      </c>
    </row>
    <row r="435" spans="1:36" ht="12" customHeight="1">
      <c r="A435" s="155">
        <v>15</v>
      </c>
      <c r="B435" s="83" t="s">
        <v>39</v>
      </c>
      <c r="C435" s="171" t="s">
        <v>149</v>
      </c>
      <c r="D435" s="132" t="str">
        <f t="shared" si="222"/>
        <v>video</v>
      </c>
      <c r="E435" s="392">
        <v>10</v>
      </c>
      <c r="F435" s="392"/>
      <c r="G435" s="392"/>
      <c r="H435" s="392" t="s">
        <v>772</v>
      </c>
      <c r="I435" s="392"/>
      <c r="J435" s="392"/>
      <c r="K435" s="392">
        <v>3</v>
      </c>
      <c r="L435" s="392"/>
      <c r="M435" s="392"/>
      <c r="N435" s="392">
        <v>0</v>
      </c>
      <c r="O435" s="392"/>
      <c r="P435" s="392"/>
      <c r="Q435" s="171"/>
      <c r="R435" s="171"/>
      <c r="S435" s="171"/>
      <c r="T435" s="130"/>
      <c r="U435" s="130"/>
      <c r="V435" s="130"/>
      <c r="W435" s="130"/>
      <c r="X435" s="130"/>
      <c r="Y435" s="130"/>
      <c r="Z435" s="130"/>
      <c r="AA435" s="130"/>
      <c r="AB435" s="130"/>
      <c r="AC435" s="130"/>
      <c r="AD435" s="130"/>
      <c r="AE435" s="130"/>
      <c r="AF435" s="130"/>
      <c r="AG435" s="171"/>
      <c r="AI435" s="25" t="s">
        <v>738</v>
      </c>
      <c r="AJ435" s="19">
        <f>VLOOKUP(C435,EJE!C$1:D1767,2,FALSE)</f>
        <v>0</v>
      </c>
    </row>
    <row r="436" spans="1:36" ht="12.75" customHeight="1">
      <c r="A436" s="155">
        <v>16</v>
      </c>
      <c r="B436" s="83" t="s">
        <v>685</v>
      </c>
      <c r="C436" s="171" t="s">
        <v>4</v>
      </c>
      <c r="D436" s="132" t="str">
        <f t="shared" si="222"/>
        <v>video</v>
      </c>
      <c r="E436" s="392"/>
      <c r="F436" s="392"/>
      <c r="G436" s="392"/>
      <c r="H436" s="392" t="s">
        <v>779</v>
      </c>
      <c r="I436" s="392"/>
      <c r="J436" s="392"/>
      <c r="K436" s="392">
        <v>3</v>
      </c>
      <c r="L436" s="392"/>
      <c r="M436" s="392"/>
      <c r="N436" s="392">
        <v>0</v>
      </c>
      <c r="O436" s="392"/>
      <c r="P436" s="392"/>
      <c r="Q436" s="171"/>
      <c r="R436" s="171"/>
      <c r="S436" s="171"/>
      <c r="T436" s="130"/>
      <c r="U436" s="130"/>
      <c r="V436" s="130"/>
      <c r="W436" s="130"/>
      <c r="X436" s="130"/>
      <c r="Y436" s="130"/>
      <c r="Z436" s="130"/>
      <c r="AA436" s="130"/>
      <c r="AB436" s="130"/>
      <c r="AC436" s="130"/>
      <c r="AD436" s="130"/>
      <c r="AE436" s="130"/>
      <c r="AF436" s="130"/>
      <c r="AG436" s="171"/>
      <c r="AI436" s="25" t="s">
        <v>738</v>
      </c>
      <c r="AJ436" s="19" t="str">
        <f>VLOOKUP(C436,EJE!C$1:D1768,2,FALSE)</f>
        <v>https://youtu.be/SvFPSj9WcEk?si=iMWBcf8EZLcp5zy2</v>
      </c>
    </row>
    <row r="437" spans="1:36">
      <c r="A437" s="155">
        <v>17</v>
      </c>
      <c r="B437" s="83" t="s">
        <v>1</v>
      </c>
      <c r="C437" s="171" t="s">
        <v>746</v>
      </c>
      <c r="D437" s="132" t="str">
        <f t="shared" si="222"/>
        <v>video</v>
      </c>
      <c r="E437" s="392"/>
      <c r="F437" s="392"/>
      <c r="G437" s="392"/>
      <c r="H437" s="392"/>
      <c r="I437" s="392"/>
      <c r="J437" s="392"/>
      <c r="K437" s="392"/>
      <c r="L437" s="392"/>
      <c r="M437" s="392"/>
      <c r="N437" s="392"/>
      <c r="O437" s="392"/>
      <c r="P437" s="392"/>
      <c r="Q437" s="171"/>
      <c r="R437" s="171"/>
      <c r="S437" s="171"/>
      <c r="T437" s="171"/>
      <c r="U437" s="171"/>
      <c r="V437" s="171"/>
      <c r="W437" s="171"/>
      <c r="X437" s="171"/>
      <c r="Y437" s="171"/>
      <c r="Z437" s="171"/>
      <c r="AA437" s="171"/>
      <c r="AB437" s="171"/>
      <c r="AC437" s="171"/>
      <c r="AD437" s="171"/>
      <c r="AE437" s="171"/>
      <c r="AF437" s="130"/>
      <c r="AG437" s="171"/>
      <c r="AI437" s="25" t="s">
        <v>738</v>
      </c>
      <c r="AJ437" s="19">
        <f>VLOOKUP(C437,EJE!C$1:D1769,2,FALSE)</f>
        <v>0</v>
      </c>
    </row>
    <row r="438" spans="1:36">
      <c r="A438" s="155">
        <v>18</v>
      </c>
      <c r="B438" s="83" t="s">
        <v>1</v>
      </c>
      <c r="C438" s="171" t="s">
        <v>746</v>
      </c>
      <c r="D438" s="132" t="str">
        <f t="shared" ref="D438:D444" si="223">HYPERLINK(AJ438,AI438)</f>
        <v>video</v>
      </c>
      <c r="E438" s="392"/>
      <c r="F438" s="392"/>
      <c r="G438" s="392"/>
      <c r="H438" s="392"/>
      <c r="I438" s="392"/>
      <c r="J438" s="392"/>
      <c r="K438" s="392"/>
      <c r="L438" s="392"/>
      <c r="M438" s="392"/>
      <c r="N438" s="392"/>
      <c r="O438" s="392"/>
      <c r="P438" s="392"/>
      <c r="Q438" s="171"/>
      <c r="R438" s="171"/>
      <c r="S438" s="171"/>
      <c r="T438" s="171"/>
      <c r="U438" s="171"/>
      <c r="V438" s="171"/>
      <c r="W438" s="171"/>
      <c r="X438" s="171"/>
      <c r="Y438" s="171"/>
      <c r="Z438" s="171"/>
      <c r="AA438" s="171"/>
      <c r="AB438" s="171"/>
      <c r="AC438" s="171"/>
      <c r="AD438" s="171"/>
      <c r="AE438" s="171"/>
      <c r="AF438" s="130"/>
      <c r="AG438" s="171"/>
      <c r="AI438" s="25" t="s">
        <v>738</v>
      </c>
      <c r="AJ438" s="19">
        <f>VLOOKUP(C438,EJE!C$1:D1770,2,FALSE)</f>
        <v>0</v>
      </c>
    </row>
    <row r="439" spans="1:36">
      <c r="A439" s="155">
        <v>19</v>
      </c>
      <c r="B439" s="83" t="s">
        <v>1</v>
      </c>
      <c r="C439" s="171" t="s">
        <v>746</v>
      </c>
      <c r="D439" s="132" t="str">
        <f t="shared" si="223"/>
        <v>video</v>
      </c>
      <c r="E439" s="392"/>
      <c r="F439" s="392"/>
      <c r="G439" s="392"/>
      <c r="H439" s="392"/>
      <c r="I439" s="392"/>
      <c r="J439" s="392"/>
      <c r="K439" s="392"/>
      <c r="L439" s="392"/>
      <c r="M439" s="392"/>
      <c r="N439" s="392"/>
      <c r="O439" s="392"/>
      <c r="P439" s="392"/>
      <c r="Q439" s="171"/>
      <c r="R439" s="171"/>
      <c r="S439" s="171"/>
      <c r="T439" s="171"/>
      <c r="U439" s="171"/>
      <c r="V439" s="171"/>
      <c r="W439" s="171"/>
      <c r="X439" s="171"/>
      <c r="Y439" s="171"/>
      <c r="Z439" s="171"/>
      <c r="AA439" s="171"/>
      <c r="AB439" s="171"/>
      <c r="AC439" s="171"/>
      <c r="AD439" s="171"/>
      <c r="AE439" s="171"/>
      <c r="AF439" s="130"/>
      <c r="AG439" s="171"/>
      <c r="AI439" s="25" t="s">
        <v>738</v>
      </c>
      <c r="AJ439" s="19">
        <f>VLOOKUP(C439,EJE!C$1:D1771,2,FALSE)</f>
        <v>0</v>
      </c>
    </row>
    <row r="440" spans="1:36">
      <c r="A440" s="155">
        <v>20</v>
      </c>
      <c r="B440" s="83" t="s">
        <v>1</v>
      </c>
      <c r="C440" s="171" t="s">
        <v>746</v>
      </c>
      <c r="D440" s="132" t="str">
        <f t="shared" si="223"/>
        <v>video</v>
      </c>
      <c r="E440" s="392"/>
      <c r="F440" s="392"/>
      <c r="G440" s="392"/>
      <c r="H440" s="392"/>
      <c r="I440" s="392"/>
      <c r="J440" s="392"/>
      <c r="K440" s="392"/>
      <c r="L440" s="392"/>
      <c r="M440" s="392"/>
      <c r="N440" s="392"/>
      <c r="O440" s="392"/>
      <c r="P440" s="392"/>
      <c r="Q440" s="171"/>
      <c r="R440" s="171"/>
      <c r="S440" s="171"/>
      <c r="T440" s="171"/>
      <c r="U440" s="171"/>
      <c r="V440" s="171"/>
      <c r="W440" s="171"/>
      <c r="X440" s="171"/>
      <c r="Y440" s="171"/>
      <c r="Z440" s="171"/>
      <c r="AA440" s="171"/>
      <c r="AB440" s="171"/>
      <c r="AC440" s="171"/>
      <c r="AD440" s="171"/>
      <c r="AE440" s="171"/>
      <c r="AF440" s="130"/>
      <c r="AG440" s="171"/>
      <c r="AI440" s="25" t="s">
        <v>738</v>
      </c>
      <c r="AJ440" s="19">
        <f>VLOOKUP(C440,EJE!C$1:D1772,2,FALSE)</f>
        <v>0</v>
      </c>
    </row>
    <row r="441" spans="1:36">
      <c r="A441" s="155">
        <v>21</v>
      </c>
      <c r="B441" s="83" t="s">
        <v>1</v>
      </c>
      <c r="C441" s="171" t="s">
        <v>746</v>
      </c>
      <c r="D441" s="132" t="str">
        <f t="shared" si="223"/>
        <v>video</v>
      </c>
      <c r="E441" s="392"/>
      <c r="F441" s="392"/>
      <c r="G441" s="392"/>
      <c r="H441" s="392"/>
      <c r="I441" s="392"/>
      <c r="J441" s="392"/>
      <c r="K441" s="392"/>
      <c r="L441" s="392"/>
      <c r="M441" s="392"/>
      <c r="N441" s="392"/>
      <c r="O441" s="392"/>
      <c r="P441" s="392"/>
      <c r="Q441" s="171"/>
      <c r="R441" s="171"/>
      <c r="S441" s="171"/>
      <c r="T441" s="171"/>
      <c r="U441" s="171"/>
      <c r="V441" s="171"/>
      <c r="W441" s="171"/>
      <c r="X441" s="171"/>
      <c r="Y441" s="171"/>
      <c r="Z441" s="171"/>
      <c r="AA441" s="171"/>
      <c r="AB441" s="171"/>
      <c r="AC441" s="171"/>
      <c r="AD441" s="171"/>
      <c r="AE441" s="171"/>
      <c r="AF441" s="130"/>
      <c r="AG441" s="171"/>
      <c r="AI441" s="25" t="s">
        <v>738</v>
      </c>
      <c r="AJ441" s="19">
        <f>VLOOKUP(C441,EJE!C$1:D1773,2,FALSE)</f>
        <v>0</v>
      </c>
    </row>
    <row r="442" spans="1:36">
      <c r="A442" s="155">
        <v>22</v>
      </c>
      <c r="B442" s="83" t="s">
        <v>1</v>
      </c>
      <c r="C442" s="171" t="s">
        <v>746</v>
      </c>
      <c r="D442" s="132" t="str">
        <f t="shared" si="223"/>
        <v>video</v>
      </c>
      <c r="E442" s="392"/>
      <c r="F442" s="392"/>
      <c r="G442" s="392"/>
      <c r="H442" s="392"/>
      <c r="I442" s="392"/>
      <c r="J442" s="392"/>
      <c r="K442" s="392"/>
      <c r="L442" s="392"/>
      <c r="M442" s="392"/>
      <c r="N442" s="392"/>
      <c r="O442" s="392"/>
      <c r="P442" s="392"/>
      <c r="Q442" s="171"/>
      <c r="R442" s="171"/>
      <c r="S442" s="171"/>
      <c r="T442" s="171"/>
      <c r="U442" s="171"/>
      <c r="V442" s="171"/>
      <c r="W442" s="171"/>
      <c r="X442" s="171"/>
      <c r="Y442" s="171"/>
      <c r="Z442" s="171"/>
      <c r="AA442" s="171"/>
      <c r="AB442" s="171"/>
      <c r="AC442" s="171"/>
      <c r="AD442" s="171"/>
      <c r="AE442" s="171"/>
      <c r="AF442" s="130"/>
      <c r="AG442" s="171"/>
      <c r="AI442" s="25" t="s">
        <v>738</v>
      </c>
      <c r="AJ442" s="19">
        <f>VLOOKUP(C442,EJE!C$1:D1774,2,FALSE)</f>
        <v>0</v>
      </c>
    </row>
    <row r="443" spans="1:36">
      <c r="A443" s="155">
        <v>23</v>
      </c>
      <c r="B443" s="83" t="s">
        <v>1</v>
      </c>
      <c r="C443" s="171" t="s">
        <v>746</v>
      </c>
      <c r="D443" s="132" t="str">
        <f t="shared" si="223"/>
        <v>video</v>
      </c>
      <c r="E443" s="392"/>
      <c r="F443" s="392"/>
      <c r="G443" s="392"/>
      <c r="H443" s="392"/>
      <c r="I443" s="392"/>
      <c r="J443" s="392"/>
      <c r="K443" s="392"/>
      <c r="L443" s="392"/>
      <c r="M443" s="392"/>
      <c r="N443" s="392"/>
      <c r="O443" s="392"/>
      <c r="P443" s="392"/>
      <c r="Q443" s="171"/>
      <c r="R443" s="171"/>
      <c r="S443" s="171"/>
      <c r="T443" s="171"/>
      <c r="U443" s="171"/>
      <c r="V443" s="171"/>
      <c r="W443" s="171"/>
      <c r="X443" s="171"/>
      <c r="Y443" s="171"/>
      <c r="Z443" s="171"/>
      <c r="AA443" s="171"/>
      <c r="AB443" s="171"/>
      <c r="AC443" s="171"/>
      <c r="AD443" s="171"/>
      <c r="AE443" s="171"/>
      <c r="AF443" s="130"/>
      <c r="AG443" s="171"/>
      <c r="AI443" s="25" t="s">
        <v>738</v>
      </c>
      <c r="AJ443" s="19">
        <f>VLOOKUP(C443,EJE!C$1:D1775,2,FALSE)</f>
        <v>0</v>
      </c>
    </row>
    <row r="444" spans="1:36">
      <c r="A444" s="155">
        <v>24</v>
      </c>
      <c r="B444" s="83" t="s">
        <v>1</v>
      </c>
      <c r="C444" s="171" t="s">
        <v>746</v>
      </c>
      <c r="D444" s="132" t="str">
        <f t="shared" si="223"/>
        <v>video</v>
      </c>
      <c r="E444" s="392"/>
      <c r="F444" s="392"/>
      <c r="G444" s="392"/>
      <c r="H444" s="392"/>
      <c r="I444" s="392"/>
      <c r="J444" s="392"/>
      <c r="K444" s="392"/>
      <c r="L444" s="392"/>
      <c r="M444" s="392"/>
      <c r="N444" s="392"/>
      <c r="O444" s="392"/>
      <c r="P444" s="392"/>
      <c r="Q444" s="171"/>
      <c r="R444" s="171"/>
      <c r="S444" s="171"/>
      <c r="T444" s="171"/>
      <c r="U444" s="171"/>
      <c r="V444" s="171"/>
      <c r="W444" s="171"/>
      <c r="X444" s="171"/>
      <c r="Y444" s="171"/>
      <c r="Z444" s="171"/>
      <c r="AA444" s="171"/>
      <c r="AB444" s="171"/>
      <c r="AC444" s="171"/>
      <c r="AD444" s="171"/>
      <c r="AE444" s="171"/>
      <c r="AF444" s="130"/>
      <c r="AG444" s="171"/>
      <c r="AI444" s="25" t="s">
        <v>738</v>
      </c>
      <c r="AJ444" s="19">
        <f>VLOOKUP(C444,EJE!C$1:D1776,2,FALSE)</f>
        <v>0</v>
      </c>
    </row>
    <row r="445" spans="1:36">
      <c r="B445" s="18"/>
      <c r="C445" s="77" t="s">
        <v>932</v>
      </c>
      <c r="D445" s="59"/>
      <c r="E445" s="118"/>
      <c r="F445" s="118"/>
      <c r="G445" s="118"/>
      <c r="H445" s="118"/>
      <c r="I445" s="118"/>
      <c r="J445" s="118"/>
      <c r="K445" s="118"/>
      <c r="L445" s="118"/>
      <c r="M445" s="118"/>
      <c r="N445" s="118"/>
      <c r="O445" s="118"/>
      <c r="P445" s="118"/>
      <c r="AG445" s="118"/>
      <c r="AJ445" s="75"/>
    </row>
    <row r="446" spans="1:36" customFormat="1" ht="21" customHeight="1" thickBot="1">
      <c r="A446" s="253">
        <v>18</v>
      </c>
      <c r="B446" s="163"/>
      <c r="C446" s="163" t="s">
        <v>1158</v>
      </c>
      <c r="D446" s="226"/>
      <c r="E446" s="403" t="s">
        <v>688</v>
      </c>
      <c r="F446" s="403"/>
      <c r="G446" s="403"/>
      <c r="H446" s="403" t="s">
        <v>38</v>
      </c>
      <c r="I446" s="403"/>
      <c r="J446" s="403"/>
      <c r="K446" s="403" t="s">
        <v>687</v>
      </c>
      <c r="L446" s="403"/>
      <c r="M446" s="403"/>
      <c r="N446" s="403" t="s">
        <v>686</v>
      </c>
      <c r="O446" s="403"/>
      <c r="P446" s="403"/>
      <c r="AH446" s="18"/>
      <c r="AI446" s="25"/>
    </row>
    <row r="447" spans="1:36" ht="12.75">
      <c r="A447" s="155">
        <v>1</v>
      </c>
      <c r="B447" s="80" t="s">
        <v>942</v>
      </c>
      <c r="C447" s="177" t="s">
        <v>971</v>
      </c>
      <c r="D447" s="131" t="str">
        <f t="shared" ref="D447:D452" si="224">HYPERLINK(AJ447,AI447)</f>
        <v>video</v>
      </c>
      <c r="E447" s="390">
        <v>8</v>
      </c>
      <c r="F447" s="390"/>
      <c r="G447" s="390"/>
      <c r="H447" s="390"/>
      <c r="I447" s="390"/>
      <c r="J447" s="390"/>
      <c r="K447" s="390"/>
      <c r="L447" s="390"/>
      <c r="M447" s="390"/>
      <c r="N447" s="390"/>
      <c r="O447" s="390"/>
      <c r="P447" s="391"/>
      <c r="Q447" s="159"/>
      <c r="R447" s="159"/>
      <c r="S447" s="159"/>
      <c r="T447" s="159"/>
      <c r="U447" s="159"/>
      <c r="V447" s="159"/>
      <c r="W447" s="159"/>
      <c r="X447" s="159"/>
      <c r="Y447" s="159"/>
      <c r="Z447" s="159"/>
      <c r="AA447" s="159"/>
      <c r="AB447" s="159"/>
      <c r="AC447" s="159"/>
      <c r="AD447" s="159"/>
      <c r="AE447" s="159"/>
      <c r="AF447" s="159"/>
      <c r="AG447" s="179"/>
      <c r="AI447" s="25" t="s">
        <v>738</v>
      </c>
      <c r="AJ447" s="19" t="str">
        <f>VLOOKUP(C447,EJE!C$1:D1779,2,FALSE)</f>
        <v>https://drive.google.com/file/d/1Obj2B0pgphywe8p9A6MvgDIw5gB_Nl53/view?usp=sharing</v>
      </c>
    </row>
    <row r="448" spans="1:36" ht="12" customHeight="1">
      <c r="A448" s="155">
        <v>2</v>
      </c>
      <c r="B448" s="81" t="s">
        <v>264</v>
      </c>
      <c r="C448" s="179" t="s">
        <v>651</v>
      </c>
      <c r="D448" s="132" t="str">
        <f t="shared" si="224"/>
        <v>video</v>
      </c>
      <c r="E448" s="380"/>
      <c r="F448" s="380"/>
      <c r="G448" s="380"/>
      <c r="H448" s="380" t="s">
        <v>776</v>
      </c>
      <c r="I448" s="380"/>
      <c r="J448" s="380"/>
      <c r="K448" s="380">
        <v>3</v>
      </c>
      <c r="L448" s="380"/>
      <c r="M448" s="380"/>
      <c r="N448" s="380"/>
      <c r="O448" s="380"/>
      <c r="P448" s="385"/>
      <c r="Q448" s="159"/>
      <c r="R448" s="159"/>
      <c r="S448" s="159"/>
      <c r="T448" s="159"/>
      <c r="U448" s="159"/>
      <c r="V448" s="159"/>
      <c r="W448" s="159"/>
      <c r="X448" s="159"/>
      <c r="Y448" s="159"/>
      <c r="Z448" s="159"/>
      <c r="AA448" s="159"/>
      <c r="AB448" s="159"/>
      <c r="AC448" s="159"/>
      <c r="AD448" s="159"/>
      <c r="AE448" s="159"/>
      <c r="AF448" s="159"/>
      <c r="AG448" s="179"/>
      <c r="AI448" s="25" t="s">
        <v>738</v>
      </c>
      <c r="AJ448" s="19" t="str">
        <f>VLOOKUP(C448,EJE!C$1:D1780,2,FALSE)</f>
        <v>https://youtu.be/NDnUK9fSDe8?si=3nBkyPS7AyNNNd0x</v>
      </c>
    </row>
    <row r="449" spans="1:36" ht="12.75" customHeight="1" thickBot="1">
      <c r="A449" s="155">
        <v>3</v>
      </c>
      <c r="B449" s="82" t="s">
        <v>942</v>
      </c>
      <c r="C449" s="181" t="s">
        <v>176</v>
      </c>
      <c r="D449" s="133" t="str">
        <f t="shared" si="224"/>
        <v>video</v>
      </c>
      <c r="E449" s="387"/>
      <c r="F449" s="387"/>
      <c r="G449" s="387"/>
      <c r="H449" s="387" t="s">
        <v>776</v>
      </c>
      <c r="I449" s="387"/>
      <c r="J449" s="387"/>
      <c r="K449" s="387">
        <v>3</v>
      </c>
      <c r="L449" s="387"/>
      <c r="M449" s="387"/>
      <c r="N449" s="387"/>
      <c r="O449" s="387"/>
      <c r="P449" s="388"/>
      <c r="Q449" s="159"/>
      <c r="R449" s="159"/>
      <c r="S449" s="159"/>
      <c r="T449" s="159"/>
      <c r="U449" s="159"/>
      <c r="V449" s="159"/>
      <c r="W449" s="159"/>
      <c r="X449" s="159"/>
      <c r="Y449" s="159"/>
      <c r="Z449" s="159"/>
      <c r="AA449" s="159"/>
      <c r="AB449" s="159"/>
      <c r="AC449" s="159"/>
      <c r="AD449" s="159"/>
      <c r="AE449" s="159"/>
      <c r="AF449" s="159"/>
      <c r="AG449" s="179"/>
      <c r="AI449" s="25" t="s">
        <v>738</v>
      </c>
      <c r="AJ449" s="19" t="str">
        <f>VLOOKUP(C449,EJE!C$1:D1781,2,FALSE)</f>
        <v>https://drive.google.com/file/d/1Q1An8Nigul245WUqUDS52fCJOsCBmEqf/view?usp=drive_link</v>
      </c>
    </row>
    <row r="450" spans="1:36" ht="12" customHeight="1">
      <c r="A450" s="155">
        <v>4</v>
      </c>
      <c r="B450" s="81" t="s">
        <v>739</v>
      </c>
      <c r="C450" s="179" t="s">
        <v>66</v>
      </c>
      <c r="D450" s="132" t="str">
        <f t="shared" si="224"/>
        <v>video</v>
      </c>
      <c r="E450" s="380"/>
      <c r="F450" s="380"/>
      <c r="G450" s="380"/>
      <c r="H450" s="380" t="s">
        <v>776</v>
      </c>
      <c r="I450" s="380"/>
      <c r="J450" s="380"/>
      <c r="K450" s="380">
        <v>3</v>
      </c>
      <c r="L450" s="380"/>
      <c r="M450" s="380"/>
      <c r="N450" s="380"/>
      <c r="O450" s="380"/>
      <c r="P450" s="385"/>
      <c r="Q450" s="159"/>
      <c r="R450" s="159"/>
      <c r="S450" s="159"/>
      <c r="T450" s="159"/>
      <c r="U450" s="159"/>
      <c r="V450" s="159"/>
      <c r="W450" s="159"/>
      <c r="X450" s="159"/>
      <c r="Y450" s="159"/>
      <c r="Z450" s="159"/>
      <c r="AA450" s="159"/>
      <c r="AB450" s="159"/>
      <c r="AC450" s="159"/>
      <c r="AD450" s="159"/>
      <c r="AE450" s="159"/>
      <c r="AF450" s="159"/>
      <c r="AG450" s="179"/>
      <c r="AI450" s="25" t="s">
        <v>738</v>
      </c>
      <c r="AJ450" s="19" t="str">
        <f>VLOOKUP(C450,EJE!C$1:D1782,2,FALSE)</f>
        <v>https://youtu.be/YNAwRWgPwNk?si=tRGZb459mOPBCCZB</v>
      </c>
    </row>
    <row r="451" spans="1:36" ht="12" customHeight="1">
      <c r="A451" s="155">
        <v>5</v>
      </c>
      <c r="B451" s="81" t="s">
        <v>739</v>
      </c>
      <c r="C451" s="179" t="s">
        <v>622</v>
      </c>
      <c r="D451" s="132" t="e">
        <f t="shared" si="224"/>
        <v>#N/A</v>
      </c>
      <c r="E451" s="380"/>
      <c r="F451" s="380"/>
      <c r="G451" s="380"/>
      <c r="H451" s="380" t="s">
        <v>776</v>
      </c>
      <c r="I451" s="380"/>
      <c r="J451" s="380"/>
      <c r="K451" s="380">
        <v>3</v>
      </c>
      <c r="L451" s="380"/>
      <c r="M451" s="380"/>
      <c r="N451" s="380"/>
      <c r="O451" s="380"/>
      <c r="P451" s="385"/>
      <c r="Q451" s="159"/>
      <c r="R451" s="159"/>
      <c r="S451" s="159"/>
      <c r="T451" s="159"/>
      <c r="U451" s="159"/>
      <c r="V451" s="159"/>
      <c r="W451" s="159"/>
      <c r="X451" s="159"/>
      <c r="Y451" s="159"/>
      <c r="Z451" s="159"/>
      <c r="AA451" s="159"/>
      <c r="AB451" s="159"/>
      <c r="AC451" s="159"/>
      <c r="AD451" s="159"/>
      <c r="AE451" s="159"/>
      <c r="AF451" s="159"/>
      <c r="AG451" s="179"/>
      <c r="AI451" s="25" t="s">
        <v>738</v>
      </c>
      <c r="AJ451" s="19" t="e">
        <f>VLOOKUP(C451,EJE!C$1:D1783,2,FALSE)</f>
        <v>#N/A</v>
      </c>
    </row>
    <row r="452" spans="1:36" ht="12.75" customHeight="1" thickBot="1">
      <c r="A452" s="155">
        <v>6</v>
      </c>
      <c r="B452" s="81" t="s">
        <v>0</v>
      </c>
      <c r="C452" s="179" t="s">
        <v>627</v>
      </c>
      <c r="D452" s="132" t="str">
        <f t="shared" si="224"/>
        <v>video</v>
      </c>
      <c r="E452" s="380"/>
      <c r="F452" s="380"/>
      <c r="G452" s="380"/>
      <c r="H452" s="380" t="s">
        <v>776</v>
      </c>
      <c r="I452" s="380"/>
      <c r="J452" s="380"/>
      <c r="K452" s="380">
        <v>3</v>
      </c>
      <c r="L452" s="380"/>
      <c r="M452" s="380"/>
      <c r="N452" s="380"/>
      <c r="O452" s="380"/>
      <c r="P452" s="385"/>
      <c r="Q452" s="159"/>
      <c r="R452" s="159"/>
      <c r="S452" s="159"/>
      <c r="T452" s="159"/>
      <c r="U452" s="159"/>
      <c r="V452" s="159"/>
      <c r="W452" s="159"/>
      <c r="X452" s="159"/>
      <c r="Y452" s="159"/>
      <c r="Z452" s="159"/>
      <c r="AA452" s="159"/>
      <c r="AB452" s="159"/>
      <c r="AC452" s="159"/>
      <c r="AD452" s="159"/>
      <c r="AE452" s="159"/>
      <c r="AF452" s="159"/>
      <c r="AG452" s="179"/>
      <c r="AI452" s="25" t="s">
        <v>738</v>
      </c>
      <c r="AJ452" s="19" t="str">
        <f>VLOOKUP(C452,EJE!C$1:D1784,2,FALSE)</f>
        <v>https://youtu.be/21c_yxmd5lQ?si=PIVwUqgcfAsyu5jn</v>
      </c>
    </row>
    <row r="453" spans="1:36" ht="12.75">
      <c r="A453" s="155">
        <v>7</v>
      </c>
      <c r="B453" s="129" t="s">
        <v>1161</v>
      </c>
      <c r="C453" s="177" t="str">
        <f>+VLOOKUP($B453,PERIODIZACION!$A$3:$AN$528,2,FALSE)</f>
        <v>SEAL ROW</v>
      </c>
      <c r="D453" s="222">
        <f>IF(VLOOKUP($B453,PERIODIZACION!$A$3:$AN$528,3,FALSE)=0,"",VLOOKUP($B453,PERIODIZACION!$A$3:$AN$528,3,FALSE))</f>
        <v>40</v>
      </c>
      <c r="E453" s="177" t="str">
        <f t="shared" ref="E453" si="225">IF(D453 &lt;&gt; "","/","")</f>
        <v>/</v>
      </c>
      <c r="F453" s="177">
        <f>IF(VLOOKUP($B453,PERIODIZACION!$A$3:$AN$500,4,FALSE)=0,"",VLOOKUP($B453,PERIODIZACION!$A$3:$AN$500,4,FALSE))</f>
        <v>4</v>
      </c>
      <c r="G453" s="177">
        <f>IF(VLOOKUP($B453,PERIODIZACION!$A$3:$AN$500,5,FALSE)=0,"",VLOOKUP($B453,PERIODIZACION!$A$3:$AN$500,5,FALSE))</f>
        <v>60</v>
      </c>
      <c r="H453" s="177" t="str">
        <f t="shared" ref="H453" si="226">IF(G453 &lt;&gt; "","/","")</f>
        <v>/</v>
      </c>
      <c r="I453" s="177">
        <f>IF(VLOOKUP($B453,PERIODIZACION!$A$3:$AN$500,6,FALSE)=0,"",VLOOKUP($B453,PERIODIZACION!$A$3:$AN$500,6,FALSE))</f>
        <v>4</v>
      </c>
      <c r="J453" s="177">
        <f>IF(VLOOKUP($B453,PERIODIZACION!$A$3:$AN$500,7,FALSE)=0,"",VLOOKUP($B453,PERIODIZACION!$A$3:$AN$500,7,FALSE))</f>
        <v>70</v>
      </c>
      <c r="K453" s="177" t="str">
        <f t="shared" ref="K453" si="227">IF(J453 &lt;&gt; "","/","")</f>
        <v>/</v>
      </c>
      <c r="L453" s="177">
        <f>IF(VLOOKUP($B453,PERIODIZACION!$A$3:$AN$500,8,FALSE)=0,"",VLOOKUP($B453,PERIODIZACION!$A$3:$AN$500,8,FALSE))</f>
        <v>4</v>
      </c>
      <c r="M453" s="177">
        <f>IF(VLOOKUP($B453,PERIODIZACION!$A$3:$AN$500,9,FALSE)=0,"",VLOOKUP($B453,PERIODIZACION!$A$3:$AN$500,9,FALSE))</f>
        <v>80</v>
      </c>
      <c r="N453" s="177" t="str">
        <f t="shared" ref="N453" si="228">IF(M453 &lt;&gt; "","/","")</f>
        <v>/</v>
      </c>
      <c r="O453" s="177">
        <f>IF(VLOOKUP($B453,PERIODIZACION!$A$3:$AN$500,10,FALSE)=0,"",VLOOKUP($B453,PERIODIZACION!$A$3:$AN$500,10,FALSE))</f>
        <v>2</v>
      </c>
      <c r="P453" s="177">
        <f>IF(VLOOKUP($B453,PERIODIZACION!$A$3:$AN$500,11,FALSE)=0,"",VLOOKUP($B453,PERIODIZACION!$A$3:$AN$500,11,FALSE))</f>
        <v>80</v>
      </c>
      <c r="Q453" s="177" t="str">
        <f t="shared" ref="Q453" si="229">IF(P453 &lt;&gt; "","/","")</f>
        <v>/</v>
      </c>
      <c r="R453" s="177">
        <f>IF(VLOOKUP($B453,PERIODIZACION!$A$3:$AN$500,12,FALSE)=0,"",VLOOKUP($B453,PERIODIZACION!$A$3:$AN$500,12,FALSE))</f>
        <v>2</v>
      </c>
      <c r="S453" s="177">
        <f>IF(VLOOKUP($B453,PERIODIZACION!$A$3:$AN$500,13,FALSE)=0,"",VLOOKUP($B453,PERIODIZACION!$A$3:$AN$500,13,FALSE))</f>
        <v>80</v>
      </c>
      <c r="T453" s="177" t="str">
        <f t="shared" ref="T453" si="230">IF(S453 &lt;&gt; "","/","")</f>
        <v>/</v>
      </c>
      <c r="U453" s="177">
        <f>IF(VLOOKUP($B453,PERIODIZACION!$A$3:$AN$500,14,FALSE)=0,"",VLOOKUP($B453,PERIODIZACION!$A$3:$AN$500,14,FALSE))</f>
        <v>2</v>
      </c>
      <c r="V453" s="177">
        <f>IF(VLOOKUP($B453,PERIODIZACION!$A$3:$AN$500,15,FALSE)=0,"",VLOOKUP($B453,PERIODIZACION!$A$3:$AN$500,15,FALSE))</f>
        <v>80</v>
      </c>
      <c r="W453" s="177" t="str">
        <f t="shared" ref="W453" si="231">IF(V453 &lt;&gt; "","/","")</f>
        <v>/</v>
      </c>
      <c r="X453" s="177">
        <f>IF(VLOOKUP($B453,PERIODIZACION!$A$3:$AN$500,16,FALSE)=0,"",VLOOKUP($B453,PERIODIZACION!$A$3:$AN$500,16,FALSE))</f>
        <v>2</v>
      </c>
      <c r="Y453" s="177">
        <f>IF(VLOOKUP($B453,PERIODIZACION!$A$3:$AN$500,17,FALSE)=0,"",VLOOKUP($B453,PERIODIZACION!$A$3:$AN$500,17,FALSE))</f>
        <v>80</v>
      </c>
      <c r="Z453" s="177" t="str">
        <f t="shared" ref="Z453" si="232">IF(Y453 &lt;&gt; "","/","")</f>
        <v>/</v>
      </c>
      <c r="AA453" s="177">
        <f>IF(VLOOKUP($B453,PERIODIZACION!$A$3:$AN$500,18,FALSE)=0,"",VLOOKUP($B453,PERIODIZACION!$A$3:$AN$500,18,FALSE))</f>
        <v>2</v>
      </c>
      <c r="AB453" s="177">
        <f>IF(VLOOKUP($B453,PERIODIZACION!$A$3:$AN$500,19,FALSE)=0,"",VLOOKUP($B453,PERIODIZACION!$A$3:$AN$500,19,FALSE))</f>
        <v>80</v>
      </c>
      <c r="AC453" s="177" t="str">
        <f t="shared" ref="AC453" si="233">IF(AB453 &lt;&gt; "","/","")</f>
        <v>/</v>
      </c>
      <c r="AD453" s="177">
        <f>IF(VLOOKUP($B453,PERIODIZACION!$A$3:$AN$500,20,FALSE)=0,"",VLOOKUP($B453,PERIODIZACION!$A$3:$AN$500,20,FALSE))</f>
        <v>2</v>
      </c>
      <c r="AE453" s="177" t="str">
        <f>IF(VLOOKUP($B453,PERIODIZACION!$A$3:$AN$500,21,FALSE)=0,"",VLOOKUP($B453,PERIODIZACION!$A$3:$AN$500,21,FALSE))</f>
        <v/>
      </c>
      <c r="AF453" s="177" t="str">
        <f t="shared" ref="AF453" si="234">IF(AE453 &lt;&gt; "","/","")</f>
        <v/>
      </c>
      <c r="AG453" s="182" t="str">
        <f>IF(VLOOKUP($B453,PERIODIZACION!$A$3:$AN$500,22,FALSE)=0,"",VLOOKUP($B453,PERIODIZACION!$A$3:$AN$500,22,FALSE))</f>
        <v/>
      </c>
      <c r="AJ453" s="19" t="e">
        <f>VLOOKUP(C453,EJE!C$1:D1785,2,FALSE)</f>
        <v>#N/A</v>
      </c>
    </row>
    <row r="454" spans="1:36" ht="12" customHeight="1">
      <c r="A454" s="155">
        <v>8</v>
      </c>
      <c r="B454" s="81" t="s">
        <v>685</v>
      </c>
      <c r="C454" s="179" t="s">
        <v>3</v>
      </c>
      <c r="D454" s="132" t="str">
        <f>HYPERLINK(AJ454,AI454)</f>
        <v>video</v>
      </c>
      <c r="E454" s="380"/>
      <c r="F454" s="380"/>
      <c r="G454" s="380"/>
      <c r="H454" s="380" t="s">
        <v>776</v>
      </c>
      <c r="I454" s="380"/>
      <c r="J454" s="380"/>
      <c r="K454" s="380"/>
      <c r="L454" s="380"/>
      <c r="M454" s="380"/>
      <c r="N454" s="380"/>
      <c r="O454" s="380"/>
      <c r="P454" s="380"/>
      <c r="Q454" s="179"/>
      <c r="R454" s="179"/>
      <c r="S454" s="179"/>
      <c r="T454" s="179"/>
      <c r="U454" s="179"/>
      <c r="V454" s="179"/>
      <c r="W454" s="179"/>
      <c r="X454" s="179"/>
      <c r="Y454" s="179"/>
      <c r="Z454" s="179"/>
      <c r="AA454" s="179"/>
      <c r="AB454" s="179"/>
      <c r="AC454" s="179"/>
      <c r="AD454" s="179"/>
      <c r="AE454" s="179"/>
      <c r="AF454" s="179"/>
      <c r="AG454" s="183"/>
      <c r="AI454" s="25" t="s">
        <v>738</v>
      </c>
      <c r="AJ454" s="19" t="str">
        <f>VLOOKUP(C454,EJE!C$1:D1786,2,FALSE)</f>
        <v>https://youtu.be/JwwQxitUCsY?si=-0IR-GRHn2uOUwX0</v>
      </c>
    </row>
    <row r="455" spans="1:36" ht="12.75" customHeight="1" thickBot="1">
      <c r="A455" s="155">
        <v>9</v>
      </c>
      <c r="B455" s="82" t="s">
        <v>264</v>
      </c>
      <c r="C455" s="181" t="s">
        <v>219</v>
      </c>
      <c r="D455" s="133" t="str">
        <f>HYPERLINK(AJ455,AI455)</f>
        <v>video</v>
      </c>
      <c r="E455" s="387"/>
      <c r="F455" s="387"/>
      <c r="G455" s="387"/>
      <c r="H455" s="387" t="s">
        <v>776</v>
      </c>
      <c r="I455" s="387"/>
      <c r="J455" s="387"/>
      <c r="K455" s="387"/>
      <c r="L455" s="387"/>
      <c r="M455" s="387"/>
      <c r="N455" s="387"/>
      <c r="O455" s="387"/>
      <c r="P455" s="387"/>
      <c r="Q455" s="181"/>
      <c r="R455" s="181"/>
      <c r="S455" s="181"/>
      <c r="T455" s="181"/>
      <c r="U455" s="181"/>
      <c r="V455" s="181"/>
      <c r="W455" s="181"/>
      <c r="X455" s="181"/>
      <c r="Y455" s="181"/>
      <c r="Z455" s="181"/>
      <c r="AA455" s="181"/>
      <c r="AB455" s="181"/>
      <c r="AC455" s="181"/>
      <c r="AD455" s="181"/>
      <c r="AE455" s="181"/>
      <c r="AF455" s="181"/>
      <c r="AG455" s="184"/>
      <c r="AI455" s="25" t="s">
        <v>738</v>
      </c>
      <c r="AJ455" s="19">
        <f>VLOOKUP(C455,EJE!C$1:D1787,2,FALSE)</f>
        <v>0</v>
      </c>
    </row>
    <row r="456" spans="1:36" ht="16.5" customHeight="1">
      <c r="A456" s="155">
        <v>10</v>
      </c>
      <c r="B456" s="163"/>
      <c r="C456" s="163"/>
      <c r="D456" s="226"/>
      <c r="E456" s="403" t="s">
        <v>688</v>
      </c>
      <c r="F456" s="403"/>
      <c r="G456" s="403"/>
      <c r="H456" s="403" t="s">
        <v>38</v>
      </c>
      <c r="I456" s="403"/>
      <c r="J456" s="403"/>
      <c r="K456" s="403" t="s">
        <v>687</v>
      </c>
      <c r="L456" s="403"/>
      <c r="M456" s="403"/>
      <c r="N456" s="403" t="s">
        <v>686</v>
      </c>
      <c r="O456" s="403"/>
      <c r="P456" s="403"/>
      <c r="Q456" s="179"/>
      <c r="R456" s="179"/>
      <c r="S456" s="179"/>
      <c r="T456" s="179"/>
      <c r="U456" s="179"/>
      <c r="V456" s="179"/>
      <c r="W456" s="179"/>
      <c r="X456" s="179"/>
      <c r="Y456" s="179"/>
      <c r="Z456" s="179"/>
      <c r="AA456" s="179"/>
      <c r="AB456" s="179"/>
      <c r="AC456" s="179"/>
      <c r="AD456" s="179"/>
      <c r="AE456" s="179"/>
      <c r="AF456" s="179"/>
      <c r="AG456" s="179"/>
      <c r="AJ456" s="19"/>
    </row>
    <row r="457" spans="1:36" ht="12" customHeight="1">
      <c r="A457" s="155">
        <v>11</v>
      </c>
      <c r="B457" s="83" t="s">
        <v>685</v>
      </c>
      <c r="C457" s="179" t="s">
        <v>3</v>
      </c>
      <c r="D457" s="132" t="str">
        <f t="shared" ref="D457:D463" si="235">HYPERLINK(AJ457,AI457)</f>
        <v>video</v>
      </c>
      <c r="E457" s="380"/>
      <c r="F457" s="380"/>
      <c r="G457" s="380"/>
      <c r="H457" s="380" t="s">
        <v>776</v>
      </c>
      <c r="I457" s="380"/>
      <c r="J457" s="380"/>
      <c r="K457" s="380"/>
      <c r="L457" s="380"/>
      <c r="M457" s="380"/>
      <c r="N457" s="380"/>
      <c r="O457" s="380"/>
      <c r="P457" s="380"/>
      <c r="Q457" s="179"/>
      <c r="R457" s="179"/>
      <c r="S457" s="179"/>
      <c r="T457" s="179"/>
      <c r="U457" s="179"/>
      <c r="V457" s="179"/>
      <c r="W457" s="179"/>
      <c r="X457" s="179"/>
      <c r="Y457" s="179"/>
      <c r="Z457" s="179"/>
      <c r="AA457" s="179"/>
      <c r="AB457" s="179"/>
      <c r="AC457" s="179"/>
      <c r="AD457" s="179"/>
      <c r="AE457" s="179"/>
      <c r="AF457" s="179"/>
      <c r="AG457" s="179"/>
      <c r="AI457" s="25" t="s">
        <v>738</v>
      </c>
      <c r="AJ457" s="19" t="str">
        <f>VLOOKUP(C457,EJE!C$1:D1789,2,FALSE)</f>
        <v>https://youtu.be/JwwQxitUCsY?si=-0IR-GRHn2uOUwX0</v>
      </c>
    </row>
    <row r="458" spans="1:36" ht="12.75" customHeight="1">
      <c r="A458" s="155">
        <v>12</v>
      </c>
      <c r="B458" s="83" t="s">
        <v>942</v>
      </c>
      <c r="C458" s="179" t="s">
        <v>179</v>
      </c>
      <c r="D458" s="132" t="str">
        <f t="shared" si="235"/>
        <v>video</v>
      </c>
      <c r="E458" s="380"/>
      <c r="F458" s="380"/>
      <c r="G458" s="380"/>
      <c r="H458" s="380" t="s">
        <v>776</v>
      </c>
      <c r="I458" s="380"/>
      <c r="J458" s="380"/>
      <c r="K458" s="380"/>
      <c r="L458" s="380"/>
      <c r="M458" s="380"/>
      <c r="N458" s="380"/>
      <c r="O458" s="380"/>
      <c r="P458" s="380"/>
      <c r="Q458" s="179"/>
      <c r="R458" s="179"/>
      <c r="S458" s="179"/>
      <c r="T458" s="179"/>
      <c r="U458" s="179"/>
      <c r="V458" s="179"/>
      <c r="W458" s="179"/>
      <c r="X458" s="179"/>
      <c r="Y458" s="179"/>
      <c r="Z458" s="179"/>
      <c r="AA458" s="179"/>
      <c r="AB458" s="179"/>
      <c r="AC458" s="179"/>
      <c r="AD458" s="179"/>
      <c r="AE458" s="179"/>
      <c r="AF458" s="179"/>
      <c r="AG458" s="179"/>
      <c r="AI458" s="25" t="s">
        <v>738</v>
      </c>
      <c r="AJ458" s="19" t="str">
        <f>VLOOKUP(C458,EJE!C$1:D1790,2,FALSE)</f>
        <v>https://drive.google.com/file/d/1aPXukXLmArT7QiK0Ae-iFEh4IpnK7iYT/view?usp=sharing</v>
      </c>
    </row>
    <row r="459" spans="1:36" ht="12" customHeight="1">
      <c r="A459" s="155">
        <v>13</v>
      </c>
      <c r="B459" s="83" t="s">
        <v>942</v>
      </c>
      <c r="C459" s="179" t="s">
        <v>179</v>
      </c>
      <c r="D459" s="132" t="str">
        <f t="shared" si="235"/>
        <v>video</v>
      </c>
      <c r="E459" s="380"/>
      <c r="F459" s="380"/>
      <c r="G459" s="380"/>
      <c r="H459" s="380" t="s">
        <v>776</v>
      </c>
      <c r="I459" s="380"/>
      <c r="J459" s="380"/>
      <c r="K459" s="380"/>
      <c r="L459" s="380"/>
      <c r="M459" s="380"/>
      <c r="N459" s="380"/>
      <c r="O459" s="380"/>
      <c r="P459" s="380"/>
      <c r="Q459" s="179"/>
      <c r="R459" s="179"/>
      <c r="S459" s="179"/>
      <c r="T459" s="179"/>
      <c r="U459" s="179"/>
      <c r="V459" s="179"/>
      <c r="W459" s="179"/>
      <c r="X459" s="179"/>
      <c r="Y459" s="179"/>
      <c r="Z459" s="179"/>
      <c r="AA459" s="179"/>
      <c r="AB459" s="179"/>
      <c r="AC459" s="179"/>
      <c r="AD459" s="179"/>
      <c r="AE459" s="179"/>
      <c r="AF459" s="179"/>
      <c r="AG459" s="179"/>
      <c r="AI459" s="25" t="s">
        <v>738</v>
      </c>
      <c r="AJ459" s="19" t="str">
        <f>VLOOKUP(C459,EJE!C$1:D1791,2,FALSE)</f>
        <v>https://drive.google.com/file/d/1aPXukXLmArT7QiK0Ae-iFEh4IpnK7iYT/view?usp=sharing</v>
      </c>
    </row>
    <row r="460" spans="1:36" ht="12" customHeight="1">
      <c r="A460" s="155">
        <v>14</v>
      </c>
      <c r="B460" s="83" t="s">
        <v>42</v>
      </c>
      <c r="C460" s="171" t="s">
        <v>15</v>
      </c>
      <c r="D460" s="132" t="str">
        <f t="shared" si="235"/>
        <v>video</v>
      </c>
      <c r="E460" s="392">
        <v>10</v>
      </c>
      <c r="F460" s="392"/>
      <c r="G460" s="392"/>
      <c r="H460" s="392" t="s">
        <v>772</v>
      </c>
      <c r="I460" s="392"/>
      <c r="J460" s="392"/>
      <c r="K460" s="392">
        <v>3</v>
      </c>
      <c r="L460" s="392"/>
      <c r="M460" s="392"/>
      <c r="N460" s="392"/>
      <c r="O460" s="392"/>
      <c r="P460" s="392"/>
      <c r="Q460" s="171"/>
      <c r="R460" s="171"/>
      <c r="S460" s="171"/>
      <c r="T460" s="130"/>
      <c r="U460" s="130"/>
      <c r="V460" s="130"/>
      <c r="W460" s="130"/>
      <c r="X460" s="130"/>
      <c r="Y460" s="130"/>
      <c r="Z460" s="130"/>
      <c r="AA460" s="130"/>
      <c r="AB460" s="130"/>
      <c r="AC460" s="130"/>
      <c r="AD460" s="130"/>
      <c r="AE460" s="130"/>
      <c r="AF460" s="130"/>
      <c r="AG460" s="171"/>
      <c r="AI460" s="25" t="s">
        <v>738</v>
      </c>
      <c r="AJ460" s="19">
        <f>VLOOKUP(C460,EJE!C$1:D1792,2,FALSE)</f>
        <v>0</v>
      </c>
    </row>
    <row r="461" spans="1:36" ht="12" customHeight="1">
      <c r="A461" s="155">
        <v>15</v>
      </c>
      <c r="B461" s="83" t="s">
        <v>39</v>
      </c>
      <c r="C461" s="171" t="s">
        <v>149</v>
      </c>
      <c r="D461" s="132" t="str">
        <f t="shared" si="235"/>
        <v>video</v>
      </c>
      <c r="E461" s="392">
        <v>10</v>
      </c>
      <c r="F461" s="392"/>
      <c r="G461" s="392"/>
      <c r="H461" s="392" t="s">
        <v>772</v>
      </c>
      <c r="I461" s="392"/>
      <c r="J461" s="392"/>
      <c r="K461" s="392">
        <v>3</v>
      </c>
      <c r="L461" s="392"/>
      <c r="M461" s="392"/>
      <c r="N461" s="392"/>
      <c r="O461" s="392"/>
      <c r="P461" s="392"/>
      <c r="Q461" s="171"/>
      <c r="R461" s="171"/>
      <c r="S461" s="171"/>
      <c r="T461" s="130"/>
      <c r="U461" s="130"/>
      <c r="V461" s="130"/>
      <c r="W461" s="130"/>
      <c r="X461" s="130"/>
      <c r="Y461" s="130"/>
      <c r="Z461" s="130"/>
      <c r="AA461" s="130"/>
      <c r="AB461" s="130"/>
      <c r="AC461" s="130"/>
      <c r="AD461" s="130"/>
      <c r="AE461" s="130"/>
      <c r="AF461" s="130"/>
      <c r="AG461" s="171"/>
      <c r="AI461" s="25" t="s">
        <v>738</v>
      </c>
      <c r="AJ461" s="19">
        <f>VLOOKUP(C461,EJE!C$1:D1793,2,FALSE)</f>
        <v>0</v>
      </c>
    </row>
    <row r="462" spans="1:36" ht="12.75" customHeight="1">
      <c r="A462" s="155">
        <v>16</v>
      </c>
      <c r="B462" s="83" t="s">
        <v>685</v>
      </c>
      <c r="C462" s="171" t="s">
        <v>4</v>
      </c>
      <c r="D462" s="132" t="str">
        <f t="shared" si="235"/>
        <v>video</v>
      </c>
      <c r="E462" s="392"/>
      <c r="F462" s="392"/>
      <c r="G462" s="392"/>
      <c r="H462" s="392" t="s">
        <v>779</v>
      </c>
      <c r="I462" s="392"/>
      <c r="J462" s="392"/>
      <c r="K462" s="392">
        <v>3</v>
      </c>
      <c r="L462" s="392"/>
      <c r="M462" s="392"/>
      <c r="N462" s="392"/>
      <c r="O462" s="392"/>
      <c r="P462" s="392"/>
      <c r="Q462" s="171"/>
      <c r="R462" s="171"/>
      <c r="S462" s="171"/>
      <c r="T462" s="130"/>
      <c r="U462" s="130"/>
      <c r="V462" s="130"/>
      <c r="W462" s="130"/>
      <c r="X462" s="130"/>
      <c r="Y462" s="130"/>
      <c r="Z462" s="130"/>
      <c r="AA462" s="130"/>
      <c r="AB462" s="130"/>
      <c r="AC462" s="130"/>
      <c r="AD462" s="130"/>
      <c r="AE462" s="130"/>
      <c r="AF462" s="130"/>
      <c r="AG462" s="171"/>
      <c r="AI462" s="25" t="s">
        <v>738</v>
      </c>
      <c r="AJ462" s="19" t="str">
        <f>VLOOKUP(C462,EJE!C$1:D1794,2,FALSE)</f>
        <v>https://youtu.be/SvFPSj9WcEk?si=iMWBcf8EZLcp5zy2</v>
      </c>
    </row>
    <row r="463" spans="1:36">
      <c r="A463" s="155">
        <v>17</v>
      </c>
      <c r="B463" s="83" t="s">
        <v>1</v>
      </c>
      <c r="C463" s="171" t="s">
        <v>746</v>
      </c>
      <c r="D463" s="132" t="str">
        <f t="shared" si="235"/>
        <v>video</v>
      </c>
      <c r="E463" s="392"/>
      <c r="F463" s="392"/>
      <c r="G463" s="392"/>
      <c r="H463" s="392"/>
      <c r="I463" s="392"/>
      <c r="J463" s="392"/>
      <c r="K463" s="392"/>
      <c r="L463" s="392"/>
      <c r="M463" s="392"/>
      <c r="N463" s="392"/>
      <c r="O463" s="392"/>
      <c r="P463" s="392"/>
      <c r="Q463" s="171"/>
      <c r="R463" s="171"/>
      <c r="S463" s="171"/>
      <c r="T463" s="171"/>
      <c r="U463" s="171"/>
      <c r="V463" s="171"/>
      <c r="W463" s="171"/>
      <c r="X463" s="171"/>
      <c r="Y463" s="171"/>
      <c r="Z463" s="171"/>
      <c r="AA463" s="171"/>
      <c r="AB463" s="171"/>
      <c r="AC463" s="171"/>
      <c r="AD463" s="171"/>
      <c r="AE463" s="171"/>
      <c r="AF463" s="130"/>
      <c r="AG463" s="171"/>
      <c r="AI463" s="25" t="s">
        <v>738</v>
      </c>
      <c r="AJ463" s="19">
        <f>VLOOKUP(C463,EJE!C$1:D1795,2,FALSE)</f>
        <v>0</v>
      </c>
    </row>
    <row r="464" spans="1:36">
      <c r="A464" s="155">
        <v>18</v>
      </c>
      <c r="B464" s="83" t="s">
        <v>1</v>
      </c>
      <c r="C464" s="171" t="s">
        <v>746</v>
      </c>
      <c r="D464" s="132" t="str">
        <f t="shared" ref="D464:D470" si="236">HYPERLINK(AJ464,AI464)</f>
        <v>video</v>
      </c>
      <c r="E464" s="392"/>
      <c r="F464" s="392"/>
      <c r="G464" s="392"/>
      <c r="H464" s="392"/>
      <c r="I464" s="392"/>
      <c r="J464" s="392"/>
      <c r="K464" s="392"/>
      <c r="L464" s="392"/>
      <c r="M464" s="392"/>
      <c r="N464" s="392"/>
      <c r="O464" s="392"/>
      <c r="P464" s="392"/>
      <c r="Q464" s="171"/>
      <c r="R464" s="171"/>
      <c r="S464" s="171"/>
      <c r="T464" s="171"/>
      <c r="U464" s="171"/>
      <c r="V464" s="171"/>
      <c r="W464" s="171"/>
      <c r="X464" s="171"/>
      <c r="Y464" s="171"/>
      <c r="Z464" s="171"/>
      <c r="AA464" s="171"/>
      <c r="AB464" s="171"/>
      <c r="AC464" s="171"/>
      <c r="AD464" s="171"/>
      <c r="AE464" s="171"/>
      <c r="AF464" s="130"/>
      <c r="AG464" s="171"/>
      <c r="AI464" s="25" t="s">
        <v>738</v>
      </c>
      <c r="AJ464" s="19">
        <f>VLOOKUP(C464,EJE!C$1:D1796,2,FALSE)</f>
        <v>0</v>
      </c>
    </row>
    <row r="465" spans="1:36">
      <c r="A465" s="155">
        <v>19</v>
      </c>
      <c r="B465" s="83" t="s">
        <v>1</v>
      </c>
      <c r="C465" s="171" t="s">
        <v>746</v>
      </c>
      <c r="D465" s="132" t="str">
        <f t="shared" si="236"/>
        <v>video</v>
      </c>
      <c r="E465" s="392"/>
      <c r="F465" s="392"/>
      <c r="G465" s="392"/>
      <c r="H465" s="392"/>
      <c r="I465" s="392"/>
      <c r="J465" s="392"/>
      <c r="K465" s="392"/>
      <c r="L465" s="392"/>
      <c r="M465" s="392"/>
      <c r="N465" s="392"/>
      <c r="O465" s="392"/>
      <c r="P465" s="392"/>
      <c r="Q465" s="171"/>
      <c r="R465" s="171"/>
      <c r="S465" s="171"/>
      <c r="T465" s="171"/>
      <c r="U465" s="171"/>
      <c r="V465" s="171"/>
      <c r="W465" s="171"/>
      <c r="X465" s="171"/>
      <c r="Y465" s="171"/>
      <c r="Z465" s="171"/>
      <c r="AA465" s="171"/>
      <c r="AB465" s="171"/>
      <c r="AC465" s="171"/>
      <c r="AD465" s="171"/>
      <c r="AE465" s="171"/>
      <c r="AF465" s="130"/>
      <c r="AG465" s="171"/>
      <c r="AI465" s="25" t="s">
        <v>738</v>
      </c>
      <c r="AJ465" s="19">
        <f>VLOOKUP(C465,EJE!C$1:D1797,2,FALSE)</f>
        <v>0</v>
      </c>
    </row>
    <row r="466" spans="1:36">
      <c r="A466" s="155">
        <v>20</v>
      </c>
      <c r="B466" s="83" t="s">
        <v>1</v>
      </c>
      <c r="C466" s="171" t="s">
        <v>746</v>
      </c>
      <c r="D466" s="132" t="str">
        <f t="shared" si="236"/>
        <v>video</v>
      </c>
      <c r="E466" s="392"/>
      <c r="F466" s="392"/>
      <c r="G466" s="392"/>
      <c r="H466" s="392"/>
      <c r="I466" s="392"/>
      <c r="J466" s="392"/>
      <c r="K466" s="392"/>
      <c r="L466" s="392"/>
      <c r="M466" s="392"/>
      <c r="N466" s="392"/>
      <c r="O466" s="392"/>
      <c r="P466" s="392"/>
      <c r="Q466" s="171"/>
      <c r="R466" s="171"/>
      <c r="S466" s="171"/>
      <c r="T466" s="171"/>
      <c r="U466" s="171"/>
      <c r="V466" s="171"/>
      <c r="W466" s="171"/>
      <c r="X466" s="171"/>
      <c r="Y466" s="171"/>
      <c r="Z466" s="171"/>
      <c r="AA466" s="171"/>
      <c r="AB466" s="171"/>
      <c r="AC466" s="171"/>
      <c r="AD466" s="171"/>
      <c r="AE466" s="171"/>
      <c r="AF466" s="130"/>
      <c r="AG466" s="171"/>
      <c r="AI466" s="25" t="s">
        <v>738</v>
      </c>
      <c r="AJ466" s="19">
        <f>VLOOKUP(C466,EJE!C$1:D1798,2,FALSE)</f>
        <v>0</v>
      </c>
    </row>
    <row r="467" spans="1:36">
      <c r="A467" s="155">
        <v>21</v>
      </c>
      <c r="B467" s="83" t="s">
        <v>1</v>
      </c>
      <c r="C467" s="171" t="s">
        <v>746</v>
      </c>
      <c r="D467" s="132" t="str">
        <f t="shared" si="236"/>
        <v>video</v>
      </c>
      <c r="E467" s="392"/>
      <c r="F467" s="392"/>
      <c r="G467" s="392"/>
      <c r="H467" s="392"/>
      <c r="I467" s="392"/>
      <c r="J467" s="392"/>
      <c r="K467" s="392"/>
      <c r="L467" s="392"/>
      <c r="M467" s="392"/>
      <c r="N467" s="392"/>
      <c r="O467" s="392"/>
      <c r="P467" s="392"/>
      <c r="Q467" s="171"/>
      <c r="R467" s="171"/>
      <c r="S467" s="171"/>
      <c r="T467" s="171"/>
      <c r="U467" s="171"/>
      <c r="V467" s="171"/>
      <c r="W467" s="171"/>
      <c r="X467" s="171"/>
      <c r="Y467" s="171"/>
      <c r="Z467" s="171"/>
      <c r="AA467" s="171"/>
      <c r="AB467" s="171"/>
      <c r="AC467" s="171"/>
      <c r="AD467" s="171"/>
      <c r="AE467" s="171"/>
      <c r="AF467" s="130"/>
      <c r="AG467" s="171"/>
      <c r="AI467" s="25" t="s">
        <v>738</v>
      </c>
      <c r="AJ467" s="19">
        <f>VLOOKUP(C467,EJE!C$1:D1799,2,FALSE)</f>
        <v>0</v>
      </c>
    </row>
    <row r="468" spans="1:36">
      <c r="A468" s="155">
        <v>22</v>
      </c>
      <c r="B468" s="83" t="s">
        <v>1</v>
      </c>
      <c r="C468" s="171" t="s">
        <v>746</v>
      </c>
      <c r="D468" s="132" t="str">
        <f t="shared" si="236"/>
        <v>video</v>
      </c>
      <c r="E468" s="392"/>
      <c r="F468" s="392"/>
      <c r="G468" s="392"/>
      <c r="H468" s="392"/>
      <c r="I468" s="392"/>
      <c r="J468" s="392"/>
      <c r="K468" s="392"/>
      <c r="L468" s="392"/>
      <c r="M468" s="392"/>
      <c r="N468" s="392"/>
      <c r="O468" s="392"/>
      <c r="P468" s="392"/>
      <c r="Q468" s="171"/>
      <c r="R468" s="171"/>
      <c r="S468" s="171"/>
      <c r="T468" s="171"/>
      <c r="U468" s="171"/>
      <c r="V468" s="171"/>
      <c r="W468" s="171"/>
      <c r="X468" s="171"/>
      <c r="Y468" s="171"/>
      <c r="Z468" s="171"/>
      <c r="AA468" s="171"/>
      <c r="AB468" s="171"/>
      <c r="AC468" s="171"/>
      <c r="AD468" s="171"/>
      <c r="AE468" s="171"/>
      <c r="AF468" s="130"/>
      <c r="AG468" s="171"/>
      <c r="AI468" s="25" t="s">
        <v>738</v>
      </c>
      <c r="AJ468" s="19">
        <f>VLOOKUP(C468,EJE!C$1:D1800,2,FALSE)</f>
        <v>0</v>
      </c>
    </row>
    <row r="469" spans="1:36">
      <c r="A469" s="155">
        <v>23</v>
      </c>
      <c r="B469" s="83" t="s">
        <v>1</v>
      </c>
      <c r="C469" s="171" t="s">
        <v>746</v>
      </c>
      <c r="D469" s="132" t="str">
        <f t="shared" si="236"/>
        <v>video</v>
      </c>
      <c r="E469" s="392"/>
      <c r="F469" s="392"/>
      <c r="G469" s="392"/>
      <c r="H469" s="392"/>
      <c r="I469" s="392"/>
      <c r="J469" s="392"/>
      <c r="K469" s="392"/>
      <c r="L469" s="392"/>
      <c r="M469" s="392"/>
      <c r="N469" s="392"/>
      <c r="O469" s="392"/>
      <c r="P469" s="392"/>
      <c r="Q469" s="171"/>
      <c r="R469" s="171"/>
      <c r="S469" s="171"/>
      <c r="T469" s="171"/>
      <c r="U469" s="171"/>
      <c r="V469" s="171"/>
      <c r="W469" s="171"/>
      <c r="X469" s="171"/>
      <c r="Y469" s="171"/>
      <c r="Z469" s="171"/>
      <c r="AA469" s="171"/>
      <c r="AB469" s="171"/>
      <c r="AC469" s="171"/>
      <c r="AD469" s="171"/>
      <c r="AE469" s="171"/>
      <c r="AF469" s="130"/>
      <c r="AG469" s="171"/>
      <c r="AI469" s="25" t="s">
        <v>738</v>
      </c>
      <c r="AJ469" s="19">
        <f>VLOOKUP(C469,EJE!C$1:D1801,2,FALSE)</f>
        <v>0</v>
      </c>
    </row>
    <row r="470" spans="1:36">
      <c r="A470" s="155">
        <v>24</v>
      </c>
      <c r="B470" s="83" t="s">
        <v>1</v>
      </c>
      <c r="C470" s="171" t="s">
        <v>746</v>
      </c>
      <c r="D470" s="132" t="str">
        <f t="shared" si="236"/>
        <v>video</v>
      </c>
      <c r="E470" s="392"/>
      <c r="F470" s="392"/>
      <c r="G470" s="392"/>
      <c r="H470" s="392"/>
      <c r="I470" s="392"/>
      <c r="J470" s="392"/>
      <c r="K470" s="392"/>
      <c r="L470" s="392"/>
      <c r="M470" s="392"/>
      <c r="N470" s="392"/>
      <c r="O470" s="392"/>
      <c r="P470" s="392"/>
      <c r="Q470" s="171"/>
      <c r="R470" s="171"/>
      <c r="S470" s="171"/>
      <c r="T470" s="171"/>
      <c r="U470" s="171"/>
      <c r="V470" s="171"/>
      <c r="W470" s="171"/>
      <c r="X470" s="171"/>
      <c r="Y470" s="171"/>
      <c r="Z470" s="171"/>
      <c r="AA470" s="171"/>
      <c r="AB470" s="171"/>
      <c r="AC470" s="171"/>
      <c r="AD470" s="171"/>
      <c r="AE470" s="171"/>
      <c r="AF470" s="130"/>
      <c r="AG470" s="171"/>
      <c r="AI470" s="25" t="s">
        <v>738</v>
      </c>
      <c r="AJ470" s="19">
        <f>VLOOKUP(C470,EJE!C$1:D1802,2,FALSE)</f>
        <v>0</v>
      </c>
    </row>
    <row r="471" spans="1:36">
      <c r="B471" s="18"/>
      <c r="C471" s="77" t="s">
        <v>939</v>
      </c>
      <c r="D471" s="59"/>
      <c r="E471" s="118"/>
      <c r="F471" s="118"/>
      <c r="G471" s="118"/>
      <c r="H471" s="118"/>
      <c r="I471" s="118"/>
      <c r="J471" s="118"/>
      <c r="K471" s="118"/>
      <c r="L471" s="118"/>
      <c r="M471" s="118"/>
      <c r="N471" s="118"/>
      <c r="O471" s="118"/>
      <c r="P471" s="118"/>
      <c r="AG471" s="118"/>
      <c r="AJ471" s="75"/>
    </row>
    <row r="472" spans="1:36" customFormat="1" ht="21" customHeight="1" thickBot="1">
      <c r="A472" s="246">
        <v>19</v>
      </c>
      <c r="B472" s="160"/>
      <c r="C472" s="160" t="s">
        <v>935</v>
      </c>
      <c r="D472" s="190"/>
      <c r="E472" s="393" t="s">
        <v>688</v>
      </c>
      <c r="F472" s="393"/>
      <c r="G472" s="393"/>
      <c r="H472" s="393" t="s">
        <v>38</v>
      </c>
      <c r="I472" s="393"/>
      <c r="J472" s="393"/>
      <c r="K472" s="393" t="s">
        <v>687</v>
      </c>
      <c r="L472" s="393"/>
      <c r="M472" s="393"/>
      <c r="N472" s="393" t="s">
        <v>686</v>
      </c>
      <c r="O472" s="393"/>
      <c r="P472" s="393"/>
      <c r="Q472" s="77"/>
      <c r="R472" s="77"/>
      <c r="S472" s="77"/>
      <c r="T472" s="77"/>
      <c r="U472" s="77"/>
      <c r="V472" s="77"/>
      <c r="W472" s="77"/>
      <c r="X472" s="77"/>
      <c r="Y472" s="77"/>
      <c r="Z472" s="77"/>
      <c r="AA472" s="77"/>
      <c r="AB472" s="77"/>
      <c r="AC472" s="77"/>
      <c r="AD472" s="77"/>
      <c r="AE472" s="77"/>
      <c r="AF472" s="77"/>
      <c r="AG472" s="78"/>
      <c r="AH472" s="18"/>
      <c r="AI472" s="25"/>
      <c r="AJ472" s="76"/>
    </row>
    <row r="473" spans="1:36" ht="12.75">
      <c r="A473" s="155">
        <v>1</v>
      </c>
      <c r="B473" s="80" t="s">
        <v>942</v>
      </c>
      <c r="C473" s="177" t="s">
        <v>971</v>
      </c>
      <c r="D473" s="131" t="str">
        <f t="shared" ref="D473:D478" si="237">HYPERLINK(AJ473,AI473)</f>
        <v>video</v>
      </c>
      <c r="E473" s="390">
        <v>8</v>
      </c>
      <c r="F473" s="390"/>
      <c r="G473" s="390"/>
      <c r="H473" s="390"/>
      <c r="I473" s="390"/>
      <c r="J473" s="390"/>
      <c r="K473" s="390"/>
      <c r="L473" s="390"/>
      <c r="M473" s="390"/>
      <c r="N473" s="390"/>
      <c r="O473" s="390"/>
      <c r="P473" s="391"/>
      <c r="Q473" s="159"/>
      <c r="R473" s="159"/>
      <c r="S473" s="159"/>
      <c r="T473" s="159"/>
      <c r="U473" s="159"/>
      <c r="V473" s="159"/>
      <c r="W473" s="159"/>
      <c r="X473" s="159"/>
      <c r="Y473" s="159"/>
      <c r="Z473" s="159"/>
      <c r="AA473" s="159"/>
      <c r="AB473" s="159"/>
      <c r="AC473" s="159"/>
      <c r="AD473" s="159"/>
      <c r="AE473" s="159"/>
      <c r="AF473" s="159"/>
      <c r="AG473" s="179"/>
      <c r="AI473" s="25" t="s">
        <v>738</v>
      </c>
      <c r="AJ473" s="19" t="str">
        <f>VLOOKUP(C473,EJE!C$1:D1805,2,FALSE)</f>
        <v>https://drive.google.com/file/d/1Obj2B0pgphywe8p9A6MvgDIw5gB_Nl53/view?usp=sharing</v>
      </c>
    </row>
    <row r="474" spans="1:36" ht="12" customHeight="1">
      <c r="A474" s="155">
        <v>2</v>
      </c>
      <c r="B474" s="81" t="s">
        <v>264</v>
      </c>
      <c r="C474" s="179" t="s">
        <v>651</v>
      </c>
      <c r="D474" s="132" t="str">
        <f t="shared" si="237"/>
        <v>video</v>
      </c>
      <c r="E474" s="380"/>
      <c r="F474" s="380"/>
      <c r="G474" s="380"/>
      <c r="H474" s="380" t="s">
        <v>776</v>
      </c>
      <c r="I474" s="380"/>
      <c r="J474" s="380"/>
      <c r="K474" s="380">
        <v>3</v>
      </c>
      <c r="L474" s="380"/>
      <c r="M474" s="380"/>
      <c r="N474" s="380"/>
      <c r="O474" s="380"/>
      <c r="P474" s="385"/>
      <c r="Q474" s="159"/>
      <c r="R474" s="159"/>
      <c r="S474" s="159"/>
      <c r="T474" s="159"/>
      <c r="U474" s="159"/>
      <c r="V474" s="159"/>
      <c r="W474" s="159"/>
      <c r="X474" s="159"/>
      <c r="Y474" s="159"/>
      <c r="Z474" s="159"/>
      <c r="AA474" s="159"/>
      <c r="AB474" s="159"/>
      <c r="AC474" s="159"/>
      <c r="AD474" s="159"/>
      <c r="AE474" s="159"/>
      <c r="AF474" s="159"/>
      <c r="AG474" s="179"/>
      <c r="AI474" s="25" t="s">
        <v>738</v>
      </c>
      <c r="AJ474" s="19" t="str">
        <f>VLOOKUP(C474,EJE!C$1:D1806,2,FALSE)</f>
        <v>https://youtu.be/NDnUK9fSDe8?si=3nBkyPS7AyNNNd0x</v>
      </c>
    </row>
    <row r="475" spans="1:36" ht="12.75" customHeight="1" thickBot="1">
      <c r="A475" s="155">
        <v>3</v>
      </c>
      <c r="B475" s="82" t="s">
        <v>942</v>
      </c>
      <c r="C475" s="181" t="s">
        <v>176</v>
      </c>
      <c r="D475" s="133" t="str">
        <f t="shared" si="237"/>
        <v>video</v>
      </c>
      <c r="E475" s="387"/>
      <c r="F475" s="387"/>
      <c r="G475" s="387"/>
      <c r="H475" s="387" t="s">
        <v>776</v>
      </c>
      <c r="I475" s="387"/>
      <c r="J475" s="387"/>
      <c r="K475" s="387">
        <v>3</v>
      </c>
      <c r="L475" s="387"/>
      <c r="M475" s="387"/>
      <c r="N475" s="387"/>
      <c r="O475" s="387"/>
      <c r="P475" s="388"/>
      <c r="Q475" s="159"/>
      <c r="R475" s="159"/>
      <c r="S475" s="159"/>
      <c r="T475" s="159"/>
      <c r="U475" s="159"/>
      <c r="V475" s="159"/>
      <c r="W475" s="159"/>
      <c r="X475" s="159"/>
      <c r="Y475" s="159"/>
      <c r="Z475" s="159"/>
      <c r="AA475" s="159"/>
      <c r="AB475" s="159"/>
      <c r="AC475" s="159"/>
      <c r="AD475" s="159"/>
      <c r="AE475" s="159"/>
      <c r="AF475" s="159"/>
      <c r="AG475" s="179"/>
      <c r="AI475" s="25" t="s">
        <v>738</v>
      </c>
      <c r="AJ475" s="19" t="str">
        <f>VLOOKUP(C475,EJE!C$1:D1807,2,FALSE)</f>
        <v>https://drive.google.com/file/d/1Q1An8Nigul245WUqUDS52fCJOsCBmEqf/view?usp=drive_link</v>
      </c>
    </row>
    <row r="476" spans="1:36" ht="12" customHeight="1">
      <c r="A476" s="155">
        <v>4</v>
      </c>
      <c r="B476" s="81" t="s">
        <v>739</v>
      </c>
      <c r="C476" s="179" t="s">
        <v>66</v>
      </c>
      <c r="D476" s="132" t="str">
        <f t="shared" si="237"/>
        <v>video</v>
      </c>
      <c r="E476" s="390"/>
      <c r="F476" s="390"/>
      <c r="G476" s="390"/>
      <c r="H476" s="390" t="s">
        <v>776</v>
      </c>
      <c r="I476" s="390"/>
      <c r="J476" s="390"/>
      <c r="K476" s="390">
        <v>3</v>
      </c>
      <c r="L476" s="390"/>
      <c r="M476" s="390"/>
      <c r="N476" s="390"/>
      <c r="O476" s="390"/>
      <c r="P476" s="391"/>
      <c r="Q476" s="159"/>
      <c r="R476" s="159"/>
      <c r="S476" s="159"/>
      <c r="T476" s="159"/>
      <c r="U476" s="159"/>
      <c r="V476" s="159"/>
      <c r="W476" s="159"/>
      <c r="X476" s="159"/>
      <c r="Y476" s="159"/>
      <c r="Z476" s="159"/>
      <c r="AA476" s="159"/>
      <c r="AB476" s="159"/>
      <c r="AC476" s="159"/>
      <c r="AD476" s="159"/>
      <c r="AE476" s="159"/>
      <c r="AF476" s="159"/>
      <c r="AG476" s="179"/>
      <c r="AI476" s="25" t="s">
        <v>738</v>
      </c>
      <c r="AJ476" s="19" t="str">
        <f>VLOOKUP(C476,EJE!C$1:D1808,2,FALSE)</f>
        <v>https://youtu.be/YNAwRWgPwNk?si=tRGZb459mOPBCCZB</v>
      </c>
    </row>
    <row r="477" spans="1:36" ht="12" customHeight="1">
      <c r="A477" s="155">
        <v>5</v>
      </c>
      <c r="B477" s="81" t="s">
        <v>739</v>
      </c>
      <c r="C477" s="179" t="s">
        <v>622</v>
      </c>
      <c r="D477" s="132" t="e">
        <f t="shared" si="237"/>
        <v>#N/A</v>
      </c>
      <c r="E477" s="380"/>
      <c r="F477" s="380"/>
      <c r="G477" s="380"/>
      <c r="H477" s="380" t="s">
        <v>776</v>
      </c>
      <c r="I477" s="380"/>
      <c r="J477" s="380"/>
      <c r="K477" s="380">
        <v>3</v>
      </c>
      <c r="L477" s="380"/>
      <c r="M477" s="380"/>
      <c r="N477" s="380"/>
      <c r="O477" s="380"/>
      <c r="P477" s="385"/>
      <c r="Q477" s="159"/>
      <c r="R477" s="159"/>
      <c r="S477" s="159"/>
      <c r="T477" s="159"/>
      <c r="U477" s="159"/>
      <c r="V477" s="159"/>
      <c r="W477" s="159"/>
      <c r="X477" s="159"/>
      <c r="Y477" s="159"/>
      <c r="Z477" s="159"/>
      <c r="AA477" s="159"/>
      <c r="AB477" s="159"/>
      <c r="AC477" s="159"/>
      <c r="AD477" s="159"/>
      <c r="AE477" s="159"/>
      <c r="AF477" s="159"/>
      <c r="AG477" s="179"/>
      <c r="AI477" s="25" t="s">
        <v>738</v>
      </c>
      <c r="AJ477" s="19" t="e">
        <f>VLOOKUP(C477,EJE!C$1:D1809,2,FALSE)</f>
        <v>#N/A</v>
      </c>
    </row>
    <row r="478" spans="1:36" ht="12.75" customHeight="1" thickBot="1">
      <c r="A478" s="155">
        <v>6</v>
      </c>
      <c r="B478" s="81" t="s">
        <v>0</v>
      </c>
      <c r="C478" s="179" t="s">
        <v>627</v>
      </c>
      <c r="D478" s="132" t="str">
        <f t="shared" si="237"/>
        <v>video</v>
      </c>
      <c r="E478" s="387"/>
      <c r="F478" s="387"/>
      <c r="G478" s="387"/>
      <c r="H478" s="387" t="s">
        <v>776</v>
      </c>
      <c r="I478" s="387"/>
      <c r="J478" s="387"/>
      <c r="K478" s="387">
        <v>3</v>
      </c>
      <c r="L478" s="387"/>
      <c r="M478" s="387"/>
      <c r="N478" s="387"/>
      <c r="O478" s="387"/>
      <c r="P478" s="388"/>
      <c r="Q478" s="159"/>
      <c r="R478" s="159"/>
      <c r="S478" s="159"/>
      <c r="T478" s="159"/>
      <c r="U478" s="159"/>
      <c r="V478" s="159"/>
      <c r="W478" s="159"/>
      <c r="X478" s="159"/>
      <c r="Y478" s="159"/>
      <c r="Z478" s="159"/>
      <c r="AA478" s="159"/>
      <c r="AB478" s="159"/>
      <c r="AC478" s="159"/>
      <c r="AD478" s="159"/>
      <c r="AE478" s="159"/>
      <c r="AF478" s="159"/>
      <c r="AG478" s="179"/>
      <c r="AI478" s="25" t="s">
        <v>738</v>
      </c>
      <c r="AJ478" s="19" t="str">
        <f>VLOOKUP(C478,EJE!C$1:D1810,2,FALSE)</f>
        <v>https://youtu.be/21c_yxmd5lQ?si=PIVwUqgcfAsyu5jn</v>
      </c>
    </row>
    <row r="479" spans="1:36" ht="12.75">
      <c r="A479" s="155">
        <v>7</v>
      </c>
      <c r="B479" s="129" t="s">
        <v>796</v>
      </c>
      <c r="C479" s="177" t="str">
        <f>+VLOOKUP($B479,PERIODIZACION!$A$3:$AN$528,2,FALSE)</f>
        <v>PECHO</v>
      </c>
      <c r="D479" s="222">
        <f>IF(VLOOKUP($B479,PERIODIZACION!$A$3:$AN$528,3,FALSE)=0,"",VLOOKUP($B479,PERIODIZACION!$A$3:$AN$528,3,FALSE))</f>
        <v>40</v>
      </c>
      <c r="E479" s="177" t="str">
        <f t="shared" ref="E479" si="238">IF(D479 &lt;&gt; "","/","")</f>
        <v>/</v>
      </c>
      <c r="F479" s="177">
        <f>IF(VLOOKUP($B479,PERIODIZACION!$A$3:$AN$500,4,FALSE)=0,"",VLOOKUP($B479,PERIODIZACION!$A$3:$AN$500,4,FALSE))</f>
        <v>4</v>
      </c>
      <c r="G479" s="177">
        <f>IF(VLOOKUP($B479,PERIODIZACION!$A$3:$AN$500,5,FALSE)=0,"",VLOOKUP($B479,PERIODIZACION!$A$3:$AN$500,5,FALSE))</f>
        <v>60</v>
      </c>
      <c r="H479" s="177" t="str">
        <f t="shared" ref="H479" si="239">IF(G479 &lt;&gt; "","/","")</f>
        <v>/</v>
      </c>
      <c r="I479" s="177">
        <f>IF(VLOOKUP($B479,PERIODIZACION!$A$3:$AN$500,6,FALSE)=0,"",VLOOKUP($B479,PERIODIZACION!$A$3:$AN$500,6,FALSE))</f>
        <v>4</v>
      </c>
      <c r="J479" s="177">
        <f>IF(VLOOKUP($B479,PERIODIZACION!$A$3:$AN$500,7,FALSE)=0,"",VLOOKUP($B479,PERIODIZACION!$A$3:$AN$500,7,FALSE))</f>
        <v>70</v>
      </c>
      <c r="K479" s="177" t="str">
        <f t="shared" ref="K479" si="240">IF(J479 &lt;&gt; "","/","")</f>
        <v>/</v>
      </c>
      <c r="L479" s="177">
        <f>IF(VLOOKUP($B479,PERIODIZACION!$A$3:$AN$500,8,FALSE)=0,"",VLOOKUP($B479,PERIODIZACION!$A$3:$AN$500,8,FALSE))</f>
        <v>4</v>
      </c>
      <c r="M479" s="177">
        <f>IF(VLOOKUP($B479,PERIODIZACION!$A$3:$AN$500,9,FALSE)=0,"",VLOOKUP($B479,PERIODIZACION!$A$3:$AN$500,9,FALSE))</f>
        <v>80</v>
      </c>
      <c r="N479" s="177" t="str">
        <f t="shared" ref="N479" si="241">IF(M479 &lt;&gt; "","/","")</f>
        <v>/</v>
      </c>
      <c r="O479" s="177">
        <f>IF(VLOOKUP($B479,PERIODIZACION!$A$3:$AN$500,10,FALSE)=0,"",VLOOKUP($B479,PERIODIZACION!$A$3:$AN$500,10,FALSE))</f>
        <v>2</v>
      </c>
      <c r="P479" s="177">
        <f>IF(VLOOKUP($B479,PERIODIZACION!$A$3:$AN$500,11,FALSE)=0,"",VLOOKUP($B479,PERIODIZACION!$A$3:$AN$500,11,FALSE))</f>
        <v>80</v>
      </c>
      <c r="Q479" s="177" t="str">
        <f t="shared" ref="Q479" si="242">IF(P479 &lt;&gt; "","/","")</f>
        <v>/</v>
      </c>
      <c r="R479" s="177">
        <f>IF(VLOOKUP($B479,PERIODIZACION!$A$3:$AN$500,12,FALSE)=0,"",VLOOKUP($B479,PERIODIZACION!$A$3:$AN$500,12,FALSE))</f>
        <v>2</v>
      </c>
      <c r="S479" s="177">
        <f>IF(VLOOKUP($B479,PERIODIZACION!$A$3:$AN$500,13,FALSE)=0,"",VLOOKUP($B479,PERIODIZACION!$A$3:$AN$500,13,FALSE))</f>
        <v>80</v>
      </c>
      <c r="T479" s="177" t="str">
        <f t="shared" ref="T479" si="243">IF(S479 &lt;&gt; "","/","")</f>
        <v>/</v>
      </c>
      <c r="U479" s="177">
        <f>IF(VLOOKUP($B479,PERIODIZACION!$A$3:$AN$500,14,FALSE)=0,"",VLOOKUP($B479,PERIODIZACION!$A$3:$AN$500,14,FALSE))</f>
        <v>2</v>
      </c>
      <c r="V479" s="177">
        <f>IF(VLOOKUP($B479,PERIODIZACION!$A$3:$AN$500,15,FALSE)=0,"",VLOOKUP($B479,PERIODIZACION!$A$3:$AN$500,15,FALSE))</f>
        <v>80</v>
      </c>
      <c r="W479" s="177" t="str">
        <f t="shared" ref="W479" si="244">IF(V479 &lt;&gt; "","/","")</f>
        <v>/</v>
      </c>
      <c r="X479" s="177">
        <f>IF(VLOOKUP($B479,PERIODIZACION!$A$3:$AN$500,16,FALSE)=0,"",VLOOKUP($B479,PERIODIZACION!$A$3:$AN$500,16,FALSE))</f>
        <v>2</v>
      </c>
      <c r="Y479" s="177">
        <f>IF(VLOOKUP($B479,PERIODIZACION!$A$3:$AN$500,17,FALSE)=0,"",VLOOKUP($B479,PERIODIZACION!$A$3:$AN$500,17,FALSE))</f>
        <v>80</v>
      </c>
      <c r="Z479" s="177" t="str">
        <f t="shared" ref="Z479" si="245">IF(Y479 &lt;&gt; "","/","")</f>
        <v>/</v>
      </c>
      <c r="AA479" s="177">
        <f>IF(VLOOKUP($B479,PERIODIZACION!$A$3:$AN$500,18,FALSE)=0,"",VLOOKUP($B479,PERIODIZACION!$A$3:$AN$500,18,FALSE))</f>
        <v>2</v>
      </c>
      <c r="AB479" s="177">
        <f>IF(VLOOKUP($B479,PERIODIZACION!$A$3:$AN$500,19,FALSE)=0,"",VLOOKUP($B479,PERIODIZACION!$A$3:$AN$500,19,FALSE))</f>
        <v>80</v>
      </c>
      <c r="AC479" s="177" t="str">
        <f t="shared" ref="AC479" si="246">IF(AB479 &lt;&gt; "","/","")</f>
        <v>/</v>
      </c>
      <c r="AD479" s="177">
        <f>IF(VLOOKUP($B479,PERIODIZACION!$A$3:$AN$500,20,FALSE)=0,"",VLOOKUP($B479,PERIODIZACION!$A$3:$AN$500,20,FALSE))</f>
        <v>2</v>
      </c>
      <c r="AE479" s="177" t="str">
        <f>IF(VLOOKUP($B479,PERIODIZACION!$A$3:$AN$500,21,FALSE)=0,"",VLOOKUP($B479,PERIODIZACION!$A$3:$AN$500,21,FALSE))</f>
        <v/>
      </c>
      <c r="AF479" s="177" t="str">
        <f t="shared" ref="AF479" si="247">IF(AE479 &lt;&gt; "","/","")</f>
        <v/>
      </c>
      <c r="AG479" s="182" t="str">
        <f>IF(VLOOKUP($B479,PERIODIZACION!$A$3:$AN$500,22,FALSE)=0,"",VLOOKUP($B479,PERIODIZACION!$A$3:$AN$500,22,FALSE))</f>
        <v/>
      </c>
      <c r="AJ479" s="19" t="e">
        <f>VLOOKUP(C479,EJE!C$1:D1811,2,FALSE)</f>
        <v>#N/A</v>
      </c>
    </row>
    <row r="480" spans="1:36" ht="12" customHeight="1">
      <c r="A480" s="155">
        <v>8</v>
      </c>
      <c r="B480" s="81" t="s">
        <v>685</v>
      </c>
      <c r="C480" s="179" t="s">
        <v>3</v>
      </c>
      <c r="D480" s="132" t="str">
        <f>HYPERLINK(AJ480,AI480)</f>
        <v>video</v>
      </c>
      <c r="E480" s="380"/>
      <c r="F480" s="380"/>
      <c r="G480" s="380"/>
      <c r="H480" s="380" t="s">
        <v>776</v>
      </c>
      <c r="I480" s="380"/>
      <c r="J480" s="380"/>
      <c r="K480" s="380"/>
      <c r="L480" s="380"/>
      <c r="M480" s="380"/>
      <c r="N480" s="380"/>
      <c r="O480" s="380"/>
      <c r="P480" s="380"/>
      <c r="Q480" s="179"/>
      <c r="R480" s="179"/>
      <c r="S480" s="179"/>
      <c r="T480" s="179"/>
      <c r="U480" s="179"/>
      <c r="V480" s="179"/>
      <c r="W480" s="179"/>
      <c r="X480" s="179"/>
      <c r="Y480" s="179"/>
      <c r="Z480" s="179"/>
      <c r="AA480" s="179"/>
      <c r="AB480" s="179"/>
      <c r="AC480" s="179"/>
      <c r="AD480" s="179"/>
      <c r="AE480" s="179"/>
      <c r="AF480" s="179"/>
      <c r="AG480" s="183"/>
      <c r="AI480" s="25" t="s">
        <v>738</v>
      </c>
      <c r="AJ480" s="19" t="str">
        <f>VLOOKUP(C480,EJE!C$1:D1812,2,FALSE)</f>
        <v>https://youtu.be/JwwQxitUCsY?si=-0IR-GRHn2uOUwX0</v>
      </c>
    </row>
    <row r="481" spans="1:36" ht="12.75" customHeight="1" thickBot="1">
      <c r="A481" s="155">
        <v>9</v>
      </c>
      <c r="B481" s="82" t="s">
        <v>264</v>
      </c>
      <c r="C481" s="181" t="s">
        <v>219</v>
      </c>
      <c r="D481" s="133" t="str">
        <f>HYPERLINK(AJ481,AI481)</f>
        <v>video</v>
      </c>
      <c r="E481" s="387"/>
      <c r="F481" s="387"/>
      <c r="G481" s="387"/>
      <c r="H481" s="387" t="s">
        <v>776</v>
      </c>
      <c r="I481" s="387"/>
      <c r="J481" s="387"/>
      <c r="K481" s="387"/>
      <c r="L481" s="387"/>
      <c r="M481" s="387"/>
      <c r="N481" s="387"/>
      <c r="O481" s="387"/>
      <c r="P481" s="387"/>
      <c r="Q481" s="181"/>
      <c r="R481" s="181"/>
      <c r="S481" s="181"/>
      <c r="T481" s="181"/>
      <c r="U481" s="181"/>
      <c r="V481" s="181"/>
      <c r="W481" s="181"/>
      <c r="X481" s="181"/>
      <c r="Y481" s="181"/>
      <c r="Z481" s="181"/>
      <c r="AA481" s="181"/>
      <c r="AB481" s="181"/>
      <c r="AC481" s="181"/>
      <c r="AD481" s="181"/>
      <c r="AE481" s="181"/>
      <c r="AF481" s="181"/>
      <c r="AG481" s="184"/>
      <c r="AI481" s="25" t="s">
        <v>738</v>
      </c>
      <c r="AJ481" s="19">
        <f>VLOOKUP(C481,EJE!C$1:D1813,2,FALSE)</f>
        <v>0</v>
      </c>
    </row>
    <row r="482" spans="1:36" ht="12.75" customHeight="1">
      <c r="A482" s="155">
        <v>10</v>
      </c>
      <c r="B482" s="404"/>
      <c r="C482" s="404"/>
      <c r="D482" s="404"/>
      <c r="E482" s="404" t="s">
        <v>688</v>
      </c>
      <c r="F482" s="404"/>
      <c r="G482" s="404"/>
      <c r="H482" s="404" t="s">
        <v>38</v>
      </c>
      <c r="I482" s="404"/>
      <c r="J482" s="404"/>
      <c r="K482" s="404" t="s">
        <v>687</v>
      </c>
      <c r="L482" s="404"/>
      <c r="M482" s="404"/>
      <c r="N482" s="404" t="s">
        <v>686</v>
      </c>
      <c r="O482" s="404"/>
      <c r="P482" s="404"/>
      <c r="Q482" s="179"/>
      <c r="R482" s="179"/>
      <c r="S482" s="179"/>
      <c r="T482" s="179"/>
      <c r="U482" s="179"/>
      <c r="V482" s="179"/>
      <c r="W482" s="179"/>
      <c r="X482" s="179"/>
      <c r="Y482" s="179"/>
      <c r="Z482" s="179"/>
      <c r="AA482" s="179"/>
      <c r="AB482" s="179"/>
      <c r="AC482" s="179"/>
      <c r="AD482" s="179"/>
      <c r="AE482" s="179"/>
      <c r="AF482" s="179"/>
      <c r="AG482" s="179"/>
      <c r="AJ482" s="19"/>
    </row>
    <row r="483" spans="1:36" ht="12" customHeight="1">
      <c r="A483" s="155">
        <v>11</v>
      </c>
      <c r="B483" s="83" t="s">
        <v>685</v>
      </c>
      <c r="C483" s="179" t="s">
        <v>3</v>
      </c>
      <c r="D483" s="132" t="str">
        <f t="shared" ref="D483:D489" si="248">HYPERLINK(AJ483,AI483)</f>
        <v>video</v>
      </c>
      <c r="E483" s="380"/>
      <c r="F483" s="380"/>
      <c r="G483" s="380"/>
      <c r="H483" s="380" t="s">
        <v>776</v>
      </c>
      <c r="I483" s="380"/>
      <c r="J483" s="380"/>
      <c r="K483" s="380"/>
      <c r="L483" s="380"/>
      <c r="M483" s="380"/>
      <c r="N483" s="392"/>
      <c r="O483" s="392"/>
      <c r="P483" s="392"/>
      <c r="Q483" s="179"/>
      <c r="R483" s="179"/>
      <c r="S483" s="179"/>
      <c r="T483" s="179"/>
      <c r="U483" s="179"/>
      <c r="V483" s="179"/>
      <c r="W483" s="179"/>
      <c r="X483" s="179"/>
      <c r="Y483" s="179"/>
      <c r="Z483" s="179"/>
      <c r="AA483" s="179"/>
      <c r="AB483" s="179"/>
      <c r="AC483" s="179"/>
      <c r="AD483" s="179"/>
      <c r="AE483" s="179"/>
      <c r="AF483" s="179"/>
      <c r="AG483" s="179"/>
      <c r="AI483" s="25" t="s">
        <v>738</v>
      </c>
      <c r="AJ483" s="19" t="str">
        <f>VLOOKUP(C483,EJE!C$1:D1815,2,FALSE)</f>
        <v>https://youtu.be/JwwQxitUCsY?si=-0IR-GRHn2uOUwX0</v>
      </c>
    </row>
    <row r="484" spans="1:36" ht="12.75" customHeight="1">
      <c r="A484" s="155">
        <v>12</v>
      </c>
      <c r="B484" s="83" t="s">
        <v>942</v>
      </c>
      <c r="C484" s="179" t="s">
        <v>179</v>
      </c>
      <c r="D484" s="132" t="str">
        <f t="shared" si="248"/>
        <v>video</v>
      </c>
      <c r="E484" s="380"/>
      <c r="F484" s="380"/>
      <c r="G484" s="380"/>
      <c r="H484" s="380" t="s">
        <v>776</v>
      </c>
      <c r="I484" s="380"/>
      <c r="J484" s="380"/>
      <c r="K484" s="380"/>
      <c r="L484" s="380"/>
      <c r="M484" s="380"/>
      <c r="N484" s="392"/>
      <c r="O484" s="392"/>
      <c r="P484" s="392"/>
      <c r="Q484" s="179"/>
      <c r="R484" s="179"/>
      <c r="S484" s="179"/>
      <c r="T484" s="179"/>
      <c r="U484" s="179"/>
      <c r="V484" s="179"/>
      <c r="W484" s="179"/>
      <c r="X484" s="179"/>
      <c r="Y484" s="179"/>
      <c r="Z484" s="179"/>
      <c r="AA484" s="179"/>
      <c r="AB484" s="179"/>
      <c r="AC484" s="179"/>
      <c r="AD484" s="179"/>
      <c r="AE484" s="179"/>
      <c r="AF484" s="179"/>
      <c r="AG484" s="179"/>
      <c r="AI484" s="25" t="s">
        <v>738</v>
      </c>
      <c r="AJ484" s="19" t="str">
        <f>VLOOKUP(C484,EJE!C$1:D1816,2,FALSE)</f>
        <v>https://drive.google.com/file/d/1aPXukXLmArT7QiK0Ae-iFEh4IpnK7iYT/view?usp=sharing</v>
      </c>
    </row>
    <row r="485" spans="1:36" ht="12" customHeight="1">
      <c r="A485" s="155">
        <v>13</v>
      </c>
      <c r="B485" s="83" t="s">
        <v>942</v>
      </c>
      <c r="C485" s="179" t="s">
        <v>179</v>
      </c>
      <c r="D485" s="132" t="str">
        <f t="shared" si="248"/>
        <v>video</v>
      </c>
      <c r="E485" s="380"/>
      <c r="F485" s="380"/>
      <c r="G485" s="380"/>
      <c r="H485" s="380" t="s">
        <v>776</v>
      </c>
      <c r="I485" s="380"/>
      <c r="J485" s="380"/>
      <c r="K485" s="380"/>
      <c r="L485" s="380"/>
      <c r="M485" s="380"/>
      <c r="N485" s="392"/>
      <c r="O485" s="392"/>
      <c r="P485" s="392"/>
      <c r="Q485" s="179"/>
      <c r="R485" s="179"/>
      <c r="S485" s="179"/>
      <c r="T485" s="179"/>
      <c r="U485" s="179"/>
      <c r="V485" s="179"/>
      <c r="W485" s="179"/>
      <c r="X485" s="179"/>
      <c r="Y485" s="179"/>
      <c r="Z485" s="179"/>
      <c r="AA485" s="179"/>
      <c r="AB485" s="179"/>
      <c r="AC485" s="179"/>
      <c r="AD485" s="179"/>
      <c r="AE485" s="179"/>
      <c r="AF485" s="179"/>
      <c r="AG485" s="179"/>
      <c r="AI485" s="25" t="s">
        <v>738</v>
      </c>
      <c r="AJ485" s="19" t="str">
        <f>VLOOKUP(C485,EJE!C$1:D1817,2,FALSE)</f>
        <v>https://drive.google.com/file/d/1aPXukXLmArT7QiK0Ae-iFEh4IpnK7iYT/view?usp=sharing</v>
      </c>
    </row>
    <row r="486" spans="1:36" ht="12" customHeight="1">
      <c r="A486" s="155">
        <v>14</v>
      </c>
      <c r="B486" s="83" t="s">
        <v>42</v>
      </c>
      <c r="C486" s="171" t="s">
        <v>15</v>
      </c>
      <c r="D486" s="132" t="str">
        <f t="shared" si="248"/>
        <v>video</v>
      </c>
      <c r="E486" s="392">
        <v>10</v>
      </c>
      <c r="F486" s="392"/>
      <c r="G486" s="392"/>
      <c r="H486" s="392" t="s">
        <v>772</v>
      </c>
      <c r="I486" s="392"/>
      <c r="J486" s="392"/>
      <c r="K486" s="392">
        <v>3</v>
      </c>
      <c r="L486" s="392"/>
      <c r="M486" s="392"/>
      <c r="N486" s="392"/>
      <c r="O486" s="392"/>
      <c r="P486" s="392"/>
      <c r="Q486" s="171"/>
      <c r="R486" s="171"/>
      <c r="S486" s="171"/>
      <c r="T486" s="130"/>
      <c r="U486" s="130"/>
      <c r="V486" s="130"/>
      <c r="W486" s="130"/>
      <c r="X486" s="130"/>
      <c r="Y486" s="130"/>
      <c r="Z486" s="130"/>
      <c r="AA486" s="130"/>
      <c r="AB486" s="130"/>
      <c r="AC486" s="130"/>
      <c r="AD486" s="130"/>
      <c r="AE486" s="130"/>
      <c r="AF486" s="130"/>
      <c r="AG486" s="171"/>
      <c r="AI486" s="25" t="s">
        <v>738</v>
      </c>
      <c r="AJ486" s="19">
        <f>VLOOKUP(C486,EJE!C$1:D1818,2,FALSE)</f>
        <v>0</v>
      </c>
    </row>
    <row r="487" spans="1:36" ht="12" customHeight="1">
      <c r="A487" s="155">
        <v>15</v>
      </c>
      <c r="B487" s="83" t="s">
        <v>39</v>
      </c>
      <c r="C487" s="171" t="s">
        <v>149</v>
      </c>
      <c r="D487" s="132" t="str">
        <f t="shared" si="248"/>
        <v>video</v>
      </c>
      <c r="E487" s="392">
        <v>10</v>
      </c>
      <c r="F487" s="392"/>
      <c r="G487" s="392"/>
      <c r="H487" s="392" t="s">
        <v>772</v>
      </c>
      <c r="I487" s="392"/>
      <c r="J487" s="392"/>
      <c r="K487" s="392">
        <v>3</v>
      </c>
      <c r="L487" s="392"/>
      <c r="M487" s="392"/>
      <c r="N487" s="392"/>
      <c r="O487" s="392"/>
      <c r="P487" s="392"/>
      <c r="Q487" s="171"/>
      <c r="R487" s="171"/>
      <c r="S487" s="171"/>
      <c r="T487" s="130"/>
      <c r="U487" s="130"/>
      <c r="V487" s="130"/>
      <c r="W487" s="130"/>
      <c r="X487" s="130"/>
      <c r="Y487" s="130"/>
      <c r="Z487" s="130"/>
      <c r="AA487" s="130"/>
      <c r="AB487" s="130"/>
      <c r="AC487" s="130"/>
      <c r="AD487" s="130"/>
      <c r="AE487" s="130"/>
      <c r="AF487" s="130"/>
      <c r="AG487" s="171"/>
      <c r="AI487" s="25" t="s">
        <v>738</v>
      </c>
      <c r="AJ487" s="19">
        <f>VLOOKUP(C487,EJE!C$1:D1819,2,FALSE)</f>
        <v>0</v>
      </c>
    </row>
    <row r="488" spans="1:36" ht="12.75" customHeight="1">
      <c r="A488" s="155">
        <v>16</v>
      </c>
      <c r="B488" s="83" t="s">
        <v>685</v>
      </c>
      <c r="C488" s="171" t="s">
        <v>4</v>
      </c>
      <c r="D488" s="132" t="str">
        <f t="shared" si="248"/>
        <v>video</v>
      </c>
      <c r="E488" s="392"/>
      <c r="F488" s="392"/>
      <c r="G488" s="392"/>
      <c r="H488" s="392" t="s">
        <v>779</v>
      </c>
      <c r="I488" s="392"/>
      <c r="J488" s="392"/>
      <c r="K488" s="392">
        <v>3</v>
      </c>
      <c r="L488" s="392"/>
      <c r="M488" s="392"/>
      <c r="N488" s="392"/>
      <c r="O488" s="392"/>
      <c r="P488" s="392"/>
      <c r="Q488" s="171"/>
      <c r="R488" s="171"/>
      <c r="S488" s="171"/>
      <c r="T488" s="130"/>
      <c r="U488" s="130"/>
      <c r="V488" s="130"/>
      <c r="W488" s="130"/>
      <c r="X488" s="130"/>
      <c r="Y488" s="130"/>
      <c r="Z488" s="130"/>
      <c r="AA488" s="130"/>
      <c r="AB488" s="130"/>
      <c r="AC488" s="130"/>
      <c r="AD488" s="130"/>
      <c r="AE488" s="130"/>
      <c r="AF488" s="130"/>
      <c r="AG488" s="171"/>
      <c r="AI488" s="25" t="s">
        <v>738</v>
      </c>
      <c r="AJ488" s="19" t="str">
        <f>VLOOKUP(C488,EJE!C$1:D1820,2,FALSE)</f>
        <v>https://youtu.be/SvFPSj9WcEk?si=iMWBcf8EZLcp5zy2</v>
      </c>
    </row>
    <row r="489" spans="1:36">
      <c r="A489" s="155">
        <v>17</v>
      </c>
      <c r="B489" s="83" t="s">
        <v>1</v>
      </c>
      <c r="C489" s="171" t="s">
        <v>746</v>
      </c>
      <c r="D489" s="132" t="str">
        <f t="shared" si="248"/>
        <v>video</v>
      </c>
      <c r="E489" s="392"/>
      <c r="F489" s="392"/>
      <c r="G489" s="392"/>
      <c r="H489" s="392"/>
      <c r="I489" s="392"/>
      <c r="J489" s="392"/>
      <c r="K489" s="392"/>
      <c r="L489" s="392"/>
      <c r="M489" s="392"/>
      <c r="N489" s="392"/>
      <c r="O489" s="392"/>
      <c r="P489" s="392"/>
      <c r="Q489" s="171"/>
      <c r="R489" s="171"/>
      <c r="S489" s="171"/>
      <c r="T489" s="171"/>
      <c r="U489" s="171"/>
      <c r="V489" s="171"/>
      <c r="W489" s="171"/>
      <c r="X489" s="171"/>
      <c r="Y489" s="171"/>
      <c r="Z489" s="171"/>
      <c r="AA489" s="171"/>
      <c r="AB489" s="171"/>
      <c r="AC489" s="171"/>
      <c r="AD489" s="171"/>
      <c r="AE489" s="171"/>
      <c r="AF489" s="130"/>
      <c r="AG489" s="171"/>
      <c r="AI489" s="25" t="s">
        <v>738</v>
      </c>
      <c r="AJ489" s="19">
        <f>VLOOKUP(C489,EJE!C$1:D1821,2,FALSE)</f>
        <v>0</v>
      </c>
    </row>
    <row r="490" spans="1:36">
      <c r="A490" s="155">
        <v>18</v>
      </c>
      <c r="B490" s="83" t="s">
        <v>1</v>
      </c>
      <c r="C490" s="171" t="s">
        <v>746</v>
      </c>
      <c r="D490" s="132" t="str">
        <f t="shared" ref="D490:D496" si="249">HYPERLINK(AJ490,AI490)</f>
        <v>video</v>
      </c>
      <c r="E490" s="392"/>
      <c r="F490" s="392"/>
      <c r="G490" s="392"/>
      <c r="H490" s="392"/>
      <c r="I490" s="392"/>
      <c r="J490" s="392"/>
      <c r="K490" s="392"/>
      <c r="L490" s="392"/>
      <c r="M490" s="392"/>
      <c r="N490" s="392"/>
      <c r="O490" s="392"/>
      <c r="P490" s="392"/>
      <c r="Q490" s="171"/>
      <c r="R490" s="171"/>
      <c r="S490" s="171"/>
      <c r="T490" s="171"/>
      <c r="U490" s="171"/>
      <c r="V490" s="171"/>
      <c r="W490" s="171"/>
      <c r="X490" s="171"/>
      <c r="Y490" s="171"/>
      <c r="Z490" s="171"/>
      <c r="AA490" s="171"/>
      <c r="AB490" s="171"/>
      <c r="AC490" s="171"/>
      <c r="AD490" s="171"/>
      <c r="AE490" s="171"/>
      <c r="AF490" s="130"/>
      <c r="AG490" s="171"/>
      <c r="AI490" s="25" t="s">
        <v>738</v>
      </c>
      <c r="AJ490" s="19">
        <f>VLOOKUP(C490,EJE!C$1:D1822,2,FALSE)</f>
        <v>0</v>
      </c>
    </row>
    <row r="491" spans="1:36">
      <c r="A491" s="155">
        <v>19</v>
      </c>
      <c r="B491" s="83" t="s">
        <v>1</v>
      </c>
      <c r="C491" s="171" t="s">
        <v>746</v>
      </c>
      <c r="D491" s="132" t="str">
        <f t="shared" si="249"/>
        <v>video</v>
      </c>
      <c r="E491" s="392"/>
      <c r="F491" s="392"/>
      <c r="G491" s="392"/>
      <c r="H491" s="392"/>
      <c r="I491" s="392"/>
      <c r="J491" s="392"/>
      <c r="K491" s="392"/>
      <c r="L491" s="392"/>
      <c r="M491" s="392"/>
      <c r="N491" s="392"/>
      <c r="O491" s="392"/>
      <c r="P491" s="392"/>
      <c r="Q491" s="171"/>
      <c r="R491" s="171"/>
      <c r="S491" s="171"/>
      <c r="T491" s="171"/>
      <c r="U491" s="171"/>
      <c r="V491" s="171"/>
      <c r="W491" s="171"/>
      <c r="X491" s="171"/>
      <c r="Y491" s="171"/>
      <c r="Z491" s="171"/>
      <c r="AA491" s="171"/>
      <c r="AB491" s="171"/>
      <c r="AC491" s="171"/>
      <c r="AD491" s="171"/>
      <c r="AE491" s="171"/>
      <c r="AF491" s="130"/>
      <c r="AG491" s="171"/>
      <c r="AI491" s="25" t="s">
        <v>738</v>
      </c>
      <c r="AJ491" s="19">
        <f>VLOOKUP(C491,EJE!C$1:D1823,2,FALSE)</f>
        <v>0</v>
      </c>
    </row>
    <row r="492" spans="1:36">
      <c r="A492" s="155">
        <v>20</v>
      </c>
      <c r="B492" s="83" t="s">
        <v>1</v>
      </c>
      <c r="C492" s="171" t="s">
        <v>746</v>
      </c>
      <c r="D492" s="132" t="str">
        <f t="shared" si="249"/>
        <v>video</v>
      </c>
      <c r="E492" s="392"/>
      <c r="F492" s="392"/>
      <c r="G492" s="392"/>
      <c r="H492" s="392"/>
      <c r="I492" s="392"/>
      <c r="J492" s="392"/>
      <c r="K492" s="392"/>
      <c r="L492" s="392"/>
      <c r="M492" s="392"/>
      <c r="N492" s="392"/>
      <c r="O492" s="392"/>
      <c r="P492" s="392"/>
      <c r="Q492" s="171"/>
      <c r="R492" s="171"/>
      <c r="S492" s="171"/>
      <c r="T492" s="171"/>
      <c r="U492" s="171"/>
      <c r="V492" s="171"/>
      <c r="W492" s="171"/>
      <c r="X492" s="171"/>
      <c r="Y492" s="171"/>
      <c r="Z492" s="171"/>
      <c r="AA492" s="171"/>
      <c r="AB492" s="171"/>
      <c r="AC492" s="171"/>
      <c r="AD492" s="171"/>
      <c r="AE492" s="171"/>
      <c r="AF492" s="130"/>
      <c r="AG492" s="171"/>
      <c r="AI492" s="25" t="s">
        <v>738</v>
      </c>
      <c r="AJ492" s="19">
        <f>VLOOKUP(C492,EJE!C$1:D1824,2,FALSE)</f>
        <v>0</v>
      </c>
    </row>
    <row r="493" spans="1:36">
      <c r="A493" s="155">
        <v>21</v>
      </c>
      <c r="B493" s="83" t="s">
        <v>1</v>
      </c>
      <c r="C493" s="171" t="s">
        <v>746</v>
      </c>
      <c r="D493" s="132" t="str">
        <f t="shared" si="249"/>
        <v>video</v>
      </c>
      <c r="E493" s="392"/>
      <c r="F493" s="392"/>
      <c r="G493" s="392"/>
      <c r="H493" s="392"/>
      <c r="I493" s="392"/>
      <c r="J493" s="392"/>
      <c r="K493" s="392"/>
      <c r="L493" s="392"/>
      <c r="M493" s="392"/>
      <c r="N493" s="392"/>
      <c r="O493" s="392"/>
      <c r="P493" s="392"/>
      <c r="Q493" s="171"/>
      <c r="R493" s="171"/>
      <c r="S493" s="171"/>
      <c r="T493" s="171"/>
      <c r="U493" s="171"/>
      <c r="V493" s="171"/>
      <c r="W493" s="171"/>
      <c r="X493" s="171"/>
      <c r="Y493" s="171"/>
      <c r="Z493" s="171"/>
      <c r="AA493" s="171"/>
      <c r="AB493" s="171"/>
      <c r="AC493" s="171"/>
      <c r="AD493" s="171"/>
      <c r="AE493" s="171"/>
      <c r="AF493" s="130"/>
      <c r="AG493" s="171"/>
      <c r="AI493" s="25" t="s">
        <v>738</v>
      </c>
      <c r="AJ493" s="19">
        <f>VLOOKUP(C493,EJE!C$1:D1825,2,FALSE)</f>
        <v>0</v>
      </c>
    </row>
    <row r="494" spans="1:36">
      <c r="A494" s="155">
        <v>22</v>
      </c>
      <c r="B494" s="83" t="s">
        <v>1</v>
      </c>
      <c r="C494" s="171" t="s">
        <v>746</v>
      </c>
      <c r="D494" s="132" t="str">
        <f t="shared" si="249"/>
        <v>video</v>
      </c>
      <c r="E494" s="392"/>
      <c r="F494" s="392"/>
      <c r="G494" s="392"/>
      <c r="H494" s="392"/>
      <c r="I494" s="392"/>
      <c r="J494" s="392"/>
      <c r="K494" s="392"/>
      <c r="L494" s="392"/>
      <c r="M494" s="392"/>
      <c r="N494" s="392"/>
      <c r="O494" s="392"/>
      <c r="P494" s="392"/>
      <c r="Q494" s="171"/>
      <c r="R494" s="171"/>
      <c r="S494" s="171"/>
      <c r="T494" s="171"/>
      <c r="U494" s="171"/>
      <c r="V494" s="171"/>
      <c r="W494" s="171"/>
      <c r="X494" s="171"/>
      <c r="Y494" s="171"/>
      <c r="Z494" s="171"/>
      <c r="AA494" s="171"/>
      <c r="AB494" s="171"/>
      <c r="AC494" s="171"/>
      <c r="AD494" s="171"/>
      <c r="AE494" s="171"/>
      <c r="AF494" s="130"/>
      <c r="AG494" s="171"/>
      <c r="AI494" s="25" t="s">
        <v>738</v>
      </c>
      <c r="AJ494" s="19">
        <f>VLOOKUP(C494,EJE!C$1:D1826,2,FALSE)</f>
        <v>0</v>
      </c>
    </row>
    <row r="495" spans="1:36">
      <c r="A495" s="155">
        <v>23</v>
      </c>
      <c r="B495" s="83" t="s">
        <v>1</v>
      </c>
      <c r="C495" s="171" t="s">
        <v>746</v>
      </c>
      <c r="D495" s="132" t="str">
        <f t="shared" si="249"/>
        <v>video</v>
      </c>
      <c r="E495" s="392"/>
      <c r="F495" s="392"/>
      <c r="G495" s="392"/>
      <c r="H495" s="392"/>
      <c r="I495" s="392"/>
      <c r="J495" s="392"/>
      <c r="K495" s="392"/>
      <c r="L495" s="392"/>
      <c r="M495" s="392"/>
      <c r="N495" s="392"/>
      <c r="O495" s="392"/>
      <c r="P495" s="392"/>
      <c r="Q495" s="171"/>
      <c r="R495" s="171"/>
      <c r="S495" s="171"/>
      <c r="T495" s="171"/>
      <c r="U495" s="171"/>
      <c r="V495" s="171"/>
      <c r="W495" s="171"/>
      <c r="X495" s="171"/>
      <c r="Y495" s="171"/>
      <c r="Z495" s="171"/>
      <c r="AA495" s="171"/>
      <c r="AB495" s="171"/>
      <c r="AC495" s="171"/>
      <c r="AD495" s="171"/>
      <c r="AE495" s="171"/>
      <c r="AF495" s="130"/>
      <c r="AG495" s="171"/>
      <c r="AI495" s="25" t="s">
        <v>738</v>
      </c>
      <c r="AJ495" s="19">
        <f>VLOOKUP(C495,EJE!C$1:D1827,2,FALSE)</f>
        <v>0</v>
      </c>
    </row>
    <row r="496" spans="1:36">
      <c r="A496" s="155">
        <v>24</v>
      </c>
      <c r="B496" s="83" t="s">
        <v>1</v>
      </c>
      <c r="C496" s="171" t="s">
        <v>746</v>
      </c>
      <c r="D496" s="132" t="str">
        <f t="shared" si="249"/>
        <v>video</v>
      </c>
      <c r="E496" s="392"/>
      <c r="F496" s="392"/>
      <c r="G496" s="392"/>
      <c r="H496" s="392"/>
      <c r="I496" s="392"/>
      <c r="J496" s="392"/>
      <c r="K496" s="392"/>
      <c r="L496" s="392"/>
      <c r="M496" s="392"/>
      <c r="N496" s="392"/>
      <c r="O496" s="392"/>
      <c r="P496" s="392"/>
      <c r="AI496" s="25" t="s">
        <v>738</v>
      </c>
      <c r="AJ496" s="19">
        <f>VLOOKUP(C496,EJE!C$1:D1828,2,FALSE)</f>
        <v>0</v>
      </c>
    </row>
    <row r="497" spans="1:36">
      <c r="B497" s="18"/>
      <c r="C497" s="77" t="s">
        <v>939</v>
      </c>
    </row>
    <row r="498" spans="1:36" customFormat="1" ht="21" customHeight="1" thickBot="1">
      <c r="A498" s="245">
        <v>20</v>
      </c>
      <c r="B498" s="162"/>
      <c r="C498" s="162" t="s">
        <v>936</v>
      </c>
      <c r="D498" s="191"/>
      <c r="E498" s="381" t="s">
        <v>688</v>
      </c>
      <c r="F498" s="381"/>
      <c r="G498" s="381"/>
      <c r="H498" s="381" t="s">
        <v>38</v>
      </c>
      <c r="I498" s="381"/>
      <c r="J498" s="381"/>
      <c r="K498" s="381" t="s">
        <v>687</v>
      </c>
      <c r="L498" s="381"/>
      <c r="M498" s="381"/>
      <c r="N498" s="381" t="s">
        <v>686</v>
      </c>
      <c r="O498" s="381"/>
      <c r="P498" s="381"/>
      <c r="Q498" s="113"/>
      <c r="R498" s="113"/>
      <c r="S498" s="113"/>
      <c r="T498" s="113"/>
      <c r="U498" s="113"/>
      <c r="V498" s="113"/>
      <c r="W498" s="113"/>
      <c r="X498" s="113"/>
      <c r="Y498" s="113"/>
      <c r="Z498" s="113"/>
      <c r="AA498" s="113"/>
      <c r="AB498" s="113"/>
      <c r="AC498" s="113"/>
      <c r="AD498" s="113"/>
      <c r="AE498" s="113"/>
      <c r="AF498" s="113"/>
      <c r="AG498" s="114"/>
      <c r="AH498" s="18"/>
      <c r="AI498" s="25"/>
      <c r="AJ498" s="115"/>
    </row>
    <row r="499" spans="1:36" ht="12.75">
      <c r="A499" s="155">
        <v>1</v>
      </c>
      <c r="B499" s="80" t="s">
        <v>942</v>
      </c>
      <c r="C499" s="177" t="s">
        <v>971</v>
      </c>
      <c r="D499" s="131" t="str">
        <f t="shared" ref="D499:D504" si="250">HYPERLINK(AJ499,AI499)</f>
        <v>video</v>
      </c>
      <c r="E499" s="390">
        <v>8</v>
      </c>
      <c r="F499" s="390"/>
      <c r="G499" s="390"/>
      <c r="H499" s="390"/>
      <c r="I499" s="390"/>
      <c r="J499" s="390"/>
      <c r="K499" s="390"/>
      <c r="L499" s="390"/>
      <c r="M499" s="390"/>
      <c r="N499" s="390"/>
      <c r="O499" s="390"/>
      <c r="P499" s="391"/>
      <c r="Q499" s="159"/>
      <c r="R499" s="159"/>
      <c r="S499" s="159"/>
      <c r="T499" s="159"/>
      <c r="U499" s="159"/>
      <c r="V499" s="159"/>
      <c r="W499" s="159"/>
      <c r="X499" s="159"/>
      <c r="Y499" s="159"/>
      <c r="Z499" s="159"/>
      <c r="AA499" s="159"/>
      <c r="AB499" s="159"/>
      <c r="AC499" s="159"/>
      <c r="AD499" s="159"/>
      <c r="AE499" s="159"/>
      <c r="AF499" s="159"/>
      <c r="AG499" s="179"/>
      <c r="AI499" s="25" t="s">
        <v>738</v>
      </c>
      <c r="AJ499" s="19" t="str">
        <f>VLOOKUP(C499,EJE!C$1:D1831,2,FALSE)</f>
        <v>https://drive.google.com/file/d/1Obj2B0pgphywe8p9A6MvgDIw5gB_Nl53/view?usp=sharing</v>
      </c>
    </row>
    <row r="500" spans="1:36" ht="12" customHeight="1">
      <c r="A500" s="155">
        <v>2</v>
      </c>
      <c r="B500" s="81" t="s">
        <v>264</v>
      </c>
      <c r="C500" s="179" t="s">
        <v>651</v>
      </c>
      <c r="D500" s="132" t="str">
        <f t="shared" si="250"/>
        <v>video</v>
      </c>
      <c r="E500" s="380"/>
      <c r="F500" s="380"/>
      <c r="G500" s="380"/>
      <c r="H500" s="380" t="s">
        <v>776</v>
      </c>
      <c r="I500" s="380"/>
      <c r="J500" s="380"/>
      <c r="K500" s="380">
        <v>3</v>
      </c>
      <c r="L500" s="380"/>
      <c r="M500" s="380"/>
      <c r="N500" s="380"/>
      <c r="O500" s="380"/>
      <c r="P500" s="385"/>
      <c r="Q500" s="159"/>
      <c r="R500" s="159"/>
      <c r="S500" s="159"/>
      <c r="T500" s="159"/>
      <c r="U500" s="159"/>
      <c r="V500" s="159"/>
      <c r="W500" s="159"/>
      <c r="X500" s="159"/>
      <c r="Y500" s="159"/>
      <c r="Z500" s="159"/>
      <c r="AA500" s="159"/>
      <c r="AB500" s="159"/>
      <c r="AC500" s="159"/>
      <c r="AD500" s="159"/>
      <c r="AE500" s="159"/>
      <c r="AF500" s="159"/>
      <c r="AG500" s="179"/>
      <c r="AI500" s="25" t="s">
        <v>738</v>
      </c>
      <c r="AJ500" s="19" t="str">
        <f>VLOOKUP(C500,EJE!C$1:D1832,2,FALSE)</f>
        <v>https://youtu.be/NDnUK9fSDe8?si=3nBkyPS7AyNNNd0x</v>
      </c>
    </row>
    <row r="501" spans="1:36" ht="12.75" customHeight="1" thickBot="1">
      <c r="A501" s="155">
        <v>3</v>
      </c>
      <c r="B501" s="82" t="s">
        <v>942</v>
      </c>
      <c r="C501" s="181" t="s">
        <v>176</v>
      </c>
      <c r="D501" s="133" t="str">
        <f t="shared" si="250"/>
        <v>video</v>
      </c>
      <c r="E501" s="387"/>
      <c r="F501" s="387"/>
      <c r="G501" s="387"/>
      <c r="H501" s="387" t="s">
        <v>776</v>
      </c>
      <c r="I501" s="387"/>
      <c r="J501" s="387"/>
      <c r="K501" s="387">
        <v>3</v>
      </c>
      <c r="L501" s="387"/>
      <c r="M501" s="387"/>
      <c r="N501" s="387"/>
      <c r="O501" s="387"/>
      <c r="P501" s="388"/>
      <c r="Q501" s="159"/>
      <c r="R501" s="159"/>
      <c r="S501" s="159"/>
      <c r="T501" s="159"/>
      <c r="U501" s="159"/>
      <c r="V501" s="159"/>
      <c r="W501" s="159"/>
      <c r="X501" s="159"/>
      <c r="Y501" s="159"/>
      <c r="Z501" s="159"/>
      <c r="AA501" s="159"/>
      <c r="AB501" s="159"/>
      <c r="AC501" s="159"/>
      <c r="AD501" s="159"/>
      <c r="AE501" s="159"/>
      <c r="AF501" s="159"/>
      <c r="AG501" s="179"/>
      <c r="AI501" s="25" t="s">
        <v>738</v>
      </c>
      <c r="AJ501" s="19" t="str">
        <f>VLOOKUP(C501,EJE!C$1:D1833,2,FALSE)</f>
        <v>https://drive.google.com/file/d/1Q1An8Nigul245WUqUDS52fCJOsCBmEqf/view?usp=drive_link</v>
      </c>
    </row>
    <row r="502" spans="1:36" ht="12" customHeight="1">
      <c r="A502" s="155">
        <v>4</v>
      </c>
      <c r="B502" s="81" t="s">
        <v>739</v>
      </c>
      <c r="C502" s="179" t="s">
        <v>66</v>
      </c>
      <c r="D502" s="132" t="str">
        <f t="shared" si="250"/>
        <v>video</v>
      </c>
      <c r="E502" s="380"/>
      <c r="F502" s="380"/>
      <c r="G502" s="380"/>
      <c r="H502" s="380" t="s">
        <v>776</v>
      </c>
      <c r="I502" s="380"/>
      <c r="J502" s="380"/>
      <c r="K502" s="380">
        <v>3</v>
      </c>
      <c r="L502" s="380"/>
      <c r="M502" s="380"/>
      <c r="N502" s="380"/>
      <c r="O502" s="380"/>
      <c r="P502" s="385"/>
      <c r="Q502" s="159"/>
      <c r="R502" s="159"/>
      <c r="S502" s="159"/>
      <c r="T502" s="159"/>
      <c r="U502" s="159"/>
      <c r="V502" s="159"/>
      <c r="W502" s="159"/>
      <c r="X502" s="159"/>
      <c r="Y502" s="159"/>
      <c r="Z502" s="159"/>
      <c r="AA502" s="159"/>
      <c r="AB502" s="159"/>
      <c r="AC502" s="159"/>
      <c r="AD502" s="159"/>
      <c r="AE502" s="159"/>
      <c r="AF502" s="159"/>
      <c r="AG502" s="179"/>
      <c r="AI502" s="25" t="s">
        <v>738</v>
      </c>
      <c r="AJ502" s="19" t="str">
        <f>VLOOKUP(C502,EJE!C$1:D1834,2,FALSE)</f>
        <v>https://youtu.be/YNAwRWgPwNk?si=tRGZb459mOPBCCZB</v>
      </c>
    </row>
    <row r="503" spans="1:36" ht="12" customHeight="1">
      <c r="A503" s="155">
        <v>5</v>
      </c>
      <c r="B503" s="81" t="s">
        <v>739</v>
      </c>
      <c r="C503" s="179" t="s">
        <v>622</v>
      </c>
      <c r="D503" s="132" t="e">
        <f t="shared" si="250"/>
        <v>#N/A</v>
      </c>
      <c r="E503" s="380"/>
      <c r="F503" s="380"/>
      <c r="G503" s="380"/>
      <c r="H503" s="380" t="s">
        <v>776</v>
      </c>
      <c r="I503" s="380"/>
      <c r="J503" s="380"/>
      <c r="K503" s="380">
        <v>3</v>
      </c>
      <c r="L503" s="380"/>
      <c r="M503" s="380"/>
      <c r="N503" s="380"/>
      <c r="O503" s="380"/>
      <c r="P503" s="385"/>
      <c r="Q503" s="159"/>
      <c r="R503" s="159"/>
      <c r="S503" s="159"/>
      <c r="T503" s="159"/>
      <c r="U503" s="159"/>
      <c r="V503" s="159"/>
      <c r="W503" s="159"/>
      <c r="X503" s="159"/>
      <c r="Y503" s="159"/>
      <c r="Z503" s="159"/>
      <c r="AA503" s="159"/>
      <c r="AB503" s="159"/>
      <c r="AC503" s="159"/>
      <c r="AD503" s="159"/>
      <c r="AE503" s="159"/>
      <c r="AF503" s="159"/>
      <c r="AG503" s="179"/>
      <c r="AI503" s="25" t="s">
        <v>738</v>
      </c>
      <c r="AJ503" s="19" t="e">
        <f>VLOOKUP(C503,EJE!C$1:D1835,2,FALSE)</f>
        <v>#N/A</v>
      </c>
    </row>
    <row r="504" spans="1:36" ht="12.75" customHeight="1" thickBot="1">
      <c r="A504" s="155">
        <v>6</v>
      </c>
      <c r="B504" s="81" t="s">
        <v>0</v>
      </c>
      <c r="C504" s="179" t="s">
        <v>627</v>
      </c>
      <c r="D504" s="132" t="str">
        <f t="shared" si="250"/>
        <v>video</v>
      </c>
      <c r="E504" s="380"/>
      <c r="F504" s="380"/>
      <c r="G504" s="380"/>
      <c r="H504" s="380" t="s">
        <v>776</v>
      </c>
      <c r="I504" s="380"/>
      <c r="J504" s="380"/>
      <c r="K504" s="380">
        <v>3</v>
      </c>
      <c r="L504" s="380"/>
      <c r="M504" s="380"/>
      <c r="N504" s="380"/>
      <c r="O504" s="380"/>
      <c r="P504" s="385"/>
      <c r="Q504" s="159"/>
      <c r="R504" s="159"/>
      <c r="S504" s="159"/>
      <c r="T504" s="159"/>
      <c r="U504" s="159"/>
      <c r="V504" s="159"/>
      <c r="W504" s="159"/>
      <c r="X504" s="159"/>
      <c r="Y504" s="159"/>
      <c r="Z504" s="159"/>
      <c r="AA504" s="159"/>
      <c r="AB504" s="159"/>
      <c r="AC504" s="159"/>
      <c r="AD504" s="159"/>
      <c r="AE504" s="159"/>
      <c r="AF504" s="159"/>
      <c r="AG504" s="179"/>
      <c r="AI504" s="25" t="s">
        <v>738</v>
      </c>
      <c r="AJ504" s="19" t="str">
        <f>VLOOKUP(C504,EJE!C$1:D1836,2,FALSE)</f>
        <v>https://youtu.be/21c_yxmd5lQ?si=PIVwUqgcfAsyu5jn</v>
      </c>
    </row>
    <row r="505" spans="1:36" ht="12.75">
      <c r="A505" s="155">
        <v>7</v>
      </c>
      <c r="B505" s="129" t="s">
        <v>1161</v>
      </c>
      <c r="C505" s="177" t="str">
        <f>+VLOOKUP($B505,PERIODIZACION!$A$3:$AN$528,2,FALSE)</f>
        <v>SEAL ROW</v>
      </c>
      <c r="D505" s="222">
        <f>IF(VLOOKUP($B505,PERIODIZACION!$A$3:$AN$528,3,FALSE)=0,"",VLOOKUP($B505,PERIODIZACION!$A$3:$AN$528,3,FALSE))</f>
        <v>40</v>
      </c>
      <c r="E505" s="177" t="str">
        <f t="shared" ref="E505" si="251">IF(D505 &lt;&gt; "","/","")</f>
        <v>/</v>
      </c>
      <c r="F505" s="177">
        <f>IF(VLOOKUP($B505,PERIODIZACION!$A$3:$AN$500,4,FALSE)=0,"",VLOOKUP($B505,PERIODIZACION!$A$3:$AN$500,4,FALSE))</f>
        <v>4</v>
      </c>
      <c r="G505" s="177">
        <f>IF(VLOOKUP($B505,PERIODIZACION!$A$3:$AN$500,5,FALSE)=0,"",VLOOKUP($B505,PERIODIZACION!$A$3:$AN$500,5,FALSE))</f>
        <v>60</v>
      </c>
      <c r="H505" s="177" t="str">
        <f t="shared" ref="H505" si="252">IF(G505 &lt;&gt; "","/","")</f>
        <v>/</v>
      </c>
      <c r="I505" s="177">
        <f>IF(VLOOKUP($B505,PERIODIZACION!$A$3:$AN$500,6,FALSE)=0,"",VLOOKUP($B505,PERIODIZACION!$A$3:$AN$500,6,FALSE))</f>
        <v>4</v>
      </c>
      <c r="J505" s="177">
        <f>IF(VLOOKUP($B505,PERIODIZACION!$A$3:$AN$500,7,FALSE)=0,"",VLOOKUP($B505,PERIODIZACION!$A$3:$AN$500,7,FALSE))</f>
        <v>70</v>
      </c>
      <c r="K505" s="177" t="str">
        <f t="shared" ref="K505" si="253">IF(J505 &lt;&gt; "","/","")</f>
        <v>/</v>
      </c>
      <c r="L505" s="177">
        <f>IF(VLOOKUP($B505,PERIODIZACION!$A$3:$AN$500,8,FALSE)=0,"",VLOOKUP($B505,PERIODIZACION!$A$3:$AN$500,8,FALSE))</f>
        <v>4</v>
      </c>
      <c r="M505" s="177">
        <f>IF(VLOOKUP($B505,PERIODIZACION!$A$3:$AN$500,9,FALSE)=0,"",VLOOKUP($B505,PERIODIZACION!$A$3:$AN$500,9,FALSE))</f>
        <v>80</v>
      </c>
      <c r="N505" s="177" t="str">
        <f t="shared" ref="N505" si="254">IF(M505 &lt;&gt; "","/","")</f>
        <v>/</v>
      </c>
      <c r="O505" s="177">
        <f>IF(VLOOKUP($B505,PERIODIZACION!$A$3:$AN$500,10,FALSE)=0,"",VLOOKUP($B505,PERIODIZACION!$A$3:$AN$500,10,FALSE))</f>
        <v>2</v>
      </c>
      <c r="P505" s="177">
        <f>IF(VLOOKUP($B505,PERIODIZACION!$A$3:$AN$500,11,FALSE)=0,"",VLOOKUP($B505,PERIODIZACION!$A$3:$AN$500,11,FALSE))</f>
        <v>80</v>
      </c>
      <c r="Q505" s="177" t="str">
        <f t="shared" ref="Q505" si="255">IF(P505 &lt;&gt; "","/","")</f>
        <v>/</v>
      </c>
      <c r="R505" s="177">
        <f>IF(VLOOKUP($B505,PERIODIZACION!$A$3:$AN$500,12,FALSE)=0,"",VLOOKUP($B505,PERIODIZACION!$A$3:$AN$500,12,FALSE))</f>
        <v>2</v>
      </c>
      <c r="S505" s="177">
        <f>IF(VLOOKUP($B505,PERIODIZACION!$A$3:$AN$500,13,FALSE)=0,"",VLOOKUP($B505,PERIODIZACION!$A$3:$AN$500,13,FALSE))</f>
        <v>80</v>
      </c>
      <c r="T505" s="177" t="str">
        <f t="shared" ref="T505" si="256">IF(S505 &lt;&gt; "","/","")</f>
        <v>/</v>
      </c>
      <c r="U505" s="177">
        <f>IF(VLOOKUP($B505,PERIODIZACION!$A$3:$AN$500,14,FALSE)=0,"",VLOOKUP($B505,PERIODIZACION!$A$3:$AN$500,14,FALSE))</f>
        <v>2</v>
      </c>
      <c r="V505" s="177">
        <f>IF(VLOOKUP($B505,PERIODIZACION!$A$3:$AN$500,15,FALSE)=0,"",VLOOKUP($B505,PERIODIZACION!$A$3:$AN$500,15,FALSE))</f>
        <v>80</v>
      </c>
      <c r="W505" s="177" t="str">
        <f t="shared" ref="W505" si="257">IF(V505 &lt;&gt; "","/","")</f>
        <v>/</v>
      </c>
      <c r="X505" s="177">
        <f>IF(VLOOKUP($B505,PERIODIZACION!$A$3:$AN$500,16,FALSE)=0,"",VLOOKUP($B505,PERIODIZACION!$A$3:$AN$500,16,FALSE))</f>
        <v>2</v>
      </c>
      <c r="Y505" s="177">
        <f>IF(VLOOKUP($B505,PERIODIZACION!$A$3:$AN$500,17,FALSE)=0,"",VLOOKUP($B505,PERIODIZACION!$A$3:$AN$500,17,FALSE))</f>
        <v>80</v>
      </c>
      <c r="Z505" s="177" t="str">
        <f t="shared" ref="Z505" si="258">IF(Y505 &lt;&gt; "","/","")</f>
        <v>/</v>
      </c>
      <c r="AA505" s="177">
        <f>IF(VLOOKUP($B505,PERIODIZACION!$A$3:$AN$500,18,FALSE)=0,"",VLOOKUP($B505,PERIODIZACION!$A$3:$AN$500,18,FALSE))</f>
        <v>2</v>
      </c>
      <c r="AB505" s="177">
        <f>IF(VLOOKUP($B505,PERIODIZACION!$A$3:$AN$500,19,FALSE)=0,"",VLOOKUP($B505,PERIODIZACION!$A$3:$AN$500,19,FALSE))</f>
        <v>80</v>
      </c>
      <c r="AC505" s="177" t="str">
        <f t="shared" ref="AC505" si="259">IF(AB505 &lt;&gt; "","/","")</f>
        <v>/</v>
      </c>
      <c r="AD505" s="177">
        <f>IF(VLOOKUP($B505,PERIODIZACION!$A$3:$AN$500,20,FALSE)=0,"",VLOOKUP($B505,PERIODIZACION!$A$3:$AN$500,20,FALSE))</f>
        <v>2</v>
      </c>
      <c r="AE505" s="177" t="str">
        <f>IF(VLOOKUP($B505,PERIODIZACION!$A$3:$AN$500,21,FALSE)=0,"",VLOOKUP($B505,PERIODIZACION!$A$3:$AN$500,21,FALSE))</f>
        <v/>
      </c>
      <c r="AF505" s="177" t="str">
        <f t="shared" ref="AF505" si="260">IF(AE505 &lt;&gt; "","/","")</f>
        <v/>
      </c>
      <c r="AG505" s="182" t="str">
        <f>IF(VLOOKUP($B505,PERIODIZACION!$A$3:$AN$500,22,FALSE)=0,"",VLOOKUP($B505,PERIODIZACION!$A$3:$AN$500,22,FALSE))</f>
        <v/>
      </c>
      <c r="AJ505" s="19" t="e">
        <f>VLOOKUP(C505,EJE!C$1:D1837,2,FALSE)</f>
        <v>#N/A</v>
      </c>
    </row>
    <row r="506" spans="1:36" ht="12" customHeight="1">
      <c r="A506" s="155">
        <v>8</v>
      </c>
      <c r="B506" s="81" t="s">
        <v>685</v>
      </c>
      <c r="C506" s="179" t="s">
        <v>3</v>
      </c>
      <c r="D506" s="132" t="str">
        <f>HYPERLINK(AJ506,AI506)</f>
        <v>video</v>
      </c>
      <c r="E506" s="380"/>
      <c r="F506" s="380"/>
      <c r="G506" s="380"/>
      <c r="H506" s="380" t="s">
        <v>776</v>
      </c>
      <c r="I506" s="380"/>
      <c r="J506" s="380"/>
      <c r="K506" s="380"/>
      <c r="L506" s="380"/>
      <c r="M506" s="380"/>
      <c r="N506" s="380"/>
      <c r="O506" s="380"/>
      <c r="P506" s="380"/>
      <c r="Q506" s="179"/>
      <c r="R506" s="179"/>
      <c r="S506" s="179"/>
      <c r="T506" s="179"/>
      <c r="U506" s="179"/>
      <c r="V506" s="179"/>
      <c r="W506" s="179"/>
      <c r="X506" s="179"/>
      <c r="Y506" s="179"/>
      <c r="Z506" s="179"/>
      <c r="AA506" s="179"/>
      <c r="AB506" s="179"/>
      <c r="AC506" s="179"/>
      <c r="AD506" s="179"/>
      <c r="AE506" s="179"/>
      <c r="AF506" s="179"/>
      <c r="AG506" s="183"/>
      <c r="AI506" s="25" t="s">
        <v>738</v>
      </c>
      <c r="AJ506" s="19" t="str">
        <f>VLOOKUP(C506,EJE!C$1:D1838,2,FALSE)</f>
        <v>https://youtu.be/JwwQxitUCsY?si=-0IR-GRHn2uOUwX0</v>
      </c>
    </row>
    <row r="507" spans="1:36" ht="12.75" customHeight="1" thickBot="1">
      <c r="A507" s="155">
        <v>9</v>
      </c>
      <c r="B507" s="82" t="s">
        <v>264</v>
      </c>
      <c r="C507" s="181" t="s">
        <v>219</v>
      </c>
      <c r="D507" s="133" t="str">
        <f>HYPERLINK(AJ507,AI507)</f>
        <v>video</v>
      </c>
      <c r="E507" s="387"/>
      <c r="F507" s="387"/>
      <c r="G507" s="387"/>
      <c r="H507" s="387" t="s">
        <v>776</v>
      </c>
      <c r="I507" s="387"/>
      <c r="J507" s="387"/>
      <c r="K507" s="387"/>
      <c r="L507" s="387"/>
      <c r="M507" s="387"/>
      <c r="N507" s="387"/>
      <c r="O507" s="387"/>
      <c r="P507" s="387"/>
      <c r="Q507" s="181"/>
      <c r="R507" s="181"/>
      <c r="S507" s="181"/>
      <c r="T507" s="181"/>
      <c r="U507" s="181"/>
      <c r="V507" s="181"/>
      <c r="W507" s="181"/>
      <c r="X507" s="181"/>
      <c r="Y507" s="181"/>
      <c r="Z507" s="181"/>
      <c r="AA507" s="181"/>
      <c r="AB507" s="181"/>
      <c r="AC507" s="181"/>
      <c r="AD507" s="181"/>
      <c r="AE507" s="181"/>
      <c r="AF507" s="181"/>
      <c r="AG507" s="184"/>
      <c r="AI507" s="25" t="s">
        <v>738</v>
      </c>
      <c r="AJ507" s="19">
        <f>VLOOKUP(C507,EJE!C$1:D1839,2,FALSE)</f>
        <v>0</v>
      </c>
    </row>
    <row r="508" spans="1:36" ht="20.25" customHeight="1">
      <c r="A508" s="155">
        <v>10</v>
      </c>
      <c r="B508" s="162"/>
      <c r="C508" s="162"/>
      <c r="D508" s="191"/>
      <c r="E508" s="381" t="s">
        <v>688</v>
      </c>
      <c r="F508" s="381"/>
      <c r="G508" s="381"/>
      <c r="H508" s="381" t="s">
        <v>38</v>
      </c>
      <c r="I508" s="381"/>
      <c r="J508" s="381"/>
      <c r="K508" s="381" t="s">
        <v>687</v>
      </c>
      <c r="L508" s="381"/>
      <c r="M508" s="381"/>
      <c r="N508" s="381" t="s">
        <v>686</v>
      </c>
      <c r="O508" s="381"/>
      <c r="P508" s="381"/>
      <c r="Q508" s="179"/>
      <c r="R508" s="179"/>
      <c r="S508" s="179"/>
      <c r="T508" s="179"/>
      <c r="U508" s="179"/>
      <c r="V508" s="179"/>
      <c r="W508" s="179"/>
      <c r="X508" s="179"/>
      <c r="Y508" s="179"/>
      <c r="Z508" s="179"/>
      <c r="AA508" s="179"/>
      <c r="AB508" s="179"/>
      <c r="AC508" s="179"/>
      <c r="AD508" s="179"/>
      <c r="AE508" s="179"/>
      <c r="AF508" s="179"/>
      <c r="AG508" s="179"/>
      <c r="AJ508" s="19"/>
    </row>
    <row r="509" spans="1:36" ht="12" customHeight="1">
      <c r="A509" s="155">
        <v>11</v>
      </c>
      <c r="B509" s="83" t="s">
        <v>685</v>
      </c>
      <c r="C509" s="179" t="s">
        <v>3</v>
      </c>
      <c r="D509" s="132" t="str">
        <f t="shared" ref="D509:D515" si="261">HYPERLINK(AJ509,AI509)</f>
        <v>video</v>
      </c>
      <c r="E509" s="380"/>
      <c r="F509" s="380"/>
      <c r="G509" s="380"/>
      <c r="H509" s="380" t="s">
        <v>776</v>
      </c>
      <c r="I509" s="380"/>
      <c r="J509" s="380"/>
      <c r="K509" s="380"/>
      <c r="L509" s="380"/>
      <c r="M509" s="380"/>
      <c r="N509" s="380"/>
      <c r="O509" s="380"/>
      <c r="P509" s="380"/>
      <c r="Q509" s="179"/>
      <c r="R509" s="179"/>
      <c r="S509" s="179"/>
      <c r="T509" s="179"/>
      <c r="U509" s="179"/>
      <c r="V509" s="179"/>
      <c r="W509" s="179"/>
      <c r="X509" s="179"/>
      <c r="Y509" s="179"/>
      <c r="Z509" s="179"/>
      <c r="AA509" s="179"/>
      <c r="AB509" s="179"/>
      <c r="AC509" s="179"/>
      <c r="AD509" s="179"/>
      <c r="AE509" s="179"/>
      <c r="AF509" s="179"/>
      <c r="AG509" s="179"/>
      <c r="AI509" s="25" t="s">
        <v>738</v>
      </c>
      <c r="AJ509" s="19" t="str">
        <f>VLOOKUP(C509,EJE!C$1:D1841,2,FALSE)</f>
        <v>https://youtu.be/JwwQxitUCsY?si=-0IR-GRHn2uOUwX0</v>
      </c>
    </row>
    <row r="510" spans="1:36" ht="12.75" customHeight="1">
      <c r="A510" s="155">
        <v>12</v>
      </c>
      <c r="B510" s="83" t="s">
        <v>942</v>
      </c>
      <c r="C510" s="179" t="s">
        <v>642</v>
      </c>
      <c r="D510" s="132" t="str">
        <f t="shared" si="261"/>
        <v>video</v>
      </c>
      <c r="E510" s="380"/>
      <c r="F510" s="380"/>
      <c r="G510" s="380"/>
      <c r="H510" s="380" t="s">
        <v>776</v>
      </c>
      <c r="I510" s="380"/>
      <c r="J510" s="380"/>
      <c r="K510" s="380"/>
      <c r="L510" s="380"/>
      <c r="M510" s="380"/>
      <c r="N510" s="380"/>
      <c r="O510" s="380"/>
      <c r="P510" s="380"/>
      <c r="Q510" s="179"/>
      <c r="R510" s="179"/>
      <c r="S510" s="179"/>
      <c r="T510" s="179"/>
      <c r="U510" s="179"/>
      <c r="V510" s="179"/>
      <c r="W510" s="179"/>
      <c r="X510" s="179"/>
      <c r="Y510" s="179"/>
      <c r="Z510" s="179"/>
      <c r="AA510" s="179"/>
      <c r="AB510" s="179"/>
      <c r="AC510" s="179"/>
      <c r="AD510" s="179"/>
      <c r="AE510" s="179"/>
      <c r="AF510" s="179"/>
      <c r="AG510" s="179"/>
      <c r="AI510" s="25" t="s">
        <v>738</v>
      </c>
      <c r="AJ510" s="19" t="str">
        <f>VLOOKUP(C510,EJE!C$1:D1842,2,FALSE)</f>
        <v>https://youtu.be/Re1QwqtB0hQ?si=Ok-dVDQc-yecNQfP</v>
      </c>
    </row>
    <row r="511" spans="1:36" ht="12" customHeight="1">
      <c r="A511" s="155">
        <v>13</v>
      </c>
      <c r="B511" s="83" t="s">
        <v>942</v>
      </c>
      <c r="C511" s="179" t="s">
        <v>179</v>
      </c>
      <c r="D511" s="132" t="str">
        <f t="shared" si="261"/>
        <v>video</v>
      </c>
      <c r="E511" s="380"/>
      <c r="F511" s="380"/>
      <c r="G511" s="380"/>
      <c r="H511" s="380" t="s">
        <v>776</v>
      </c>
      <c r="I511" s="380"/>
      <c r="J511" s="380"/>
      <c r="K511" s="380"/>
      <c r="L511" s="380"/>
      <c r="M511" s="380"/>
      <c r="N511" s="380"/>
      <c r="O511" s="380"/>
      <c r="P511" s="380"/>
      <c r="Q511" s="179"/>
      <c r="R511" s="179"/>
      <c r="S511" s="179"/>
      <c r="T511" s="179"/>
      <c r="U511" s="179"/>
      <c r="V511" s="179"/>
      <c r="W511" s="179"/>
      <c r="X511" s="179"/>
      <c r="Y511" s="179"/>
      <c r="Z511" s="179"/>
      <c r="AA511" s="179"/>
      <c r="AB511" s="179"/>
      <c r="AC511" s="179"/>
      <c r="AD511" s="179"/>
      <c r="AE511" s="179"/>
      <c r="AF511" s="179"/>
      <c r="AG511" s="179"/>
      <c r="AI511" s="25" t="s">
        <v>738</v>
      </c>
      <c r="AJ511" s="19" t="str">
        <f>VLOOKUP(C511,EJE!C$1:D1843,2,FALSE)</f>
        <v>https://drive.google.com/file/d/1aPXukXLmArT7QiK0Ae-iFEh4IpnK7iYT/view?usp=sharing</v>
      </c>
    </row>
    <row r="512" spans="1:36" ht="12" customHeight="1">
      <c r="A512" s="155">
        <v>14</v>
      </c>
      <c r="B512" s="83" t="s">
        <v>42</v>
      </c>
      <c r="C512" s="171" t="s">
        <v>15</v>
      </c>
      <c r="D512" s="132" t="str">
        <f t="shared" si="261"/>
        <v>video</v>
      </c>
      <c r="E512" s="392">
        <v>10</v>
      </c>
      <c r="F512" s="392"/>
      <c r="G512" s="392"/>
      <c r="H512" s="392" t="s">
        <v>772</v>
      </c>
      <c r="I512" s="392"/>
      <c r="J512" s="392"/>
      <c r="K512" s="392">
        <v>3</v>
      </c>
      <c r="L512" s="392"/>
      <c r="M512" s="392"/>
      <c r="N512" s="392">
        <v>0</v>
      </c>
      <c r="O512" s="392"/>
      <c r="P512" s="392"/>
      <c r="Q512" s="171"/>
      <c r="R512" s="171"/>
      <c r="S512" s="171"/>
      <c r="T512" s="130"/>
      <c r="U512" s="130"/>
      <c r="V512" s="130"/>
      <c r="W512" s="130"/>
      <c r="X512" s="130"/>
      <c r="Y512" s="130"/>
      <c r="Z512" s="130"/>
      <c r="AA512" s="130"/>
      <c r="AB512" s="130"/>
      <c r="AC512" s="130"/>
      <c r="AD512" s="130"/>
      <c r="AE512" s="130"/>
      <c r="AF512" s="130"/>
      <c r="AG512" s="171"/>
      <c r="AI512" s="25" t="s">
        <v>738</v>
      </c>
      <c r="AJ512" s="19">
        <f>VLOOKUP(C512,EJE!C$1:D1844,2,FALSE)</f>
        <v>0</v>
      </c>
    </row>
    <row r="513" spans="1:36" ht="12" customHeight="1">
      <c r="A513" s="155">
        <v>15</v>
      </c>
      <c r="B513" s="83" t="s">
        <v>39</v>
      </c>
      <c r="C513" s="171" t="s">
        <v>149</v>
      </c>
      <c r="D513" s="132" t="str">
        <f t="shared" si="261"/>
        <v>video</v>
      </c>
      <c r="E513" s="392">
        <v>10</v>
      </c>
      <c r="F513" s="392"/>
      <c r="G513" s="392"/>
      <c r="H513" s="392" t="s">
        <v>772</v>
      </c>
      <c r="I513" s="392"/>
      <c r="J513" s="392"/>
      <c r="K513" s="392">
        <v>3</v>
      </c>
      <c r="L513" s="392"/>
      <c r="M513" s="392"/>
      <c r="N513" s="392">
        <v>0</v>
      </c>
      <c r="O513" s="392"/>
      <c r="P513" s="392"/>
      <c r="Q513" s="171"/>
      <c r="R513" s="171"/>
      <c r="S513" s="171"/>
      <c r="T513" s="130"/>
      <c r="U513" s="130"/>
      <c r="V513" s="130"/>
      <c r="W513" s="130"/>
      <c r="X513" s="130"/>
      <c r="Y513" s="130"/>
      <c r="Z513" s="130"/>
      <c r="AA513" s="130"/>
      <c r="AB513" s="130"/>
      <c r="AC513" s="130"/>
      <c r="AD513" s="130"/>
      <c r="AE513" s="130"/>
      <c r="AF513" s="130"/>
      <c r="AG513" s="171"/>
      <c r="AI513" s="25" t="s">
        <v>738</v>
      </c>
      <c r="AJ513" s="19">
        <f>VLOOKUP(C513,EJE!C$1:D1845,2,FALSE)</f>
        <v>0</v>
      </c>
    </row>
    <row r="514" spans="1:36" ht="12.75" customHeight="1">
      <c r="A514" s="155">
        <v>16</v>
      </c>
      <c r="B514" s="83" t="s">
        <v>685</v>
      </c>
      <c r="C514" s="171" t="s">
        <v>4</v>
      </c>
      <c r="D514" s="132" t="str">
        <f t="shared" si="261"/>
        <v>video</v>
      </c>
      <c r="E514" s="392"/>
      <c r="F514" s="392"/>
      <c r="G514" s="392"/>
      <c r="H514" s="392" t="s">
        <v>779</v>
      </c>
      <c r="I514" s="392"/>
      <c r="J514" s="392"/>
      <c r="K514" s="392">
        <v>3</v>
      </c>
      <c r="L514" s="392"/>
      <c r="M514" s="392"/>
      <c r="N514" s="392">
        <v>0</v>
      </c>
      <c r="O514" s="392"/>
      <c r="P514" s="392"/>
      <c r="Q514" s="171"/>
      <c r="R514" s="171"/>
      <c r="S514" s="171"/>
      <c r="T514" s="130"/>
      <c r="U514" s="130"/>
      <c r="V514" s="130"/>
      <c r="W514" s="130"/>
      <c r="X514" s="130"/>
      <c r="Y514" s="130"/>
      <c r="Z514" s="130"/>
      <c r="AA514" s="130"/>
      <c r="AB514" s="130"/>
      <c r="AC514" s="130"/>
      <c r="AD514" s="130"/>
      <c r="AE514" s="130"/>
      <c r="AF514" s="130"/>
      <c r="AG514" s="171"/>
      <c r="AI514" s="25" t="s">
        <v>738</v>
      </c>
      <c r="AJ514" s="19" t="str">
        <f>VLOOKUP(C514,EJE!C$1:D1846,2,FALSE)</f>
        <v>https://youtu.be/SvFPSj9WcEk?si=iMWBcf8EZLcp5zy2</v>
      </c>
    </row>
    <row r="515" spans="1:36">
      <c r="A515" s="155">
        <v>17</v>
      </c>
      <c r="B515" s="83" t="s">
        <v>1</v>
      </c>
      <c r="C515" s="171" t="s">
        <v>746</v>
      </c>
      <c r="D515" s="132" t="str">
        <f t="shared" si="261"/>
        <v>video</v>
      </c>
      <c r="E515" s="392"/>
      <c r="F515" s="392"/>
      <c r="G515" s="392"/>
      <c r="H515" s="392"/>
      <c r="I515" s="392"/>
      <c r="J515" s="392"/>
      <c r="K515" s="392"/>
      <c r="L515" s="392"/>
      <c r="M515" s="392"/>
      <c r="N515" s="392"/>
      <c r="O515" s="392"/>
      <c r="P515" s="392"/>
      <c r="Q515" s="171"/>
      <c r="R515" s="171"/>
      <c r="S515" s="171"/>
      <c r="T515" s="171"/>
      <c r="U515" s="171"/>
      <c r="V515" s="171"/>
      <c r="W515" s="171"/>
      <c r="X515" s="171"/>
      <c r="Y515" s="171"/>
      <c r="Z515" s="171"/>
      <c r="AA515" s="171"/>
      <c r="AB515" s="171"/>
      <c r="AC515" s="171"/>
      <c r="AD515" s="171"/>
      <c r="AE515" s="171"/>
      <c r="AF515" s="130"/>
      <c r="AG515" s="171"/>
      <c r="AI515" s="25" t="s">
        <v>738</v>
      </c>
      <c r="AJ515" s="19">
        <f>VLOOKUP(C515,EJE!C$1:D1847,2,FALSE)</f>
        <v>0</v>
      </c>
    </row>
    <row r="516" spans="1:36">
      <c r="A516" s="155">
        <v>18</v>
      </c>
      <c r="B516" s="83" t="s">
        <v>1</v>
      </c>
      <c r="C516" s="171" t="s">
        <v>746</v>
      </c>
      <c r="D516" s="132" t="str">
        <f t="shared" ref="D516:D522" si="262">HYPERLINK(AJ516,AI516)</f>
        <v>video</v>
      </c>
      <c r="E516" s="392"/>
      <c r="F516" s="392"/>
      <c r="G516" s="392"/>
      <c r="H516" s="392"/>
      <c r="I516" s="392"/>
      <c r="J516" s="392"/>
      <c r="K516" s="392"/>
      <c r="L516" s="392"/>
      <c r="M516" s="392"/>
      <c r="N516" s="392"/>
      <c r="O516" s="392"/>
      <c r="P516" s="392"/>
      <c r="Q516" s="171"/>
      <c r="R516" s="171"/>
      <c r="S516" s="171"/>
      <c r="T516" s="171"/>
      <c r="U516" s="171"/>
      <c r="V516" s="171"/>
      <c r="W516" s="171"/>
      <c r="X516" s="171"/>
      <c r="Y516" s="171"/>
      <c r="Z516" s="171"/>
      <c r="AA516" s="171"/>
      <c r="AB516" s="171"/>
      <c r="AC516" s="171"/>
      <c r="AD516" s="171"/>
      <c r="AE516" s="171"/>
      <c r="AF516" s="130"/>
      <c r="AG516" s="171"/>
      <c r="AI516" s="25" t="s">
        <v>738</v>
      </c>
      <c r="AJ516" s="19">
        <f>VLOOKUP(C516,EJE!C$1:D1848,2,FALSE)</f>
        <v>0</v>
      </c>
    </row>
    <row r="517" spans="1:36">
      <c r="A517" s="155">
        <v>19</v>
      </c>
      <c r="B517" s="83" t="s">
        <v>1</v>
      </c>
      <c r="C517" s="171" t="s">
        <v>746</v>
      </c>
      <c r="D517" s="132" t="str">
        <f t="shared" si="262"/>
        <v>video</v>
      </c>
      <c r="E517" s="392"/>
      <c r="F517" s="392"/>
      <c r="G517" s="392"/>
      <c r="H517" s="392"/>
      <c r="I517" s="392"/>
      <c r="J517" s="392"/>
      <c r="K517" s="392"/>
      <c r="L517" s="392"/>
      <c r="M517" s="392"/>
      <c r="N517" s="392"/>
      <c r="O517" s="392"/>
      <c r="P517" s="392"/>
      <c r="Q517" s="171"/>
      <c r="R517" s="171"/>
      <c r="S517" s="171"/>
      <c r="T517" s="171"/>
      <c r="U517" s="171"/>
      <c r="V517" s="171"/>
      <c r="W517" s="171"/>
      <c r="X517" s="171"/>
      <c r="Y517" s="171"/>
      <c r="Z517" s="171"/>
      <c r="AA517" s="171"/>
      <c r="AB517" s="171"/>
      <c r="AC517" s="171"/>
      <c r="AD517" s="171"/>
      <c r="AE517" s="171"/>
      <c r="AF517" s="130"/>
      <c r="AG517" s="171"/>
      <c r="AI517" s="25" t="s">
        <v>738</v>
      </c>
      <c r="AJ517" s="19">
        <f>VLOOKUP(C517,EJE!C$1:D1849,2,FALSE)</f>
        <v>0</v>
      </c>
    </row>
    <row r="518" spans="1:36">
      <c r="A518" s="155">
        <v>20</v>
      </c>
      <c r="B518" s="83" t="s">
        <v>1</v>
      </c>
      <c r="C518" s="171" t="s">
        <v>746</v>
      </c>
      <c r="D518" s="132" t="str">
        <f t="shared" si="262"/>
        <v>video</v>
      </c>
      <c r="E518" s="392"/>
      <c r="F518" s="392"/>
      <c r="G518" s="392"/>
      <c r="H518" s="392"/>
      <c r="I518" s="392"/>
      <c r="J518" s="392"/>
      <c r="K518" s="392"/>
      <c r="L518" s="392"/>
      <c r="M518" s="392"/>
      <c r="N518" s="392"/>
      <c r="O518" s="392"/>
      <c r="P518" s="392"/>
      <c r="Q518" s="171"/>
      <c r="R518" s="171"/>
      <c r="S518" s="171"/>
      <c r="T518" s="171"/>
      <c r="U518" s="171"/>
      <c r="V518" s="171"/>
      <c r="W518" s="171"/>
      <c r="X518" s="171"/>
      <c r="Y518" s="171"/>
      <c r="Z518" s="171"/>
      <c r="AA518" s="171"/>
      <c r="AB518" s="171"/>
      <c r="AC518" s="171"/>
      <c r="AD518" s="171"/>
      <c r="AE518" s="171"/>
      <c r="AF518" s="130"/>
      <c r="AG518" s="171"/>
      <c r="AI518" s="25" t="s">
        <v>738</v>
      </c>
      <c r="AJ518" s="19">
        <f>VLOOKUP(C518,EJE!C$1:D1850,2,FALSE)</f>
        <v>0</v>
      </c>
    </row>
    <row r="519" spans="1:36">
      <c r="A519" s="155">
        <v>21</v>
      </c>
      <c r="B519" s="83" t="s">
        <v>1</v>
      </c>
      <c r="C519" s="171" t="s">
        <v>746</v>
      </c>
      <c r="D519" s="132" t="str">
        <f t="shared" si="262"/>
        <v>video</v>
      </c>
      <c r="E519" s="392"/>
      <c r="F519" s="392"/>
      <c r="G519" s="392"/>
      <c r="H519" s="392"/>
      <c r="I519" s="392"/>
      <c r="J519" s="392"/>
      <c r="K519" s="392"/>
      <c r="L519" s="392"/>
      <c r="M519" s="392"/>
      <c r="N519" s="392"/>
      <c r="O519" s="392"/>
      <c r="P519" s="392"/>
      <c r="Q519" s="171"/>
      <c r="R519" s="171"/>
      <c r="S519" s="171"/>
      <c r="T519" s="171"/>
      <c r="U519" s="171"/>
      <c r="V519" s="171"/>
      <c r="W519" s="171"/>
      <c r="X519" s="171"/>
      <c r="Y519" s="171"/>
      <c r="Z519" s="171"/>
      <c r="AA519" s="171"/>
      <c r="AB519" s="171"/>
      <c r="AC519" s="171"/>
      <c r="AD519" s="171"/>
      <c r="AE519" s="171"/>
      <c r="AF519" s="130"/>
      <c r="AG519" s="171"/>
      <c r="AI519" s="25" t="s">
        <v>738</v>
      </c>
      <c r="AJ519" s="19">
        <f>VLOOKUP(C519,EJE!C$1:D1851,2,FALSE)</f>
        <v>0</v>
      </c>
    </row>
    <row r="520" spans="1:36">
      <c r="A520" s="155">
        <v>22</v>
      </c>
      <c r="B520" s="83" t="s">
        <v>1</v>
      </c>
      <c r="C520" s="171" t="s">
        <v>746</v>
      </c>
      <c r="D520" s="132" t="str">
        <f t="shared" si="262"/>
        <v>video</v>
      </c>
      <c r="E520" s="392"/>
      <c r="F520" s="392"/>
      <c r="G520" s="392"/>
      <c r="H520" s="392"/>
      <c r="I520" s="392"/>
      <c r="J520" s="392"/>
      <c r="K520" s="392"/>
      <c r="L520" s="392"/>
      <c r="M520" s="392"/>
      <c r="N520" s="392"/>
      <c r="O520" s="392"/>
      <c r="P520" s="392"/>
      <c r="Q520" s="171"/>
      <c r="R520" s="171"/>
      <c r="S520" s="171"/>
      <c r="T520" s="171"/>
      <c r="U520" s="171"/>
      <c r="V520" s="171"/>
      <c r="W520" s="171"/>
      <c r="X520" s="171"/>
      <c r="Y520" s="171"/>
      <c r="Z520" s="171"/>
      <c r="AA520" s="171"/>
      <c r="AB520" s="171"/>
      <c r="AC520" s="171"/>
      <c r="AD520" s="171"/>
      <c r="AE520" s="171"/>
      <c r="AF520" s="130"/>
      <c r="AG520" s="171"/>
      <c r="AI520" s="25" t="s">
        <v>738</v>
      </c>
      <c r="AJ520" s="19">
        <f>VLOOKUP(C520,EJE!C$1:D1852,2,FALSE)</f>
        <v>0</v>
      </c>
    </row>
    <row r="521" spans="1:36">
      <c r="A521" s="155">
        <v>23</v>
      </c>
      <c r="B521" s="83" t="s">
        <v>1</v>
      </c>
      <c r="C521" s="171" t="s">
        <v>746</v>
      </c>
      <c r="D521" s="132" t="str">
        <f t="shared" si="262"/>
        <v>video</v>
      </c>
      <c r="E521" s="392"/>
      <c r="F521" s="392"/>
      <c r="G521" s="392"/>
      <c r="H521" s="392"/>
      <c r="I521" s="392"/>
      <c r="J521" s="392"/>
      <c r="K521" s="392"/>
      <c r="L521" s="392"/>
      <c r="M521" s="392"/>
      <c r="N521" s="392"/>
      <c r="O521" s="392"/>
      <c r="P521" s="392"/>
      <c r="Q521" s="171"/>
      <c r="R521" s="171"/>
      <c r="S521" s="171"/>
      <c r="T521" s="171"/>
      <c r="U521" s="171"/>
      <c r="V521" s="171"/>
      <c r="W521" s="171"/>
      <c r="X521" s="171"/>
      <c r="Y521" s="171"/>
      <c r="Z521" s="171"/>
      <c r="AA521" s="171"/>
      <c r="AB521" s="171"/>
      <c r="AC521" s="171"/>
      <c r="AD521" s="171"/>
      <c r="AE521" s="171"/>
      <c r="AF521" s="130"/>
      <c r="AG521" s="171"/>
      <c r="AI521" s="25" t="s">
        <v>738</v>
      </c>
      <c r="AJ521" s="19">
        <f>VLOOKUP(C521,EJE!C$1:D1853,2,FALSE)</f>
        <v>0</v>
      </c>
    </row>
    <row r="522" spans="1:36">
      <c r="A522" s="155">
        <v>24</v>
      </c>
      <c r="B522" s="83" t="s">
        <v>1</v>
      </c>
      <c r="C522" s="171" t="s">
        <v>746</v>
      </c>
      <c r="D522" s="132" t="str">
        <f t="shared" si="262"/>
        <v>video</v>
      </c>
      <c r="E522" s="392"/>
      <c r="F522" s="392"/>
      <c r="G522" s="392"/>
      <c r="H522" s="392"/>
      <c r="I522" s="392"/>
      <c r="J522" s="392"/>
      <c r="K522" s="392"/>
      <c r="L522" s="392"/>
      <c r="M522" s="392"/>
      <c r="N522" s="392"/>
      <c r="O522" s="392"/>
      <c r="P522" s="392"/>
      <c r="Q522" s="171"/>
      <c r="R522" s="171"/>
      <c r="S522" s="171"/>
      <c r="T522" s="171"/>
      <c r="U522" s="171"/>
      <c r="V522" s="171"/>
      <c r="W522" s="171"/>
      <c r="X522" s="171"/>
      <c r="Y522" s="171"/>
      <c r="Z522" s="171"/>
      <c r="AA522" s="171"/>
      <c r="AB522" s="171"/>
      <c r="AC522" s="171"/>
      <c r="AD522" s="171"/>
      <c r="AE522" s="171"/>
      <c r="AF522" s="130"/>
      <c r="AG522" s="171"/>
      <c r="AI522" s="25" t="s">
        <v>738</v>
      </c>
      <c r="AJ522" s="19">
        <f>VLOOKUP(C522,EJE!C$1:D1854,2,FALSE)</f>
        <v>0</v>
      </c>
    </row>
    <row r="523" spans="1:36">
      <c r="B523" s="18"/>
      <c r="C523" s="77" t="s">
        <v>939</v>
      </c>
    </row>
    <row r="524" spans="1:36" customFormat="1" ht="21" customHeight="1" thickBot="1">
      <c r="A524" s="253">
        <v>21</v>
      </c>
      <c r="B524" s="163"/>
      <c r="C524" s="163" t="s">
        <v>1159</v>
      </c>
      <c r="D524" s="226"/>
      <c r="E524" s="403" t="s">
        <v>688</v>
      </c>
      <c r="F524" s="403"/>
      <c r="G524" s="403"/>
      <c r="H524" s="403" t="s">
        <v>38</v>
      </c>
      <c r="I524" s="403"/>
      <c r="J524" s="403"/>
      <c r="K524" s="403" t="s">
        <v>687</v>
      </c>
      <c r="L524" s="403"/>
      <c r="M524" s="403"/>
      <c r="N524" s="403" t="s">
        <v>686</v>
      </c>
      <c r="O524" s="403"/>
      <c r="P524" s="403"/>
      <c r="AH524" s="18"/>
      <c r="AI524" s="25"/>
    </row>
    <row r="525" spans="1:36" ht="12.75">
      <c r="A525" s="155">
        <v>1</v>
      </c>
      <c r="B525" s="80" t="s">
        <v>942</v>
      </c>
      <c r="C525" s="177" t="s">
        <v>971</v>
      </c>
      <c r="D525" s="131" t="str">
        <f t="shared" ref="D525:D530" si="263">HYPERLINK(AJ525,AI525)</f>
        <v>video</v>
      </c>
      <c r="E525" s="390">
        <v>8</v>
      </c>
      <c r="F525" s="390"/>
      <c r="G525" s="390"/>
      <c r="H525" s="390"/>
      <c r="I525" s="390"/>
      <c r="J525" s="390"/>
      <c r="K525" s="390"/>
      <c r="L525" s="390"/>
      <c r="M525" s="390"/>
      <c r="N525" s="390"/>
      <c r="O525" s="390"/>
      <c r="P525" s="391"/>
      <c r="Q525" s="159"/>
      <c r="R525" s="159"/>
      <c r="S525" s="159"/>
      <c r="T525" s="159"/>
      <c r="U525" s="159"/>
      <c r="V525" s="159"/>
      <c r="W525" s="159"/>
      <c r="X525" s="159"/>
      <c r="Y525" s="159"/>
      <c r="Z525" s="159"/>
      <c r="AA525" s="159"/>
      <c r="AB525" s="159"/>
      <c r="AC525" s="159"/>
      <c r="AD525" s="159"/>
      <c r="AE525" s="159"/>
      <c r="AF525" s="159"/>
      <c r="AG525" s="179"/>
      <c r="AI525" s="25" t="s">
        <v>738</v>
      </c>
      <c r="AJ525" s="19" t="str">
        <f>VLOOKUP(C525,EJE!C$1:D1857,2,FALSE)</f>
        <v>https://drive.google.com/file/d/1Obj2B0pgphywe8p9A6MvgDIw5gB_Nl53/view?usp=sharing</v>
      </c>
    </row>
    <row r="526" spans="1:36" ht="12" customHeight="1">
      <c r="A526" s="155">
        <v>2</v>
      </c>
      <c r="B526" s="81" t="s">
        <v>264</v>
      </c>
      <c r="C526" s="179" t="s">
        <v>651</v>
      </c>
      <c r="D526" s="132" t="str">
        <f t="shared" si="263"/>
        <v>video</v>
      </c>
      <c r="E526" s="380"/>
      <c r="F526" s="380"/>
      <c r="G526" s="380"/>
      <c r="H526" s="380" t="s">
        <v>776</v>
      </c>
      <c r="I526" s="380"/>
      <c r="J526" s="380"/>
      <c r="K526" s="380">
        <v>3</v>
      </c>
      <c r="L526" s="380"/>
      <c r="M526" s="380"/>
      <c r="N526" s="380"/>
      <c r="O526" s="380"/>
      <c r="P526" s="385"/>
      <c r="Q526" s="159"/>
      <c r="R526" s="159"/>
      <c r="S526" s="159"/>
      <c r="T526" s="159"/>
      <c r="U526" s="159"/>
      <c r="V526" s="159"/>
      <c r="W526" s="159"/>
      <c r="X526" s="159"/>
      <c r="Y526" s="159"/>
      <c r="Z526" s="159"/>
      <c r="AA526" s="159"/>
      <c r="AB526" s="159"/>
      <c r="AC526" s="159"/>
      <c r="AD526" s="159"/>
      <c r="AE526" s="159"/>
      <c r="AF526" s="159"/>
      <c r="AG526" s="179"/>
      <c r="AI526" s="25" t="s">
        <v>738</v>
      </c>
      <c r="AJ526" s="19" t="str">
        <f>VLOOKUP(C526,EJE!C$1:D1858,2,FALSE)</f>
        <v>https://youtu.be/NDnUK9fSDe8?si=3nBkyPS7AyNNNd0x</v>
      </c>
    </row>
    <row r="527" spans="1:36" ht="12.75" customHeight="1" thickBot="1">
      <c r="A527" s="155">
        <v>3</v>
      </c>
      <c r="B527" s="82" t="s">
        <v>942</v>
      </c>
      <c r="C527" s="181" t="s">
        <v>176</v>
      </c>
      <c r="D527" s="133" t="str">
        <f t="shared" si="263"/>
        <v>video</v>
      </c>
      <c r="E527" s="387"/>
      <c r="F527" s="387"/>
      <c r="G527" s="387"/>
      <c r="H527" s="387" t="s">
        <v>776</v>
      </c>
      <c r="I527" s="387"/>
      <c r="J527" s="387"/>
      <c r="K527" s="387">
        <v>3</v>
      </c>
      <c r="L527" s="387"/>
      <c r="M527" s="387"/>
      <c r="N527" s="387"/>
      <c r="O527" s="387"/>
      <c r="P527" s="388"/>
      <c r="Q527" s="159"/>
      <c r="R527" s="159"/>
      <c r="S527" s="159"/>
      <c r="T527" s="159"/>
      <c r="U527" s="159"/>
      <c r="V527" s="159"/>
      <c r="W527" s="159"/>
      <c r="X527" s="159"/>
      <c r="Y527" s="159"/>
      <c r="Z527" s="159"/>
      <c r="AA527" s="159"/>
      <c r="AB527" s="159"/>
      <c r="AC527" s="159"/>
      <c r="AD527" s="159"/>
      <c r="AE527" s="159"/>
      <c r="AF527" s="159"/>
      <c r="AG527" s="179"/>
      <c r="AI527" s="25" t="s">
        <v>738</v>
      </c>
      <c r="AJ527" s="19" t="str">
        <f>VLOOKUP(C527,EJE!C$1:D1859,2,FALSE)</f>
        <v>https://drive.google.com/file/d/1Q1An8Nigul245WUqUDS52fCJOsCBmEqf/view?usp=drive_link</v>
      </c>
    </row>
    <row r="528" spans="1:36" ht="12" customHeight="1">
      <c r="A528" s="155">
        <v>4</v>
      </c>
      <c r="B528" s="81" t="s">
        <v>739</v>
      </c>
      <c r="C528" s="179" t="s">
        <v>66</v>
      </c>
      <c r="D528" s="132" t="str">
        <f t="shared" si="263"/>
        <v>video</v>
      </c>
      <c r="E528" s="380"/>
      <c r="F528" s="380"/>
      <c r="G528" s="380"/>
      <c r="H528" s="380" t="s">
        <v>776</v>
      </c>
      <c r="I528" s="380"/>
      <c r="J528" s="380"/>
      <c r="K528" s="380">
        <v>3</v>
      </c>
      <c r="L528" s="380"/>
      <c r="M528" s="380"/>
      <c r="N528" s="380"/>
      <c r="O528" s="380"/>
      <c r="P528" s="385"/>
      <c r="Q528" s="159"/>
      <c r="R528" s="159"/>
      <c r="S528" s="159"/>
      <c r="T528" s="159"/>
      <c r="U528" s="159"/>
      <c r="V528" s="159"/>
      <c r="W528" s="159"/>
      <c r="X528" s="159"/>
      <c r="Y528" s="159"/>
      <c r="Z528" s="159"/>
      <c r="AA528" s="159"/>
      <c r="AB528" s="159"/>
      <c r="AC528" s="159"/>
      <c r="AD528" s="159"/>
      <c r="AE528" s="159"/>
      <c r="AF528" s="159"/>
      <c r="AG528" s="179"/>
      <c r="AI528" s="25" t="s">
        <v>738</v>
      </c>
      <c r="AJ528" s="19" t="str">
        <f>VLOOKUP(C528,EJE!C$1:D1860,2,FALSE)</f>
        <v>https://youtu.be/YNAwRWgPwNk?si=tRGZb459mOPBCCZB</v>
      </c>
    </row>
    <row r="529" spans="1:36" ht="12" customHeight="1">
      <c r="A529" s="155">
        <v>5</v>
      </c>
      <c r="B529" s="81" t="s">
        <v>739</v>
      </c>
      <c r="C529" s="179" t="s">
        <v>622</v>
      </c>
      <c r="D529" s="132" t="e">
        <f t="shared" si="263"/>
        <v>#N/A</v>
      </c>
      <c r="E529" s="380"/>
      <c r="F529" s="380"/>
      <c r="G529" s="380"/>
      <c r="H529" s="380" t="s">
        <v>776</v>
      </c>
      <c r="I529" s="380"/>
      <c r="J529" s="380"/>
      <c r="K529" s="380">
        <v>3</v>
      </c>
      <c r="L529" s="380"/>
      <c r="M529" s="380"/>
      <c r="N529" s="380"/>
      <c r="O529" s="380"/>
      <c r="P529" s="385"/>
      <c r="Q529" s="159"/>
      <c r="R529" s="159"/>
      <c r="S529" s="159"/>
      <c r="T529" s="159"/>
      <c r="U529" s="159"/>
      <c r="V529" s="159"/>
      <c r="W529" s="159"/>
      <c r="X529" s="159"/>
      <c r="Y529" s="159"/>
      <c r="Z529" s="159"/>
      <c r="AA529" s="159"/>
      <c r="AB529" s="159"/>
      <c r="AC529" s="159"/>
      <c r="AD529" s="159"/>
      <c r="AE529" s="159"/>
      <c r="AF529" s="159"/>
      <c r="AG529" s="179"/>
      <c r="AI529" s="25" t="s">
        <v>738</v>
      </c>
      <c r="AJ529" s="19" t="e">
        <f>VLOOKUP(C529,EJE!C$1:D1861,2,FALSE)</f>
        <v>#N/A</v>
      </c>
    </row>
    <row r="530" spans="1:36" ht="12.75" customHeight="1" thickBot="1">
      <c r="A530" s="155">
        <v>6</v>
      </c>
      <c r="B530" s="81" t="s">
        <v>0</v>
      </c>
      <c r="C530" s="179" t="s">
        <v>627</v>
      </c>
      <c r="D530" s="132" t="str">
        <f t="shared" si="263"/>
        <v>video</v>
      </c>
      <c r="E530" s="380"/>
      <c r="F530" s="380"/>
      <c r="G530" s="380"/>
      <c r="H530" s="380" t="s">
        <v>776</v>
      </c>
      <c r="I530" s="380"/>
      <c r="J530" s="380"/>
      <c r="K530" s="380">
        <v>3</v>
      </c>
      <c r="L530" s="380"/>
      <c r="M530" s="380"/>
      <c r="N530" s="380"/>
      <c r="O530" s="380"/>
      <c r="P530" s="385"/>
      <c r="Q530" s="159"/>
      <c r="R530" s="159"/>
      <c r="S530" s="159"/>
      <c r="T530" s="159"/>
      <c r="U530" s="159"/>
      <c r="V530" s="159"/>
      <c r="W530" s="159"/>
      <c r="X530" s="159"/>
      <c r="Y530" s="159"/>
      <c r="Z530" s="159"/>
      <c r="AA530" s="159"/>
      <c r="AB530" s="159"/>
      <c r="AC530" s="159"/>
      <c r="AD530" s="159"/>
      <c r="AE530" s="159"/>
      <c r="AF530" s="159"/>
      <c r="AG530" s="179"/>
      <c r="AI530" s="25" t="s">
        <v>738</v>
      </c>
      <c r="AJ530" s="19" t="str">
        <f>VLOOKUP(C530,EJE!C$1:D1862,2,FALSE)</f>
        <v>https://youtu.be/21c_yxmd5lQ?si=PIVwUqgcfAsyu5jn</v>
      </c>
    </row>
    <row r="531" spans="1:36" ht="12.75">
      <c r="A531" s="155">
        <v>7</v>
      </c>
      <c r="B531" s="129" t="s">
        <v>1161</v>
      </c>
      <c r="C531" s="177" t="str">
        <f>+VLOOKUP($B531,PERIODIZACION!$A$3:$AN$528,2,FALSE)</f>
        <v>SEAL ROW</v>
      </c>
      <c r="D531" s="222">
        <f>IF(VLOOKUP($B531,PERIODIZACION!$A$3:$AN$528,3,FALSE)=0,"",VLOOKUP($B531,PERIODIZACION!$A$3:$AN$528,3,FALSE))</f>
        <v>40</v>
      </c>
      <c r="E531" s="177" t="str">
        <f t="shared" ref="E531" si="264">IF(D531 &lt;&gt; "","/","")</f>
        <v>/</v>
      </c>
      <c r="F531" s="177">
        <f>IF(VLOOKUP($B531,PERIODIZACION!$A$3:$AN$500,4,FALSE)=0,"",VLOOKUP($B531,PERIODIZACION!$A$3:$AN$500,4,FALSE))</f>
        <v>4</v>
      </c>
      <c r="G531" s="177">
        <f>IF(VLOOKUP($B531,PERIODIZACION!$A$3:$AN$500,5,FALSE)=0,"",VLOOKUP($B531,PERIODIZACION!$A$3:$AN$500,5,FALSE))</f>
        <v>60</v>
      </c>
      <c r="H531" s="177" t="str">
        <f t="shared" ref="H531" si="265">IF(G531 &lt;&gt; "","/","")</f>
        <v>/</v>
      </c>
      <c r="I531" s="177">
        <f>IF(VLOOKUP($B531,PERIODIZACION!$A$3:$AN$500,6,FALSE)=0,"",VLOOKUP($B531,PERIODIZACION!$A$3:$AN$500,6,FALSE))</f>
        <v>4</v>
      </c>
      <c r="J531" s="177">
        <f>IF(VLOOKUP($B531,PERIODIZACION!$A$3:$AN$500,7,FALSE)=0,"",VLOOKUP($B531,PERIODIZACION!$A$3:$AN$500,7,FALSE))</f>
        <v>70</v>
      </c>
      <c r="K531" s="177" t="str">
        <f t="shared" ref="K531" si="266">IF(J531 &lt;&gt; "","/","")</f>
        <v>/</v>
      </c>
      <c r="L531" s="177">
        <f>IF(VLOOKUP($B531,PERIODIZACION!$A$3:$AN$500,8,FALSE)=0,"",VLOOKUP($B531,PERIODIZACION!$A$3:$AN$500,8,FALSE))</f>
        <v>4</v>
      </c>
      <c r="M531" s="177">
        <f>IF(VLOOKUP($B531,PERIODIZACION!$A$3:$AN$500,9,FALSE)=0,"",VLOOKUP($B531,PERIODIZACION!$A$3:$AN$500,9,FALSE))</f>
        <v>80</v>
      </c>
      <c r="N531" s="177" t="str">
        <f t="shared" ref="N531" si="267">IF(M531 &lt;&gt; "","/","")</f>
        <v>/</v>
      </c>
      <c r="O531" s="177">
        <f>IF(VLOOKUP($B531,PERIODIZACION!$A$3:$AN$500,10,FALSE)=0,"",VLOOKUP($B531,PERIODIZACION!$A$3:$AN$500,10,FALSE))</f>
        <v>2</v>
      </c>
      <c r="P531" s="177">
        <f>IF(VLOOKUP($B531,PERIODIZACION!$A$3:$AN$500,11,FALSE)=0,"",VLOOKUP($B531,PERIODIZACION!$A$3:$AN$500,11,FALSE))</f>
        <v>80</v>
      </c>
      <c r="Q531" s="177" t="str">
        <f t="shared" ref="Q531" si="268">IF(P531 &lt;&gt; "","/","")</f>
        <v>/</v>
      </c>
      <c r="R531" s="177">
        <f>IF(VLOOKUP($B531,PERIODIZACION!$A$3:$AN$500,12,FALSE)=0,"",VLOOKUP($B531,PERIODIZACION!$A$3:$AN$500,12,FALSE))</f>
        <v>2</v>
      </c>
      <c r="S531" s="177">
        <f>IF(VLOOKUP($B531,PERIODIZACION!$A$3:$AN$500,13,FALSE)=0,"",VLOOKUP($B531,PERIODIZACION!$A$3:$AN$500,13,FALSE))</f>
        <v>80</v>
      </c>
      <c r="T531" s="177" t="str">
        <f t="shared" ref="T531" si="269">IF(S531 &lt;&gt; "","/","")</f>
        <v>/</v>
      </c>
      <c r="U531" s="177">
        <f>IF(VLOOKUP($B531,PERIODIZACION!$A$3:$AN$500,14,FALSE)=0,"",VLOOKUP($B531,PERIODIZACION!$A$3:$AN$500,14,FALSE))</f>
        <v>2</v>
      </c>
      <c r="V531" s="177">
        <f>IF(VLOOKUP($B531,PERIODIZACION!$A$3:$AN$500,15,FALSE)=0,"",VLOOKUP($B531,PERIODIZACION!$A$3:$AN$500,15,FALSE))</f>
        <v>80</v>
      </c>
      <c r="W531" s="177" t="str">
        <f t="shared" ref="W531" si="270">IF(V531 &lt;&gt; "","/","")</f>
        <v>/</v>
      </c>
      <c r="X531" s="177">
        <f>IF(VLOOKUP($B531,PERIODIZACION!$A$3:$AN$500,16,FALSE)=0,"",VLOOKUP($B531,PERIODIZACION!$A$3:$AN$500,16,FALSE))</f>
        <v>2</v>
      </c>
      <c r="Y531" s="177">
        <f>IF(VLOOKUP($B531,PERIODIZACION!$A$3:$AN$500,17,FALSE)=0,"",VLOOKUP($B531,PERIODIZACION!$A$3:$AN$500,17,FALSE))</f>
        <v>80</v>
      </c>
      <c r="Z531" s="177" t="str">
        <f t="shared" ref="Z531" si="271">IF(Y531 &lt;&gt; "","/","")</f>
        <v>/</v>
      </c>
      <c r="AA531" s="177">
        <f>IF(VLOOKUP($B531,PERIODIZACION!$A$3:$AN$500,18,FALSE)=0,"",VLOOKUP($B531,PERIODIZACION!$A$3:$AN$500,18,FALSE))</f>
        <v>2</v>
      </c>
      <c r="AB531" s="177">
        <f>IF(VLOOKUP($B531,PERIODIZACION!$A$3:$AN$500,19,FALSE)=0,"",VLOOKUP($B531,PERIODIZACION!$A$3:$AN$500,19,FALSE))</f>
        <v>80</v>
      </c>
      <c r="AC531" s="177" t="str">
        <f t="shared" ref="AC531" si="272">IF(AB531 &lt;&gt; "","/","")</f>
        <v>/</v>
      </c>
      <c r="AD531" s="177">
        <f>IF(VLOOKUP($B531,PERIODIZACION!$A$3:$AN$500,20,FALSE)=0,"",VLOOKUP($B531,PERIODIZACION!$A$3:$AN$500,20,FALSE))</f>
        <v>2</v>
      </c>
      <c r="AE531" s="177" t="str">
        <f>IF(VLOOKUP($B531,PERIODIZACION!$A$3:$AN$500,21,FALSE)=0,"",VLOOKUP($B531,PERIODIZACION!$A$3:$AN$500,21,FALSE))</f>
        <v/>
      </c>
      <c r="AF531" s="177" t="str">
        <f t="shared" ref="AF531" si="273">IF(AE531 &lt;&gt; "","/","")</f>
        <v/>
      </c>
      <c r="AG531" s="182" t="str">
        <f>IF(VLOOKUP($B531,PERIODIZACION!$A$3:$AN$500,22,FALSE)=0,"",VLOOKUP($B531,PERIODIZACION!$A$3:$AN$500,22,FALSE))</f>
        <v/>
      </c>
      <c r="AJ531" s="19" t="e">
        <f>VLOOKUP(C531,EJE!C$1:D1863,2,FALSE)</f>
        <v>#N/A</v>
      </c>
    </row>
    <row r="532" spans="1:36" ht="12" customHeight="1">
      <c r="A532" s="155">
        <v>8</v>
      </c>
      <c r="B532" s="81" t="s">
        <v>685</v>
      </c>
      <c r="C532" s="179" t="s">
        <v>3</v>
      </c>
      <c r="D532" s="132" t="str">
        <f>HYPERLINK(AJ532,AI532)</f>
        <v>video</v>
      </c>
      <c r="E532" s="380"/>
      <c r="F532" s="380"/>
      <c r="G532" s="380"/>
      <c r="H532" s="380" t="s">
        <v>776</v>
      </c>
      <c r="I532" s="380"/>
      <c r="J532" s="380"/>
      <c r="K532" s="380"/>
      <c r="L532" s="380"/>
      <c r="M532" s="380"/>
      <c r="N532" s="380"/>
      <c r="O532" s="380"/>
      <c r="P532" s="380"/>
      <c r="Q532" s="179"/>
      <c r="R532" s="179"/>
      <c r="S532" s="179"/>
      <c r="T532" s="179"/>
      <c r="U532" s="179"/>
      <c r="V532" s="179"/>
      <c r="W532" s="179"/>
      <c r="X532" s="179"/>
      <c r="Y532" s="179"/>
      <c r="Z532" s="179"/>
      <c r="AA532" s="179"/>
      <c r="AB532" s="179"/>
      <c r="AC532" s="179"/>
      <c r="AD532" s="179"/>
      <c r="AE532" s="179"/>
      <c r="AF532" s="179"/>
      <c r="AG532" s="183"/>
      <c r="AI532" s="25" t="s">
        <v>738</v>
      </c>
      <c r="AJ532" s="19" t="str">
        <f>VLOOKUP(C532,EJE!C$1:D1864,2,FALSE)</f>
        <v>https://youtu.be/JwwQxitUCsY?si=-0IR-GRHn2uOUwX0</v>
      </c>
    </row>
    <row r="533" spans="1:36" ht="12.75" customHeight="1" thickBot="1">
      <c r="A533" s="155">
        <v>9</v>
      </c>
      <c r="B533" s="82" t="s">
        <v>264</v>
      </c>
      <c r="C533" s="181" t="s">
        <v>219</v>
      </c>
      <c r="D533" s="133" t="str">
        <f>HYPERLINK(AJ533,AI533)</f>
        <v>video</v>
      </c>
      <c r="E533" s="387"/>
      <c r="F533" s="387"/>
      <c r="G533" s="387"/>
      <c r="H533" s="387" t="s">
        <v>776</v>
      </c>
      <c r="I533" s="387"/>
      <c r="J533" s="387"/>
      <c r="K533" s="387"/>
      <c r="L533" s="387"/>
      <c r="M533" s="387"/>
      <c r="N533" s="387"/>
      <c r="O533" s="387"/>
      <c r="P533" s="387"/>
      <c r="Q533" s="181"/>
      <c r="R533" s="181"/>
      <c r="S533" s="181"/>
      <c r="T533" s="181"/>
      <c r="U533" s="181"/>
      <c r="V533" s="181"/>
      <c r="W533" s="181"/>
      <c r="X533" s="181"/>
      <c r="Y533" s="181"/>
      <c r="Z533" s="181"/>
      <c r="AA533" s="181"/>
      <c r="AB533" s="181"/>
      <c r="AC533" s="181"/>
      <c r="AD533" s="181"/>
      <c r="AE533" s="181"/>
      <c r="AF533" s="181"/>
      <c r="AG533" s="184"/>
      <c r="AI533" s="25" t="s">
        <v>738</v>
      </c>
      <c r="AJ533" s="19">
        <f>VLOOKUP(C533,EJE!C$1:D1865,2,FALSE)</f>
        <v>0</v>
      </c>
    </row>
    <row r="534" spans="1:36" ht="20.25">
      <c r="A534" s="155">
        <v>10</v>
      </c>
      <c r="B534" s="163"/>
      <c r="C534" s="163"/>
      <c r="D534" s="226"/>
      <c r="E534" s="403" t="s">
        <v>688</v>
      </c>
      <c r="F534" s="403"/>
      <c r="G534" s="403"/>
      <c r="H534" s="403" t="s">
        <v>38</v>
      </c>
      <c r="I534" s="403"/>
      <c r="J534" s="403"/>
      <c r="K534" s="403" t="s">
        <v>687</v>
      </c>
      <c r="L534" s="403"/>
      <c r="M534" s="403"/>
      <c r="N534" s="403" t="s">
        <v>686</v>
      </c>
      <c r="O534" s="403"/>
      <c r="P534" s="403"/>
      <c r="Q534" s="179"/>
      <c r="R534" s="179"/>
      <c r="S534" s="179"/>
      <c r="T534" s="179"/>
      <c r="U534" s="179"/>
      <c r="V534" s="179"/>
      <c r="W534" s="179"/>
      <c r="X534" s="179"/>
      <c r="Y534" s="179"/>
      <c r="Z534" s="179"/>
      <c r="AA534" s="179"/>
      <c r="AB534" s="179"/>
      <c r="AC534" s="179"/>
      <c r="AD534" s="179"/>
      <c r="AE534" s="179"/>
      <c r="AF534" s="179"/>
      <c r="AG534" s="179"/>
      <c r="AJ534" s="19"/>
    </row>
    <row r="535" spans="1:36" ht="12" customHeight="1">
      <c r="A535" s="155">
        <v>11</v>
      </c>
      <c r="B535" s="83" t="s">
        <v>685</v>
      </c>
      <c r="C535" s="179" t="s">
        <v>3</v>
      </c>
      <c r="D535" s="132" t="str">
        <f t="shared" ref="D535:D541" si="274">HYPERLINK(AJ535,AI535)</f>
        <v>video</v>
      </c>
      <c r="E535" s="380"/>
      <c r="F535" s="380"/>
      <c r="G535" s="380"/>
      <c r="H535" s="380" t="s">
        <v>776</v>
      </c>
      <c r="I535" s="380"/>
      <c r="J535" s="380"/>
      <c r="K535" s="380"/>
      <c r="L535" s="380"/>
      <c r="M535" s="380"/>
      <c r="N535" s="380"/>
      <c r="O535" s="380"/>
      <c r="P535" s="380"/>
      <c r="Q535" s="179"/>
      <c r="R535" s="179"/>
      <c r="S535" s="179"/>
      <c r="T535" s="179"/>
      <c r="U535" s="179"/>
      <c r="V535" s="179"/>
      <c r="W535" s="179"/>
      <c r="X535" s="179"/>
      <c r="Y535" s="179"/>
      <c r="Z535" s="179"/>
      <c r="AA535" s="179"/>
      <c r="AB535" s="179"/>
      <c r="AC535" s="179"/>
      <c r="AD535" s="179"/>
      <c r="AE535" s="179"/>
      <c r="AF535" s="179"/>
      <c r="AG535" s="179"/>
      <c r="AI535" s="25" t="s">
        <v>738</v>
      </c>
      <c r="AJ535" s="19" t="str">
        <f>VLOOKUP(C535,EJE!C$1:D1867,2,FALSE)</f>
        <v>https://youtu.be/JwwQxitUCsY?si=-0IR-GRHn2uOUwX0</v>
      </c>
    </row>
    <row r="536" spans="1:36" ht="12.75" customHeight="1">
      <c r="A536" s="155">
        <v>12</v>
      </c>
      <c r="B536" s="83" t="s">
        <v>942</v>
      </c>
      <c r="C536" s="179" t="s">
        <v>179</v>
      </c>
      <c r="D536" s="132" t="str">
        <f t="shared" si="274"/>
        <v>video</v>
      </c>
      <c r="E536" s="380"/>
      <c r="F536" s="380"/>
      <c r="G536" s="380"/>
      <c r="H536" s="380" t="s">
        <v>776</v>
      </c>
      <c r="I536" s="380"/>
      <c r="J536" s="380"/>
      <c r="K536" s="380"/>
      <c r="L536" s="380"/>
      <c r="M536" s="380"/>
      <c r="N536" s="380"/>
      <c r="O536" s="380"/>
      <c r="P536" s="380"/>
      <c r="Q536" s="179"/>
      <c r="R536" s="179"/>
      <c r="S536" s="179"/>
      <c r="T536" s="179"/>
      <c r="U536" s="179"/>
      <c r="V536" s="179"/>
      <c r="W536" s="179"/>
      <c r="X536" s="179"/>
      <c r="Y536" s="179"/>
      <c r="Z536" s="179"/>
      <c r="AA536" s="179"/>
      <c r="AB536" s="179"/>
      <c r="AC536" s="179"/>
      <c r="AD536" s="179"/>
      <c r="AE536" s="179"/>
      <c r="AF536" s="179"/>
      <c r="AG536" s="179"/>
      <c r="AI536" s="25" t="s">
        <v>738</v>
      </c>
      <c r="AJ536" s="19" t="str">
        <f>VLOOKUP(C536,EJE!C$1:D1868,2,FALSE)</f>
        <v>https://drive.google.com/file/d/1aPXukXLmArT7QiK0Ae-iFEh4IpnK7iYT/view?usp=sharing</v>
      </c>
    </row>
    <row r="537" spans="1:36" ht="12" customHeight="1">
      <c r="A537" s="155">
        <v>13</v>
      </c>
      <c r="B537" s="83" t="s">
        <v>942</v>
      </c>
      <c r="C537" s="179" t="s">
        <v>179</v>
      </c>
      <c r="D537" s="132" t="str">
        <f t="shared" si="274"/>
        <v>video</v>
      </c>
      <c r="E537" s="380"/>
      <c r="F537" s="380"/>
      <c r="G537" s="380"/>
      <c r="H537" s="380" t="s">
        <v>776</v>
      </c>
      <c r="I537" s="380"/>
      <c r="J537" s="380"/>
      <c r="K537" s="380"/>
      <c r="L537" s="380"/>
      <c r="M537" s="380"/>
      <c r="N537" s="380"/>
      <c r="O537" s="380"/>
      <c r="P537" s="380"/>
      <c r="Q537" s="179"/>
      <c r="R537" s="179"/>
      <c r="S537" s="179"/>
      <c r="T537" s="179"/>
      <c r="U537" s="179"/>
      <c r="V537" s="179"/>
      <c r="W537" s="179"/>
      <c r="X537" s="179"/>
      <c r="Y537" s="179"/>
      <c r="Z537" s="179"/>
      <c r="AA537" s="179"/>
      <c r="AB537" s="179"/>
      <c r="AC537" s="179"/>
      <c r="AD537" s="179"/>
      <c r="AE537" s="179"/>
      <c r="AF537" s="179"/>
      <c r="AG537" s="179"/>
      <c r="AI537" s="25" t="s">
        <v>738</v>
      </c>
      <c r="AJ537" s="19" t="str">
        <f>VLOOKUP(C537,EJE!C$1:D1869,2,FALSE)</f>
        <v>https://drive.google.com/file/d/1aPXukXLmArT7QiK0Ae-iFEh4IpnK7iYT/view?usp=sharing</v>
      </c>
    </row>
    <row r="538" spans="1:36" ht="12" customHeight="1">
      <c r="A538" s="155">
        <v>14</v>
      </c>
      <c r="B538" s="83" t="s">
        <v>42</v>
      </c>
      <c r="C538" s="171" t="s">
        <v>15</v>
      </c>
      <c r="D538" s="132" t="str">
        <f t="shared" si="274"/>
        <v>video</v>
      </c>
      <c r="E538" s="392">
        <v>10</v>
      </c>
      <c r="F538" s="392"/>
      <c r="G538" s="392"/>
      <c r="H538" s="392" t="s">
        <v>772</v>
      </c>
      <c r="I538" s="392"/>
      <c r="J538" s="392"/>
      <c r="K538" s="392">
        <v>3</v>
      </c>
      <c r="L538" s="392"/>
      <c r="M538" s="392"/>
      <c r="N538" s="392"/>
      <c r="O538" s="392"/>
      <c r="P538" s="392"/>
      <c r="Q538" s="171"/>
      <c r="R538" s="171"/>
      <c r="S538" s="171"/>
      <c r="T538" s="130"/>
      <c r="U538" s="130"/>
      <c r="V538" s="130"/>
      <c r="W538" s="130"/>
      <c r="X538" s="130"/>
      <c r="Y538" s="130"/>
      <c r="Z538" s="130"/>
      <c r="AA538" s="130"/>
      <c r="AB538" s="130"/>
      <c r="AC538" s="130"/>
      <c r="AD538" s="130"/>
      <c r="AE538" s="130"/>
      <c r="AF538" s="130"/>
      <c r="AG538" s="171"/>
      <c r="AI538" s="25" t="s">
        <v>738</v>
      </c>
      <c r="AJ538" s="19">
        <f>VLOOKUP(C538,EJE!C$1:D1870,2,FALSE)</f>
        <v>0</v>
      </c>
    </row>
    <row r="539" spans="1:36" ht="12" customHeight="1">
      <c r="A539" s="155">
        <v>15</v>
      </c>
      <c r="B539" s="83" t="s">
        <v>39</v>
      </c>
      <c r="C539" s="171" t="s">
        <v>149</v>
      </c>
      <c r="D539" s="132" t="str">
        <f t="shared" si="274"/>
        <v>video</v>
      </c>
      <c r="E539" s="392">
        <v>10</v>
      </c>
      <c r="F539" s="392"/>
      <c r="G539" s="392"/>
      <c r="H539" s="392" t="s">
        <v>772</v>
      </c>
      <c r="I539" s="392"/>
      <c r="J539" s="392"/>
      <c r="K539" s="392">
        <v>3</v>
      </c>
      <c r="L539" s="392"/>
      <c r="M539" s="392"/>
      <c r="N539" s="392"/>
      <c r="O539" s="392"/>
      <c r="P539" s="392"/>
      <c r="Q539" s="171"/>
      <c r="R539" s="171"/>
      <c r="S539" s="171"/>
      <c r="T539" s="130"/>
      <c r="U539" s="130"/>
      <c r="V539" s="130"/>
      <c r="W539" s="130"/>
      <c r="X539" s="130"/>
      <c r="Y539" s="130"/>
      <c r="Z539" s="130"/>
      <c r="AA539" s="130"/>
      <c r="AB539" s="130"/>
      <c r="AC539" s="130"/>
      <c r="AD539" s="130"/>
      <c r="AE539" s="130"/>
      <c r="AF539" s="130"/>
      <c r="AG539" s="171"/>
      <c r="AI539" s="25" t="s">
        <v>738</v>
      </c>
      <c r="AJ539" s="19">
        <f>VLOOKUP(C539,EJE!C$1:D1871,2,FALSE)</f>
        <v>0</v>
      </c>
    </row>
    <row r="540" spans="1:36" ht="12.75" customHeight="1">
      <c r="A540" s="155">
        <v>16</v>
      </c>
      <c r="B540" s="83" t="s">
        <v>685</v>
      </c>
      <c r="C540" s="171" t="s">
        <v>4</v>
      </c>
      <c r="D540" s="132" t="str">
        <f t="shared" si="274"/>
        <v>video</v>
      </c>
      <c r="E540" s="392"/>
      <c r="F540" s="392"/>
      <c r="G540" s="392"/>
      <c r="H540" s="392" t="s">
        <v>779</v>
      </c>
      <c r="I540" s="392"/>
      <c r="J540" s="392"/>
      <c r="K540" s="392">
        <v>3</v>
      </c>
      <c r="L540" s="392"/>
      <c r="M540" s="392"/>
      <c r="N540" s="392"/>
      <c r="O540" s="392"/>
      <c r="P540" s="392"/>
      <c r="Q540" s="171"/>
      <c r="R540" s="171"/>
      <c r="S540" s="171"/>
      <c r="T540" s="130"/>
      <c r="U540" s="130"/>
      <c r="V540" s="130"/>
      <c r="W540" s="130"/>
      <c r="X540" s="130"/>
      <c r="Y540" s="130"/>
      <c r="Z540" s="130"/>
      <c r="AA540" s="130"/>
      <c r="AB540" s="130"/>
      <c r="AC540" s="130"/>
      <c r="AD540" s="130"/>
      <c r="AE540" s="130"/>
      <c r="AF540" s="130"/>
      <c r="AG540" s="171"/>
      <c r="AI540" s="25" t="s">
        <v>738</v>
      </c>
      <c r="AJ540" s="19" t="str">
        <f>VLOOKUP(C540,EJE!C$1:D1872,2,FALSE)</f>
        <v>https://youtu.be/SvFPSj9WcEk?si=iMWBcf8EZLcp5zy2</v>
      </c>
    </row>
    <row r="541" spans="1:36">
      <c r="A541" s="155">
        <v>17</v>
      </c>
      <c r="B541" s="83" t="s">
        <v>1</v>
      </c>
      <c r="C541" s="171" t="s">
        <v>746</v>
      </c>
      <c r="D541" s="132" t="str">
        <f t="shared" si="274"/>
        <v>video</v>
      </c>
      <c r="E541" s="392"/>
      <c r="F541" s="392"/>
      <c r="G541" s="392"/>
      <c r="H541" s="392"/>
      <c r="I541" s="392"/>
      <c r="J541" s="392"/>
      <c r="K541" s="392"/>
      <c r="L541" s="392"/>
      <c r="M541" s="392"/>
      <c r="N541" s="392"/>
      <c r="O541" s="392"/>
      <c r="P541" s="392"/>
      <c r="Q541" s="171"/>
      <c r="R541" s="171"/>
      <c r="S541" s="171"/>
      <c r="T541" s="171"/>
      <c r="U541" s="171"/>
      <c r="V541" s="171"/>
      <c r="W541" s="171"/>
      <c r="X541" s="171"/>
      <c r="Y541" s="171"/>
      <c r="Z541" s="171"/>
      <c r="AA541" s="171"/>
      <c r="AB541" s="171"/>
      <c r="AC541" s="171"/>
      <c r="AD541" s="171"/>
      <c r="AE541" s="171"/>
      <c r="AF541" s="130"/>
      <c r="AG541" s="171"/>
      <c r="AI541" s="25" t="s">
        <v>738</v>
      </c>
      <c r="AJ541" s="19">
        <f>VLOOKUP(C541,EJE!C$1:D1873,2,FALSE)</f>
        <v>0</v>
      </c>
    </row>
    <row r="542" spans="1:36">
      <c r="A542" s="155">
        <v>18</v>
      </c>
      <c r="B542" s="83" t="s">
        <v>1</v>
      </c>
      <c r="C542" s="171" t="s">
        <v>746</v>
      </c>
      <c r="D542" s="132" t="str">
        <f t="shared" ref="D542:D548" si="275">HYPERLINK(AJ542,AI542)</f>
        <v>video</v>
      </c>
      <c r="E542" s="392"/>
      <c r="F542" s="392"/>
      <c r="G542" s="392"/>
      <c r="H542" s="392"/>
      <c r="I542" s="392"/>
      <c r="J542" s="392"/>
      <c r="K542" s="392"/>
      <c r="L542" s="392"/>
      <c r="M542" s="392"/>
      <c r="N542" s="392"/>
      <c r="O542" s="392"/>
      <c r="P542" s="392"/>
      <c r="Q542" s="171"/>
      <c r="R542" s="171"/>
      <c r="S542" s="171"/>
      <c r="T542" s="171"/>
      <c r="U542" s="171"/>
      <c r="V542" s="171"/>
      <c r="W542" s="171"/>
      <c r="X542" s="171"/>
      <c r="Y542" s="171"/>
      <c r="Z542" s="171"/>
      <c r="AA542" s="171"/>
      <c r="AB542" s="171"/>
      <c r="AC542" s="171"/>
      <c r="AD542" s="171"/>
      <c r="AE542" s="171"/>
      <c r="AF542" s="130"/>
      <c r="AG542" s="171"/>
      <c r="AI542" s="25" t="s">
        <v>738</v>
      </c>
      <c r="AJ542" s="19">
        <f>VLOOKUP(C542,EJE!C$1:D1874,2,FALSE)</f>
        <v>0</v>
      </c>
    </row>
    <row r="543" spans="1:36">
      <c r="A543" s="155">
        <v>19</v>
      </c>
      <c r="B543" s="83" t="s">
        <v>1</v>
      </c>
      <c r="C543" s="171" t="s">
        <v>746</v>
      </c>
      <c r="D543" s="132" t="str">
        <f t="shared" si="275"/>
        <v>video</v>
      </c>
      <c r="E543" s="392"/>
      <c r="F543" s="392"/>
      <c r="G543" s="392"/>
      <c r="H543" s="392"/>
      <c r="I543" s="392"/>
      <c r="J543" s="392"/>
      <c r="K543" s="392"/>
      <c r="L543" s="392"/>
      <c r="M543" s="392"/>
      <c r="N543" s="392"/>
      <c r="O543" s="392"/>
      <c r="P543" s="392"/>
      <c r="Q543" s="171"/>
      <c r="R543" s="171"/>
      <c r="S543" s="171"/>
      <c r="T543" s="171"/>
      <c r="U543" s="171"/>
      <c r="V543" s="171"/>
      <c r="W543" s="171"/>
      <c r="X543" s="171"/>
      <c r="Y543" s="171"/>
      <c r="Z543" s="171"/>
      <c r="AA543" s="171"/>
      <c r="AB543" s="171"/>
      <c r="AC543" s="171"/>
      <c r="AD543" s="171"/>
      <c r="AE543" s="171"/>
      <c r="AF543" s="130"/>
      <c r="AG543" s="171"/>
      <c r="AI543" s="25" t="s">
        <v>738</v>
      </c>
      <c r="AJ543" s="19">
        <f>VLOOKUP(C543,EJE!C$1:D1875,2,FALSE)</f>
        <v>0</v>
      </c>
    </row>
    <row r="544" spans="1:36">
      <c r="A544" s="155">
        <v>20</v>
      </c>
      <c r="B544" s="83" t="s">
        <v>1</v>
      </c>
      <c r="C544" s="171" t="s">
        <v>746</v>
      </c>
      <c r="D544" s="132" t="str">
        <f t="shared" si="275"/>
        <v>video</v>
      </c>
      <c r="E544" s="392"/>
      <c r="F544" s="392"/>
      <c r="G544" s="392"/>
      <c r="H544" s="392"/>
      <c r="I544" s="392"/>
      <c r="J544" s="392"/>
      <c r="K544" s="392"/>
      <c r="L544" s="392"/>
      <c r="M544" s="392"/>
      <c r="N544" s="392"/>
      <c r="O544" s="392"/>
      <c r="P544" s="392"/>
      <c r="Q544" s="171"/>
      <c r="R544" s="171"/>
      <c r="S544" s="171"/>
      <c r="T544" s="171"/>
      <c r="U544" s="171"/>
      <c r="V544" s="171"/>
      <c r="W544" s="171"/>
      <c r="X544" s="171"/>
      <c r="Y544" s="171"/>
      <c r="Z544" s="171"/>
      <c r="AA544" s="171"/>
      <c r="AB544" s="171"/>
      <c r="AC544" s="171"/>
      <c r="AD544" s="171"/>
      <c r="AE544" s="171"/>
      <c r="AF544" s="130"/>
      <c r="AG544" s="171"/>
      <c r="AI544" s="25" t="s">
        <v>738</v>
      </c>
      <c r="AJ544" s="19">
        <f>VLOOKUP(C544,EJE!C$1:D1876,2,FALSE)</f>
        <v>0</v>
      </c>
    </row>
    <row r="545" spans="1:36">
      <c r="A545" s="155">
        <v>21</v>
      </c>
      <c r="B545" s="83" t="s">
        <v>1</v>
      </c>
      <c r="C545" s="171" t="s">
        <v>746</v>
      </c>
      <c r="D545" s="132" t="str">
        <f t="shared" si="275"/>
        <v>video</v>
      </c>
      <c r="E545" s="392"/>
      <c r="F545" s="392"/>
      <c r="G545" s="392"/>
      <c r="H545" s="392"/>
      <c r="I545" s="392"/>
      <c r="J545" s="392"/>
      <c r="K545" s="392"/>
      <c r="L545" s="392"/>
      <c r="M545" s="392"/>
      <c r="N545" s="392"/>
      <c r="O545" s="392"/>
      <c r="P545" s="392"/>
      <c r="Q545" s="171"/>
      <c r="R545" s="171"/>
      <c r="S545" s="171"/>
      <c r="T545" s="171"/>
      <c r="U545" s="171"/>
      <c r="V545" s="171"/>
      <c r="W545" s="171"/>
      <c r="X545" s="171"/>
      <c r="Y545" s="171"/>
      <c r="Z545" s="171"/>
      <c r="AA545" s="171"/>
      <c r="AB545" s="171"/>
      <c r="AC545" s="171"/>
      <c r="AD545" s="171"/>
      <c r="AE545" s="171"/>
      <c r="AF545" s="130"/>
      <c r="AG545" s="171"/>
      <c r="AI545" s="25" t="s">
        <v>738</v>
      </c>
      <c r="AJ545" s="19">
        <f>VLOOKUP(C545,EJE!C$1:D1877,2,FALSE)</f>
        <v>0</v>
      </c>
    </row>
    <row r="546" spans="1:36">
      <c r="A546" s="155">
        <v>22</v>
      </c>
      <c r="B546" s="83" t="s">
        <v>1</v>
      </c>
      <c r="C546" s="171" t="s">
        <v>746</v>
      </c>
      <c r="D546" s="132" t="str">
        <f t="shared" si="275"/>
        <v>video</v>
      </c>
      <c r="E546" s="392"/>
      <c r="F546" s="392"/>
      <c r="G546" s="392"/>
      <c r="H546" s="392"/>
      <c r="I546" s="392"/>
      <c r="J546" s="392"/>
      <c r="K546" s="392"/>
      <c r="L546" s="392"/>
      <c r="M546" s="392"/>
      <c r="N546" s="392"/>
      <c r="O546" s="392"/>
      <c r="P546" s="392"/>
      <c r="Q546" s="171"/>
      <c r="R546" s="171"/>
      <c r="S546" s="171"/>
      <c r="T546" s="171"/>
      <c r="U546" s="171"/>
      <c r="V546" s="171"/>
      <c r="W546" s="171"/>
      <c r="X546" s="171"/>
      <c r="Y546" s="171"/>
      <c r="Z546" s="171"/>
      <c r="AA546" s="171"/>
      <c r="AB546" s="171"/>
      <c r="AC546" s="171"/>
      <c r="AD546" s="171"/>
      <c r="AE546" s="171"/>
      <c r="AF546" s="130"/>
      <c r="AG546" s="171"/>
      <c r="AI546" s="25" t="s">
        <v>738</v>
      </c>
      <c r="AJ546" s="19">
        <f>VLOOKUP(C546,EJE!C$1:D1878,2,FALSE)</f>
        <v>0</v>
      </c>
    </row>
    <row r="547" spans="1:36">
      <c r="A547" s="155">
        <v>23</v>
      </c>
      <c r="B547" s="83" t="s">
        <v>1</v>
      </c>
      <c r="C547" s="171" t="s">
        <v>746</v>
      </c>
      <c r="D547" s="132" t="str">
        <f t="shared" si="275"/>
        <v>video</v>
      </c>
      <c r="E547" s="392"/>
      <c r="F547" s="392"/>
      <c r="G547" s="392"/>
      <c r="H547" s="392"/>
      <c r="I547" s="392"/>
      <c r="J547" s="392"/>
      <c r="K547" s="392"/>
      <c r="L547" s="392"/>
      <c r="M547" s="392"/>
      <c r="N547" s="392"/>
      <c r="O547" s="392"/>
      <c r="P547" s="392"/>
      <c r="Q547" s="171"/>
      <c r="R547" s="171"/>
      <c r="S547" s="171"/>
      <c r="T547" s="171"/>
      <c r="U547" s="171"/>
      <c r="V547" s="171"/>
      <c r="W547" s="171"/>
      <c r="X547" s="171"/>
      <c r="Y547" s="171"/>
      <c r="Z547" s="171"/>
      <c r="AA547" s="171"/>
      <c r="AB547" s="171"/>
      <c r="AC547" s="171"/>
      <c r="AD547" s="171"/>
      <c r="AE547" s="171"/>
      <c r="AF547" s="130"/>
      <c r="AG547" s="171"/>
      <c r="AI547" s="25" t="s">
        <v>738</v>
      </c>
      <c r="AJ547" s="19">
        <f>VLOOKUP(C547,EJE!C$1:D1879,2,FALSE)</f>
        <v>0</v>
      </c>
    </row>
    <row r="548" spans="1:36">
      <c r="A548" s="155">
        <v>24</v>
      </c>
      <c r="B548" s="83" t="s">
        <v>1</v>
      </c>
      <c r="C548" s="171" t="s">
        <v>746</v>
      </c>
      <c r="D548" s="132" t="str">
        <f t="shared" si="275"/>
        <v>video</v>
      </c>
      <c r="E548" s="392"/>
      <c r="F548" s="392"/>
      <c r="G548" s="392"/>
      <c r="H548" s="392"/>
      <c r="I548" s="392"/>
      <c r="J548" s="392"/>
      <c r="K548" s="392"/>
      <c r="L548" s="392"/>
      <c r="M548" s="392"/>
      <c r="N548" s="392"/>
      <c r="O548" s="392"/>
      <c r="P548" s="392"/>
      <c r="Q548" s="171"/>
      <c r="R548" s="171"/>
      <c r="S548" s="171"/>
      <c r="T548" s="171"/>
      <c r="U548" s="171"/>
      <c r="V548" s="171"/>
      <c r="W548" s="171"/>
      <c r="X548" s="171"/>
      <c r="Y548" s="171"/>
      <c r="Z548" s="171"/>
      <c r="AA548" s="171"/>
      <c r="AB548" s="171"/>
      <c r="AC548" s="171"/>
      <c r="AD548" s="171"/>
      <c r="AE548" s="171"/>
      <c r="AF548" s="130"/>
      <c r="AG548" s="171"/>
      <c r="AI548" s="25" t="s">
        <v>738</v>
      </c>
      <c r="AJ548" s="19">
        <f>VLOOKUP(C548,EJE!C$1:D1880,2,FALSE)</f>
        <v>0</v>
      </c>
    </row>
    <row r="549" spans="1:36">
      <c r="B549" s="18"/>
      <c r="C549" s="77" t="s">
        <v>939</v>
      </c>
    </row>
    <row r="550" spans="1:36" customFormat="1" ht="21" customHeight="1" thickBot="1">
      <c r="A550" s="246">
        <v>22</v>
      </c>
      <c r="B550" s="160"/>
      <c r="C550" s="160" t="s">
        <v>940</v>
      </c>
      <c r="D550" s="190"/>
      <c r="E550" s="393" t="s">
        <v>688</v>
      </c>
      <c r="F550" s="393"/>
      <c r="G550" s="393"/>
      <c r="H550" s="393" t="s">
        <v>38</v>
      </c>
      <c r="I550" s="393"/>
      <c r="J550" s="393"/>
      <c r="K550" s="393" t="s">
        <v>687</v>
      </c>
      <c r="L550" s="393"/>
      <c r="M550" s="393"/>
      <c r="N550" s="393" t="s">
        <v>686</v>
      </c>
      <c r="O550" s="393"/>
      <c r="P550" s="393"/>
      <c r="Q550" s="77"/>
      <c r="R550" s="77"/>
      <c r="S550" s="77"/>
      <c r="T550" s="77"/>
      <c r="U550" s="77"/>
      <c r="V550" s="77"/>
      <c r="W550" s="77"/>
      <c r="X550" s="77"/>
      <c r="Y550" s="77"/>
      <c r="Z550" s="77"/>
      <c r="AA550" s="77"/>
      <c r="AB550" s="77"/>
      <c r="AC550" s="77"/>
      <c r="AD550" s="77"/>
      <c r="AE550" s="77"/>
      <c r="AF550" s="77"/>
      <c r="AG550" s="78"/>
      <c r="AH550" s="18"/>
      <c r="AI550" s="25"/>
      <c r="AJ550" s="76"/>
    </row>
    <row r="551" spans="1:36" ht="12.75">
      <c r="A551" s="155">
        <v>1</v>
      </c>
      <c r="B551" s="80" t="s">
        <v>942</v>
      </c>
      <c r="C551" s="177" t="s">
        <v>971</v>
      </c>
      <c r="D551" s="131" t="str">
        <f t="shared" ref="D551:D556" si="276">HYPERLINK(AJ551,AI551)</f>
        <v>video</v>
      </c>
      <c r="E551" s="390">
        <v>8</v>
      </c>
      <c r="F551" s="390"/>
      <c r="G551" s="390"/>
      <c r="H551" s="390"/>
      <c r="I551" s="390"/>
      <c r="J551" s="390"/>
      <c r="K551" s="390"/>
      <c r="L551" s="390"/>
      <c r="M551" s="390"/>
      <c r="N551" s="390"/>
      <c r="O551" s="390"/>
      <c r="P551" s="391"/>
      <c r="Q551" s="159"/>
      <c r="R551" s="159"/>
      <c r="S551" s="159"/>
      <c r="T551" s="159"/>
      <c r="U551" s="159"/>
      <c r="V551" s="159"/>
      <c r="W551" s="159"/>
      <c r="X551" s="159"/>
      <c r="Y551" s="159"/>
      <c r="Z551" s="159"/>
      <c r="AA551" s="159"/>
      <c r="AB551" s="159"/>
      <c r="AC551" s="159"/>
      <c r="AD551" s="159"/>
      <c r="AE551" s="159"/>
      <c r="AF551" s="159"/>
      <c r="AG551" s="179"/>
      <c r="AI551" s="25" t="s">
        <v>738</v>
      </c>
      <c r="AJ551" s="19" t="str">
        <f>VLOOKUP(C551,EJE!C$1:D1883,2,FALSE)</f>
        <v>https://drive.google.com/file/d/1Obj2B0pgphywe8p9A6MvgDIw5gB_Nl53/view?usp=sharing</v>
      </c>
    </row>
    <row r="552" spans="1:36" ht="12" customHeight="1">
      <c r="A552" s="155">
        <v>2</v>
      </c>
      <c r="B552" s="81" t="s">
        <v>264</v>
      </c>
      <c r="C552" s="179" t="s">
        <v>651</v>
      </c>
      <c r="D552" s="132" t="str">
        <f t="shared" si="276"/>
        <v>video</v>
      </c>
      <c r="E552" s="380"/>
      <c r="F552" s="380"/>
      <c r="G552" s="380"/>
      <c r="H552" s="380" t="s">
        <v>776</v>
      </c>
      <c r="I552" s="380"/>
      <c r="J552" s="380"/>
      <c r="K552" s="380">
        <v>3</v>
      </c>
      <c r="L552" s="380"/>
      <c r="M552" s="380"/>
      <c r="N552" s="380"/>
      <c r="O552" s="380"/>
      <c r="P552" s="385"/>
      <c r="Q552" s="159"/>
      <c r="R552" s="159"/>
      <c r="S552" s="159"/>
      <c r="T552" s="159"/>
      <c r="U552" s="159"/>
      <c r="V552" s="159"/>
      <c r="W552" s="159"/>
      <c r="X552" s="159"/>
      <c r="Y552" s="159"/>
      <c r="Z552" s="159"/>
      <c r="AA552" s="159"/>
      <c r="AB552" s="159"/>
      <c r="AC552" s="159"/>
      <c r="AD552" s="159"/>
      <c r="AE552" s="159"/>
      <c r="AF552" s="159"/>
      <c r="AG552" s="179"/>
      <c r="AI552" s="25" t="s">
        <v>738</v>
      </c>
      <c r="AJ552" s="19" t="str">
        <f>VLOOKUP(C552,EJE!C$1:D1884,2,FALSE)</f>
        <v>https://youtu.be/NDnUK9fSDe8?si=3nBkyPS7AyNNNd0x</v>
      </c>
    </row>
    <row r="553" spans="1:36" ht="12.75" customHeight="1" thickBot="1">
      <c r="A553" s="155">
        <v>3</v>
      </c>
      <c r="B553" s="82" t="s">
        <v>942</v>
      </c>
      <c r="C553" s="181" t="s">
        <v>176</v>
      </c>
      <c r="D553" s="133" t="str">
        <f t="shared" si="276"/>
        <v>video</v>
      </c>
      <c r="E553" s="387"/>
      <c r="F553" s="387"/>
      <c r="G553" s="387"/>
      <c r="H553" s="387" t="s">
        <v>776</v>
      </c>
      <c r="I553" s="387"/>
      <c r="J553" s="387"/>
      <c r="K553" s="387">
        <v>3</v>
      </c>
      <c r="L553" s="387"/>
      <c r="M553" s="387"/>
      <c r="N553" s="387"/>
      <c r="O553" s="387"/>
      <c r="P553" s="388"/>
      <c r="Q553" s="159"/>
      <c r="R553" s="159"/>
      <c r="S553" s="159"/>
      <c r="T553" s="159"/>
      <c r="U553" s="159"/>
      <c r="V553" s="159"/>
      <c r="W553" s="159"/>
      <c r="X553" s="159"/>
      <c r="Y553" s="159"/>
      <c r="Z553" s="159"/>
      <c r="AA553" s="159"/>
      <c r="AB553" s="159"/>
      <c r="AC553" s="159"/>
      <c r="AD553" s="159"/>
      <c r="AE553" s="159"/>
      <c r="AF553" s="159"/>
      <c r="AG553" s="179"/>
      <c r="AI553" s="25" t="s">
        <v>738</v>
      </c>
      <c r="AJ553" s="19" t="str">
        <f>VLOOKUP(C553,EJE!C$1:D1885,2,FALSE)</f>
        <v>https://drive.google.com/file/d/1Q1An8Nigul245WUqUDS52fCJOsCBmEqf/view?usp=drive_link</v>
      </c>
    </row>
    <row r="554" spans="1:36" ht="12" customHeight="1">
      <c r="A554" s="155">
        <v>4</v>
      </c>
      <c r="B554" s="81" t="s">
        <v>739</v>
      </c>
      <c r="C554" s="179" t="s">
        <v>66</v>
      </c>
      <c r="D554" s="132" t="str">
        <f t="shared" si="276"/>
        <v>video</v>
      </c>
      <c r="E554" s="390"/>
      <c r="F554" s="390"/>
      <c r="G554" s="390"/>
      <c r="H554" s="390" t="s">
        <v>776</v>
      </c>
      <c r="I554" s="390"/>
      <c r="J554" s="390"/>
      <c r="K554" s="390">
        <v>3</v>
      </c>
      <c r="L554" s="390"/>
      <c r="M554" s="390"/>
      <c r="N554" s="390"/>
      <c r="O554" s="390"/>
      <c r="P554" s="391"/>
      <c r="Q554" s="159"/>
      <c r="R554" s="159"/>
      <c r="S554" s="159"/>
      <c r="T554" s="159"/>
      <c r="U554" s="159"/>
      <c r="V554" s="159"/>
      <c r="W554" s="159"/>
      <c r="X554" s="159"/>
      <c r="Y554" s="159"/>
      <c r="Z554" s="159"/>
      <c r="AA554" s="159"/>
      <c r="AB554" s="159"/>
      <c r="AC554" s="159"/>
      <c r="AD554" s="159"/>
      <c r="AE554" s="159"/>
      <c r="AF554" s="159"/>
      <c r="AG554" s="179"/>
      <c r="AI554" s="25" t="s">
        <v>738</v>
      </c>
      <c r="AJ554" s="19" t="str">
        <f>VLOOKUP(C554,EJE!C$1:D1886,2,FALSE)</f>
        <v>https://youtu.be/YNAwRWgPwNk?si=tRGZb459mOPBCCZB</v>
      </c>
    </row>
    <row r="555" spans="1:36" ht="12" customHeight="1">
      <c r="A555" s="155">
        <v>5</v>
      </c>
      <c r="B555" s="81" t="s">
        <v>739</v>
      </c>
      <c r="C555" s="179" t="s">
        <v>622</v>
      </c>
      <c r="D555" s="132" t="e">
        <f t="shared" si="276"/>
        <v>#N/A</v>
      </c>
      <c r="E555" s="380"/>
      <c r="F555" s="380"/>
      <c r="G555" s="380"/>
      <c r="H555" s="380" t="s">
        <v>776</v>
      </c>
      <c r="I555" s="380"/>
      <c r="J555" s="380"/>
      <c r="K555" s="380">
        <v>3</v>
      </c>
      <c r="L555" s="380"/>
      <c r="M555" s="380"/>
      <c r="N555" s="380"/>
      <c r="O555" s="380"/>
      <c r="P555" s="385"/>
      <c r="Q555" s="159"/>
      <c r="R555" s="159"/>
      <c r="S555" s="159"/>
      <c r="T555" s="159"/>
      <c r="U555" s="159"/>
      <c r="V555" s="159"/>
      <c r="W555" s="159"/>
      <c r="X555" s="159"/>
      <c r="Y555" s="159"/>
      <c r="Z555" s="159"/>
      <c r="AA555" s="159"/>
      <c r="AB555" s="159"/>
      <c r="AC555" s="159"/>
      <c r="AD555" s="159"/>
      <c r="AE555" s="159"/>
      <c r="AF555" s="159"/>
      <c r="AG555" s="179"/>
      <c r="AI555" s="25" t="s">
        <v>738</v>
      </c>
      <c r="AJ555" s="19" t="e">
        <f>VLOOKUP(C555,EJE!C$1:D1887,2,FALSE)</f>
        <v>#N/A</v>
      </c>
    </row>
    <row r="556" spans="1:36" ht="12.75" customHeight="1" thickBot="1">
      <c r="A556" s="155">
        <v>6</v>
      </c>
      <c r="B556" s="81" t="s">
        <v>0</v>
      </c>
      <c r="C556" s="179" t="s">
        <v>627</v>
      </c>
      <c r="D556" s="132" t="str">
        <f t="shared" si="276"/>
        <v>video</v>
      </c>
      <c r="E556" s="387"/>
      <c r="F556" s="387"/>
      <c r="G556" s="387"/>
      <c r="H556" s="387" t="s">
        <v>776</v>
      </c>
      <c r="I556" s="387"/>
      <c r="J556" s="387"/>
      <c r="K556" s="387">
        <v>3</v>
      </c>
      <c r="L556" s="387"/>
      <c r="M556" s="387"/>
      <c r="N556" s="387"/>
      <c r="O556" s="387"/>
      <c r="P556" s="388"/>
      <c r="Q556" s="159"/>
      <c r="R556" s="159"/>
      <c r="S556" s="159"/>
      <c r="T556" s="159"/>
      <c r="U556" s="159"/>
      <c r="V556" s="159"/>
      <c r="W556" s="159"/>
      <c r="X556" s="159"/>
      <c r="Y556" s="159"/>
      <c r="Z556" s="159"/>
      <c r="AA556" s="159"/>
      <c r="AB556" s="159"/>
      <c r="AC556" s="159"/>
      <c r="AD556" s="159"/>
      <c r="AE556" s="159"/>
      <c r="AF556" s="159"/>
      <c r="AG556" s="179"/>
      <c r="AI556" s="25" t="s">
        <v>738</v>
      </c>
      <c r="AJ556" s="19" t="str">
        <f>VLOOKUP(C556,EJE!C$1:D1888,2,FALSE)</f>
        <v>https://youtu.be/21c_yxmd5lQ?si=PIVwUqgcfAsyu5jn</v>
      </c>
    </row>
    <row r="557" spans="1:36" ht="12.75">
      <c r="A557" s="155">
        <v>7</v>
      </c>
      <c r="B557" s="129" t="s">
        <v>796</v>
      </c>
      <c r="C557" s="177" t="str">
        <f>+VLOOKUP($B557,PERIODIZACION!$A$3:$AN$528,2,FALSE)</f>
        <v>PECHO</v>
      </c>
      <c r="D557" s="222">
        <f>IF(VLOOKUP($B557,PERIODIZACION!$A$3:$AN$528,3,FALSE)=0,"",VLOOKUP($B557,PERIODIZACION!$A$3:$AN$528,3,FALSE))</f>
        <v>40</v>
      </c>
      <c r="E557" s="177" t="str">
        <f t="shared" ref="E557" si="277">IF(D557 &lt;&gt; "","/","")</f>
        <v>/</v>
      </c>
      <c r="F557" s="177">
        <f>IF(VLOOKUP($B557,PERIODIZACION!$A$3:$AN$500,4,FALSE)=0,"",VLOOKUP($B557,PERIODIZACION!$A$3:$AN$500,4,FALSE))</f>
        <v>4</v>
      </c>
      <c r="G557" s="177">
        <f>IF(VLOOKUP($B557,PERIODIZACION!$A$3:$AN$500,5,FALSE)=0,"",VLOOKUP($B557,PERIODIZACION!$A$3:$AN$500,5,FALSE))</f>
        <v>60</v>
      </c>
      <c r="H557" s="177" t="str">
        <f t="shared" ref="H557" si="278">IF(G557 &lt;&gt; "","/","")</f>
        <v>/</v>
      </c>
      <c r="I557" s="177">
        <f>IF(VLOOKUP($B557,PERIODIZACION!$A$3:$AN$500,6,FALSE)=0,"",VLOOKUP($B557,PERIODIZACION!$A$3:$AN$500,6,FALSE))</f>
        <v>4</v>
      </c>
      <c r="J557" s="177">
        <f>IF(VLOOKUP($B557,PERIODIZACION!$A$3:$AN$500,7,FALSE)=0,"",VLOOKUP($B557,PERIODIZACION!$A$3:$AN$500,7,FALSE))</f>
        <v>70</v>
      </c>
      <c r="K557" s="177" t="str">
        <f t="shared" ref="K557" si="279">IF(J557 &lt;&gt; "","/","")</f>
        <v>/</v>
      </c>
      <c r="L557" s="177">
        <f>IF(VLOOKUP($B557,PERIODIZACION!$A$3:$AN$500,8,FALSE)=0,"",VLOOKUP($B557,PERIODIZACION!$A$3:$AN$500,8,FALSE))</f>
        <v>4</v>
      </c>
      <c r="M557" s="177">
        <f>IF(VLOOKUP($B557,PERIODIZACION!$A$3:$AN$500,9,FALSE)=0,"",VLOOKUP($B557,PERIODIZACION!$A$3:$AN$500,9,FALSE))</f>
        <v>80</v>
      </c>
      <c r="N557" s="177" t="str">
        <f t="shared" ref="N557" si="280">IF(M557 &lt;&gt; "","/","")</f>
        <v>/</v>
      </c>
      <c r="O557" s="177">
        <f>IF(VLOOKUP($B557,PERIODIZACION!$A$3:$AN$500,10,FALSE)=0,"",VLOOKUP($B557,PERIODIZACION!$A$3:$AN$500,10,FALSE))</f>
        <v>2</v>
      </c>
      <c r="P557" s="177">
        <f>IF(VLOOKUP($B557,PERIODIZACION!$A$3:$AN$500,11,FALSE)=0,"",VLOOKUP($B557,PERIODIZACION!$A$3:$AN$500,11,FALSE))</f>
        <v>80</v>
      </c>
      <c r="Q557" s="177" t="str">
        <f t="shared" ref="Q557" si="281">IF(P557 &lt;&gt; "","/","")</f>
        <v>/</v>
      </c>
      <c r="R557" s="177">
        <f>IF(VLOOKUP($B557,PERIODIZACION!$A$3:$AN$500,12,FALSE)=0,"",VLOOKUP($B557,PERIODIZACION!$A$3:$AN$500,12,FALSE))</f>
        <v>2</v>
      </c>
      <c r="S557" s="177">
        <f>IF(VLOOKUP($B557,PERIODIZACION!$A$3:$AN$500,13,FALSE)=0,"",VLOOKUP($B557,PERIODIZACION!$A$3:$AN$500,13,FALSE))</f>
        <v>80</v>
      </c>
      <c r="T557" s="177" t="str">
        <f t="shared" ref="T557" si="282">IF(S557 &lt;&gt; "","/","")</f>
        <v>/</v>
      </c>
      <c r="U557" s="177">
        <f>IF(VLOOKUP($B557,PERIODIZACION!$A$3:$AN$500,14,FALSE)=0,"",VLOOKUP($B557,PERIODIZACION!$A$3:$AN$500,14,FALSE))</f>
        <v>2</v>
      </c>
      <c r="V557" s="177">
        <f>IF(VLOOKUP($B557,PERIODIZACION!$A$3:$AN$500,15,FALSE)=0,"",VLOOKUP($B557,PERIODIZACION!$A$3:$AN$500,15,FALSE))</f>
        <v>80</v>
      </c>
      <c r="W557" s="177" t="str">
        <f t="shared" ref="W557" si="283">IF(V557 &lt;&gt; "","/","")</f>
        <v>/</v>
      </c>
      <c r="X557" s="177">
        <f>IF(VLOOKUP($B557,PERIODIZACION!$A$3:$AN$500,16,FALSE)=0,"",VLOOKUP($B557,PERIODIZACION!$A$3:$AN$500,16,FALSE))</f>
        <v>2</v>
      </c>
      <c r="Y557" s="177">
        <f>IF(VLOOKUP($B557,PERIODIZACION!$A$3:$AN$500,17,FALSE)=0,"",VLOOKUP($B557,PERIODIZACION!$A$3:$AN$500,17,FALSE))</f>
        <v>80</v>
      </c>
      <c r="Z557" s="177" t="str">
        <f t="shared" ref="Z557" si="284">IF(Y557 &lt;&gt; "","/","")</f>
        <v>/</v>
      </c>
      <c r="AA557" s="177">
        <f>IF(VLOOKUP($B557,PERIODIZACION!$A$3:$AN$500,18,FALSE)=0,"",VLOOKUP($B557,PERIODIZACION!$A$3:$AN$500,18,FALSE))</f>
        <v>2</v>
      </c>
      <c r="AB557" s="177">
        <f>IF(VLOOKUP($B557,PERIODIZACION!$A$3:$AN$500,19,FALSE)=0,"",VLOOKUP($B557,PERIODIZACION!$A$3:$AN$500,19,FALSE))</f>
        <v>80</v>
      </c>
      <c r="AC557" s="177" t="str">
        <f t="shared" ref="AC557" si="285">IF(AB557 &lt;&gt; "","/","")</f>
        <v>/</v>
      </c>
      <c r="AD557" s="177">
        <f>IF(VLOOKUP($B557,PERIODIZACION!$A$3:$AN$500,20,FALSE)=0,"",VLOOKUP($B557,PERIODIZACION!$A$3:$AN$500,20,FALSE))</f>
        <v>2</v>
      </c>
      <c r="AE557" s="177" t="str">
        <f>IF(VLOOKUP($B557,PERIODIZACION!$A$3:$AN$500,21,FALSE)=0,"",VLOOKUP($B557,PERIODIZACION!$A$3:$AN$500,21,FALSE))</f>
        <v/>
      </c>
      <c r="AF557" s="177" t="str">
        <f t="shared" ref="AF557" si="286">IF(AE557 &lt;&gt; "","/","")</f>
        <v/>
      </c>
      <c r="AG557" s="182" t="str">
        <f>IF(VLOOKUP($B557,PERIODIZACION!$A$3:$AN$500,22,FALSE)=0,"",VLOOKUP($B557,PERIODIZACION!$A$3:$AN$500,22,FALSE))</f>
        <v/>
      </c>
      <c r="AJ557" s="19" t="e">
        <f>VLOOKUP(C557,EJE!C$1:D1889,2,FALSE)</f>
        <v>#N/A</v>
      </c>
    </row>
    <row r="558" spans="1:36" ht="12" customHeight="1">
      <c r="A558" s="155">
        <v>8</v>
      </c>
      <c r="B558" s="81" t="s">
        <v>685</v>
      </c>
      <c r="C558" s="179" t="s">
        <v>3</v>
      </c>
      <c r="D558" s="132" t="str">
        <f>HYPERLINK(AJ558,AI558)</f>
        <v>video</v>
      </c>
      <c r="E558" s="380"/>
      <c r="F558" s="380"/>
      <c r="G558" s="380"/>
      <c r="H558" s="380" t="s">
        <v>776</v>
      </c>
      <c r="I558" s="380"/>
      <c r="J558" s="380"/>
      <c r="K558" s="380"/>
      <c r="L558" s="380"/>
      <c r="M558" s="380"/>
      <c r="N558" s="380"/>
      <c r="O558" s="380"/>
      <c r="P558" s="380"/>
      <c r="Q558" s="179"/>
      <c r="R558" s="179"/>
      <c r="S558" s="179"/>
      <c r="T558" s="179"/>
      <c r="U558" s="179"/>
      <c r="V558" s="179"/>
      <c r="W558" s="179"/>
      <c r="X558" s="179"/>
      <c r="Y558" s="179"/>
      <c r="Z558" s="179"/>
      <c r="AA558" s="179"/>
      <c r="AB558" s="179"/>
      <c r="AC558" s="179"/>
      <c r="AD558" s="179"/>
      <c r="AE558" s="179"/>
      <c r="AF558" s="179"/>
      <c r="AG558" s="183"/>
      <c r="AI558" s="25" t="s">
        <v>738</v>
      </c>
      <c r="AJ558" s="19" t="str">
        <f>VLOOKUP(C558,EJE!C$1:D1890,2,FALSE)</f>
        <v>https://youtu.be/JwwQxitUCsY?si=-0IR-GRHn2uOUwX0</v>
      </c>
    </row>
    <row r="559" spans="1:36" ht="12.75" customHeight="1" thickBot="1">
      <c r="A559" s="155">
        <v>9</v>
      </c>
      <c r="B559" s="82" t="s">
        <v>264</v>
      </c>
      <c r="C559" s="181" t="s">
        <v>219</v>
      </c>
      <c r="D559" s="133" t="str">
        <f>HYPERLINK(AJ559,AI559)</f>
        <v>video</v>
      </c>
      <c r="E559" s="387"/>
      <c r="F559" s="387"/>
      <c r="G559" s="387"/>
      <c r="H559" s="387" t="s">
        <v>776</v>
      </c>
      <c r="I559" s="387"/>
      <c r="J559" s="387"/>
      <c r="K559" s="387"/>
      <c r="L559" s="387"/>
      <c r="M559" s="387"/>
      <c r="N559" s="387"/>
      <c r="O559" s="387"/>
      <c r="P559" s="387"/>
      <c r="Q559" s="181"/>
      <c r="R559" s="181"/>
      <c r="S559" s="181"/>
      <c r="T559" s="181"/>
      <c r="U559" s="181"/>
      <c r="V559" s="181"/>
      <c r="W559" s="181"/>
      <c r="X559" s="181"/>
      <c r="Y559" s="181"/>
      <c r="Z559" s="181"/>
      <c r="AA559" s="181"/>
      <c r="AB559" s="181"/>
      <c r="AC559" s="181"/>
      <c r="AD559" s="181"/>
      <c r="AE559" s="181"/>
      <c r="AF559" s="181"/>
      <c r="AG559" s="184"/>
      <c r="AI559" s="25" t="s">
        <v>738</v>
      </c>
      <c r="AJ559" s="19">
        <f>VLOOKUP(C559,EJE!C$1:D1891,2,FALSE)</f>
        <v>0</v>
      </c>
    </row>
    <row r="560" spans="1:36" ht="12.75">
      <c r="A560" s="155">
        <v>10</v>
      </c>
      <c r="B560" s="404"/>
      <c r="C560" s="404"/>
      <c r="D560" s="404"/>
      <c r="E560" s="404" t="s">
        <v>688</v>
      </c>
      <c r="F560" s="404"/>
      <c r="G560" s="404"/>
      <c r="H560" s="404" t="s">
        <v>38</v>
      </c>
      <c r="I560" s="404"/>
      <c r="J560" s="404"/>
      <c r="K560" s="404" t="s">
        <v>687</v>
      </c>
      <c r="L560" s="404"/>
      <c r="M560" s="404"/>
      <c r="N560" s="404" t="s">
        <v>686</v>
      </c>
      <c r="O560" s="404"/>
      <c r="P560" s="404"/>
      <c r="Q560" s="179"/>
      <c r="R560" s="179"/>
      <c r="S560" s="179"/>
      <c r="T560" s="179"/>
      <c r="U560" s="179"/>
      <c r="V560" s="179"/>
      <c r="W560" s="179"/>
      <c r="X560" s="179"/>
      <c r="Y560" s="179"/>
      <c r="Z560" s="179"/>
      <c r="AA560" s="179"/>
      <c r="AB560" s="179"/>
      <c r="AC560" s="179"/>
      <c r="AD560" s="179"/>
      <c r="AE560" s="179"/>
      <c r="AF560" s="179"/>
      <c r="AG560" s="179"/>
      <c r="AJ560" s="19"/>
    </row>
    <row r="561" spans="1:36" ht="12" customHeight="1">
      <c r="A561" s="155">
        <v>11</v>
      </c>
      <c r="B561" s="83" t="s">
        <v>685</v>
      </c>
      <c r="C561" s="179" t="s">
        <v>3</v>
      </c>
      <c r="D561" s="132" t="str">
        <f t="shared" ref="D561:D567" si="287">HYPERLINK(AJ561,AI561)</f>
        <v>video</v>
      </c>
      <c r="E561" s="380"/>
      <c r="F561" s="380"/>
      <c r="G561" s="380"/>
      <c r="H561" s="380" t="s">
        <v>776</v>
      </c>
      <c r="I561" s="380"/>
      <c r="J561" s="380"/>
      <c r="K561" s="380"/>
      <c r="L561" s="380"/>
      <c r="M561" s="380"/>
      <c r="N561" s="392"/>
      <c r="O561" s="392"/>
      <c r="P561" s="392"/>
      <c r="Q561" s="179"/>
      <c r="R561" s="179"/>
      <c r="S561" s="179"/>
      <c r="T561" s="179"/>
      <c r="U561" s="179"/>
      <c r="V561" s="179"/>
      <c r="W561" s="179"/>
      <c r="X561" s="179"/>
      <c r="Y561" s="179"/>
      <c r="Z561" s="179"/>
      <c r="AA561" s="179"/>
      <c r="AB561" s="179"/>
      <c r="AC561" s="179"/>
      <c r="AD561" s="179"/>
      <c r="AE561" s="179"/>
      <c r="AF561" s="179"/>
      <c r="AG561" s="179"/>
      <c r="AI561" s="25" t="s">
        <v>738</v>
      </c>
      <c r="AJ561" s="19" t="str">
        <f>VLOOKUP(C561,EJE!C$1:D1893,2,FALSE)</f>
        <v>https://youtu.be/JwwQxitUCsY?si=-0IR-GRHn2uOUwX0</v>
      </c>
    </row>
    <row r="562" spans="1:36" ht="12.75" customHeight="1">
      <c r="A562" s="155">
        <v>12</v>
      </c>
      <c r="B562" s="83" t="s">
        <v>942</v>
      </c>
      <c r="C562" s="179" t="s">
        <v>179</v>
      </c>
      <c r="D562" s="132" t="str">
        <f t="shared" si="287"/>
        <v>video</v>
      </c>
      <c r="E562" s="380"/>
      <c r="F562" s="380"/>
      <c r="G562" s="380"/>
      <c r="H562" s="380" t="s">
        <v>776</v>
      </c>
      <c r="I562" s="380"/>
      <c r="J562" s="380"/>
      <c r="K562" s="380"/>
      <c r="L562" s="380"/>
      <c r="M562" s="380"/>
      <c r="N562" s="392"/>
      <c r="O562" s="392"/>
      <c r="P562" s="392"/>
      <c r="Q562" s="179"/>
      <c r="R562" s="179"/>
      <c r="S562" s="179"/>
      <c r="T562" s="179"/>
      <c r="U562" s="179"/>
      <c r="V562" s="179"/>
      <c r="W562" s="179"/>
      <c r="X562" s="179"/>
      <c r="Y562" s="179"/>
      <c r="Z562" s="179"/>
      <c r="AA562" s="179"/>
      <c r="AB562" s="179"/>
      <c r="AC562" s="179"/>
      <c r="AD562" s="179"/>
      <c r="AE562" s="179"/>
      <c r="AF562" s="179"/>
      <c r="AG562" s="179"/>
      <c r="AI562" s="25" t="s">
        <v>738</v>
      </c>
      <c r="AJ562" s="19" t="str">
        <f>VLOOKUP(C562,EJE!C$1:D1894,2,FALSE)</f>
        <v>https://drive.google.com/file/d/1aPXukXLmArT7QiK0Ae-iFEh4IpnK7iYT/view?usp=sharing</v>
      </c>
    </row>
    <row r="563" spans="1:36" ht="12" customHeight="1">
      <c r="A563" s="155">
        <v>13</v>
      </c>
      <c r="B563" s="83" t="s">
        <v>942</v>
      </c>
      <c r="C563" s="179" t="s">
        <v>179</v>
      </c>
      <c r="D563" s="132" t="str">
        <f t="shared" si="287"/>
        <v>video</v>
      </c>
      <c r="E563" s="380"/>
      <c r="F563" s="380"/>
      <c r="G563" s="380"/>
      <c r="H563" s="380" t="s">
        <v>776</v>
      </c>
      <c r="I563" s="380"/>
      <c r="J563" s="380"/>
      <c r="K563" s="380"/>
      <c r="L563" s="380"/>
      <c r="M563" s="380"/>
      <c r="N563" s="392"/>
      <c r="O563" s="392"/>
      <c r="P563" s="392"/>
      <c r="Q563" s="179"/>
      <c r="R563" s="179"/>
      <c r="S563" s="179"/>
      <c r="T563" s="179"/>
      <c r="U563" s="179"/>
      <c r="V563" s="179"/>
      <c r="W563" s="179"/>
      <c r="X563" s="179"/>
      <c r="Y563" s="179"/>
      <c r="Z563" s="179"/>
      <c r="AA563" s="179"/>
      <c r="AB563" s="179"/>
      <c r="AC563" s="179"/>
      <c r="AD563" s="179"/>
      <c r="AE563" s="179"/>
      <c r="AF563" s="179"/>
      <c r="AG563" s="179"/>
      <c r="AI563" s="25" t="s">
        <v>738</v>
      </c>
      <c r="AJ563" s="19" t="str">
        <f>VLOOKUP(C563,EJE!C$1:D1895,2,FALSE)</f>
        <v>https://drive.google.com/file/d/1aPXukXLmArT7QiK0Ae-iFEh4IpnK7iYT/view?usp=sharing</v>
      </c>
    </row>
    <row r="564" spans="1:36" ht="12" customHeight="1">
      <c r="A564" s="155">
        <v>14</v>
      </c>
      <c r="B564" s="83" t="s">
        <v>42</v>
      </c>
      <c r="C564" s="171" t="s">
        <v>15</v>
      </c>
      <c r="D564" s="132" t="str">
        <f t="shared" si="287"/>
        <v>video</v>
      </c>
      <c r="E564" s="392">
        <v>10</v>
      </c>
      <c r="F564" s="392"/>
      <c r="G564" s="392"/>
      <c r="H564" s="392" t="s">
        <v>772</v>
      </c>
      <c r="I564" s="392"/>
      <c r="J564" s="392"/>
      <c r="K564" s="392">
        <v>3</v>
      </c>
      <c r="L564" s="392"/>
      <c r="M564" s="392"/>
      <c r="N564" s="392"/>
      <c r="O564" s="392"/>
      <c r="P564" s="392"/>
      <c r="Q564" s="171"/>
      <c r="R564" s="171"/>
      <c r="S564" s="171"/>
      <c r="T564" s="130"/>
      <c r="U564" s="130"/>
      <c r="V564" s="130"/>
      <c r="W564" s="130"/>
      <c r="X564" s="130"/>
      <c r="Y564" s="130"/>
      <c r="Z564" s="130"/>
      <c r="AA564" s="130"/>
      <c r="AB564" s="130"/>
      <c r="AC564" s="130"/>
      <c r="AD564" s="130"/>
      <c r="AE564" s="130"/>
      <c r="AF564" s="130"/>
      <c r="AG564" s="171"/>
      <c r="AI564" s="25" t="s">
        <v>738</v>
      </c>
      <c r="AJ564" s="19">
        <f>VLOOKUP(C564,EJE!C$1:D1896,2,FALSE)</f>
        <v>0</v>
      </c>
    </row>
    <row r="565" spans="1:36" ht="12" customHeight="1">
      <c r="A565" s="155">
        <v>15</v>
      </c>
      <c r="B565" s="83" t="s">
        <v>39</v>
      </c>
      <c r="C565" s="171" t="s">
        <v>149</v>
      </c>
      <c r="D565" s="132" t="str">
        <f t="shared" si="287"/>
        <v>video</v>
      </c>
      <c r="E565" s="392">
        <v>10</v>
      </c>
      <c r="F565" s="392"/>
      <c r="G565" s="392"/>
      <c r="H565" s="392" t="s">
        <v>772</v>
      </c>
      <c r="I565" s="392"/>
      <c r="J565" s="392"/>
      <c r="K565" s="392">
        <v>3</v>
      </c>
      <c r="L565" s="392"/>
      <c r="M565" s="392"/>
      <c r="N565" s="392"/>
      <c r="O565" s="392"/>
      <c r="P565" s="392"/>
      <c r="Q565" s="171"/>
      <c r="R565" s="171"/>
      <c r="S565" s="171"/>
      <c r="T565" s="130"/>
      <c r="U565" s="130"/>
      <c r="V565" s="130"/>
      <c r="W565" s="130"/>
      <c r="X565" s="130"/>
      <c r="Y565" s="130"/>
      <c r="Z565" s="130"/>
      <c r="AA565" s="130"/>
      <c r="AB565" s="130"/>
      <c r="AC565" s="130"/>
      <c r="AD565" s="130"/>
      <c r="AE565" s="130"/>
      <c r="AF565" s="130"/>
      <c r="AG565" s="171"/>
      <c r="AI565" s="25" t="s">
        <v>738</v>
      </c>
      <c r="AJ565" s="19">
        <f>VLOOKUP(C565,EJE!C$1:D1897,2,FALSE)</f>
        <v>0</v>
      </c>
    </row>
    <row r="566" spans="1:36" ht="12.75" customHeight="1">
      <c r="A566" s="155">
        <v>16</v>
      </c>
      <c r="B566" s="83" t="s">
        <v>685</v>
      </c>
      <c r="C566" s="171" t="s">
        <v>4</v>
      </c>
      <c r="D566" s="132" t="str">
        <f t="shared" si="287"/>
        <v>video</v>
      </c>
      <c r="E566" s="392"/>
      <c r="F566" s="392"/>
      <c r="G566" s="392"/>
      <c r="H566" s="392" t="s">
        <v>779</v>
      </c>
      <c r="I566" s="392"/>
      <c r="J566" s="392"/>
      <c r="K566" s="392">
        <v>3</v>
      </c>
      <c r="L566" s="392"/>
      <c r="M566" s="392"/>
      <c r="N566" s="392"/>
      <c r="O566" s="392"/>
      <c r="P566" s="392"/>
      <c r="Q566" s="171"/>
      <c r="R566" s="171"/>
      <c r="S566" s="171"/>
      <c r="T566" s="130"/>
      <c r="U566" s="130"/>
      <c r="V566" s="130"/>
      <c r="W566" s="130"/>
      <c r="X566" s="130"/>
      <c r="Y566" s="130"/>
      <c r="Z566" s="130"/>
      <c r="AA566" s="130"/>
      <c r="AB566" s="130"/>
      <c r="AC566" s="130"/>
      <c r="AD566" s="130"/>
      <c r="AE566" s="130"/>
      <c r="AF566" s="130"/>
      <c r="AG566" s="171"/>
      <c r="AI566" s="25" t="s">
        <v>738</v>
      </c>
      <c r="AJ566" s="19" t="str">
        <f>VLOOKUP(C566,EJE!C$1:D1898,2,FALSE)</f>
        <v>https://youtu.be/SvFPSj9WcEk?si=iMWBcf8EZLcp5zy2</v>
      </c>
    </row>
    <row r="567" spans="1:36">
      <c r="A567" s="155">
        <v>17</v>
      </c>
      <c r="B567" s="83" t="s">
        <v>1</v>
      </c>
      <c r="C567" s="171" t="s">
        <v>746</v>
      </c>
      <c r="D567" s="132" t="str">
        <f t="shared" si="287"/>
        <v>video</v>
      </c>
      <c r="E567" s="392"/>
      <c r="F567" s="392"/>
      <c r="G567" s="392"/>
      <c r="H567" s="392"/>
      <c r="I567" s="392"/>
      <c r="J567" s="392"/>
      <c r="K567" s="392"/>
      <c r="L567" s="392"/>
      <c r="M567" s="392"/>
      <c r="N567" s="392"/>
      <c r="O567" s="392"/>
      <c r="P567" s="392"/>
      <c r="Q567" s="171"/>
      <c r="R567" s="171"/>
      <c r="S567" s="171"/>
      <c r="T567" s="171"/>
      <c r="U567" s="171"/>
      <c r="V567" s="171"/>
      <c r="W567" s="171"/>
      <c r="X567" s="171"/>
      <c r="Y567" s="171"/>
      <c r="Z567" s="171"/>
      <c r="AA567" s="171"/>
      <c r="AB567" s="171"/>
      <c r="AC567" s="171"/>
      <c r="AD567" s="171"/>
      <c r="AE567" s="171"/>
      <c r="AF567" s="130"/>
      <c r="AG567" s="171"/>
      <c r="AI567" s="25" t="s">
        <v>738</v>
      </c>
      <c r="AJ567" s="19">
        <f>VLOOKUP(C567,EJE!C$1:D1899,2,FALSE)</f>
        <v>0</v>
      </c>
    </row>
    <row r="568" spans="1:36">
      <c r="A568" s="155">
        <v>18</v>
      </c>
      <c r="B568" s="83" t="s">
        <v>1</v>
      </c>
      <c r="C568" s="171" t="s">
        <v>746</v>
      </c>
      <c r="D568" s="132" t="str">
        <f t="shared" ref="D568:D574" si="288">HYPERLINK(AJ568,AI568)</f>
        <v>video</v>
      </c>
      <c r="E568" s="392"/>
      <c r="F568" s="392"/>
      <c r="G568" s="392"/>
      <c r="H568" s="392"/>
      <c r="I568" s="392"/>
      <c r="J568" s="392"/>
      <c r="K568" s="392"/>
      <c r="L568" s="392"/>
      <c r="M568" s="392"/>
      <c r="N568" s="392"/>
      <c r="O568" s="392"/>
      <c r="P568" s="392"/>
      <c r="Q568" s="171"/>
      <c r="R568" s="171"/>
      <c r="S568" s="171"/>
      <c r="T568" s="171"/>
      <c r="U568" s="171"/>
      <c r="V568" s="171"/>
      <c r="W568" s="171"/>
      <c r="X568" s="171"/>
      <c r="Y568" s="171"/>
      <c r="Z568" s="171"/>
      <c r="AA568" s="171"/>
      <c r="AB568" s="171"/>
      <c r="AC568" s="171"/>
      <c r="AD568" s="171"/>
      <c r="AE568" s="171"/>
      <c r="AF568" s="130"/>
      <c r="AG568" s="171"/>
      <c r="AI568" s="25" t="s">
        <v>738</v>
      </c>
      <c r="AJ568" s="19">
        <f>VLOOKUP(C568,EJE!C$1:D1900,2,FALSE)</f>
        <v>0</v>
      </c>
    </row>
    <row r="569" spans="1:36">
      <c r="A569" s="155">
        <v>19</v>
      </c>
      <c r="B569" s="83" t="s">
        <v>1</v>
      </c>
      <c r="C569" s="171" t="s">
        <v>746</v>
      </c>
      <c r="D569" s="132" t="str">
        <f t="shared" si="288"/>
        <v>video</v>
      </c>
      <c r="E569" s="392"/>
      <c r="F569" s="392"/>
      <c r="G569" s="392"/>
      <c r="H569" s="392"/>
      <c r="I569" s="392"/>
      <c r="J569" s="392"/>
      <c r="K569" s="392"/>
      <c r="L569" s="392"/>
      <c r="M569" s="392"/>
      <c r="N569" s="392"/>
      <c r="O569" s="392"/>
      <c r="P569" s="392"/>
      <c r="Q569" s="171"/>
      <c r="R569" s="171"/>
      <c r="S569" s="171"/>
      <c r="T569" s="171"/>
      <c r="U569" s="171"/>
      <c r="V569" s="171"/>
      <c r="W569" s="171"/>
      <c r="X569" s="171"/>
      <c r="Y569" s="171"/>
      <c r="Z569" s="171"/>
      <c r="AA569" s="171"/>
      <c r="AB569" s="171"/>
      <c r="AC569" s="171"/>
      <c r="AD569" s="171"/>
      <c r="AE569" s="171"/>
      <c r="AF569" s="130"/>
      <c r="AG569" s="171"/>
      <c r="AI569" s="25" t="s">
        <v>738</v>
      </c>
      <c r="AJ569" s="19">
        <f>VLOOKUP(C569,EJE!C$1:D1901,2,FALSE)</f>
        <v>0</v>
      </c>
    </row>
    <row r="570" spans="1:36">
      <c r="A570" s="155">
        <v>20</v>
      </c>
      <c r="B570" s="83" t="s">
        <v>1</v>
      </c>
      <c r="C570" s="171" t="s">
        <v>746</v>
      </c>
      <c r="D570" s="132" t="str">
        <f t="shared" si="288"/>
        <v>video</v>
      </c>
      <c r="E570" s="392"/>
      <c r="F570" s="392"/>
      <c r="G570" s="392"/>
      <c r="H570" s="392"/>
      <c r="I570" s="392"/>
      <c r="J570" s="392"/>
      <c r="K570" s="392"/>
      <c r="L570" s="392"/>
      <c r="M570" s="392"/>
      <c r="N570" s="392"/>
      <c r="O570" s="392"/>
      <c r="P570" s="392"/>
      <c r="Q570" s="171"/>
      <c r="R570" s="171"/>
      <c r="S570" s="171"/>
      <c r="T570" s="171"/>
      <c r="U570" s="171"/>
      <c r="V570" s="171"/>
      <c r="W570" s="171"/>
      <c r="X570" s="171"/>
      <c r="Y570" s="171"/>
      <c r="Z570" s="171"/>
      <c r="AA570" s="171"/>
      <c r="AB570" s="171"/>
      <c r="AC570" s="171"/>
      <c r="AD570" s="171"/>
      <c r="AE570" s="171"/>
      <c r="AF570" s="130"/>
      <c r="AG570" s="171"/>
      <c r="AI570" s="25" t="s">
        <v>738</v>
      </c>
      <c r="AJ570" s="19">
        <f>VLOOKUP(C570,EJE!C$1:D1902,2,FALSE)</f>
        <v>0</v>
      </c>
    </row>
    <row r="571" spans="1:36">
      <c r="A571" s="155">
        <v>21</v>
      </c>
      <c r="B571" s="83" t="s">
        <v>1</v>
      </c>
      <c r="C571" s="171" t="s">
        <v>746</v>
      </c>
      <c r="D571" s="132" t="str">
        <f t="shared" si="288"/>
        <v>video</v>
      </c>
      <c r="E571" s="392"/>
      <c r="F571" s="392"/>
      <c r="G571" s="392"/>
      <c r="H571" s="392"/>
      <c r="I571" s="392"/>
      <c r="J571" s="392"/>
      <c r="K571" s="392"/>
      <c r="L571" s="392"/>
      <c r="M571" s="392"/>
      <c r="N571" s="392"/>
      <c r="O571" s="392"/>
      <c r="P571" s="392"/>
      <c r="Q571" s="171"/>
      <c r="R571" s="171"/>
      <c r="S571" s="171"/>
      <c r="T571" s="171"/>
      <c r="U571" s="171"/>
      <c r="V571" s="171"/>
      <c r="W571" s="171"/>
      <c r="X571" s="171"/>
      <c r="Y571" s="171"/>
      <c r="Z571" s="171"/>
      <c r="AA571" s="171"/>
      <c r="AB571" s="171"/>
      <c r="AC571" s="171"/>
      <c r="AD571" s="171"/>
      <c r="AE571" s="171"/>
      <c r="AF571" s="130"/>
      <c r="AG571" s="171"/>
      <c r="AI571" s="25" t="s">
        <v>738</v>
      </c>
      <c r="AJ571" s="19">
        <f>VLOOKUP(C571,EJE!C$1:D1903,2,FALSE)</f>
        <v>0</v>
      </c>
    </row>
    <row r="572" spans="1:36">
      <c r="A572" s="155">
        <v>22</v>
      </c>
      <c r="B572" s="83" t="s">
        <v>1</v>
      </c>
      <c r="C572" s="171" t="s">
        <v>746</v>
      </c>
      <c r="D572" s="132" t="str">
        <f t="shared" si="288"/>
        <v>video</v>
      </c>
      <c r="E572" s="392"/>
      <c r="F572" s="392"/>
      <c r="G572" s="392"/>
      <c r="H572" s="392"/>
      <c r="I572" s="392"/>
      <c r="J572" s="392"/>
      <c r="K572" s="392"/>
      <c r="L572" s="392"/>
      <c r="M572" s="392"/>
      <c r="N572" s="392"/>
      <c r="O572" s="392"/>
      <c r="P572" s="392"/>
      <c r="Q572" s="171"/>
      <c r="R572" s="171"/>
      <c r="S572" s="171"/>
      <c r="T572" s="171"/>
      <c r="U572" s="171"/>
      <c r="V572" s="171"/>
      <c r="W572" s="171"/>
      <c r="X572" s="171"/>
      <c r="Y572" s="171"/>
      <c r="Z572" s="171"/>
      <c r="AA572" s="171"/>
      <c r="AB572" s="171"/>
      <c r="AC572" s="171"/>
      <c r="AD572" s="171"/>
      <c r="AE572" s="171"/>
      <c r="AF572" s="130"/>
      <c r="AG572" s="171"/>
      <c r="AI572" s="25" t="s">
        <v>738</v>
      </c>
      <c r="AJ572" s="19">
        <f>VLOOKUP(C572,EJE!C$1:D1904,2,FALSE)</f>
        <v>0</v>
      </c>
    </row>
    <row r="573" spans="1:36">
      <c r="A573" s="155">
        <v>23</v>
      </c>
      <c r="B573" s="83" t="s">
        <v>1</v>
      </c>
      <c r="C573" s="171" t="s">
        <v>746</v>
      </c>
      <c r="D573" s="132" t="str">
        <f t="shared" si="288"/>
        <v>video</v>
      </c>
      <c r="E573" s="392"/>
      <c r="F573" s="392"/>
      <c r="G573" s="392"/>
      <c r="H573" s="392"/>
      <c r="I573" s="392"/>
      <c r="J573" s="392"/>
      <c r="K573" s="392"/>
      <c r="L573" s="392"/>
      <c r="M573" s="392"/>
      <c r="N573" s="392"/>
      <c r="O573" s="392"/>
      <c r="P573" s="392"/>
      <c r="Q573" s="171"/>
      <c r="R573" s="171"/>
      <c r="S573" s="171"/>
      <c r="T573" s="171"/>
      <c r="U573" s="171"/>
      <c r="V573" s="171"/>
      <c r="W573" s="171"/>
      <c r="X573" s="171"/>
      <c r="Y573" s="171"/>
      <c r="Z573" s="171"/>
      <c r="AA573" s="171"/>
      <c r="AB573" s="171"/>
      <c r="AC573" s="171"/>
      <c r="AD573" s="171"/>
      <c r="AE573" s="171"/>
      <c r="AF573" s="130"/>
      <c r="AG573" s="171"/>
      <c r="AI573" s="25" t="s">
        <v>738</v>
      </c>
      <c r="AJ573" s="19">
        <f>VLOOKUP(C573,EJE!C$1:D1905,2,FALSE)</f>
        <v>0</v>
      </c>
    </row>
    <row r="574" spans="1:36">
      <c r="A574" s="155">
        <v>24</v>
      </c>
      <c r="B574" s="83" t="s">
        <v>1</v>
      </c>
      <c r="C574" s="171" t="s">
        <v>746</v>
      </c>
      <c r="D574" s="132" t="str">
        <f t="shared" si="288"/>
        <v>video</v>
      </c>
      <c r="E574" s="392"/>
      <c r="F574" s="392"/>
      <c r="G574" s="392"/>
      <c r="H574" s="392"/>
      <c r="I574" s="392"/>
      <c r="J574" s="392"/>
      <c r="K574" s="392"/>
      <c r="L574" s="392"/>
      <c r="M574" s="392"/>
      <c r="N574" s="392"/>
      <c r="O574" s="392"/>
      <c r="P574" s="392"/>
      <c r="AI574" s="25" t="s">
        <v>738</v>
      </c>
      <c r="AJ574" s="19">
        <f>VLOOKUP(C574,EJE!C$1:D1906,2,FALSE)</f>
        <v>0</v>
      </c>
    </row>
    <row r="575" spans="1:36">
      <c r="B575" s="18"/>
      <c r="C575" s="77" t="s">
        <v>939</v>
      </c>
    </row>
    <row r="576" spans="1:36" customFormat="1" ht="21" customHeight="1" thickBot="1">
      <c r="A576" s="245">
        <v>23</v>
      </c>
      <c r="B576" s="162"/>
      <c r="C576" s="162" t="s">
        <v>941</v>
      </c>
      <c r="D576" s="191"/>
      <c r="E576" s="381" t="s">
        <v>688</v>
      </c>
      <c r="F576" s="381"/>
      <c r="G576" s="381"/>
      <c r="H576" s="381" t="s">
        <v>38</v>
      </c>
      <c r="I576" s="381"/>
      <c r="J576" s="381"/>
      <c r="K576" s="381" t="s">
        <v>687</v>
      </c>
      <c r="L576" s="381"/>
      <c r="M576" s="381"/>
      <c r="N576" s="381" t="s">
        <v>686</v>
      </c>
      <c r="O576" s="381"/>
      <c r="P576" s="381"/>
      <c r="Q576" s="113"/>
      <c r="R576" s="113"/>
      <c r="S576" s="113"/>
      <c r="T576" s="113"/>
      <c r="U576" s="113"/>
      <c r="V576" s="113"/>
      <c r="W576" s="113"/>
      <c r="X576" s="113"/>
      <c r="Y576" s="113"/>
      <c r="Z576" s="113"/>
      <c r="AA576" s="113"/>
      <c r="AB576" s="113"/>
      <c r="AC576" s="113"/>
      <c r="AD576" s="113"/>
      <c r="AE576" s="113"/>
      <c r="AF576" s="113"/>
      <c r="AG576" s="114"/>
      <c r="AH576" s="18"/>
      <c r="AI576" s="25"/>
      <c r="AJ576" s="115"/>
    </row>
    <row r="577" spans="1:36" ht="12.75">
      <c r="A577" s="155">
        <v>1</v>
      </c>
      <c r="B577" s="80" t="s">
        <v>942</v>
      </c>
      <c r="C577" s="177" t="s">
        <v>971</v>
      </c>
      <c r="D577" s="131" t="str">
        <f t="shared" ref="D577:D582" si="289">HYPERLINK(AJ577,AI577)</f>
        <v>video</v>
      </c>
      <c r="E577" s="390">
        <v>8</v>
      </c>
      <c r="F577" s="390"/>
      <c r="G577" s="390"/>
      <c r="H577" s="390"/>
      <c r="I577" s="390"/>
      <c r="J577" s="390"/>
      <c r="K577" s="390"/>
      <c r="L577" s="390"/>
      <c r="M577" s="390"/>
      <c r="N577" s="390"/>
      <c r="O577" s="390"/>
      <c r="P577" s="391"/>
      <c r="Q577" s="159"/>
      <c r="R577" s="159"/>
      <c r="S577" s="159"/>
      <c r="T577" s="159"/>
      <c r="U577" s="159"/>
      <c r="V577" s="159"/>
      <c r="W577" s="159"/>
      <c r="X577" s="159"/>
      <c r="Y577" s="159"/>
      <c r="Z577" s="159"/>
      <c r="AA577" s="159"/>
      <c r="AB577" s="159"/>
      <c r="AC577" s="159"/>
      <c r="AD577" s="159"/>
      <c r="AE577" s="159"/>
      <c r="AF577" s="159"/>
      <c r="AG577" s="179"/>
      <c r="AI577" s="25" t="s">
        <v>738</v>
      </c>
      <c r="AJ577" s="19" t="str">
        <f>VLOOKUP(C577,EJE!C$1:D1909,2,FALSE)</f>
        <v>https://drive.google.com/file/d/1Obj2B0pgphywe8p9A6MvgDIw5gB_Nl53/view?usp=sharing</v>
      </c>
    </row>
    <row r="578" spans="1:36" ht="12" customHeight="1">
      <c r="A578" s="155">
        <v>2</v>
      </c>
      <c r="B578" s="81" t="s">
        <v>264</v>
      </c>
      <c r="C578" s="179" t="s">
        <v>651</v>
      </c>
      <c r="D578" s="132" t="str">
        <f t="shared" si="289"/>
        <v>video</v>
      </c>
      <c r="E578" s="380"/>
      <c r="F578" s="380"/>
      <c r="G578" s="380"/>
      <c r="H578" s="380" t="s">
        <v>776</v>
      </c>
      <c r="I578" s="380"/>
      <c r="J578" s="380"/>
      <c r="K578" s="380">
        <v>3</v>
      </c>
      <c r="L578" s="380"/>
      <c r="M578" s="380"/>
      <c r="N578" s="380"/>
      <c r="O578" s="380"/>
      <c r="P578" s="385"/>
      <c r="Q578" s="159"/>
      <c r="R578" s="159"/>
      <c r="S578" s="159"/>
      <c r="T578" s="159"/>
      <c r="U578" s="159"/>
      <c r="V578" s="159"/>
      <c r="W578" s="159"/>
      <c r="X578" s="159"/>
      <c r="Y578" s="159"/>
      <c r="Z578" s="159"/>
      <c r="AA578" s="159"/>
      <c r="AB578" s="159"/>
      <c r="AC578" s="159"/>
      <c r="AD578" s="159"/>
      <c r="AE578" s="159"/>
      <c r="AF578" s="159"/>
      <c r="AG578" s="179"/>
      <c r="AI578" s="25" t="s">
        <v>738</v>
      </c>
      <c r="AJ578" s="19" t="str">
        <f>VLOOKUP(C578,EJE!C$1:D1910,2,FALSE)</f>
        <v>https://youtu.be/NDnUK9fSDe8?si=3nBkyPS7AyNNNd0x</v>
      </c>
    </row>
    <row r="579" spans="1:36" ht="12.75" customHeight="1" thickBot="1">
      <c r="A579" s="155">
        <v>3</v>
      </c>
      <c r="B579" s="82" t="s">
        <v>942</v>
      </c>
      <c r="C579" s="181" t="s">
        <v>176</v>
      </c>
      <c r="D579" s="133" t="str">
        <f t="shared" si="289"/>
        <v>video</v>
      </c>
      <c r="E579" s="387"/>
      <c r="F579" s="387"/>
      <c r="G579" s="387"/>
      <c r="H579" s="387" t="s">
        <v>776</v>
      </c>
      <c r="I579" s="387"/>
      <c r="J579" s="387"/>
      <c r="K579" s="387">
        <v>3</v>
      </c>
      <c r="L579" s="387"/>
      <c r="M579" s="387"/>
      <c r="N579" s="387"/>
      <c r="O579" s="387"/>
      <c r="P579" s="388"/>
      <c r="Q579" s="159"/>
      <c r="R579" s="159"/>
      <c r="S579" s="159"/>
      <c r="T579" s="159"/>
      <c r="U579" s="159"/>
      <c r="V579" s="159"/>
      <c r="W579" s="159"/>
      <c r="X579" s="159"/>
      <c r="Y579" s="159"/>
      <c r="Z579" s="159"/>
      <c r="AA579" s="159"/>
      <c r="AB579" s="159"/>
      <c r="AC579" s="159"/>
      <c r="AD579" s="159"/>
      <c r="AE579" s="159"/>
      <c r="AF579" s="159"/>
      <c r="AG579" s="179"/>
      <c r="AI579" s="25" t="s">
        <v>738</v>
      </c>
      <c r="AJ579" s="19" t="str">
        <f>VLOOKUP(C579,EJE!C$1:D1911,2,FALSE)</f>
        <v>https://drive.google.com/file/d/1Q1An8Nigul245WUqUDS52fCJOsCBmEqf/view?usp=drive_link</v>
      </c>
    </row>
    <row r="580" spans="1:36" ht="12" customHeight="1">
      <c r="A580" s="155">
        <v>4</v>
      </c>
      <c r="B580" s="81" t="s">
        <v>739</v>
      </c>
      <c r="C580" s="179" t="s">
        <v>66</v>
      </c>
      <c r="D580" s="132" t="str">
        <f t="shared" si="289"/>
        <v>video</v>
      </c>
      <c r="E580" s="380"/>
      <c r="F580" s="380"/>
      <c r="G580" s="380"/>
      <c r="H580" s="380" t="s">
        <v>776</v>
      </c>
      <c r="I580" s="380"/>
      <c r="J580" s="380"/>
      <c r="K580" s="380">
        <v>3</v>
      </c>
      <c r="L580" s="380"/>
      <c r="M580" s="380"/>
      <c r="N580" s="380"/>
      <c r="O580" s="380"/>
      <c r="P580" s="385"/>
      <c r="Q580" s="159"/>
      <c r="R580" s="159"/>
      <c r="S580" s="159"/>
      <c r="T580" s="159"/>
      <c r="U580" s="159"/>
      <c r="V580" s="159"/>
      <c r="W580" s="159"/>
      <c r="X580" s="159"/>
      <c r="Y580" s="159"/>
      <c r="Z580" s="159"/>
      <c r="AA580" s="159"/>
      <c r="AB580" s="159"/>
      <c r="AC580" s="159"/>
      <c r="AD580" s="159"/>
      <c r="AE580" s="159"/>
      <c r="AF580" s="159"/>
      <c r="AG580" s="179"/>
      <c r="AI580" s="25" t="s">
        <v>738</v>
      </c>
      <c r="AJ580" s="19" t="str">
        <f>VLOOKUP(C580,EJE!C$1:D1912,2,FALSE)</f>
        <v>https://youtu.be/YNAwRWgPwNk?si=tRGZb459mOPBCCZB</v>
      </c>
    </row>
    <row r="581" spans="1:36" ht="12" customHeight="1">
      <c r="A581" s="155">
        <v>5</v>
      </c>
      <c r="B581" s="81" t="s">
        <v>739</v>
      </c>
      <c r="C581" s="179" t="s">
        <v>622</v>
      </c>
      <c r="D581" s="132" t="e">
        <f t="shared" si="289"/>
        <v>#N/A</v>
      </c>
      <c r="E581" s="380"/>
      <c r="F581" s="380"/>
      <c r="G581" s="380"/>
      <c r="H581" s="380" t="s">
        <v>776</v>
      </c>
      <c r="I581" s="380"/>
      <c r="J581" s="380"/>
      <c r="K581" s="380">
        <v>3</v>
      </c>
      <c r="L581" s="380"/>
      <c r="M581" s="380"/>
      <c r="N581" s="380"/>
      <c r="O581" s="380"/>
      <c r="P581" s="385"/>
      <c r="Q581" s="159"/>
      <c r="R581" s="159"/>
      <c r="S581" s="159"/>
      <c r="T581" s="159"/>
      <c r="U581" s="159"/>
      <c r="V581" s="159"/>
      <c r="W581" s="159"/>
      <c r="X581" s="159"/>
      <c r="Y581" s="159"/>
      <c r="Z581" s="159"/>
      <c r="AA581" s="159"/>
      <c r="AB581" s="159"/>
      <c r="AC581" s="159"/>
      <c r="AD581" s="159"/>
      <c r="AE581" s="159"/>
      <c r="AF581" s="159"/>
      <c r="AG581" s="179"/>
      <c r="AI581" s="25" t="s">
        <v>738</v>
      </c>
      <c r="AJ581" s="19" t="e">
        <f>VLOOKUP(C581,EJE!C$1:D1913,2,FALSE)</f>
        <v>#N/A</v>
      </c>
    </row>
    <row r="582" spans="1:36" ht="12.75" customHeight="1" thickBot="1">
      <c r="A582" s="155">
        <v>6</v>
      </c>
      <c r="B582" s="81" t="s">
        <v>0</v>
      </c>
      <c r="C582" s="179" t="s">
        <v>627</v>
      </c>
      <c r="D582" s="132" t="str">
        <f t="shared" si="289"/>
        <v>video</v>
      </c>
      <c r="E582" s="380"/>
      <c r="F582" s="380"/>
      <c r="G582" s="380"/>
      <c r="H582" s="380" t="s">
        <v>776</v>
      </c>
      <c r="I582" s="380"/>
      <c r="J582" s="380"/>
      <c r="K582" s="380">
        <v>3</v>
      </c>
      <c r="L582" s="380"/>
      <c r="M582" s="380"/>
      <c r="N582" s="380"/>
      <c r="O582" s="380"/>
      <c r="P582" s="385"/>
      <c r="Q582" s="159"/>
      <c r="R582" s="159"/>
      <c r="S582" s="159"/>
      <c r="T582" s="159"/>
      <c r="U582" s="159"/>
      <c r="V582" s="159"/>
      <c r="W582" s="159"/>
      <c r="X582" s="159"/>
      <c r="Y582" s="159"/>
      <c r="Z582" s="159"/>
      <c r="AA582" s="159"/>
      <c r="AB582" s="159"/>
      <c r="AC582" s="159"/>
      <c r="AD582" s="159"/>
      <c r="AE582" s="159"/>
      <c r="AF582" s="159"/>
      <c r="AG582" s="179"/>
      <c r="AI582" s="25" t="s">
        <v>738</v>
      </c>
      <c r="AJ582" s="19" t="str">
        <f>VLOOKUP(C582,EJE!C$1:D1914,2,FALSE)</f>
        <v>https://youtu.be/21c_yxmd5lQ?si=PIVwUqgcfAsyu5jn</v>
      </c>
    </row>
    <row r="583" spans="1:36" ht="12.75">
      <c r="A583" s="155">
        <v>7</v>
      </c>
      <c r="B583" s="129" t="s">
        <v>1161</v>
      </c>
      <c r="C583" s="177" t="str">
        <f>+VLOOKUP($B583,PERIODIZACION!$A$3:$AN$528,2,FALSE)</f>
        <v>SEAL ROW</v>
      </c>
      <c r="D583" s="222">
        <f>IF(VLOOKUP($B583,PERIODIZACION!$A$3:$AN$528,3,FALSE)=0,"",VLOOKUP($B583,PERIODIZACION!$A$3:$AN$528,3,FALSE))</f>
        <v>40</v>
      </c>
      <c r="E583" s="177" t="str">
        <f t="shared" ref="E583" si="290">IF(D583 &lt;&gt; "","/","")</f>
        <v>/</v>
      </c>
      <c r="F583" s="177">
        <f>IF(VLOOKUP($B583,PERIODIZACION!$A$3:$AN$500,4,FALSE)=0,"",VLOOKUP($B583,PERIODIZACION!$A$3:$AN$500,4,FALSE))</f>
        <v>4</v>
      </c>
      <c r="G583" s="177">
        <f>IF(VLOOKUP($B583,PERIODIZACION!$A$3:$AN$500,5,FALSE)=0,"",VLOOKUP($B583,PERIODIZACION!$A$3:$AN$500,5,FALSE))</f>
        <v>60</v>
      </c>
      <c r="H583" s="177" t="str">
        <f t="shared" ref="H583" si="291">IF(G583 &lt;&gt; "","/","")</f>
        <v>/</v>
      </c>
      <c r="I583" s="177">
        <f>IF(VLOOKUP($B583,PERIODIZACION!$A$3:$AN$500,6,FALSE)=0,"",VLOOKUP($B583,PERIODIZACION!$A$3:$AN$500,6,FALSE))</f>
        <v>4</v>
      </c>
      <c r="J583" s="177">
        <f>IF(VLOOKUP($B583,PERIODIZACION!$A$3:$AN$500,7,FALSE)=0,"",VLOOKUP($B583,PERIODIZACION!$A$3:$AN$500,7,FALSE))</f>
        <v>70</v>
      </c>
      <c r="K583" s="177" t="str">
        <f t="shared" ref="K583" si="292">IF(J583 &lt;&gt; "","/","")</f>
        <v>/</v>
      </c>
      <c r="L583" s="177">
        <f>IF(VLOOKUP($B583,PERIODIZACION!$A$3:$AN$500,8,FALSE)=0,"",VLOOKUP($B583,PERIODIZACION!$A$3:$AN$500,8,FALSE))</f>
        <v>4</v>
      </c>
      <c r="M583" s="177">
        <f>IF(VLOOKUP($B583,PERIODIZACION!$A$3:$AN$500,9,FALSE)=0,"",VLOOKUP($B583,PERIODIZACION!$A$3:$AN$500,9,FALSE))</f>
        <v>80</v>
      </c>
      <c r="N583" s="177" t="str">
        <f t="shared" ref="N583" si="293">IF(M583 &lt;&gt; "","/","")</f>
        <v>/</v>
      </c>
      <c r="O583" s="177">
        <f>IF(VLOOKUP($B583,PERIODIZACION!$A$3:$AN$500,10,FALSE)=0,"",VLOOKUP($B583,PERIODIZACION!$A$3:$AN$500,10,FALSE))</f>
        <v>2</v>
      </c>
      <c r="P583" s="177">
        <f>IF(VLOOKUP($B583,PERIODIZACION!$A$3:$AN$500,11,FALSE)=0,"",VLOOKUP($B583,PERIODIZACION!$A$3:$AN$500,11,FALSE))</f>
        <v>80</v>
      </c>
      <c r="Q583" s="177" t="str">
        <f t="shared" ref="Q583" si="294">IF(P583 &lt;&gt; "","/","")</f>
        <v>/</v>
      </c>
      <c r="R583" s="177">
        <f>IF(VLOOKUP($B583,PERIODIZACION!$A$3:$AN$500,12,FALSE)=0,"",VLOOKUP($B583,PERIODIZACION!$A$3:$AN$500,12,FALSE))</f>
        <v>2</v>
      </c>
      <c r="S583" s="177">
        <f>IF(VLOOKUP($B583,PERIODIZACION!$A$3:$AN$500,13,FALSE)=0,"",VLOOKUP($B583,PERIODIZACION!$A$3:$AN$500,13,FALSE))</f>
        <v>80</v>
      </c>
      <c r="T583" s="177" t="str">
        <f t="shared" ref="T583" si="295">IF(S583 &lt;&gt; "","/","")</f>
        <v>/</v>
      </c>
      <c r="U583" s="177">
        <f>IF(VLOOKUP($B583,PERIODIZACION!$A$3:$AN$500,14,FALSE)=0,"",VLOOKUP($B583,PERIODIZACION!$A$3:$AN$500,14,FALSE))</f>
        <v>2</v>
      </c>
      <c r="V583" s="177">
        <f>IF(VLOOKUP($B583,PERIODIZACION!$A$3:$AN$500,15,FALSE)=0,"",VLOOKUP($B583,PERIODIZACION!$A$3:$AN$500,15,FALSE))</f>
        <v>80</v>
      </c>
      <c r="W583" s="177" t="str">
        <f t="shared" ref="W583" si="296">IF(V583 &lt;&gt; "","/","")</f>
        <v>/</v>
      </c>
      <c r="X583" s="177">
        <f>IF(VLOOKUP($B583,PERIODIZACION!$A$3:$AN$500,16,FALSE)=0,"",VLOOKUP($B583,PERIODIZACION!$A$3:$AN$500,16,FALSE))</f>
        <v>2</v>
      </c>
      <c r="Y583" s="177">
        <f>IF(VLOOKUP($B583,PERIODIZACION!$A$3:$AN$500,17,FALSE)=0,"",VLOOKUP($B583,PERIODIZACION!$A$3:$AN$500,17,FALSE))</f>
        <v>80</v>
      </c>
      <c r="Z583" s="177" t="str">
        <f t="shared" ref="Z583" si="297">IF(Y583 &lt;&gt; "","/","")</f>
        <v>/</v>
      </c>
      <c r="AA583" s="177">
        <f>IF(VLOOKUP($B583,PERIODIZACION!$A$3:$AN$500,18,FALSE)=0,"",VLOOKUP($B583,PERIODIZACION!$A$3:$AN$500,18,FALSE))</f>
        <v>2</v>
      </c>
      <c r="AB583" s="177">
        <f>IF(VLOOKUP($B583,PERIODIZACION!$A$3:$AN$500,19,FALSE)=0,"",VLOOKUP($B583,PERIODIZACION!$A$3:$AN$500,19,FALSE))</f>
        <v>80</v>
      </c>
      <c r="AC583" s="177" t="str">
        <f t="shared" ref="AC583" si="298">IF(AB583 &lt;&gt; "","/","")</f>
        <v>/</v>
      </c>
      <c r="AD583" s="177">
        <f>IF(VLOOKUP($B583,PERIODIZACION!$A$3:$AN$500,20,FALSE)=0,"",VLOOKUP($B583,PERIODIZACION!$A$3:$AN$500,20,FALSE))</f>
        <v>2</v>
      </c>
      <c r="AE583" s="177" t="str">
        <f>IF(VLOOKUP($B583,PERIODIZACION!$A$3:$AN$500,21,FALSE)=0,"",VLOOKUP($B583,PERIODIZACION!$A$3:$AN$500,21,FALSE))</f>
        <v/>
      </c>
      <c r="AF583" s="177" t="str">
        <f t="shared" ref="AF583" si="299">IF(AE583 &lt;&gt; "","/","")</f>
        <v/>
      </c>
      <c r="AG583" s="182" t="str">
        <f>IF(VLOOKUP($B583,PERIODIZACION!$A$3:$AN$500,22,FALSE)=0,"",VLOOKUP($B583,PERIODIZACION!$A$3:$AN$500,22,FALSE))</f>
        <v/>
      </c>
      <c r="AJ583" s="19" t="e">
        <f>VLOOKUP(C583,EJE!C$1:D1915,2,FALSE)</f>
        <v>#N/A</v>
      </c>
    </row>
    <row r="584" spans="1:36" ht="12" customHeight="1">
      <c r="A584" s="155">
        <v>8</v>
      </c>
      <c r="B584" s="81" t="s">
        <v>685</v>
      </c>
      <c r="C584" s="179" t="s">
        <v>3</v>
      </c>
      <c r="D584" s="132" t="str">
        <f>HYPERLINK(AJ584,AI584)</f>
        <v>video</v>
      </c>
      <c r="E584" s="380"/>
      <c r="F584" s="380"/>
      <c r="G584" s="380"/>
      <c r="H584" s="380" t="s">
        <v>776</v>
      </c>
      <c r="I584" s="380"/>
      <c r="J584" s="380"/>
      <c r="K584" s="380"/>
      <c r="L584" s="380"/>
      <c r="M584" s="380"/>
      <c r="N584" s="380"/>
      <c r="O584" s="380"/>
      <c r="P584" s="380"/>
      <c r="Q584" s="179"/>
      <c r="R584" s="179"/>
      <c r="S584" s="179"/>
      <c r="T584" s="179"/>
      <c r="U584" s="179"/>
      <c r="V584" s="179"/>
      <c r="W584" s="179"/>
      <c r="X584" s="179"/>
      <c r="Y584" s="179"/>
      <c r="Z584" s="179"/>
      <c r="AA584" s="179"/>
      <c r="AB584" s="179"/>
      <c r="AC584" s="179"/>
      <c r="AD584" s="179"/>
      <c r="AE584" s="179"/>
      <c r="AF584" s="179"/>
      <c r="AG584" s="183"/>
      <c r="AI584" s="25" t="s">
        <v>738</v>
      </c>
      <c r="AJ584" s="19" t="str">
        <f>VLOOKUP(C584,EJE!C$1:D1916,2,FALSE)</f>
        <v>https://youtu.be/JwwQxitUCsY?si=-0IR-GRHn2uOUwX0</v>
      </c>
    </row>
    <row r="585" spans="1:36" ht="12.75" customHeight="1" thickBot="1">
      <c r="A585" s="155">
        <v>9</v>
      </c>
      <c r="B585" s="82" t="s">
        <v>264</v>
      </c>
      <c r="C585" s="181" t="s">
        <v>219</v>
      </c>
      <c r="D585" s="133" t="str">
        <f>HYPERLINK(AJ585,AI585)</f>
        <v>video</v>
      </c>
      <c r="E585" s="387"/>
      <c r="F585" s="387"/>
      <c r="G585" s="387"/>
      <c r="H585" s="387" t="s">
        <v>776</v>
      </c>
      <c r="I585" s="387"/>
      <c r="J585" s="387"/>
      <c r="K585" s="387"/>
      <c r="L585" s="387"/>
      <c r="M585" s="387"/>
      <c r="N585" s="387"/>
      <c r="O585" s="387"/>
      <c r="P585" s="387"/>
      <c r="Q585" s="181"/>
      <c r="R585" s="181"/>
      <c r="S585" s="181"/>
      <c r="T585" s="181"/>
      <c r="U585" s="181"/>
      <c r="V585" s="181"/>
      <c r="W585" s="181"/>
      <c r="X585" s="181"/>
      <c r="Y585" s="181"/>
      <c r="Z585" s="181"/>
      <c r="AA585" s="181"/>
      <c r="AB585" s="181"/>
      <c r="AC585" s="181"/>
      <c r="AD585" s="181"/>
      <c r="AE585" s="181"/>
      <c r="AF585" s="181"/>
      <c r="AG585" s="184"/>
      <c r="AI585" s="25" t="s">
        <v>738</v>
      </c>
      <c r="AJ585" s="19">
        <f>VLOOKUP(C585,EJE!C$1:D1917,2,FALSE)</f>
        <v>0</v>
      </c>
    </row>
    <row r="586" spans="1:36" ht="20.25">
      <c r="A586" s="155">
        <v>10</v>
      </c>
      <c r="B586" s="162"/>
      <c r="C586" s="162"/>
      <c r="D586" s="191"/>
      <c r="E586" s="381" t="s">
        <v>688</v>
      </c>
      <c r="F586" s="381"/>
      <c r="G586" s="381"/>
      <c r="H586" s="381" t="s">
        <v>38</v>
      </c>
      <c r="I586" s="381"/>
      <c r="J586" s="381"/>
      <c r="K586" s="381" t="s">
        <v>687</v>
      </c>
      <c r="L586" s="381"/>
      <c r="M586" s="381"/>
      <c r="N586" s="381" t="s">
        <v>686</v>
      </c>
      <c r="O586" s="381"/>
      <c r="P586" s="381"/>
      <c r="Q586" s="179"/>
      <c r="R586" s="179"/>
      <c r="S586" s="179"/>
      <c r="T586" s="179"/>
      <c r="U586" s="179"/>
      <c r="V586" s="179"/>
      <c r="W586" s="179"/>
      <c r="X586" s="179"/>
      <c r="Y586" s="179"/>
      <c r="Z586" s="179"/>
      <c r="AA586" s="179"/>
      <c r="AB586" s="179"/>
      <c r="AC586" s="179"/>
      <c r="AD586" s="179"/>
      <c r="AE586" s="179"/>
      <c r="AF586" s="179"/>
      <c r="AG586" s="179"/>
      <c r="AJ586" s="19"/>
    </row>
    <row r="587" spans="1:36" ht="12" customHeight="1">
      <c r="A587" s="155">
        <v>11</v>
      </c>
      <c r="B587" s="83" t="s">
        <v>685</v>
      </c>
      <c r="C587" s="179" t="s">
        <v>3</v>
      </c>
      <c r="D587" s="132" t="str">
        <f t="shared" ref="D587:D593" si="300">HYPERLINK(AJ587,AI587)</f>
        <v>video</v>
      </c>
      <c r="E587" s="380"/>
      <c r="F587" s="380"/>
      <c r="G587" s="380"/>
      <c r="H587" s="380" t="s">
        <v>776</v>
      </c>
      <c r="I587" s="380"/>
      <c r="J587" s="380"/>
      <c r="K587" s="380"/>
      <c r="L587" s="380"/>
      <c r="M587" s="380"/>
      <c r="N587" s="380"/>
      <c r="O587" s="380"/>
      <c r="P587" s="380"/>
      <c r="Q587" s="179"/>
      <c r="R587" s="179"/>
      <c r="S587" s="179"/>
      <c r="T587" s="179"/>
      <c r="U587" s="179"/>
      <c r="V587" s="179"/>
      <c r="W587" s="179"/>
      <c r="X587" s="179"/>
      <c r="Y587" s="179"/>
      <c r="Z587" s="179"/>
      <c r="AA587" s="179"/>
      <c r="AB587" s="179"/>
      <c r="AC587" s="179"/>
      <c r="AD587" s="179"/>
      <c r="AE587" s="179"/>
      <c r="AF587" s="179"/>
      <c r="AG587" s="179"/>
      <c r="AI587" s="25" t="s">
        <v>738</v>
      </c>
      <c r="AJ587" s="19" t="str">
        <f>VLOOKUP(C587,EJE!C$1:D1919,2,FALSE)</f>
        <v>https://youtu.be/JwwQxitUCsY?si=-0IR-GRHn2uOUwX0</v>
      </c>
    </row>
    <row r="588" spans="1:36" ht="12.75" customHeight="1">
      <c r="A588" s="155">
        <v>12</v>
      </c>
      <c r="B588" s="83" t="s">
        <v>942</v>
      </c>
      <c r="C588" s="179" t="s">
        <v>642</v>
      </c>
      <c r="D588" s="132" t="str">
        <f t="shared" si="300"/>
        <v>video</v>
      </c>
      <c r="E588" s="380"/>
      <c r="F588" s="380"/>
      <c r="G588" s="380"/>
      <c r="H588" s="380" t="s">
        <v>776</v>
      </c>
      <c r="I588" s="380"/>
      <c r="J588" s="380"/>
      <c r="K588" s="380"/>
      <c r="L588" s="380"/>
      <c r="M588" s="380"/>
      <c r="N588" s="380"/>
      <c r="O588" s="380"/>
      <c r="P588" s="380"/>
      <c r="Q588" s="179"/>
      <c r="R588" s="179"/>
      <c r="S588" s="179"/>
      <c r="T588" s="179"/>
      <c r="U588" s="179"/>
      <c r="V588" s="179"/>
      <c r="W588" s="179"/>
      <c r="X588" s="179"/>
      <c r="Y588" s="179"/>
      <c r="Z588" s="179"/>
      <c r="AA588" s="179"/>
      <c r="AB588" s="179"/>
      <c r="AC588" s="179"/>
      <c r="AD588" s="179"/>
      <c r="AE588" s="179"/>
      <c r="AF588" s="179"/>
      <c r="AG588" s="179"/>
      <c r="AI588" s="25" t="s">
        <v>738</v>
      </c>
      <c r="AJ588" s="19" t="str">
        <f>VLOOKUP(C588,EJE!C$1:D1920,2,FALSE)</f>
        <v>https://youtu.be/Re1QwqtB0hQ?si=Ok-dVDQc-yecNQfP</v>
      </c>
    </row>
    <row r="589" spans="1:36" ht="12" customHeight="1">
      <c r="A589" s="155">
        <v>13</v>
      </c>
      <c r="B589" s="83" t="s">
        <v>942</v>
      </c>
      <c r="C589" s="179" t="s">
        <v>179</v>
      </c>
      <c r="D589" s="132" t="str">
        <f t="shared" si="300"/>
        <v>video</v>
      </c>
      <c r="E589" s="380"/>
      <c r="F589" s="380"/>
      <c r="G589" s="380"/>
      <c r="H589" s="380" t="s">
        <v>776</v>
      </c>
      <c r="I589" s="380"/>
      <c r="J589" s="380"/>
      <c r="K589" s="380"/>
      <c r="L589" s="380"/>
      <c r="M589" s="380"/>
      <c r="N589" s="380"/>
      <c r="O589" s="380"/>
      <c r="P589" s="380"/>
      <c r="Q589" s="179"/>
      <c r="R589" s="179"/>
      <c r="S589" s="179"/>
      <c r="T589" s="179"/>
      <c r="U589" s="179"/>
      <c r="V589" s="179"/>
      <c r="W589" s="179"/>
      <c r="X589" s="179"/>
      <c r="Y589" s="179"/>
      <c r="Z589" s="179"/>
      <c r="AA589" s="179"/>
      <c r="AB589" s="179"/>
      <c r="AC589" s="179"/>
      <c r="AD589" s="179"/>
      <c r="AE589" s="179"/>
      <c r="AF589" s="179"/>
      <c r="AG589" s="179"/>
      <c r="AI589" s="25" t="s">
        <v>738</v>
      </c>
      <c r="AJ589" s="19" t="str">
        <f>VLOOKUP(C589,EJE!C$1:D1921,2,FALSE)</f>
        <v>https://drive.google.com/file/d/1aPXukXLmArT7QiK0Ae-iFEh4IpnK7iYT/view?usp=sharing</v>
      </c>
    </row>
    <row r="590" spans="1:36" ht="12" customHeight="1">
      <c r="A590" s="155">
        <v>14</v>
      </c>
      <c r="B590" s="83" t="s">
        <v>42</v>
      </c>
      <c r="C590" s="171" t="s">
        <v>15</v>
      </c>
      <c r="D590" s="132" t="str">
        <f t="shared" si="300"/>
        <v>video</v>
      </c>
      <c r="E590" s="392">
        <v>10</v>
      </c>
      <c r="F590" s="392"/>
      <c r="G590" s="392"/>
      <c r="H590" s="392" t="s">
        <v>772</v>
      </c>
      <c r="I590" s="392"/>
      <c r="J590" s="392"/>
      <c r="K590" s="392">
        <v>3</v>
      </c>
      <c r="L590" s="392"/>
      <c r="M590" s="392"/>
      <c r="N590" s="392">
        <v>0</v>
      </c>
      <c r="O590" s="392"/>
      <c r="P590" s="392"/>
      <c r="Q590" s="171"/>
      <c r="R590" s="171"/>
      <c r="S590" s="171"/>
      <c r="T590" s="130"/>
      <c r="U590" s="130"/>
      <c r="V590" s="130"/>
      <c r="W590" s="130"/>
      <c r="X590" s="130"/>
      <c r="Y590" s="130"/>
      <c r="Z590" s="130"/>
      <c r="AA590" s="130"/>
      <c r="AB590" s="130"/>
      <c r="AC590" s="130"/>
      <c r="AD590" s="130"/>
      <c r="AE590" s="130"/>
      <c r="AF590" s="130"/>
      <c r="AG590" s="171"/>
      <c r="AI590" s="25" t="s">
        <v>738</v>
      </c>
      <c r="AJ590" s="19">
        <f>VLOOKUP(C590,EJE!C$1:D1922,2,FALSE)</f>
        <v>0</v>
      </c>
    </row>
    <row r="591" spans="1:36" ht="12" customHeight="1">
      <c r="A591" s="155">
        <v>15</v>
      </c>
      <c r="B591" s="83" t="s">
        <v>39</v>
      </c>
      <c r="C591" s="171" t="s">
        <v>149</v>
      </c>
      <c r="D591" s="132" t="str">
        <f t="shared" si="300"/>
        <v>video</v>
      </c>
      <c r="E591" s="392">
        <v>10</v>
      </c>
      <c r="F591" s="392"/>
      <c r="G591" s="392"/>
      <c r="H591" s="392" t="s">
        <v>772</v>
      </c>
      <c r="I591" s="392"/>
      <c r="J591" s="392"/>
      <c r="K591" s="392">
        <v>3</v>
      </c>
      <c r="L591" s="392"/>
      <c r="M591" s="392"/>
      <c r="N591" s="392">
        <v>0</v>
      </c>
      <c r="O591" s="392"/>
      <c r="P591" s="392"/>
      <c r="Q591" s="171"/>
      <c r="R591" s="171"/>
      <c r="S591" s="171"/>
      <c r="T591" s="130"/>
      <c r="U591" s="130"/>
      <c r="V591" s="130"/>
      <c r="W591" s="130"/>
      <c r="X591" s="130"/>
      <c r="Y591" s="130"/>
      <c r="Z591" s="130"/>
      <c r="AA591" s="130"/>
      <c r="AB591" s="130"/>
      <c r="AC591" s="130"/>
      <c r="AD591" s="130"/>
      <c r="AE591" s="130"/>
      <c r="AF591" s="130"/>
      <c r="AG591" s="171"/>
      <c r="AI591" s="25" t="s">
        <v>738</v>
      </c>
      <c r="AJ591" s="19">
        <f>VLOOKUP(C591,EJE!C$1:D1923,2,FALSE)</f>
        <v>0</v>
      </c>
    </row>
    <row r="592" spans="1:36" ht="12.75" customHeight="1">
      <c r="A592" s="155">
        <v>16</v>
      </c>
      <c r="B592" s="83" t="s">
        <v>685</v>
      </c>
      <c r="C592" s="171" t="s">
        <v>4</v>
      </c>
      <c r="D592" s="132" t="str">
        <f t="shared" si="300"/>
        <v>video</v>
      </c>
      <c r="E592" s="392"/>
      <c r="F592" s="392"/>
      <c r="G592" s="392"/>
      <c r="H592" s="392" t="s">
        <v>779</v>
      </c>
      <c r="I592" s="392"/>
      <c r="J592" s="392"/>
      <c r="K592" s="392">
        <v>3</v>
      </c>
      <c r="L592" s="392"/>
      <c r="M592" s="392"/>
      <c r="N592" s="392">
        <v>0</v>
      </c>
      <c r="O592" s="392"/>
      <c r="P592" s="392"/>
      <c r="Q592" s="171"/>
      <c r="R592" s="171"/>
      <c r="S592" s="171"/>
      <c r="T592" s="130"/>
      <c r="U592" s="130"/>
      <c r="V592" s="130"/>
      <c r="W592" s="130"/>
      <c r="X592" s="130"/>
      <c r="Y592" s="130"/>
      <c r="Z592" s="130"/>
      <c r="AA592" s="130"/>
      <c r="AB592" s="130"/>
      <c r="AC592" s="130"/>
      <c r="AD592" s="130"/>
      <c r="AE592" s="130"/>
      <c r="AF592" s="130"/>
      <c r="AG592" s="171"/>
      <c r="AI592" s="25" t="s">
        <v>738</v>
      </c>
      <c r="AJ592" s="19" t="str">
        <f>VLOOKUP(C592,EJE!C$1:D1924,2,FALSE)</f>
        <v>https://youtu.be/SvFPSj9WcEk?si=iMWBcf8EZLcp5zy2</v>
      </c>
    </row>
    <row r="593" spans="1:36">
      <c r="A593" s="155">
        <v>17</v>
      </c>
      <c r="B593" s="83" t="s">
        <v>1</v>
      </c>
      <c r="C593" s="171" t="s">
        <v>746</v>
      </c>
      <c r="D593" s="132" t="str">
        <f t="shared" si="300"/>
        <v>video</v>
      </c>
      <c r="E593" s="392"/>
      <c r="F593" s="392"/>
      <c r="G593" s="392"/>
      <c r="H593" s="392"/>
      <c r="I593" s="392"/>
      <c r="J593" s="392"/>
      <c r="K593" s="392"/>
      <c r="L593" s="392"/>
      <c r="M593" s="392"/>
      <c r="N593" s="392"/>
      <c r="O593" s="392"/>
      <c r="P593" s="392"/>
      <c r="Q593" s="171"/>
      <c r="R593" s="171"/>
      <c r="S593" s="171"/>
      <c r="T593" s="171"/>
      <c r="U593" s="171"/>
      <c r="V593" s="171"/>
      <c r="W593" s="171"/>
      <c r="X593" s="171"/>
      <c r="Y593" s="171"/>
      <c r="Z593" s="171"/>
      <c r="AA593" s="171"/>
      <c r="AB593" s="171"/>
      <c r="AC593" s="171"/>
      <c r="AD593" s="171"/>
      <c r="AE593" s="171"/>
      <c r="AF593" s="130"/>
      <c r="AG593" s="171"/>
      <c r="AI593" s="25" t="s">
        <v>738</v>
      </c>
      <c r="AJ593" s="19">
        <f>VLOOKUP(C593,EJE!C$1:D1925,2,FALSE)</f>
        <v>0</v>
      </c>
    </row>
    <row r="594" spans="1:36">
      <c r="A594" s="155">
        <v>18</v>
      </c>
      <c r="B594" s="83" t="s">
        <v>1</v>
      </c>
      <c r="C594" s="171" t="s">
        <v>746</v>
      </c>
      <c r="D594" s="132" t="str">
        <f t="shared" ref="D594:D600" si="301">HYPERLINK(AJ594,AI594)</f>
        <v>video</v>
      </c>
      <c r="E594" s="392"/>
      <c r="F594" s="392"/>
      <c r="G594" s="392"/>
      <c r="H594" s="392"/>
      <c r="I594" s="392"/>
      <c r="J594" s="392"/>
      <c r="K594" s="392"/>
      <c r="L594" s="392"/>
      <c r="M594" s="392"/>
      <c r="N594" s="392"/>
      <c r="O594" s="392"/>
      <c r="P594" s="392"/>
      <c r="Q594" s="171"/>
      <c r="R594" s="171"/>
      <c r="S594" s="171"/>
      <c r="T594" s="171"/>
      <c r="U594" s="171"/>
      <c r="V594" s="171"/>
      <c r="W594" s="171"/>
      <c r="X594" s="171"/>
      <c r="Y594" s="171"/>
      <c r="Z594" s="171"/>
      <c r="AA594" s="171"/>
      <c r="AB594" s="171"/>
      <c r="AC594" s="171"/>
      <c r="AD594" s="171"/>
      <c r="AE594" s="171"/>
      <c r="AF594" s="130"/>
      <c r="AG594" s="171"/>
      <c r="AI594" s="25" t="s">
        <v>738</v>
      </c>
      <c r="AJ594" s="19">
        <f>VLOOKUP(C594,EJE!C$1:D1926,2,FALSE)</f>
        <v>0</v>
      </c>
    </row>
    <row r="595" spans="1:36">
      <c r="A595" s="155">
        <v>19</v>
      </c>
      <c r="B595" s="83" t="s">
        <v>1</v>
      </c>
      <c r="C595" s="171" t="s">
        <v>746</v>
      </c>
      <c r="D595" s="132" t="str">
        <f t="shared" si="301"/>
        <v>video</v>
      </c>
      <c r="E595" s="392"/>
      <c r="F595" s="392"/>
      <c r="G595" s="392"/>
      <c r="H595" s="392"/>
      <c r="I595" s="392"/>
      <c r="J595" s="392"/>
      <c r="K595" s="392"/>
      <c r="L595" s="392"/>
      <c r="M595" s="392"/>
      <c r="N595" s="392"/>
      <c r="O595" s="392"/>
      <c r="P595" s="392"/>
      <c r="Q595" s="171"/>
      <c r="R595" s="171"/>
      <c r="S595" s="171"/>
      <c r="T595" s="171"/>
      <c r="U595" s="171"/>
      <c r="V595" s="171"/>
      <c r="W595" s="171"/>
      <c r="X595" s="171"/>
      <c r="Y595" s="171"/>
      <c r="Z595" s="171"/>
      <c r="AA595" s="171"/>
      <c r="AB595" s="171"/>
      <c r="AC595" s="171"/>
      <c r="AD595" s="171"/>
      <c r="AE595" s="171"/>
      <c r="AF595" s="130"/>
      <c r="AG595" s="171"/>
      <c r="AI595" s="25" t="s">
        <v>738</v>
      </c>
      <c r="AJ595" s="19">
        <f>VLOOKUP(C595,EJE!C$1:D1927,2,FALSE)</f>
        <v>0</v>
      </c>
    </row>
    <row r="596" spans="1:36">
      <c r="A596" s="155">
        <v>20</v>
      </c>
      <c r="B596" s="83" t="s">
        <v>1</v>
      </c>
      <c r="C596" s="171" t="s">
        <v>746</v>
      </c>
      <c r="D596" s="132" t="str">
        <f t="shared" si="301"/>
        <v>video</v>
      </c>
      <c r="E596" s="392"/>
      <c r="F596" s="392"/>
      <c r="G596" s="392"/>
      <c r="H596" s="392"/>
      <c r="I596" s="392"/>
      <c r="J596" s="392"/>
      <c r="K596" s="392"/>
      <c r="L596" s="392"/>
      <c r="M596" s="392"/>
      <c r="N596" s="392"/>
      <c r="O596" s="392"/>
      <c r="P596" s="392"/>
      <c r="Q596" s="171"/>
      <c r="R596" s="171"/>
      <c r="S596" s="171"/>
      <c r="T596" s="171"/>
      <c r="U596" s="171"/>
      <c r="V596" s="171"/>
      <c r="W596" s="171"/>
      <c r="X596" s="171"/>
      <c r="Y596" s="171"/>
      <c r="Z596" s="171"/>
      <c r="AA596" s="171"/>
      <c r="AB596" s="171"/>
      <c r="AC596" s="171"/>
      <c r="AD596" s="171"/>
      <c r="AE596" s="171"/>
      <c r="AF596" s="130"/>
      <c r="AG596" s="171"/>
      <c r="AI596" s="25" t="s">
        <v>738</v>
      </c>
      <c r="AJ596" s="19">
        <f>VLOOKUP(C596,EJE!C$1:D1928,2,FALSE)</f>
        <v>0</v>
      </c>
    </row>
    <row r="597" spans="1:36">
      <c r="A597" s="155">
        <v>21</v>
      </c>
      <c r="B597" s="83" t="s">
        <v>1</v>
      </c>
      <c r="C597" s="171" t="s">
        <v>746</v>
      </c>
      <c r="D597" s="132" t="str">
        <f t="shared" si="301"/>
        <v>video</v>
      </c>
      <c r="E597" s="392"/>
      <c r="F597" s="392"/>
      <c r="G597" s="392"/>
      <c r="H597" s="392"/>
      <c r="I597" s="392"/>
      <c r="J597" s="392"/>
      <c r="K597" s="392"/>
      <c r="L597" s="392"/>
      <c r="M597" s="392"/>
      <c r="N597" s="392"/>
      <c r="O597" s="392"/>
      <c r="P597" s="392"/>
      <c r="Q597" s="171"/>
      <c r="R597" s="171"/>
      <c r="S597" s="171"/>
      <c r="T597" s="171"/>
      <c r="U597" s="171"/>
      <c r="V597" s="171"/>
      <c r="W597" s="171"/>
      <c r="X597" s="171"/>
      <c r="Y597" s="171"/>
      <c r="Z597" s="171"/>
      <c r="AA597" s="171"/>
      <c r="AB597" s="171"/>
      <c r="AC597" s="171"/>
      <c r="AD597" s="171"/>
      <c r="AE597" s="171"/>
      <c r="AF597" s="130"/>
      <c r="AG597" s="171"/>
      <c r="AI597" s="25" t="s">
        <v>738</v>
      </c>
      <c r="AJ597" s="19">
        <f>VLOOKUP(C597,EJE!C$1:D1929,2,FALSE)</f>
        <v>0</v>
      </c>
    </row>
    <row r="598" spans="1:36">
      <c r="A598" s="155">
        <v>22</v>
      </c>
      <c r="B598" s="83" t="s">
        <v>1</v>
      </c>
      <c r="C598" s="171" t="s">
        <v>746</v>
      </c>
      <c r="D598" s="132" t="str">
        <f t="shared" si="301"/>
        <v>video</v>
      </c>
      <c r="E598" s="392"/>
      <c r="F598" s="392"/>
      <c r="G598" s="392"/>
      <c r="H598" s="392"/>
      <c r="I598" s="392"/>
      <c r="J598" s="392"/>
      <c r="K598" s="392"/>
      <c r="L598" s="392"/>
      <c r="M598" s="392"/>
      <c r="N598" s="392"/>
      <c r="O598" s="392"/>
      <c r="P598" s="392"/>
      <c r="Q598" s="171"/>
      <c r="R598" s="171"/>
      <c r="S598" s="171"/>
      <c r="T598" s="171"/>
      <c r="U598" s="171"/>
      <c r="V598" s="171"/>
      <c r="W598" s="171"/>
      <c r="X598" s="171"/>
      <c r="Y598" s="171"/>
      <c r="Z598" s="171"/>
      <c r="AA598" s="171"/>
      <c r="AB598" s="171"/>
      <c r="AC598" s="171"/>
      <c r="AD598" s="171"/>
      <c r="AE598" s="171"/>
      <c r="AF598" s="130"/>
      <c r="AG598" s="171"/>
      <c r="AI598" s="25" t="s">
        <v>738</v>
      </c>
      <c r="AJ598" s="19">
        <f>VLOOKUP(C598,EJE!C$1:D1930,2,FALSE)</f>
        <v>0</v>
      </c>
    </row>
    <row r="599" spans="1:36">
      <c r="A599" s="155">
        <v>23</v>
      </c>
      <c r="B599" s="83" t="s">
        <v>1</v>
      </c>
      <c r="C599" s="171" t="s">
        <v>746</v>
      </c>
      <c r="D599" s="132" t="str">
        <f t="shared" si="301"/>
        <v>video</v>
      </c>
      <c r="E599" s="392"/>
      <c r="F599" s="392"/>
      <c r="G599" s="392"/>
      <c r="H599" s="392"/>
      <c r="I599" s="392"/>
      <c r="J599" s="392"/>
      <c r="K599" s="392"/>
      <c r="L599" s="392"/>
      <c r="M599" s="392"/>
      <c r="N599" s="392"/>
      <c r="O599" s="392"/>
      <c r="P599" s="392"/>
      <c r="Q599" s="171"/>
      <c r="R599" s="171"/>
      <c r="S599" s="171"/>
      <c r="T599" s="171"/>
      <c r="U599" s="171"/>
      <c r="V599" s="171"/>
      <c r="W599" s="171"/>
      <c r="X599" s="171"/>
      <c r="Y599" s="171"/>
      <c r="Z599" s="171"/>
      <c r="AA599" s="171"/>
      <c r="AB599" s="171"/>
      <c r="AC599" s="171"/>
      <c r="AD599" s="171"/>
      <c r="AE599" s="171"/>
      <c r="AF599" s="130"/>
      <c r="AG599" s="171"/>
      <c r="AI599" s="25" t="s">
        <v>738</v>
      </c>
      <c r="AJ599" s="19">
        <f>VLOOKUP(C599,EJE!C$1:D1931,2,FALSE)</f>
        <v>0</v>
      </c>
    </row>
    <row r="600" spans="1:36">
      <c r="A600" s="155">
        <v>24</v>
      </c>
      <c r="B600" s="83" t="s">
        <v>1</v>
      </c>
      <c r="C600" s="171" t="s">
        <v>746</v>
      </c>
      <c r="D600" s="132" t="str">
        <f t="shared" si="301"/>
        <v>video</v>
      </c>
      <c r="E600" s="392"/>
      <c r="F600" s="392"/>
      <c r="G600" s="392"/>
      <c r="H600" s="392"/>
      <c r="I600" s="392"/>
      <c r="J600" s="392"/>
      <c r="K600" s="392"/>
      <c r="L600" s="392"/>
      <c r="M600" s="392"/>
      <c r="N600" s="392"/>
      <c r="O600" s="392"/>
      <c r="P600" s="392"/>
      <c r="Q600" s="171"/>
      <c r="R600" s="171"/>
      <c r="S600" s="171"/>
      <c r="T600" s="171"/>
      <c r="U600" s="171"/>
      <c r="V600" s="171"/>
      <c r="W600" s="171"/>
      <c r="X600" s="171"/>
      <c r="Y600" s="171"/>
      <c r="Z600" s="171"/>
      <c r="AA600" s="171"/>
      <c r="AB600" s="171"/>
      <c r="AC600" s="171"/>
      <c r="AD600" s="171"/>
      <c r="AE600" s="171"/>
      <c r="AF600" s="130"/>
      <c r="AG600" s="171"/>
      <c r="AI600" s="25" t="s">
        <v>738</v>
      </c>
      <c r="AJ600" s="19">
        <f>VLOOKUP(C600,EJE!C$1:D1932,2,FALSE)</f>
        <v>0</v>
      </c>
    </row>
    <row r="601" spans="1:36">
      <c r="B601" s="18"/>
      <c r="C601" s="77" t="s">
        <v>939</v>
      </c>
    </row>
    <row r="602" spans="1:36" customFormat="1" ht="21" customHeight="1" thickBot="1">
      <c r="A602" s="253">
        <v>24</v>
      </c>
      <c r="B602" s="163"/>
      <c r="C602" s="163" t="s">
        <v>1188</v>
      </c>
      <c r="D602" s="226"/>
      <c r="E602" s="403" t="s">
        <v>688</v>
      </c>
      <c r="F602" s="403"/>
      <c r="G602" s="403"/>
      <c r="H602" s="403" t="s">
        <v>38</v>
      </c>
      <c r="I602" s="403"/>
      <c r="J602" s="403"/>
      <c r="K602" s="403" t="s">
        <v>687</v>
      </c>
      <c r="L602" s="403"/>
      <c r="M602" s="403"/>
      <c r="N602" s="403" t="s">
        <v>686</v>
      </c>
      <c r="O602" s="403"/>
      <c r="P602" s="403"/>
      <c r="AH602" s="18"/>
      <c r="AI602" s="25"/>
    </row>
    <row r="603" spans="1:36" ht="12.75">
      <c r="A603" s="155">
        <v>1</v>
      </c>
      <c r="B603" s="80" t="s">
        <v>942</v>
      </c>
      <c r="C603" s="177" t="s">
        <v>971</v>
      </c>
      <c r="D603" s="131" t="str">
        <f t="shared" ref="D603:D608" si="302">HYPERLINK(AJ603,AI603)</f>
        <v>video</v>
      </c>
      <c r="E603" s="390">
        <v>8</v>
      </c>
      <c r="F603" s="390"/>
      <c r="G603" s="390"/>
      <c r="H603" s="390"/>
      <c r="I603" s="390"/>
      <c r="J603" s="390"/>
      <c r="K603" s="390"/>
      <c r="L603" s="390"/>
      <c r="M603" s="390"/>
      <c r="N603" s="390"/>
      <c r="O603" s="390"/>
      <c r="P603" s="391"/>
      <c r="Q603" s="159"/>
      <c r="R603" s="159"/>
      <c r="S603" s="159"/>
      <c r="T603" s="159"/>
      <c r="U603" s="159"/>
      <c r="V603" s="159"/>
      <c r="W603" s="159"/>
      <c r="X603" s="159"/>
      <c r="Y603" s="159"/>
      <c r="Z603" s="159"/>
      <c r="AA603" s="159"/>
      <c r="AB603" s="159"/>
      <c r="AC603" s="159"/>
      <c r="AD603" s="159"/>
      <c r="AE603" s="159"/>
      <c r="AF603" s="159"/>
      <c r="AG603" s="179"/>
      <c r="AI603" s="25" t="s">
        <v>738</v>
      </c>
      <c r="AJ603" s="19" t="str">
        <f>VLOOKUP(C603,EJE!C$1:D1935,2,FALSE)</f>
        <v>https://drive.google.com/file/d/1Obj2B0pgphywe8p9A6MvgDIw5gB_Nl53/view?usp=sharing</v>
      </c>
    </row>
    <row r="604" spans="1:36" ht="12" customHeight="1">
      <c r="A604" s="155">
        <v>2</v>
      </c>
      <c r="B604" s="81" t="s">
        <v>264</v>
      </c>
      <c r="C604" s="179" t="s">
        <v>651</v>
      </c>
      <c r="D604" s="132" t="str">
        <f t="shared" si="302"/>
        <v>video</v>
      </c>
      <c r="E604" s="380"/>
      <c r="F604" s="380"/>
      <c r="G604" s="380"/>
      <c r="H604" s="380" t="s">
        <v>776</v>
      </c>
      <c r="I604" s="380"/>
      <c r="J604" s="380"/>
      <c r="K604" s="380">
        <v>3</v>
      </c>
      <c r="L604" s="380"/>
      <c r="M604" s="380"/>
      <c r="N604" s="380"/>
      <c r="O604" s="380"/>
      <c r="P604" s="385"/>
      <c r="Q604" s="159"/>
      <c r="R604" s="159"/>
      <c r="S604" s="159"/>
      <c r="T604" s="159"/>
      <c r="U604" s="159"/>
      <c r="V604" s="159"/>
      <c r="W604" s="159"/>
      <c r="X604" s="159"/>
      <c r="Y604" s="159"/>
      <c r="Z604" s="159"/>
      <c r="AA604" s="159"/>
      <c r="AB604" s="159"/>
      <c r="AC604" s="159"/>
      <c r="AD604" s="159"/>
      <c r="AE604" s="159"/>
      <c r="AF604" s="159"/>
      <c r="AG604" s="179"/>
      <c r="AI604" s="25" t="s">
        <v>738</v>
      </c>
      <c r="AJ604" s="19" t="str">
        <f>VLOOKUP(C604,EJE!C$1:D1936,2,FALSE)</f>
        <v>https://youtu.be/NDnUK9fSDe8?si=3nBkyPS7AyNNNd0x</v>
      </c>
    </row>
    <row r="605" spans="1:36" ht="12.75" customHeight="1" thickBot="1">
      <c r="A605" s="155">
        <v>3</v>
      </c>
      <c r="B605" s="82" t="s">
        <v>942</v>
      </c>
      <c r="C605" s="181" t="s">
        <v>176</v>
      </c>
      <c r="D605" s="133" t="str">
        <f t="shared" si="302"/>
        <v>video</v>
      </c>
      <c r="E605" s="387"/>
      <c r="F605" s="387"/>
      <c r="G605" s="387"/>
      <c r="H605" s="387" t="s">
        <v>776</v>
      </c>
      <c r="I605" s="387"/>
      <c r="J605" s="387"/>
      <c r="K605" s="387">
        <v>3</v>
      </c>
      <c r="L605" s="387"/>
      <c r="M605" s="387"/>
      <c r="N605" s="387"/>
      <c r="O605" s="387"/>
      <c r="P605" s="388"/>
      <c r="Q605" s="159"/>
      <c r="R605" s="159"/>
      <c r="S605" s="159"/>
      <c r="T605" s="159"/>
      <c r="U605" s="159"/>
      <c r="V605" s="159"/>
      <c r="W605" s="159"/>
      <c r="X605" s="159"/>
      <c r="Y605" s="159"/>
      <c r="Z605" s="159"/>
      <c r="AA605" s="159"/>
      <c r="AB605" s="159"/>
      <c r="AC605" s="159"/>
      <c r="AD605" s="159"/>
      <c r="AE605" s="159"/>
      <c r="AF605" s="159"/>
      <c r="AG605" s="179"/>
      <c r="AI605" s="25" t="s">
        <v>738</v>
      </c>
      <c r="AJ605" s="19" t="str">
        <f>VLOOKUP(C605,EJE!C$1:D1937,2,FALSE)</f>
        <v>https://drive.google.com/file/d/1Q1An8Nigul245WUqUDS52fCJOsCBmEqf/view?usp=drive_link</v>
      </c>
    </row>
    <row r="606" spans="1:36" ht="12" customHeight="1">
      <c r="A606" s="155">
        <v>4</v>
      </c>
      <c r="B606" s="81" t="s">
        <v>739</v>
      </c>
      <c r="C606" s="179" t="s">
        <v>66</v>
      </c>
      <c r="D606" s="132" t="str">
        <f t="shared" si="302"/>
        <v>video</v>
      </c>
      <c r="E606" s="380"/>
      <c r="F606" s="380"/>
      <c r="G606" s="380"/>
      <c r="H606" s="380" t="s">
        <v>776</v>
      </c>
      <c r="I606" s="380"/>
      <c r="J606" s="380"/>
      <c r="K606" s="380">
        <v>3</v>
      </c>
      <c r="L606" s="380"/>
      <c r="M606" s="380"/>
      <c r="N606" s="380"/>
      <c r="O606" s="380"/>
      <c r="P606" s="385"/>
      <c r="Q606" s="159"/>
      <c r="R606" s="159"/>
      <c r="S606" s="159"/>
      <c r="T606" s="159"/>
      <c r="U606" s="159"/>
      <c r="V606" s="159"/>
      <c r="W606" s="159"/>
      <c r="X606" s="159"/>
      <c r="Y606" s="159"/>
      <c r="Z606" s="159"/>
      <c r="AA606" s="159"/>
      <c r="AB606" s="159"/>
      <c r="AC606" s="159"/>
      <c r="AD606" s="159"/>
      <c r="AE606" s="159"/>
      <c r="AF606" s="159"/>
      <c r="AG606" s="179"/>
      <c r="AI606" s="25" t="s">
        <v>738</v>
      </c>
      <c r="AJ606" s="19" t="str">
        <f>VLOOKUP(C606,EJE!C$1:D1938,2,FALSE)</f>
        <v>https://youtu.be/YNAwRWgPwNk?si=tRGZb459mOPBCCZB</v>
      </c>
    </row>
    <row r="607" spans="1:36" ht="12" customHeight="1">
      <c r="A607" s="155">
        <v>5</v>
      </c>
      <c r="B607" s="81" t="s">
        <v>739</v>
      </c>
      <c r="C607" s="179" t="s">
        <v>622</v>
      </c>
      <c r="D607" s="132" t="e">
        <f t="shared" si="302"/>
        <v>#N/A</v>
      </c>
      <c r="E607" s="380"/>
      <c r="F607" s="380"/>
      <c r="G607" s="380"/>
      <c r="H607" s="380" t="s">
        <v>776</v>
      </c>
      <c r="I607" s="380"/>
      <c r="J607" s="380"/>
      <c r="K607" s="380">
        <v>3</v>
      </c>
      <c r="L607" s="380"/>
      <c r="M607" s="380"/>
      <c r="N607" s="380"/>
      <c r="O607" s="380"/>
      <c r="P607" s="385"/>
      <c r="Q607" s="159"/>
      <c r="R607" s="159"/>
      <c r="S607" s="159"/>
      <c r="T607" s="159"/>
      <c r="U607" s="159"/>
      <c r="V607" s="159"/>
      <c r="W607" s="159"/>
      <c r="X607" s="159"/>
      <c r="Y607" s="159"/>
      <c r="Z607" s="159"/>
      <c r="AA607" s="159"/>
      <c r="AB607" s="159"/>
      <c r="AC607" s="159"/>
      <c r="AD607" s="159"/>
      <c r="AE607" s="159"/>
      <c r="AF607" s="159"/>
      <c r="AG607" s="179"/>
      <c r="AI607" s="25" t="s">
        <v>738</v>
      </c>
      <c r="AJ607" s="19" t="e">
        <f>VLOOKUP(C607,EJE!C$1:D1939,2,FALSE)</f>
        <v>#N/A</v>
      </c>
    </row>
    <row r="608" spans="1:36" ht="12.75" customHeight="1" thickBot="1">
      <c r="A608" s="155">
        <v>6</v>
      </c>
      <c r="B608" s="81" t="s">
        <v>0</v>
      </c>
      <c r="C608" s="179" t="s">
        <v>627</v>
      </c>
      <c r="D608" s="132" t="str">
        <f t="shared" si="302"/>
        <v>video</v>
      </c>
      <c r="E608" s="380"/>
      <c r="F608" s="380"/>
      <c r="G608" s="380"/>
      <c r="H608" s="380" t="s">
        <v>776</v>
      </c>
      <c r="I608" s="380"/>
      <c r="J608" s="380"/>
      <c r="K608" s="380">
        <v>3</v>
      </c>
      <c r="L608" s="380"/>
      <c r="M608" s="380"/>
      <c r="N608" s="380"/>
      <c r="O608" s="380"/>
      <c r="P608" s="385"/>
      <c r="Q608" s="159"/>
      <c r="R608" s="159"/>
      <c r="S608" s="159"/>
      <c r="T608" s="159"/>
      <c r="U608" s="159"/>
      <c r="V608" s="159"/>
      <c r="W608" s="159"/>
      <c r="X608" s="159"/>
      <c r="Y608" s="159"/>
      <c r="Z608" s="159"/>
      <c r="AA608" s="159"/>
      <c r="AB608" s="159"/>
      <c r="AC608" s="159"/>
      <c r="AD608" s="159"/>
      <c r="AE608" s="159"/>
      <c r="AF608" s="159"/>
      <c r="AG608" s="179"/>
      <c r="AI608" s="25" t="s">
        <v>738</v>
      </c>
      <c r="AJ608" s="19" t="str">
        <f>VLOOKUP(C608,EJE!C$1:D1940,2,FALSE)</f>
        <v>https://youtu.be/21c_yxmd5lQ?si=PIVwUqgcfAsyu5jn</v>
      </c>
    </row>
    <row r="609" spans="1:36" ht="12.75">
      <c r="A609" s="155">
        <v>7</v>
      </c>
      <c r="B609" s="129" t="s">
        <v>1161</v>
      </c>
      <c r="C609" s="177" t="str">
        <f>+VLOOKUP($B609,PERIODIZACION!$A$3:$AN$528,2,FALSE)</f>
        <v>SEAL ROW</v>
      </c>
      <c r="D609" s="222">
        <f>IF(VLOOKUP($B609,PERIODIZACION!$A$3:$AN$528,3,FALSE)=0,"",VLOOKUP($B609,PERIODIZACION!$A$3:$AN$528,3,FALSE))</f>
        <v>40</v>
      </c>
      <c r="E609" s="177" t="str">
        <f t="shared" ref="E609" si="303">IF(D609 &lt;&gt; "","/","")</f>
        <v>/</v>
      </c>
      <c r="F609" s="177">
        <f>IF(VLOOKUP($B609,PERIODIZACION!$A$3:$AN$500,4,FALSE)=0,"",VLOOKUP($B609,PERIODIZACION!$A$3:$AN$500,4,FALSE))</f>
        <v>4</v>
      </c>
      <c r="G609" s="177">
        <f>IF(VLOOKUP($B609,PERIODIZACION!$A$3:$AN$500,5,FALSE)=0,"",VLOOKUP($B609,PERIODIZACION!$A$3:$AN$500,5,FALSE))</f>
        <v>60</v>
      </c>
      <c r="H609" s="177" t="str">
        <f t="shared" ref="H609" si="304">IF(G609 &lt;&gt; "","/","")</f>
        <v>/</v>
      </c>
      <c r="I609" s="177">
        <f>IF(VLOOKUP($B609,PERIODIZACION!$A$3:$AN$500,6,FALSE)=0,"",VLOOKUP($B609,PERIODIZACION!$A$3:$AN$500,6,FALSE))</f>
        <v>4</v>
      </c>
      <c r="J609" s="177">
        <f>IF(VLOOKUP($B609,PERIODIZACION!$A$3:$AN$500,7,FALSE)=0,"",VLOOKUP($B609,PERIODIZACION!$A$3:$AN$500,7,FALSE))</f>
        <v>70</v>
      </c>
      <c r="K609" s="177" t="str">
        <f t="shared" ref="K609" si="305">IF(J609 &lt;&gt; "","/","")</f>
        <v>/</v>
      </c>
      <c r="L609" s="177">
        <f>IF(VLOOKUP($B609,PERIODIZACION!$A$3:$AN$500,8,FALSE)=0,"",VLOOKUP($B609,PERIODIZACION!$A$3:$AN$500,8,FALSE))</f>
        <v>4</v>
      </c>
      <c r="M609" s="177">
        <f>IF(VLOOKUP($B609,PERIODIZACION!$A$3:$AN$500,9,FALSE)=0,"",VLOOKUP($B609,PERIODIZACION!$A$3:$AN$500,9,FALSE))</f>
        <v>80</v>
      </c>
      <c r="N609" s="177" t="str">
        <f t="shared" ref="N609" si="306">IF(M609 &lt;&gt; "","/","")</f>
        <v>/</v>
      </c>
      <c r="O609" s="177">
        <f>IF(VLOOKUP($B609,PERIODIZACION!$A$3:$AN$500,10,FALSE)=0,"",VLOOKUP($B609,PERIODIZACION!$A$3:$AN$500,10,FALSE))</f>
        <v>2</v>
      </c>
      <c r="P609" s="177">
        <f>IF(VLOOKUP($B609,PERIODIZACION!$A$3:$AN$500,11,FALSE)=0,"",VLOOKUP($B609,PERIODIZACION!$A$3:$AN$500,11,FALSE))</f>
        <v>80</v>
      </c>
      <c r="Q609" s="177" t="str">
        <f t="shared" ref="Q609" si="307">IF(P609 &lt;&gt; "","/","")</f>
        <v>/</v>
      </c>
      <c r="R609" s="177">
        <f>IF(VLOOKUP($B609,PERIODIZACION!$A$3:$AN$500,12,FALSE)=0,"",VLOOKUP($B609,PERIODIZACION!$A$3:$AN$500,12,FALSE))</f>
        <v>2</v>
      </c>
      <c r="S609" s="177">
        <f>IF(VLOOKUP($B609,PERIODIZACION!$A$3:$AN$500,13,FALSE)=0,"",VLOOKUP($B609,PERIODIZACION!$A$3:$AN$500,13,FALSE))</f>
        <v>80</v>
      </c>
      <c r="T609" s="177" t="str">
        <f t="shared" ref="T609" si="308">IF(S609 &lt;&gt; "","/","")</f>
        <v>/</v>
      </c>
      <c r="U609" s="177">
        <f>IF(VLOOKUP($B609,PERIODIZACION!$A$3:$AN$500,14,FALSE)=0,"",VLOOKUP($B609,PERIODIZACION!$A$3:$AN$500,14,FALSE))</f>
        <v>2</v>
      </c>
      <c r="V609" s="177">
        <f>IF(VLOOKUP($B609,PERIODIZACION!$A$3:$AN$500,15,FALSE)=0,"",VLOOKUP($B609,PERIODIZACION!$A$3:$AN$500,15,FALSE))</f>
        <v>80</v>
      </c>
      <c r="W609" s="177" t="str">
        <f t="shared" ref="W609" si="309">IF(V609 &lt;&gt; "","/","")</f>
        <v>/</v>
      </c>
      <c r="X609" s="177">
        <f>IF(VLOOKUP($B609,PERIODIZACION!$A$3:$AN$500,16,FALSE)=0,"",VLOOKUP($B609,PERIODIZACION!$A$3:$AN$500,16,FALSE))</f>
        <v>2</v>
      </c>
      <c r="Y609" s="177">
        <f>IF(VLOOKUP($B609,PERIODIZACION!$A$3:$AN$500,17,FALSE)=0,"",VLOOKUP($B609,PERIODIZACION!$A$3:$AN$500,17,FALSE))</f>
        <v>80</v>
      </c>
      <c r="Z609" s="177" t="str">
        <f t="shared" ref="Z609" si="310">IF(Y609 &lt;&gt; "","/","")</f>
        <v>/</v>
      </c>
      <c r="AA609" s="177">
        <f>IF(VLOOKUP($B609,PERIODIZACION!$A$3:$AN$500,18,FALSE)=0,"",VLOOKUP($B609,PERIODIZACION!$A$3:$AN$500,18,FALSE))</f>
        <v>2</v>
      </c>
      <c r="AB609" s="177">
        <f>IF(VLOOKUP($B609,PERIODIZACION!$A$3:$AN$500,19,FALSE)=0,"",VLOOKUP($B609,PERIODIZACION!$A$3:$AN$500,19,FALSE))</f>
        <v>80</v>
      </c>
      <c r="AC609" s="177" t="str">
        <f t="shared" ref="AC609" si="311">IF(AB609 &lt;&gt; "","/","")</f>
        <v>/</v>
      </c>
      <c r="AD609" s="177">
        <f>IF(VLOOKUP($B609,PERIODIZACION!$A$3:$AN$500,20,FALSE)=0,"",VLOOKUP($B609,PERIODIZACION!$A$3:$AN$500,20,FALSE))</f>
        <v>2</v>
      </c>
      <c r="AE609" s="177" t="str">
        <f>IF(VLOOKUP($B609,PERIODIZACION!$A$3:$AN$500,21,FALSE)=0,"",VLOOKUP($B609,PERIODIZACION!$A$3:$AN$500,21,FALSE))</f>
        <v/>
      </c>
      <c r="AF609" s="177" t="str">
        <f t="shared" ref="AF609" si="312">IF(AE609 &lt;&gt; "","/","")</f>
        <v/>
      </c>
      <c r="AG609" s="182" t="str">
        <f>IF(VLOOKUP($B609,PERIODIZACION!$A$3:$AN$500,22,FALSE)=0,"",VLOOKUP($B609,PERIODIZACION!$A$3:$AN$500,22,FALSE))</f>
        <v/>
      </c>
      <c r="AJ609" s="19" t="e">
        <f>VLOOKUP(C609,EJE!C$1:D1941,2,FALSE)</f>
        <v>#N/A</v>
      </c>
    </row>
    <row r="610" spans="1:36" ht="12" customHeight="1">
      <c r="A610" s="155">
        <v>8</v>
      </c>
      <c r="B610" s="81" t="s">
        <v>685</v>
      </c>
      <c r="C610" s="179" t="s">
        <v>3</v>
      </c>
      <c r="D610" s="132" t="str">
        <f>HYPERLINK(AJ610,AI610)</f>
        <v>video</v>
      </c>
      <c r="E610" s="380"/>
      <c r="F610" s="380"/>
      <c r="G610" s="380"/>
      <c r="H610" s="380" t="s">
        <v>776</v>
      </c>
      <c r="I610" s="380"/>
      <c r="J610" s="380"/>
      <c r="K610" s="380"/>
      <c r="L610" s="380"/>
      <c r="M610" s="380"/>
      <c r="N610" s="380"/>
      <c r="O610" s="380"/>
      <c r="P610" s="380"/>
      <c r="Q610" s="179"/>
      <c r="R610" s="179"/>
      <c r="S610" s="179"/>
      <c r="T610" s="179"/>
      <c r="U610" s="179"/>
      <c r="V610" s="179"/>
      <c r="W610" s="179"/>
      <c r="X610" s="179"/>
      <c r="Y610" s="179"/>
      <c r="Z610" s="179"/>
      <c r="AA610" s="179"/>
      <c r="AB610" s="179"/>
      <c r="AC610" s="179"/>
      <c r="AD610" s="179"/>
      <c r="AE610" s="179"/>
      <c r="AF610" s="179"/>
      <c r="AG610" s="183"/>
      <c r="AI610" s="25" t="s">
        <v>738</v>
      </c>
      <c r="AJ610" s="19" t="str">
        <f>VLOOKUP(C610,EJE!C$1:D1942,2,FALSE)</f>
        <v>https://youtu.be/JwwQxitUCsY?si=-0IR-GRHn2uOUwX0</v>
      </c>
    </row>
    <row r="611" spans="1:36" ht="12.75" customHeight="1" thickBot="1">
      <c r="A611" s="155">
        <v>9</v>
      </c>
      <c r="B611" s="82" t="s">
        <v>264</v>
      </c>
      <c r="C611" s="181" t="s">
        <v>219</v>
      </c>
      <c r="D611" s="133" t="str">
        <f>HYPERLINK(AJ611,AI611)</f>
        <v>video</v>
      </c>
      <c r="E611" s="387"/>
      <c r="F611" s="387"/>
      <c r="G611" s="387"/>
      <c r="H611" s="387" t="s">
        <v>776</v>
      </c>
      <c r="I611" s="387"/>
      <c r="J611" s="387"/>
      <c r="K611" s="387"/>
      <c r="L611" s="387"/>
      <c r="M611" s="387"/>
      <c r="N611" s="387"/>
      <c r="O611" s="387"/>
      <c r="P611" s="387"/>
      <c r="Q611" s="181"/>
      <c r="R611" s="181"/>
      <c r="S611" s="181"/>
      <c r="T611" s="181"/>
      <c r="U611" s="181"/>
      <c r="V611" s="181"/>
      <c r="W611" s="181"/>
      <c r="X611" s="181"/>
      <c r="Y611" s="181"/>
      <c r="Z611" s="181"/>
      <c r="AA611" s="181"/>
      <c r="AB611" s="181"/>
      <c r="AC611" s="181"/>
      <c r="AD611" s="181"/>
      <c r="AE611" s="181"/>
      <c r="AF611" s="181"/>
      <c r="AG611" s="184"/>
      <c r="AI611" s="25" t="s">
        <v>738</v>
      </c>
      <c r="AJ611" s="19">
        <f>VLOOKUP(C611,EJE!C$1:D1943,2,FALSE)</f>
        <v>0</v>
      </c>
    </row>
    <row r="612" spans="1:36" ht="20.25" customHeight="1">
      <c r="A612" s="155">
        <v>10</v>
      </c>
      <c r="B612" s="163"/>
      <c r="C612" s="163"/>
      <c r="D612" s="226"/>
      <c r="E612" s="403" t="s">
        <v>688</v>
      </c>
      <c r="F612" s="403"/>
      <c r="G612" s="403"/>
      <c r="H612" s="403" t="s">
        <v>38</v>
      </c>
      <c r="I612" s="403"/>
      <c r="J612" s="403"/>
      <c r="K612" s="403" t="s">
        <v>687</v>
      </c>
      <c r="L612" s="403"/>
      <c r="M612" s="403"/>
      <c r="N612" s="403" t="s">
        <v>686</v>
      </c>
      <c r="O612" s="403"/>
      <c r="P612" s="403"/>
      <c r="Q612" s="179"/>
      <c r="R612" s="179"/>
      <c r="S612" s="179"/>
      <c r="T612" s="179"/>
      <c r="U612" s="179"/>
      <c r="V612" s="179"/>
      <c r="W612" s="179"/>
      <c r="X612" s="179"/>
      <c r="Y612" s="179"/>
      <c r="Z612" s="179"/>
      <c r="AA612" s="179"/>
      <c r="AB612" s="179"/>
      <c r="AC612" s="179"/>
      <c r="AD612" s="179"/>
      <c r="AE612" s="179"/>
      <c r="AF612" s="179"/>
      <c r="AG612" s="179"/>
      <c r="AJ612" s="19"/>
    </row>
    <row r="613" spans="1:36" ht="12" customHeight="1">
      <c r="A613" s="155">
        <v>11</v>
      </c>
      <c r="B613" s="83" t="s">
        <v>685</v>
      </c>
      <c r="C613" s="179" t="s">
        <v>3</v>
      </c>
      <c r="D613" s="132" t="str">
        <f t="shared" ref="D613:D619" si="313">HYPERLINK(AJ613,AI613)</f>
        <v>video</v>
      </c>
      <c r="E613" s="380"/>
      <c r="F613" s="380"/>
      <c r="G613" s="380"/>
      <c r="H613" s="380" t="s">
        <v>776</v>
      </c>
      <c r="I613" s="380"/>
      <c r="J613" s="380"/>
      <c r="K613" s="380"/>
      <c r="L613" s="380"/>
      <c r="M613" s="380"/>
      <c r="N613" s="380"/>
      <c r="O613" s="380"/>
      <c r="P613" s="380"/>
      <c r="Q613" s="179"/>
      <c r="R613" s="179"/>
      <c r="S613" s="179"/>
      <c r="T613" s="179"/>
      <c r="U613" s="179"/>
      <c r="V613" s="179"/>
      <c r="W613" s="179"/>
      <c r="X613" s="179"/>
      <c r="Y613" s="179"/>
      <c r="Z613" s="179"/>
      <c r="AA613" s="179"/>
      <c r="AB613" s="179"/>
      <c r="AC613" s="179"/>
      <c r="AD613" s="179"/>
      <c r="AE613" s="179"/>
      <c r="AF613" s="179"/>
      <c r="AG613" s="179"/>
      <c r="AI613" s="25" t="s">
        <v>738</v>
      </c>
      <c r="AJ613" s="19" t="str">
        <f>VLOOKUP(C613,EJE!C$1:D1945,2,FALSE)</f>
        <v>https://youtu.be/JwwQxitUCsY?si=-0IR-GRHn2uOUwX0</v>
      </c>
    </row>
    <row r="614" spans="1:36" ht="12.75" customHeight="1">
      <c r="A614" s="155">
        <v>12</v>
      </c>
      <c r="B614" s="83" t="s">
        <v>942</v>
      </c>
      <c r="C614" s="179" t="s">
        <v>179</v>
      </c>
      <c r="D614" s="132" t="str">
        <f t="shared" si="313"/>
        <v>video</v>
      </c>
      <c r="E614" s="380"/>
      <c r="F614" s="380"/>
      <c r="G614" s="380"/>
      <c r="H614" s="380" t="s">
        <v>776</v>
      </c>
      <c r="I614" s="380"/>
      <c r="J614" s="380"/>
      <c r="K614" s="380"/>
      <c r="L614" s="380"/>
      <c r="M614" s="380"/>
      <c r="N614" s="380"/>
      <c r="O614" s="380"/>
      <c r="P614" s="380"/>
      <c r="Q614" s="179"/>
      <c r="R614" s="179"/>
      <c r="S614" s="179"/>
      <c r="T614" s="179"/>
      <c r="U614" s="179"/>
      <c r="V614" s="179"/>
      <c r="W614" s="179"/>
      <c r="X614" s="179"/>
      <c r="Y614" s="179"/>
      <c r="Z614" s="179"/>
      <c r="AA614" s="179"/>
      <c r="AB614" s="179"/>
      <c r="AC614" s="179"/>
      <c r="AD614" s="179"/>
      <c r="AE614" s="179"/>
      <c r="AF614" s="179"/>
      <c r="AG614" s="179"/>
      <c r="AI614" s="25" t="s">
        <v>738</v>
      </c>
      <c r="AJ614" s="19" t="str">
        <f>VLOOKUP(C614,EJE!C$1:D1946,2,FALSE)</f>
        <v>https://drive.google.com/file/d/1aPXukXLmArT7QiK0Ae-iFEh4IpnK7iYT/view?usp=sharing</v>
      </c>
    </row>
    <row r="615" spans="1:36" ht="12" customHeight="1">
      <c r="A615" s="155">
        <v>13</v>
      </c>
      <c r="B615" s="83" t="s">
        <v>942</v>
      </c>
      <c r="C615" s="179" t="s">
        <v>179</v>
      </c>
      <c r="D615" s="132" t="str">
        <f t="shared" si="313"/>
        <v>video</v>
      </c>
      <c r="E615" s="380"/>
      <c r="F615" s="380"/>
      <c r="G615" s="380"/>
      <c r="H615" s="380" t="s">
        <v>776</v>
      </c>
      <c r="I615" s="380"/>
      <c r="J615" s="380"/>
      <c r="K615" s="380"/>
      <c r="L615" s="380"/>
      <c r="M615" s="380"/>
      <c r="N615" s="380"/>
      <c r="O615" s="380"/>
      <c r="P615" s="380"/>
      <c r="Q615" s="179"/>
      <c r="R615" s="179"/>
      <c r="S615" s="179"/>
      <c r="T615" s="179"/>
      <c r="U615" s="179"/>
      <c r="V615" s="179"/>
      <c r="W615" s="179"/>
      <c r="X615" s="179"/>
      <c r="Y615" s="179"/>
      <c r="Z615" s="179"/>
      <c r="AA615" s="179"/>
      <c r="AB615" s="179"/>
      <c r="AC615" s="179"/>
      <c r="AD615" s="179"/>
      <c r="AE615" s="179"/>
      <c r="AF615" s="179"/>
      <c r="AG615" s="179"/>
      <c r="AI615" s="25" t="s">
        <v>738</v>
      </c>
      <c r="AJ615" s="19" t="str">
        <f>VLOOKUP(C615,EJE!C$1:D1947,2,FALSE)</f>
        <v>https://drive.google.com/file/d/1aPXukXLmArT7QiK0Ae-iFEh4IpnK7iYT/view?usp=sharing</v>
      </c>
    </row>
    <row r="616" spans="1:36" ht="12" customHeight="1">
      <c r="A616" s="155">
        <v>14</v>
      </c>
      <c r="B616" s="83" t="s">
        <v>42</v>
      </c>
      <c r="C616" s="171" t="s">
        <v>15</v>
      </c>
      <c r="D616" s="132" t="str">
        <f t="shared" si="313"/>
        <v>video</v>
      </c>
      <c r="E616" s="392">
        <v>10</v>
      </c>
      <c r="F616" s="392"/>
      <c r="G616" s="392"/>
      <c r="H616" s="392" t="s">
        <v>772</v>
      </c>
      <c r="I616" s="392"/>
      <c r="J616" s="392"/>
      <c r="K616" s="392">
        <v>3</v>
      </c>
      <c r="L616" s="392"/>
      <c r="M616" s="392"/>
      <c r="N616" s="392"/>
      <c r="O616" s="392"/>
      <c r="P616" s="392"/>
      <c r="Q616" s="171"/>
      <c r="R616" s="171"/>
      <c r="S616" s="171"/>
      <c r="T616" s="130"/>
      <c r="U616" s="130"/>
      <c r="V616" s="130"/>
      <c r="W616" s="130"/>
      <c r="X616" s="130"/>
      <c r="Y616" s="130"/>
      <c r="Z616" s="130"/>
      <c r="AA616" s="130"/>
      <c r="AB616" s="130"/>
      <c r="AC616" s="130"/>
      <c r="AD616" s="130"/>
      <c r="AE616" s="130"/>
      <c r="AF616" s="130"/>
      <c r="AG616" s="171"/>
      <c r="AI616" s="25" t="s">
        <v>738</v>
      </c>
      <c r="AJ616" s="19">
        <f>VLOOKUP(C616,EJE!C$1:D1948,2,FALSE)</f>
        <v>0</v>
      </c>
    </row>
    <row r="617" spans="1:36" ht="12" customHeight="1">
      <c r="A617" s="155">
        <v>15</v>
      </c>
      <c r="B617" s="83" t="s">
        <v>39</v>
      </c>
      <c r="C617" s="171" t="s">
        <v>149</v>
      </c>
      <c r="D617" s="132" t="str">
        <f t="shared" si="313"/>
        <v>video</v>
      </c>
      <c r="E617" s="392">
        <v>10</v>
      </c>
      <c r="F617" s="392"/>
      <c r="G617" s="392"/>
      <c r="H617" s="392" t="s">
        <v>772</v>
      </c>
      <c r="I617" s="392"/>
      <c r="J617" s="392"/>
      <c r="K617" s="392">
        <v>3</v>
      </c>
      <c r="L617" s="392"/>
      <c r="M617" s="392"/>
      <c r="N617" s="392"/>
      <c r="O617" s="392"/>
      <c r="P617" s="392"/>
      <c r="Q617" s="171"/>
      <c r="R617" s="171"/>
      <c r="S617" s="171"/>
      <c r="T617" s="130"/>
      <c r="U617" s="130"/>
      <c r="V617" s="130"/>
      <c r="W617" s="130"/>
      <c r="X617" s="130"/>
      <c r="Y617" s="130"/>
      <c r="Z617" s="130"/>
      <c r="AA617" s="130"/>
      <c r="AB617" s="130"/>
      <c r="AC617" s="130"/>
      <c r="AD617" s="130"/>
      <c r="AE617" s="130"/>
      <c r="AF617" s="130"/>
      <c r="AG617" s="171"/>
      <c r="AI617" s="25" t="s">
        <v>738</v>
      </c>
      <c r="AJ617" s="19">
        <f>VLOOKUP(C617,EJE!C$1:D1949,2,FALSE)</f>
        <v>0</v>
      </c>
    </row>
    <row r="618" spans="1:36" ht="12.75" customHeight="1">
      <c r="A618" s="155">
        <v>16</v>
      </c>
      <c r="B618" s="83" t="s">
        <v>685</v>
      </c>
      <c r="C618" s="171" t="s">
        <v>4</v>
      </c>
      <c r="D618" s="132" t="str">
        <f t="shared" si="313"/>
        <v>video</v>
      </c>
      <c r="E618" s="392"/>
      <c r="F618" s="392"/>
      <c r="G618" s="392"/>
      <c r="H618" s="392" t="s">
        <v>779</v>
      </c>
      <c r="I618" s="392"/>
      <c r="J618" s="392"/>
      <c r="K618" s="392">
        <v>3</v>
      </c>
      <c r="L618" s="392"/>
      <c r="M618" s="392"/>
      <c r="N618" s="392"/>
      <c r="O618" s="392"/>
      <c r="P618" s="392"/>
      <c r="Q618" s="171"/>
      <c r="R618" s="171"/>
      <c r="S618" s="171"/>
      <c r="T618" s="130"/>
      <c r="U618" s="130"/>
      <c r="V618" s="130"/>
      <c r="W618" s="130"/>
      <c r="X618" s="130"/>
      <c r="Y618" s="130"/>
      <c r="Z618" s="130"/>
      <c r="AA618" s="130"/>
      <c r="AB618" s="130"/>
      <c r="AC618" s="130"/>
      <c r="AD618" s="130"/>
      <c r="AE618" s="130"/>
      <c r="AF618" s="130"/>
      <c r="AG618" s="171"/>
      <c r="AI618" s="25" t="s">
        <v>738</v>
      </c>
      <c r="AJ618" s="19" t="str">
        <f>VLOOKUP(C618,EJE!C$1:D1950,2,FALSE)</f>
        <v>https://youtu.be/SvFPSj9WcEk?si=iMWBcf8EZLcp5zy2</v>
      </c>
    </row>
    <row r="619" spans="1:36">
      <c r="A619" s="155">
        <v>17</v>
      </c>
      <c r="B619" s="83" t="s">
        <v>1210</v>
      </c>
      <c r="C619" s="171" t="s">
        <v>1209</v>
      </c>
      <c r="D619" s="132" t="str">
        <f t="shared" si="313"/>
        <v>video</v>
      </c>
      <c r="E619" s="392"/>
      <c r="F619" s="392"/>
      <c r="G619" s="392"/>
      <c r="H619" s="392"/>
      <c r="I619" s="392"/>
      <c r="J619" s="392"/>
      <c r="K619" s="392"/>
      <c r="L619" s="392"/>
      <c r="M619" s="392"/>
      <c r="N619" s="392"/>
      <c r="O619" s="392"/>
      <c r="P619" s="392"/>
      <c r="Q619" s="171"/>
      <c r="R619" s="171"/>
      <c r="S619" s="171"/>
      <c r="T619" s="171"/>
      <c r="U619" s="171"/>
      <c r="V619" s="171"/>
      <c r="W619" s="171"/>
      <c r="X619" s="171"/>
      <c r="Y619" s="171"/>
      <c r="Z619" s="171"/>
      <c r="AA619" s="171"/>
      <c r="AB619" s="171"/>
      <c r="AC619" s="171"/>
      <c r="AD619" s="171"/>
      <c r="AE619" s="171"/>
      <c r="AF619" s="130"/>
      <c r="AG619" s="171"/>
      <c r="AI619" s="25" t="s">
        <v>738</v>
      </c>
      <c r="AJ619" s="19" t="str">
        <f>VLOOKUP(C619,EJE!C$1:D1951,2,FALSE)</f>
        <v>https://youtu.be/no-dXip-rJM?si=FZh_ygp5s19e7W3l</v>
      </c>
    </row>
    <row r="620" spans="1:36">
      <c r="A620" s="155">
        <v>18</v>
      </c>
      <c r="B620" s="83" t="s">
        <v>1</v>
      </c>
      <c r="C620" s="171" t="s">
        <v>746</v>
      </c>
      <c r="D620" s="132" t="str">
        <f t="shared" ref="D620:D626" si="314">HYPERLINK(AJ620,AI620)</f>
        <v>video</v>
      </c>
      <c r="E620" s="392"/>
      <c r="F620" s="392"/>
      <c r="G620" s="392"/>
      <c r="H620" s="392"/>
      <c r="I620" s="392"/>
      <c r="J620" s="392"/>
      <c r="K620" s="392"/>
      <c r="L620" s="392"/>
      <c r="M620" s="392"/>
      <c r="N620" s="392"/>
      <c r="O620" s="392"/>
      <c r="P620" s="392"/>
      <c r="Q620" s="171"/>
      <c r="R620" s="171"/>
      <c r="S620" s="171"/>
      <c r="T620" s="171"/>
      <c r="U620" s="171"/>
      <c r="V620" s="171"/>
      <c r="W620" s="171"/>
      <c r="X620" s="171"/>
      <c r="Y620" s="171"/>
      <c r="Z620" s="171"/>
      <c r="AA620" s="171"/>
      <c r="AB620" s="171"/>
      <c r="AC620" s="171"/>
      <c r="AD620" s="171"/>
      <c r="AE620" s="171"/>
      <c r="AF620" s="130"/>
      <c r="AG620" s="171"/>
      <c r="AI620" s="25" t="s">
        <v>738</v>
      </c>
      <c r="AJ620" s="19">
        <f>VLOOKUP(C620,EJE!C$1:D1952,2,FALSE)</f>
        <v>0</v>
      </c>
    </row>
    <row r="621" spans="1:36">
      <c r="A621" s="155">
        <v>19</v>
      </c>
      <c r="B621" s="83" t="s">
        <v>1</v>
      </c>
      <c r="C621" s="171" t="s">
        <v>746</v>
      </c>
      <c r="D621" s="132" t="str">
        <f t="shared" si="314"/>
        <v>video</v>
      </c>
      <c r="E621" s="392"/>
      <c r="F621" s="392"/>
      <c r="G621" s="392"/>
      <c r="H621" s="392"/>
      <c r="I621" s="392"/>
      <c r="J621" s="392"/>
      <c r="K621" s="392"/>
      <c r="L621" s="392"/>
      <c r="M621" s="392"/>
      <c r="N621" s="392"/>
      <c r="O621" s="392"/>
      <c r="P621" s="392"/>
      <c r="Q621" s="171"/>
      <c r="R621" s="171"/>
      <c r="S621" s="171"/>
      <c r="T621" s="171"/>
      <c r="U621" s="171"/>
      <c r="V621" s="171"/>
      <c r="W621" s="171"/>
      <c r="X621" s="171"/>
      <c r="Y621" s="171"/>
      <c r="Z621" s="171"/>
      <c r="AA621" s="171"/>
      <c r="AB621" s="171"/>
      <c r="AC621" s="171"/>
      <c r="AD621" s="171"/>
      <c r="AE621" s="171"/>
      <c r="AF621" s="130"/>
      <c r="AG621" s="171"/>
      <c r="AI621" s="25" t="s">
        <v>738</v>
      </c>
      <c r="AJ621" s="19">
        <f>VLOOKUP(C621,EJE!C$1:D1953,2,FALSE)</f>
        <v>0</v>
      </c>
    </row>
    <row r="622" spans="1:36">
      <c r="A622" s="155">
        <v>20</v>
      </c>
      <c r="B622" s="83" t="s">
        <v>1</v>
      </c>
      <c r="C622" s="171" t="s">
        <v>746</v>
      </c>
      <c r="D622" s="132" t="str">
        <f t="shared" si="314"/>
        <v>video</v>
      </c>
      <c r="E622" s="392"/>
      <c r="F622" s="392"/>
      <c r="G622" s="392"/>
      <c r="H622" s="392"/>
      <c r="I622" s="392"/>
      <c r="J622" s="392"/>
      <c r="K622" s="392"/>
      <c r="L622" s="392"/>
      <c r="M622" s="392"/>
      <c r="N622" s="392"/>
      <c r="O622" s="392"/>
      <c r="P622" s="392"/>
      <c r="Q622" s="171"/>
      <c r="R622" s="171"/>
      <c r="S622" s="171"/>
      <c r="T622" s="171"/>
      <c r="U622" s="171"/>
      <c r="V622" s="171"/>
      <c r="W622" s="171"/>
      <c r="X622" s="171"/>
      <c r="Y622" s="171"/>
      <c r="Z622" s="171"/>
      <c r="AA622" s="171"/>
      <c r="AB622" s="171"/>
      <c r="AC622" s="171"/>
      <c r="AD622" s="171"/>
      <c r="AE622" s="171"/>
      <c r="AF622" s="130"/>
      <c r="AG622" s="171"/>
      <c r="AI622" s="25" t="s">
        <v>738</v>
      </c>
      <c r="AJ622" s="19">
        <f>VLOOKUP(C622,EJE!C$1:D1954,2,FALSE)</f>
        <v>0</v>
      </c>
    </row>
    <row r="623" spans="1:36">
      <c r="A623" s="155">
        <v>21</v>
      </c>
      <c r="B623" s="83" t="s">
        <v>1</v>
      </c>
      <c r="C623" s="171" t="s">
        <v>746</v>
      </c>
      <c r="D623" s="132" t="str">
        <f t="shared" si="314"/>
        <v>video</v>
      </c>
      <c r="E623" s="392"/>
      <c r="F623" s="392"/>
      <c r="G623" s="392"/>
      <c r="H623" s="392"/>
      <c r="I623" s="392"/>
      <c r="J623" s="392"/>
      <c r="K623" s="392"/>
      <c r="L623" s="392"/>
      <c r="M623" s="392"/>
      <c r="N623" s="392"/>
      <c r="O623" s="392"/>
      <c r="P623" s="392"/>
      <c r="Q623" s="171"/>
      <c r="R623" s="171"/>
      <c r="S623" s="171"/>
      <c r="T623" s="171"/>
      <c r="U623" s="171"/>
      <c r="V623" s="171"/>
      <c r="W623" s="171"/>
      <c r="X623" s="171"/>
      <c r="Y623" s="171"/>
      <c r="Z623" s="171"/>
      <c r="AA623" s="171"/>
      <c r="AB623" s="171"/>
      <c r="AC623" s="171"/>
      <c r="AD623" s="171"/>
      <c r="AE623" s="171"/>
      <c r="AF623" s="130"/>
      <c r="AG623" s="171"/>
      <c r="AI623" s="25" t="s">
        <v>738</v>
      </c>
      <c r="AJ623" s="19">
        <f>VLOOKUP(C623,EJE!C$1:D1955,2,FALSE)</f>
        <v>0</v>
      </c>
    </row>
    <row r="624" spans="1:36">
      <c r="A624" s="155">
        <v>22</v>
      </c>
      <c r="B624" s="83" t="s">
        <v>1</v>
      </c>
      <c r="C624" s="171" t="s">
        <v>746</v>
      </c>
      <c r="D624" s="132" t="str">
        <f t="shared" si="314"/>
        <v>video</v>
      </c>
      <c r="E624" s="392"/>
      <c r="F624" s="392"/>
      <c r="G624" s="392"/>
      <c r="H624" s="392"/>
      <c r="I624" s="392"/>
      <c r="J624" s="392"/>
      <c r="K624" s="392"/>
      <c r="L624" s="392"/>
      <c r="M624" s="392"/>
      <c r="N624" s="392"/>
      <c r="O624" s="392"/>
      <c r="P624" s="392"/>
      <c r="Q624" s="171"/>
      <c r="R624" s="171"/>
      <c r="S624" s="171"/>
      <c r="T624" s="171"/>
      <c r="U624" s="171"/>
      <c r="V624" s="171"/>
      <c r="W624" s="171"/>
      <c r="X624" s="171"/>
      <c r="Y624" s="171"/>
      <c r="Z624" s="171"/>
      <c r="AA624" s="171"/>
      <c r="AB624" s="171"/>
      <c r="AC624" s="171"/>
      <c r="AD624" s="171"/>
      <c r="AE624" s="171"/>
      <c r="AF624" s="130"/>
      <c r="AG624" s="171"/>
      <c r="AI624" s="25" t="s">
        <v>738</v>
      </c>
      <c r="AJ624" s="19">
        <f>VLOOKUP(C624,EJE!C$1:D1956,2,FALSE)</f>
        <v>0</v>
      </c>
    </row>
    <row r="625" spans="1:36">
      <c r="A625" s="155">
        <v>23</v>
      </c>
      <c r="B625" s="83" t="s">
        <v>1</v>
      </c>
      <c r="C625" s="171" t="s">
        <v>746</v>
      </c>
      <c r="D625" s="132" t="str">
        <f t="shared" si="314"/>
        <v>video</v>
      </c>
      <c r="E625" s="392"/>
      <c r="F625" s="392"/>
      <c r="G625" s="392"/>
      <c r="H625" s="392"/>
      <c r="I625" s="392"/>
      <c r="J625" s="392"/>
      <c r="K625" s="392"/>
      <c r="L625" s="392"/>
      <c r="M625" s="392"/>
      <c r="N625" s="392"/>
      <c r="O625" s="392"/>
      <c r="P625" s="392"/>
      <c r="Q625" s="171"/>
      <c r="R625" s="171"/>
      <c r="S625" s="171"/>
      <c r="T625" s="171"/>
      <c r="U625" s="171"/>
      <c r="V625" s="171"/>
      <c r="W625" s="171"/>
      <c r="X625" s="171"/>
      <c r="Y625" s="171"/>
      <c r="Z625" s="171"/>
      <c r="AA625" s="171"/>
      <c r="AB625" s="171"/>
      <c r="AC625" s="171"/>
      <c r="AD625" s="171"/>
      <c r="AE625" s="171"/>
      <c r="AF625" s="130"/>
      <c r="AG625" s="171"/>
      <c r="AI625" s="25" t="s">
        <v>738</v>
      </c>
      <c r="AJ625" s="19">
        <f>VLOOKUP(C625,EJE!C$1:D1957,2,FALSE)</f>
        <v>0</v>
      </c>
    </row>
    <row r="626" spans="1:36">
      <c r="A626" s="155">
        <v>24</v>
      </c>
      <c r="B626" s="83" t="s">
        <v>1</v>
      </c>
      <c r="C626" s="171" t="s">
        <v>746</v>
      </c>
      <c r="D626" s="132" t="str">
        <f t="shared" si="314"/>
        <v>video</v>
      </c>
      <c r="E626" s="392"/>
      <c r="F626" s="392"/>
      <c r="G626" s="392"/>
      <c r="H626" s="392"/>
      <c r="I626" s="392"/>
      <c r="J626" s="392"/>
      <c r="K626" s="392"/>
      <c r="L626" s="392"/>
      <c r="M626" s="392"/>
      <c r="N626" s="392"/>
      <c r="O626" s="392"/>
      <c r="P626" s="392"/>
      <c r="Q626" s="171"/>
      <c r="R626" s="171"/>
      <c r="S626" s="171"/>
      <c r="T626" s="171"/>
      <c r="U626" s="171"/>
      <c r="V626" s="171"/>
      <c r="W626" s="171"/>
      <c r="X626" s="171"/>
      <c r="Y626" s="171"/>
      <c r="Z626" s="171"/>
      <c r="AA626" s="171"/>
      <c r="AB626" s="171"/>
      <c r="AC626" s="171"/>
      <c r="AD626" s="171"/>
      <c r="AE626" s="171"/>
      <c r="AF626" s="130"/>
      <c r="AG626" s="171"/>
      <c r="AI626" s="25" t="s">
        <v>738</v>
      </c>
      <c r="AJ626" s="19">
        <f>VLOOKUP(C626,EJE!C$1:D1958,2,FALSE)</f>
        <v>0</v>
      </c>
    </row>
  </sheetData>
  <mergeCells count="2292">
    <mergeCell ref="E626:G626"/>
    <mergeCell ref="H626:J626"/>
    <mergeCell ref="K626:M626"/>
    <mergeCell ref="N626:P626"/>
    <mergeCell ref="B560:D560"/>
    <mergeCell ref="E560:G560"/>
    <mergeCell ref="H560:J560"/>
    <mergeCell ref="K560:M560"/>
    <mergeCell ref="N560:P560"/>
    <mergeCell ref="E567:G567"/>
    <mergeCell ref="H567:J567"/>
    <mergeCell ref="K567:M567"/>
    <mergeCell ref="N567:P567"/>
    <mergeCell ref="E568:G568"/>
    <mergeCell ref="H568:J568"/>
    <mergeCell ref="K568:M568"/>
    <mergeCell ref="N568:P568"/>
    <mergeCell ref="E569:G569"/>
    <mergeCell ref="H569:J569"/>
    <mergeCell ref="K569:M569"/>
    <mergeCell ref="N569:P569"/>
    <mergeCell ref="E570:G570"/>
    <mergeCell ref="H570:J570"/>
    <mergeCell ref="E621:G621"/>
    <mergeCell ref="H621:J621"/>
    <mergeCell ref="K621:M621"/>
    <mergeCell ref="N621:P621"/>
    <mergeCell ref="E622:G622"/>
    <mergeCell ref="H622:J622"/>
    <mergeCell ref="K622:M622"/>
    <mergeCell ref="N622:P622"/>
    <mergeCell ref="N572:P572"/>
    <mergeCell ref="K573:M573"/>
    <mergeCell ref="N573:P573"/>
    <mergeCell ref="E574:G574"/>
    <mergeCell ref="H574:J574"/>
    <mergeCell ref="K574:M574"/>
    <mergeCell ref="N574:P574"/>
    <mergeCell ref="E586:G586"/>
    <mergeCell ref="H586:J586"/>
    <mergeCell ref="K586:M586"/>
    <mergeCell ref="E576:G576"/>
    <mergeCell ref="H576:J576"/>
    <mergeCell ref="K576:M576"/>
    <mergeCell ref="H596:J596"/>
    <mergeCell ref="K596:M596"/>
    <mergeCell ref="N596:P596"/>
    <mergeCell ref="E589:G589"/>
    <mergeCell ref="H589:J589"/>
    <mergeCell ref="K589:M589"/>
    <mergeCell ref="N589:P589"/>
    <mergeCell ref="E581:G581"/>
    <mergeCell ref="H581:J581"/>
    <mergeCell ref="K581:M581"/>
    <mergeCell ref="N581:P581"/>
    <mergeCell ref="E582:G582"/>
    <mergeCell ref="H582:J582"/>
    <mergeCell ref="K582:M582"/>
    <mergeCell ref="N582:P582"/>
    <mergeCell ref="E579:G579"/>
    <mergeCell ref="H579:J579"/>
    <mergeCell ref="K579:M579"/>
    <mergeCell ref="N579:P579"/>
    <mergeCell ref="E580:G580"/>
    <mergeCell ref="E623:G623"/>
    <mergeCell ref="H623:J623"/>
    <mergeCell ref="K623:M623"/>
    <mergeCell ref="N623:P623"/>
    <mergeCell ref="E624:G624"/>
    <mergeCell ref="H624:J624"/>
    <mergeCell ref="K624:M624"/>
    <mergeCell ref="N624:P624"/>
    <mergeCell ref="E625:G625"/>
    <mergeCell ref="H625:J625"/>
    <mergeCell ref="K625:M625"/>
    <mergeCell ref="N625:P625"/>
    <mergeCell ref="E547:G547"/>
    <mergeCell ref="H547:J547"/>
    <mergeCell ref="K547:M547"/>
    <mergeCell ref="N547:P547"/>
    <mergeCell ref="E548:G548"/>
    <mergeCell ref="H548:J548"/>
    <mergeCell ref="K548:M548"/>
    <mergeCell ref="N548:P548"/>
    <mergeCell ref="E612:G612"/>
    <mergeCell ref="H612:J612"/>
    <mergeCell ref="K612:M612"/>
    <mergeCell ref="N612:P612"/>
    <mergeCell ref="E619:G619"/>
    <mergeCell ref="H619:J619"/>
    <mergeCell ref="K619:M619"/>
    <mergeCell ref="N619:P619"/>
    <mergeCell ref="E620:G620"/>
    <mergeCell ref="H620:J620"/>
    <mergeCell ref="E573:G573"/>
    <mergeCell ref="H573:J573"/>
    <mergeCell ref="K620:M620"/>
    <mergeCell ref="N620:P620"/>
    <mergeCell ref="E542:G542"/>
    <mergeCell ref="H542:J542"/>
    <mergeCell ref="K542:M542"/>
    <mergeCell ref="N542:P542"/>
    <mergeCell ref="E543:G543"/>
    <mergeCell ref="H543:J543"/>
    <mergeCell ref="K543:M543"/>
    <mergeCell ref="N543:P543"/>
    <mergeCell ref="E544:G544"/>
    <mergeCell ref="H544:J544"/>
    <mergeCell ref="K544:M544"/>
    <mergeCell ref="N544:P544"/>
    <mergeCell ref="E545:G545"/>
    <mergeCell ref="H545:J545"/>
    <mergeCell ref="K545:M545"/>
    <mergeCell ref="N545:P545"/>
    <mergeCell ref="E546:G546"/>
    <mergeCell ref="H546:J546"/>
    <mergeCell ref="K546:M546"/>
    <mergeCell ref="N546:P546"/>
    <mergeCell ref="E554:G554"/>
    <mergeCell ref="H554:J554"/>
    <mergeCell ref="K554:M554"/>
    <mergeCell ref="N554:P554"/>
    <mergeCell ref="E551:G551"/>
    <mergeCell ref="H551:J551"/>
    <mergeCell ref="K551:M551"/>
    <mergeCell ref="N551:P551"/>
    <mergeCell ref="E552:G552"/>
    <mergeCell ref="H552:J552"/>
    <mergeCell ref="E506:G506"/>
    <mergeCell ref="H506:J506"/>
    <mergeCell ref="K506:M506"/>
    <mergeCell ref="N506:P506"/>
    <mergeCell ref="E521:G521"/>
    <mergeCell ref="H521:J521"/>
    <mergeCell ref="K521:M521"/>
    <mergeCell ref="N521:P521"/>
    <mergeCell ref="E522:G522"/>
    <mergeCell ref="H522:J522"/>
    <mergeCell ref="K522:M522"/>
    <mergeCell ref="N522:P522"/>
    <mergeCell ref="E534:G534"/>
    <mergeCell ref="H534:J534"/>
    <mergeCell ref="K534:M534"/>
    <mergeCell ref="N534:P534"/>
    <mergeCell ref="E529:G529"/>
    <mergeCell ref="H529:J529"/>
    <mergeCell ref="K529:M529"/>
    <mergeCell ref="N529:P529"/>
    <mergeCell ref="E530:G530"/>
    <mergeCell ref="H530:J530"/>
    <mergeCell ref="K530:M530"/>
    <mergeCell ref="N530:P530"/>
    <mergeCell ref="E527:G527"/>
    <mergeCell ref="H527:J527"/>
    <mergeCell ref="K527:M527"/>
    <mergeCell ref="N527:P527"/>
    <mergeCell ref="E508:G508"/>
    <mergeCell ref="H508:J508"/>
    <mergeCell ref="K508:M508"/>
    <mergeCell ref="N508:P508"/>
    <mergeCell ref="E515:G515"/>
    <mergeCell ref="H515:J515"/>
    <mergeCell ref="K515:M515"/>
    <mergeCell ref="N515:P515"/>
    <mergeCell ref="E516:G516"/>
    <mergeCell ref="H516:J516"/>
    <mergeCell ref="K516:M516"/>
    <mergeCell ref="N516:P516"/>
    <mergeCell ref="E517:G517"/>
    <mergeCell ref="H517:J517"/>
    <mergeCell ref="K517:M517"/>
    <mergeCell ref="N517:P517"/>
    <mergeCell ref="E507:G507"/>
    <mergeCell ref="H507:J507"/>
    <mergeCell ref="K507:M507"/>
    <mergeCell ref="N507:P507"/>
    <mergeCell ref="E509:G509"/>
    <mergeCell ref="H509:J509"/>
    <mergeCell ref="K509:M509"/>
    <mergeCell ref="N509:P509"/>
    <mergeCell ref="E456:G456"/>
    <mergeCell ref="H456:J456"/>
    <mergeCell ref="K456:M456"/>
    <mergeCell ref="N456:P456"/>
    <mergeCell ref="E463:G463"/>
    <mergeCell ref="H463:J463"/>
    <mergeCell ref="K463:M463"/>
    <mergeCell ref="N463:P463"/>
    <mergeCell ref="E464:G464"/>
    <mergeCell ref="H464:J464"/>
    <mergeCell ref="K464:M464"/>
    <mergeCell ref="N464:P464"/>
    <mergeCell ref="E455:G455"/>
    <mergeCell ref="E496:G496"/>
    <mergeCell ref="H496:J496"/>
    <mergeCell ref="K496:M496"/>
    <mergeCell ref="N496:P496"/>
    <mergeCell ref="E492:G492"/>
    <mergeCell ref="H492:J492"/>
    <mergeCell ref="K492:M492"/>
    <mergeCell ref="N492:P492"/>
    <mergeCell ref="E493:G493"/>
    <mergeCell ref="H493:J493"/>
    <mergeCell ref="K493:M493"/>
    <mergeCell ref="N493:P493"/>
    <mergeCell ref="E494:G494"/>
    <mergeCell ref="H494:J494"/>
    <mergeCell ref="K494:M494"/>
    <mergeCell ref="N494:P494"/>
    <mergeCell ref="E458:G458"/>
    <mergeCell ref="H458:J458"/>
    <mergeCell ref="K458:M458"/>
    <mergeCell ref="N458:P458"/>
    <mergeCell ref="E459:G459"/>
    <mergeCell ref="H459:J459"/>
    <mergeCell ref="K459:M459"/>
    <mergeCell ref="N459:P459"/>
    <mergeCell ref="E465:G465"/>
    <mergeCell ref="H465:J465"/>
    <mergeCell ref="K465:M465"/>
    <mergeCell ref="N465:P465"/>
    <mergeCell ref="E474:G474"/>
    <mergeCell ref="E462:G462"/>
    <mergeCell ref="H462:J462"/>
    <mergeCell ref="K462:M462"/>
    <mergeCell ref="E466:G466"/>
    <mergeCell ref="H466:J466"/>
    <mergeCell ref="K466:M466"/>
    <mergeCell ref="N466:P466"/>
    <mergeCell ref="H474:J474"/>
    <mergeCell ref="K474:M474"/>
    <mergeCell ref="N474:P474"/>
    <mergeCell ref="N462:P462"/>
    <mergeCell ref="E472:G472"/>
    <mergeCell ref="H472:J472"/>
    <mergeCell ref="K472:M472"/>
    <mergeCell ref="N472:P472"/>
    <mergeCell ref="E460:G460"/>
    <mergeCell ref="H460:J460"/>
    <mergeCell ref="K460:M460"/>
    <mergeCell ref="N460:P460"/>
    <mergeCell ref="E461:G461"/>
    <mergeCell ref="H461:J461"/>
    <mergeCell ref="K461:M461"/>
    <mergeCell ref="E495:G495"/>
    <mergeCell ref="H495:J495"/>
    <mergeCell ref="K495:M495"/>
    <mergeCell ref="N495:P495"/>
    <mergeCell ref="E418:G418"/>
    <mergeCell ref="H418:J418"/>
    <mergeCell ref="K418:M418"/>
    <mergeCell ref="N418:P418"/>
    <mergeCell ref="E430:G430"/>
    <mergeCell ref="H430:J430"/>
    <mergeCell ref="K430:M430"/>
    <mergeCell ref="N430:P430"/>
    <mergeCell ref="E437:G437"/>
    <mergeCell ref="H437:J437"/>
    <mergeCell ref="K437:M437"/>
    <mergeCell ref="N437:P437"/>
    <mergeCell ref="E438:G438"/>
    <mergeCell ref="H438:J438"/>
    <mergeCell ref="K438:M438"/>
    <mergeCell ref="N438:P438"/>
    <mergeCell ref="E428:G428"/>
    <mergeCell ref="H428:J428"/>
    <mergeCell ref="K428:M428"/>
    <mergeCell ref="N428:P428"/>
    <mergeCell ref="E436:G436"/>
    <mergeCell ref="H436:J436"/>
    <mergeCell ref="K436:M436"/>
    <mergeCell ref="N436:P436"/>
    <mergeCell ref="E446:G446"/>
    <mergeCell ref="H446:J446"/>
    <mergeCell ref="K446:M446"/>
    <mergeCell ref="N446:P446"/>
    <mergeCell ref="N417:P417"/>
    <mergeCell ref="B482:D482"/>
    <mergeCell ref="E482:G482"/>
    <mergeCell ref="H482:J482"/>
    <mergeCell ref="K482:M482"/>
    <mergeCell ref="N482:P482"/>
    <mergeCell ref="E489:G489"/>
    <mergeCell ref="H489:J489"/>
    <mergeCell ref="K489:M489"/>
    <mergeCell ref="N489:P489"/>
    <mergeCell ref="E490:G490"/>
    <mergeCell ref="H490:J490"/>
    <mergeCell ref="K490:M490"/>
    <mergeCell ref="N490:P490"/>
    <mergeCell ref="E439:G439"/>
    <mergeCell ref="H439:J439"/>
    <mergeCell ref="K439:M439"/>
    <mergeCell ref="N439:P439"/>
    <mergeCell ref="E440:G440"/>
    <mergeCell ref="H440:J440"/>
    <mergeCell ref="K440:M440"/>
    <mergeCell ref="N440:P440"/>
    <mergeCell ref="E441:G441"/>
    <mergeCell ref="H441:J441"/>
    <mergeCell ref="K441:M441"/>
    <mergeCell ref="N441:P441"/>
    <mergeCell ref="E442:G442"/>
    <mergeCell ref="H442:J442"/>
    <mergeCell ref="K442:M442"/>
    <mergeCell ref="H455:J455"/>
    <mergeCell ref="K455:M455"/>
    <mergeCell ref="N455:P455"/>
    <mergeCell ref="B404:D404"/>
    <mergeCell ref="E404:G404"/>
    <mergeCell ref="H404:J404"/>
    <mergeCell ref="K404:M404"/>
    <mergeCell ref="N404:P404"/>
    <mergeCell ref="E394:G394"/>
    <mergeCell ref="H394:J394"/>
    <mergeCell ref="K394:M394"/>
    <mergeCell ref="N394:P394"/>
    <mergeCell ref="E399:G399"/>
    <mergeCell ref="H399:J399"/>
    <mergeCell ref="K399:M399"/>
    <mergeCell ref="N399:P399"/>
    <mergeCell ref="E400:G400"/>
    <mergeCell ref="H400:J400"/>
    <mergeCell ref="K400:M400"/>
    <mergeCell ref="N400:P400"/>
    <mergeCell ref="E397:G397"/>
    <mergeCell ref="H397:J397"/>
    <mergeCell ref="K397:M397"/>
    <mergeCell ref="N397:P397"/>
    <mergeCell ref="E398:G398"/>
    <mergeCell ref="H398:J398"/>
    <mergeCell ref="K398:M398"/>
    <mergeCell ref="N398:P398"/>
    <mergeCell ref="E395:G395"/>
    <mergeCell ref="H395:J395"/>
    <mergeCell ref="K395:M395"/>
    <mergeCell ref="N395:P395"/>
    <mergeCell ref="E396:G396"/>
    <mergeCell ref="H396:J396"/>
    <mergeCell ref="K396:M396"/>
    <mergeCell ref="E378:G378"/>
    <mergeCell ref="H378:J378"/>
    <mergeCell ref="K378:M378"/>
    <mergeCell ref="N378:P378"/>
    <mergeCell ref="E385:G385"/>
    <mergeCell ref="H385:J385"/>
    <mergeCell ref="K385:M385"/>
    <mergeCell ref="N385:P385"/>
    <mergeCell ref="E386:G386"/>
    <mergeCell ref="H386:J386"/>
    <mergeCell ref="K386:M386"/>
    <mergeCell ref="N386:P386"/>
    <mergeCell ref="E387:G387"/>
    <mergeCell ref="H387:J387"/>
    <mergeCell ref="K387:M387"/>
    <mergeCell ref="N387:P387"/>
    <mergeCell ref="E388:G388"/>
    <mergeCell ref="H388:J388"/>
    <mergeCell ref="K388:M388"/>
    <mergeCell ref="N388:P388"/>
    <mergeCell ref="E381:G381"/>
    <mergeCell ref="H381:J381"/>
    <mergeCell ref="K381:M381"/>
    <mergeCell ref="N381:P381"/>
    <mergeCell ref="E362:G362"/>
    <mergeCell ref="H362:J362"/>
    <mergeCell ref="K362:M362"/>
    <mergeCell ref="N362:P362"/>
    <mergeCell ref="E363:G363"/>
    <mergeCell ref="H363:J363"/>
    <mergeCell ref="K363:M363"/>
    <mergeCell ref="N363:P363"/>
    <mergeCell ref="E364:G364"/>
    <mergeCell ref="H364:J364"/>
    <mergeCell ref="K364:M364"/>
    <mergeCell ref="N364:P364"/>
    <mergeCell ref="E365:G365"/>
    <mergeCell ref="H365:J365"/>
    <mergeCell ref="K365:M365"/>
    <mergeCell ref="N365:P365"/>
    <mergeCell ref="E366:G366"/>
    <mergeCell ref="H366:J366"/>
    <mergeCell ref="K366:M366"/>
    <mergeCell ref="N366:P366"/>
    <mergeCell ref="E352:G352"/>
    <mergeCell ref="H352:J352"/>
    <mergeCell ref="K352:M352"/>
    <mergeCell ref="N352:P352"/>
    <mergeCell ref="E359:G359"/>
    <mergeCell ref="H359:J359"/>
    <mergeCell ref="K359:M359"/>
    <mergeCell ref="N359:P359"/>
    <mergeCell ref="E344:G344"/>
    <mergeCell ref="H344:J344"/>
    <mergeCell ref="K344:M344"/>
    <mergeCell ref="N344:P344"/>
    <mergeCell ref="E345:G345"/>
    <mergeCell ref="H345:J345"/>
    <mergeCell ref="K345:M345"/>
    <mergeCell ref="N345:P345"/>
    <mergeCell ref="E342:G342"/>
    <mergeCell ref="H342:J342"/>
    <mergeCell ref="K342:M342"/>
    <mergeCell ref="N342:P342"/>
    <mergeCell ref="E348:G348"/>
    <mergeCell ref="H348:J348"/>
    <mergeCell ref="K348:M348"/>
    <mergeCell ref="N348:P348"/>
    <mergeCell ref="E346:G346"/>
    <mergeCell ref="H346:J346"/>
    <mergeCell ref="K346:M346"/>
    <mergeCell ref="N346:P346"/>
    <mergeCell ref="E347:G347"/>
    <mergeCell ref="H347:J347"/>
    <mergeCell ref="K347:M347"/>
    <mergeCell ref="N347:P347"/>
    <mergeCell ref="E317:G317"/>
    <mergeCell ref="H317:J317"/>
    <mergeCell ref="K317:M317"/>
    <mergeCell ref="N317:P317"/>
    <mergeCell ref="E318:G318"/>
    <mergeCell ref="H318:J318"/>
    <mergeCell ref="K318:M318"/>
    <mergeCell ref="E337:G337"/>
    <mergeCell ref="H337:J337"/>
    <mergeCell ref="K337:M337"/>
    <mergeCell ref="N337:P337"/>
    <mergeCell ref="E338:G338"/>
    <mergeCell ref="H338:J338"/>
    <mergeCell ref="K338:M338"/>
    <mergeCell ref="N338:P338"/>
    <mergeCell ref="E339:G339"/>
    <mergeCell ref="H339:J339"/>
    <mergeCell ref="K339:M339"/>
    <mergeCell ref="N339:P339"/>
    <mergeCell ref="N318:P318"/>
    <mergeCell ref="N328:P328"/>
    <mergeCell ref="E329:G329"/>
    <mergeCell ref="H329:J329"/>
    <mergeCell ref="K329:M329"/>
    <mergeCell ref="N329:P329"/>
    <mergeCell ref="E325:G325"/>
    <mergeCell ref="H325:J325"/>
    <mergeCell ref="K325:M325"/>
    <mergeCell ref="N325:P325"/>
    <mergeCell ref="E327:G327"/>
    <mergeCell ref="H327:J327"/>
    <mergeCell ref="K327:M327"/>
    <mergeCell ref="B326:D326"/>
    <mergeCell ref="E326:G326"/>
    <mergeCell ref="H326:J326"/>
    <mergeCell ref="K326:M326"/>
    <mergeCell ref="N326:P326"/>
    <mergeCell ref="E334:G334"/>
    <mergeCell ref="H334:J334"/>
    <mergeCell ref="K334:M334"/>
    <mergeCell ref="N334:P334"/>
    <mergeCell ref="E335:G335"/>
    <mergeCell ref="H335:J335"/>
    <mergeCell ref="K335:M335"/>
    <mergeCell ref="N335:P335"/>
    <mergeCell ref="E319:G319"/>
    <mergeCell ref="H319:J319"/>
    <mergeCell ref="K319:M319"/>
    <mergeCell ref="N319:P319"/>
    <mergeCell ref="E320:G320"/>
    <mergeCell ref="H320:J320"/>
    <mergeCell ref="K320:M320"/>
    <mergeCell ref="N320:P320"/>
    <mergeCell ref="E330:G330"/>
    <mergeCell ref="H330:J330"/>
    <mergeCell ref="K330:M330"/>
    <mergeCell ref="N330:P330"/>
    <mergeCell ref="E331:G331"/>
    <mergeCell ref="H331:J331"/>
    <mergeCell ref="K331:M331"/>
    <mergeCell ref="N331:P331"/>
    <mergeCell ref="E328:G328"/>
    <mergeCell ref="H328:J328"/>
    <mergeCell ref="K328:M328"/>
    <mergeCell ref="N310:P310"/>
    <mergeCell ref="E311:G311"/>
    <mergeCell ref="H311:J311"/>
    <mergeCell ref="K311:M311"/>
    <mergeCell ref="N311:P311"/>
    <mergeCell ref="E312:G312"/>
    <mergeCell ref="H312:J312"/>
    <mergeCell ref="K312:M312"/>
    <mergeCell ref="N312:P312"/>
    <mergeCell ref="E313:G313"/>
    <mergeCell ref="H313:J313"/>
    <mergeCell ref="K313:M313"/>
    <mergeCell ref="N313:P313"/>
    <mergeCell ref="E314:G314"/>
    <mergeCell ref="H314:J314"/>
    <mergeCell ref="K314:M314"/>
    <mergeCell ref="N314:P314"/>
    <mergeCell ref="H307:J307"/>
    <mergeCell ref="K307:M307"/>
    <mergeCell ref="N307:P307"/>
    <mergeCell ref="E293:G293"/>
    <mergeCell ref="H293:J293"/>
    <mergeCell ref="K293:M293"/>
    <mergeCell ref="N293:P293"/>
    <mergeCell ref="E294:G294"/>
    <mergeCell ref="H294:J294"/>
    <mergeCell ref="K294:M294"/>
    <mergeCell ref="N294:P294"/>
    <mergeCell ref="E291:G291"/>
    <mergeCell ref="H291:J291"/>
    <mergeCell ref="K291:M291"/>
    <mergeCell ref="N291:P291"/>
    <mergeCell ref="E292:G292"/>
    <mergeCell ref="H292:J292"/>
    <mergeCell ref="K292:M292"/>
    <mergeCell ref="N292:P292"/>
    <mergeCell ref="E304:G304"/>
    <mergeCell ref="H304:J304"/>
    <mergeCell ref="K304:M304"/>
    <mergeCell ref="N304:P304"/>
    <mergeCell ref="E305:G305"/>
    <mergeCell ref="H305:J305"/>
    <mergeCell ref="K305:M305"/>
    <mergeCell ref="N305:P305"/>
    <mergeCell ref="E302:G302"/>
    <mergeCell ref="H302:J302"/>
    <mergeCell ref="K302:M302"/>
    <mergeCell ref="N302:P302"/>
    <mergeCell ref="E303:G303"/>
    <mergeCell ref="E282:G282"/>
    <mergeCell ref="H282:J282"/>
    <mergeCell ref="K282:M282"/>
    <mergeCell ref="N282:P282"/>
    <mergeCell ref="E283:G283"/>
    <mergeCell ref="H283:J283"/>
    <mergeCell ref="K283:M283"/>
    <mergeCell ref="N283:P283"/>
    <mergeCell ref="E284:G284"/>
    <mergeCell ref="H284:J284"/>
    <mergeCell ref="K284:M284"/>
    <mergeCell ref="N284:P284"/>
    <mergeCell ref="E275:G275"/>
    <mergeCell ref="H275:J275"/>
    <mergeCell ref="K275:M275"/>
    <mergeCell ref="N275:P275"/>
    <mergeCell ref="E286:G286"/>
    <mergeCell ref="H286:J286"/>
    <mergeCell ref="K286:M286"/>
    <mergeCell ref="N286:P286"/>
    <mergeCell ref="E280:G280"/>
    <mergeCell ref="H280:J280"/>
    <mergeCell ref="K280:M280"/>
    <mergeCell ref="N280:P280"/>
    <mergeCell ref="E281:G281"/>
    <mergeCell ref="H281:J281"/>
    <mergeCell ref="K281:M281"/>
    <mergeCell ref="N281:P281"/>
    <mergeCell ref="E278:G278"/>
    <mergeCell ref="H278:J278"/>
    <mergeCell ref="K278:M278"/>
    <mergeCell ref="N278:P278"/>
    <mergeCell ref="E267:G267"/>
    <mergeCell ref="H267:J267"/>
    <mergeCell ref="K267:M267"/>
    <mergeCell ref="N267:P267"/>
    <mergeCell ref="E268:G268"/>
    <mergeCell ref="H268:J268"/>
    <mergeCell ref="K268:M268"/>
    <mergeCell ref="N268:P268"/>
    <mergeCell ref="E265:G265"/>
    <mergeCell ref="H265:J265"/>
    <mergeCell ref="K265:M265"/>
    <mergeCell ref="N265:P265"/>
    <mergeCell ref="E266:G266"/>
    <mergeCell ref="H266:J266"/>
    <mergeCell ref="K266:M266"/>
    <mergeCell ref="N266:P266"/>
    <mergeCell ref="E272:G272"/>
    <mergeCell ref="H272:J272"/>
    <mergeCell ref="K272:M272"/>
    <mergeCell ref="N272:P272"/>
    <mergeCell ref="E269:G269"/>
    <mergeCell ref="H269:J269"/>
    <mergeCell ref="K269:M269"/>
    <mergeCell ref="N269:P269"/>
    <mergeCell ref="E270:G270"/>
    <mergeCell ref="H270:J270"/>
    <mergeCell ref="K270:M270"/>
    <mergeCell ref="N270:P270"/>
    <mergeCell ref="B248:D248"/>
    <mergeCell ref="E248:G248"/>
    <mergeCell ref="H248:J248"/>
    <mergeCell ref="K248:M248"/>
    <mergeCell ref="N248:P248"/>
    <mergeCell ref="E242:G242"/>
    <mergeCell ref="H242:J242"/>
    <mergeCell ref="K242:M242"/>
    <mergeCell ref="N242:P242"/>
    <mergeCell ref="E243:G243"/>
    <mergeCell ref="H243:J243"/>
    <mergeCell ref="K243:M243"/>
    <mergeCell ref="N243:P243"/>
    <mergeCell ref="E240:G240"/>
    <mergeCell ref="H240:J240"/>
    <mergeCell ref="K240:M240"/>
    <mergeCell ref="E257:G257"/>
    <mergeCell ref="H257:J257"/>
    <mergeCell ref="K257:M257"/>
    <mergeCell ref="N257:P257"/>
    <mergeCell ref="E253:G253"/>
    <mergeCell ref="H253:J253"/>
    <mergeCell ref="K253:M253"/>
    <mergeCell ref="N253:P253"/>
    <mergeCell ref="N249:P249"/>
    <mergeCell ref="N240:P240"/>
    <mergeCell ref="E241:G241"/>
    <mergeCell ref="H241:J241"/>
    <mergeCell ref="K241:M241"/>
    <mergeCell ref="N241:P241"/>
    <mergeCell ref="E246:G246"/>
    <mergeCell ref="H246:J246"/>
    <mergeCell ref="E231:G231"/>
    <mergeCell ref="H231:J231"/>
    <mergeCell ref="K231:M231"/>
    <mergeCell ref="N231:P231"/>
    <mergeCell ref="E217:G217"/>
    <mergeCell ref="H217:J217"/>
    <mergeCell ref="K217:M217"/>
    <mergeCell ref="N217:P217"/>
    <mergeCell ref="E218:G218"/>
    <mergeCell ref="H218:J218"/>
    <mergeCell ref="K218:M218"/>
    <mergeCell ref="N218:P218"/>
    <mergeCell ref="E215:G215"/>
    <mergeCell ref="H215:J215"/>
    <mergeCell ref="K215:M215"/>
    <mergeCell ref="N215:P215"/>
    <mergeCell ref="E233:G233"/>
    <mergeCell ref="H233:J233"/>
    <mergeCell ref="K233:M233"/>
    <mergeCell ref="N233:P233"/>
    <mergeCell ref="E229:G229"/>
    <mergeCell ref="H229:J229"/>
    <mergeCell ref="K229:M229"/>
    <mergeCell ref="N229:P229"/>
    <mergeCell ref="E226:G226"/>
    <mergeCell ref="H226:J226"/>
    <mergeCell ref="K226:M226"/>
    <mergeCell ref="N226:P226"/>
    <mergeCell ref="E227:G227"/>
    <mergeCell ref="H227:J227"/>
    <mergeCell ref="K227:M227"/>
    <mergeCell ref="N227:P227"/>
    <mergeCell ref="E222:G222"/>
    <mergeCell ref="H222:J222"/>
    <mergeCell ref="K222:M222"/>
    <mergeCell ref="N222:P222"/>
    <mergeCell ref="E230:G230"/>
    <mergeCell ref="H230:J230"/>
    <mergeCell ref="K230:M230"/>
    <mergeCell ref="N230:P230"/>
    <mergeCell ref="E212:G212"/>
    <mergeCell ref="H212:J212"/>
    <mergeCell ref="K212:M212"/>
    <mergeCell ref="N212:P212"/>
    <mergeCell ref="E221:G221"/>
    <mergeCell ref="H221:J221"/>
    <mergeCell ref="K221:M221"/>
    <mergeCell ref="N221:P221"/>
    <mergeCell ref="E228:G228"/>
    <mergeCell ref="H228:J228"/>
    <mergeCell ref="K228:M228"/>
    <mergeCell ref="N228:P228"/>
    <mergeCell ref="E224:G224"/>
    <mergeCell ref="H224:J224"/>
    <mergeCell ref="K224:M224"/>
    <mergeCell ref="N224:P224"/>
    <mergeCell ref="E225:G225"/>
    <mergeCell ref="H225:J225"/>
    <mergeCell ref="K225:M225"/>
    <mergeCell ref="N225:P225"/>
    <mergeCell ref="E196:G196"/>
    <mergeCell ref="H196:J196"/>
    <mergeCell ref="K196:M196"/>
    <mergeCell ref="N196:P196"/>
    <mergeCell ref="E191:G191"/>
    <mergeCell ref="H191:J191"/>
    <mergeCell ref="K191:M191"/>
    <mergeCell ref="N191:P191"/>
    <mergeCell ref="E192:G192"/>
    <mergeCell ref="H192:J192"/>
    <mergeCell ref="K192:M192"/>
    <mergeCell ref="N192:P192"/>
    <mergeCell ref="E189:G189"/>
    <mergeCell ref="H189:J189"/>
    <mergeCell ref="K189:M189"/>
    <mergeCell ref="N189:P189"/>
    <mergeCell ref="E204:G204"/>
    <mergeCell ref="H204:J204"/>
    <mergeCell ref="K204:M204"/>
    <mergeCell ref="N204:P204"/>
    <mergeCell ref="E190:G190"/>
    <mergeCell ref="H190:J190"/>
    <mergeCell ref="K190:M190"/>
    <mergeCell ref="N190:P190"/>
    <mergeCell ref="E197:G197"/>
    <mergeCell ref="H197:J197"/>
    <mergeCell ref="K197:M197"/>
    <mergeCell ref="N197:P197"/>
    <mergeCell ref="E202:G202"/>
    <mergeCell ref="H202:J202"/>
    <mergeCell ref="K202:M202"/>
    <mergeCell ref="N202:P202"/>
    <mergeCell ref="B170:D170"/>
    <mergeCell ref="E170:G170"/>
    <mergeCell ref="H170:J170"/>
    <mergeCell ref="K170:M170"/>
    <mergeCell ref="N170:P170"/>
    <mergeCell ref="E177:G177"/>
    <mergeCell ref="H177:J177"/>
    <mergeCell ref="K177:M177"/>
    <mergeCell ref="N177:P177"/>
    <mergeCell ref="E178:G178"/>
    <mergeCell ref="H178:J178"/>
    <mergeCell ref="K178:M178"/>
    <mergeCell ref="N178:P178"/>
    <mergeCell ref="E162:G162"/>
    <mergeCell ref="H162:J162"/>
    <mergeCell ref="K162:M162"/>
    <mergeCell ref="N162:P162"/>
    <mergeCell ref="E169:G169"/>
    <mergeCell ref="H169:J169"/>
    <mergeCell ref="K169:M169"/>
    <mergeCell ref="N169:P169"/>
    <mergeCell ref="E171:G171"/>
    <mergeCell ref="H171:J171"/>
    <mergeCell ref="K171:M171"/>
    <mergeCell ref="N171:P171"/>
    <mergeCell ref="E168:G168"/>
    <mergeCell ref="H168:J168"/>
    <mergeCell ref="K168:M168"/>
    <mergeCell ref="N168:P168"/>
    <mergeCell ref="E176:G176"/>
    <mergeCell ref="H176:J176"/>
    <mergeCell ref="K176:M176"/>
    <mergeCell ref="E154:G154"/>
    <mergeCell ref="H154:J154"/>
    <mergeCell ref="K154:M154"/>
    <mergeCell ref="N154:P154"/>
    <mergeCell ref="E155:G155"/>
    <mergeCell ref="H155:J155"/>
    <mergeCell ref="K155:M155"/>
    <mergeCell ref="N155:P155"/>
    <mergeCell ref="E156:G156"/>
    <mergeCell ref="H156:J156"/>
    <mergeCell ref="K156:M156"/>
    <mergeCell ref="N156:P156"/>
    <mergeCell ref="E157:G157"/>
    <mergeCell ref="H157:J157"/>
    <mergeCell ref="K157:M157"/>
    <mergeCell ref="N157:P157"/>
    <mergeCell ref="E158:G158"/>
    <mergeCell ref="H158:J158"/>
    <mergeCell ref="K158:M158"/>
    <mergeCell ref="N158:P158"/>
    <mergeCell ref="E144:G144"/>
    <mergeCell ref="H144:J144"/>
    <mergeCell ref="K144:M144"/>
    <mergeCell ref="N144:P144"/>
    <mergeCell ref="E140:G140"/>
    <mergeCell ref="H140:J140"/>
    <mergeCell ref="K140:M140"/>
    <mergeCell ref="N140:P140"/>
    <mergeCell ref="E138:G138"/>
    <mergeCell ref="H138:J138"/>
    <mergeCell ref="K138:M138"/>
    <mergeCell ref="N138:P138"/>
    <mergeCell ref="E139:G139"/>
    <mergeCell ref="H139:J139"/>
    <mergeCell ref="K139:M139"/>
    <mergeCell ref="N139:P139"/>
    <mergeCell ref="E136:G136"/>
    <mergeCell ref="H136:J136"/>
    <mergeCell ref="K136:M136"/>
    <mergeCell ref="N136:P136"/>
    <mergeCell ref="E137:G137"/>
    <mergeCell ref="H137:J137"/>
    <mergeCell ref="K137:M137"/>
    <mergeCell ref="N137:P137"/>
    <mergeCell ref="N110:P110"/>
    <mergeCell ref="E129:G129"/>
    <mergeCell ref="H129:J129"/>
    <mergeCell ref="K129:M129"/>
    <mergeCell ref="N129:P129"/>
    <mergeCell ref="E130:G130"/>
    <mergeCell ref="H130:J130"/>
    <mergeCell ref="K130:M130"/>
    <mergeCell ref="N130:P130"/>
    <mergeCell ref="E131:G131"/>
    <mergeCell ref="H131:J131"/>
    <mergeCell ref="K131:M131"/>
    <mergeCell ref="N131:P131"/>
    <mergeCell ref="E118:G118"/>
    <mergeCell ref="H118:J118"/>
    <mergeCell ref="K118:M118"/>
    <mergeCell ref="N118:P118"/>
    <mergeCell ref="E126:G126"/>
    <mergeCell ref="H126:J126"/>
    <mergeCell ref="K126:M126"/>
    <mergeCell ref="N126:P126"/>
    <mergeCell ref="E127:G127"/>
    <mergeCell ref="H127:J127"/>
    <mergeCell ref="K127:M127"/>
    <mergeCell ref="N127:P127"/>
    <mergeCell ref="E116:G116"/>
    <mergeCell ref="H116:J116"/>
    <mergeCell ref="K116:M116"/>
    <mergeCell ref="N116:P116"/>
    <mergeCell ref="E113:G113"/>
    <mergeCell ref="H113:J113"/>
    <mergeCell ref="K113:M113"/>
    <mergeCell ref="E79:G79"/>
    <mergeCell ref="H79:J79"/>
    <mergeCell ref="K79:M79"/>
    <mergeCell ref="N79:P79"/>
    <mergeCell ref="E80:G80"/>
    <mergeCell ref="H80:J80"/>
    <mergeCell ref="K80:M80"/>
    <mergeCell ref="N80:P80"/>
    <mergeCell ref="N90:P90"/>
    <mergeCell ref="E87:G87"/>
    <mergeCell ref="H87:J87"/>
    <mergeCell ref="K87:M87"/>
    <mergeCell ref="N87:P87"/>
    <mergeCell ref="E88:G88"/>
    <mergeCell ref="H88:J88"/>
    <mergeCell ref="K88:M88"/>
    <mergeCell ref="N88:P88"/>
    <mergeCell ref="E85:G85"/>
    <mergeCell ref="H85:J85"/>
    <mergeCell ref="K85:M85"/>
    <mergeCell ref="N85:P85"/>
    <mergeCell ref="E86:G86"/>
    <mergeCell ref="H86:J86"/>
    <mergeCell ref="K86:M86"/>
    <mergeCell ref="E77:G77"/>
    <mergeCell ref="H77:J77"/>
    <mergeCell ref="K77:M77"/>
    <mergeCell ref="N77:P77"/>
    <mergeCell ref="E78:G78"/>
    <mergeCell ref="H78:J78"/>
    <mergeCell ref="K78:M78"/>
    <mergeCell ref="N78:P78"/>
    <mergeCell ref="N60:P60"/>
    <mergeCell ref="E57:G57"/>
    <mergeCell ref="H57:J57"/>
    <mergeCell ref="K57:M57"/>
    <mergeCell ref="N57:P57"/>
    <mergeCell ref="E58:G58"/>
    <mergeCell ref="H58:J58"/>
    <mergeCell ref="K58:M58"/>
    <mergeCell ref="N58:P58"/>
    <mergeCell ref="E74:G74"/>
    <mergeCell ref="H74:J74"/>
    <mergeCell ref="K74:M74"/>
    <mergeCell ref="E61:G61"/>
    <mergeCell ref="H61:J61"/>
    <mergeCell ref="K61:M61"/>
    <mergeCell ref="N61:P61"/>
    <mergeCell ref="E62:G62"/>
    <mergeCell ref="H62:J62"/>
    <mergeCell ref="K62:M62"/>
    <mergeCell ref="N62:P62"/>
    <mergeCell ref="E59:G59"/>
    <mergeCell ref="H59:J59"/>
    <mergeCell ref="K59:M59"/>
    <mergeCell ref="N59:P59"/>
    <mergeCell ref="B92:D92"/>
    <mergeCell ref="E92:G92"/>
    <mergeCell ref="H92:J92"/>
    <mergeCell ref="K92:M92"/>
    <mergeCell ref="N92:P92"/>
    <mergeCell ref="E83:G83"/>
    <mergeCell ref="H83:J83"/>
    <mergeCell ref="K83:M83"/>
    <mergeCell ref="N83:P83"/>
    <mergeCell ref="E84:G84"/>
    <mergeCell ref="H84:J84"/>
    <mergeCell ref="K84:M84"/>
    <mergeCell ref="N84:P84"/>
    <mergeCell ref="E90:G90"/>
    <mergeCell ref="H90:J90"/>
    <mergeCell ref="K90:M90"/>
    <mergeCell ref="H50:J50"/>
    <mergeCell ref="K50:M50"/>
    <mergeCell ref="N50:P50"/>
    <mergeCell ref="E51:G51"/>
    <mergeCell ref="E64:G64"/>
    <mergeCell ref="H64:J64"/>
    <mergeCell ref="K64:M64"/>
    <mergeCell ref="N64:P64"/>
    <mergeCell ref="H66:J66"/>
    <mergeCell ref="K66:M66"/>
    <mergeCell ref="N66:P66"/>
    <mergeCell ref="N73:P73"/>
    <mergeCell ref="H51:J51"/>
    <mergeCell ref="K51:M51"/>
    <mergeCell ref="N51:P51"/>
    <mergeCell ref="E52:G52"/>
    <mergeCell ref="E50:G50"/>
    <mergeCell ref="E41:G41"/>
    <mergeCell ref="H41:J41"/>
    <mergeCell ref="K41:M41"/>
    <mergeCell ref="N41:P41"/>
    <mergeCell ref="E60:G60"/>
    <mergeCell ref="H60:J60"/>
    <mergeCell ref="K60:M60"/>
    <mergeCell ref="E49:G49"/>
    <mergeCell ref="H49:J49"/>
    <mergeCell ref="K49:M49"/>
    <mergeCell ref="N49:P49"/>
    <mergeCell ref="H52:J52"/>
    <mergeCell ref="K52:M52"/>
    <mergeCell ref="N52:P52"/>
    <mergeCell ref="E53:G53"/>
    <mergeCell ref="H53:J53"/>
    <mergeCell ref="K53:M53"/>
    <mergeCell ref="N53:P53"/>
    <mergeCell ref="E46:G46"/>
    <mergeCell ref="H46:J46"/>
    <mergeCell ref="K46:M46"/>
    <mergeCell ref="N46:P46"/>
    <mergeCell ref="E56:G56"/>
    <mergeCell ref="H56:J56"/>
    <mergeCell ref="K56:M56"/>
    <mergeCell ref="N56:P56"/>
    <mergeCell ref="E44:G44"/>
    <mergeCell ref="H44:J44"/>
    <mergeCell ref="K44:M44"/>
    <mergeCell ref="N44:P44"/>
    <mergeCell ref="E45:G45"/>
    <mergeCell ref="E24:G24"/>
    <mergeCell ref="H24:J24"/>
    <mergeCell ref="K24:M24"/>
    <mergeCell ref="N24:P24"/>
    <mergeCell ref="E35:G35"/>
    <mergeCell ref="H35:J35"/>
    <mergeCell ref="K35:M35"/>
    <mergeCell ref="N35:P35"/>
    <mergeCell ref="E33:G33"/>
    <mergeCell ref="H33:J33"/>
    <mergeCell ref="K33:M33"/>
    <mergeCell ref="N33:P33"/>
    <mergeCell ref="E34:G34"/>
    <mergeCell ref="H34:J34"/>
    <mergeCell ref="K34:M34"/>
    <mergeCell ref="E40:G40"/>
    <mergeCell ref="H40:J40"/>
    <mergeCell ref="K40:M40"/>
    <mergeCell ref="N40:P40"/>
    <mergeCell ref="E38:G38"/>
    <mergeCell ref="H38:J38"/>
    <mergeCell ref="K38:M38"/>
    <mergeCell ref="N38:P38"/>
    <mergeCell ref="E39:G39"/>
    <mergeCell ref="H39:J39"/>
    <mergeCell ref="K39:M39"/>
    <mergeCell ref="N39:P39"/>
    <mergeCell ref="E3:G3"/>
    <mergeCell ref="H3:J3"/>
    <mergeCell ref="K3:M3"/>
    <mergeCell ref="N3:P3"/>
    <mergeCell ref="E4:G4"/>
    <mergeCell ref="H4:J4"/>
    <mergeCell ref="K4:M4"/>
    <mergeCell ref="N4:P4"/>
    <mergeCell ref="E9:G9"/>
    <mergeCell ref="H9:J9"/>
    <mergeCell ref="K9:M9"/>
    <mergeCell ref="N9:P9"/>
    <mergeCell ref="N7:P7"/>
    <mergeCell ref="K7:M7"/>
    <mergeCell ref="H7:J7"/>
    <mergeCell ref="E7:G7"/>
    <mergeCell ref="E11:G11"/>
    <mergeCell ref="H11:J11"/>
    <mergeCell ref="H14:J14"/>
    <mergeCell ref="N34:P34"/>
    <mergeCell ref="B13:D13"/>
    <mergeCell ref="E99:G99"/>
    <mergeCell ref="H99:J99"/>
    <mergeCell ref="K99:M99"/>
    <mergeCell ref="N99:P99"/>
    <mergeCell ref="E5:G5"/>
    <mergeCell ref="H5:J5"/>
    <mergeCell ref="K5:M5"/>
    <mergeCell ref="N5:P5"/>
    <mergeCell ref="E6:G6"/>
    <mergeCell ref="H6:J6"/>
    <mergeCell ref="K6:M6"/>
    <mergeCell ref="N6:P6"/>
    <mergeCell ref="E16:G16"/>
    <mergeCell ref="H16:J16"/>
    <mergeCell ref="K16:M16"/>
    <mergeCell ref="N16:P16"/>
    <mergeCell ref="E25:G25"/>
    <mergeCell ref="H25:J25"/>
    <mergeCell ref="K25:M25"/>
    <mergeCell ref="N25:P25"/>
    <mergeCell ref="E37:G37"/>
    <mergeCell ref="H37:J37"/>
    <mergeCell ref="K37:M37"/>
    <mergeCell ref="N37:P37"/>
    <mergeCell ref="E26:G26"/>
    <mergeCell ref="H26:J26"/>
    <mergeCell ref="K26:M26"/>
    <mergeCell ref="N26:P26"/>
    <mergeCell ref="N23:P23"/>
    <mergeCell ref="H23:J23"/>
    <mergeCell ref="K11:M11"/>
    <mergeCell ref="N11:P11"/>
    <mergeCell ref="E19:G19"/>
    <mergeCell ref="H19:J19"/>
    <mergeCell ref="K19:M19"/>
    <mergeCell ref="N19:P19"/>
    <mergeCell ref="E8:G8"/>
    <mergeCell ref="H8:J8"/>
    <mergeCell ref="K8:M8"/>
    <mergeCell ref="N8:P8"/>
    <mergeCell ref="E12:G12"/>
    <mergeCell ref="H12:J12"/>
    <mergeCell ref="K12:M12"/>
    <mergeCell ref="N12:P12"/>
    <mergeCell ref="E17:G17"/>
    <mergeCell ref="H17:J17"/>
    <mergeCell ref="K17:M17"/>
    <mergeCell ref="N17:P17"/>
    <mergeCell ref="E18:G18"/>
    <mergeCell ref="H18:J18"/>
    <mergeCell ref="K18:M18"/>
    <mergeCell ref="N18:P18"/>
    <mergeCell ref="E15:G15"/>
    <mergeCell ref="H15:J15"/>
    <mergeCell ref="K15:M15"/>
    <mergeCell ref="N15:P15"/>
    <mergeCell ref="E13:G13"/>
    <mergeCell ref="H13:J13"/>
    <mergeCell ref="K13:M13"/>
    <mergeCell ref="N13:P13"/>
    <mergeCell ref="E14:G14"/>
    <mergeCell ref="K14:M14"/>
    <mergeCell ref="N14:P14"/>
    <mergeCell ref="E31:G31"/>
    <mergeCell ref="H31:J31"/>
    <mergeCell ref="K31:M31"/>
    <mergeCell ref="N31:P31"/>
    <mergeCell ref="E32:G32"/>
    <mergeCell ref="H32:J32"/>
    <mergeCell ref="K32:M32"/>
    <mergeCell ref="N32:P32"/>
    <mergeCell ref="E29:G29"/>
    <mergeCell ref="H29:J29"/>
    <mergeCell ref="K29:M29"/>
    <mergeCell ref="N29:P29"/>
    <mergeCell ref="E30:G30"/>
    <mergeCell ref="H30:J30"/>
    <mergeCell ref="K30:M30"/>
    <mergeCell ref="N30:P30"/>
    <mergeCell ref="E20:G20"/>
    <mergeCell ref="H20:J20"/>
    <mergeCell ref="K20:M20"/>
    <mergeCell ref="N20:P20"/>
    <mergeCell ref="E21:G21"/>
    <mergeCell ref="H21:J21"/>
    <mergeCell ref="K21:M21"/>
    <mergeCell ref="N21:P21"/>
    <mergeCell ref="E22:G22"/>
    <mergeCell ref="H22:J22"/>
    <mergeCell ref="K22:M22"/>
    <mergeCell ref="N22:P22"/>
    <mergeCell ref="E23:G23"/>
    <mergeCell ref="K23:M23"/>
    <mergeCell ref="H45:J45"/>
    <mergeCell ref="K45:M45"/>
    <mergeCell ref="N45:P45"/>
    <mergeCell ref="E42:G42"/>
    <mergeCell ref="H42:J42"/>
    <mergeCell ref="K42:M42"/>
    <mergeCell ref="N42:P42"/>
    <mergeCell ref="E43:G43"/>
    <mergeCell ref="H43:J43"/>
    <mergeCell ref="K43:M43"/>
    <mergeCell ref="N43:P43"/>
    <mergeCell ref="N47:P47"/>
    <mergeCell ref="E48:G48"/>
    <mergeCell ref="H48:J48"/>
    <mergeCell ref="K48:M48"/>
    <mergeCell ref="N48:P48"/>
    <mergeCell ref="E47:G47"/>
    <mergeCell ref="H47:J47"/>
    <mergeCell ref="K47:M47"/>
    <mergeCell ref="N74:P74"/>
    <mergeCell ref="E68:G68"/>
    <mergeCell ref="H68:J68"/>
    <mergeCell ref="K68:M68"/>
    <mergeCell ref="N68:P68"/>
    <mergeCell ref="E69:G69"/>
    <mergeCell ref="H69:J69"/>
    <mergeCell ref="K69:M69"/>
    <mergeCell ref="N69:P69"/>
    <mergeCell ref="E65:G65"/>
    <mergeCell ref="H65:J65"/>
    <mergeCell ref="K65:M65"/>
    <mergeCell ref="N65:P65"/>
    <mergeCell ref="E67:G67"/>
    <mergeCell ref="H67:J67"/>
    <mergeCell ref="K67:M67"/>
    <mergeCell ref="N67:P67"/>
    <mergeCell ref="E66:G66"/>
    <mergeCell ref="N91:P91"/>
    <mergeCell ref="E93:G93"/>
    <mergeCell ref="H93:J93"/>
    <mergeCell ref="K93:M93"/>
    <mergeCell ref="N93:P93"/>
    <mergeCell ref="E72:G72"/>
    <mergeCell ref="H72:J72"/>
    <mergeCell ref="K72:M72"/>
    <mergeCell ref="N72:P72"/>
    <mergeCell ref="E82:G82"/>
    <mergeCell ref="H82:J82"/>
    <mergeCell ref="K82:M82"/>
    <mergeCell ref="N82:P82"/>
    <mergeCell ref="E70:G70"/>
    <mergeCell ref="H70:J70"/>
    <mergeCell ref="K70:M70"/>
    <mergeCell ref="N70:P70"/>
    <mergeCell ref="E71:G71"/>
    <mergeCell ref="H71:J71"/>
    <mergeCell ref="K71:M71"/>
    <mergeCell ref="N71:P71"/>
    <mergeCell ref="E75:G75"/>
    <mergeCell ref="H75:J75"/>
    <mergeCell ref="K75:M75"/>
    <mergeCell ref="N75:P75"/>
    <mergeCell ref="E76:G76"/>
    <mergeCell ref="H76:J76"/>
    <mergeCell ref="K76:M76"/>
    <mergeCell ref="N76:P76"/>
    <mergeCell ref="E73:G73"/>
    <mergeCell ref="H73:J73"/>
    <mergeCell ref="K73:M73"/>
    <mergeCell ref="E102:G102"/>
    <mergeCell ref="H102:J102"/>
    <mergeCell ref="K102:M102"/>
    <mergeCell ref="N102:P102"/>
    <mergeCell ref="E104:G104"/>
    <mergeCell ref="H104:J104"/>
    <mergeCell ref="K104:M104"/>
    <mergeCell ref="N104:P104"/>
    <mergeCell ref="E105:G105"/>
    <mergeCell ref="H105:J105"/>
    <mergeCell ref="K105:M105"/>
    <mergeCell ref="N105:P105"/>
    <mergeCell ref="N86:P86"/>
    <mergeCell ref="E96:G96"/>
    <mergeCell ref="H96:J96"/>
    <mergeCell ref="K96:M96"/>
    <mergeCell ref="N96:P96"/>
    <mergeCell ref="E97:G97"/>
    <mergeCell ref="H97:J97"/>
    <mergeCell ref="K97:M97"/>
    <mergeCell ref="N97:P97"/>
    <mergeCell ref="E94:G94"/>
    <mergeCell ref="H94:J94"/>
    <mergeCell ref="K94:M94"/>
    <mergeCell ref="N94:P94"/>
    <mergeCell ref="E95:G95"/>
    <mergeCell ref="H95:J95"/>
    <mergeCell ref="K95:M95"/>
    <mergeCell ref="N95:P95"/>
    <mergeCell ref="E91:G91"/>
    <mergeCell ref="H91:J91"/>
    <mergeCell ref="K91:M91"/>
    <mergeCell ref="E122:G122"/>
    <mergeCell ref="H122:J122"/>
    <mergeCell ref="K122:M122"/>
    <mergeCell ref="N122:P122"/>
    <mergeCell ref="E111:G111"/>
    <mergeCell ref="H111:J111"/>
    <mergeCell ref="K111:M111"/>
    <mergeCell ref="N111:P111"/>
    <mergeCell ref="E112:G112"/>
    <mergeCell ref="H112:J112"/>
    <mergeCell ref="K112:M112"/>
    <mergeCell ref="N112:P112"/>
    <mergeCell ref="E98:G98"/>
    <mergeCell ref="H98:J98"/>
    <mergeCell ref="K98:M98"/>
    <mergeCell ref="N98:P98"/>
    <mergeCell ref="E108:G108"/>
    <mergeCell ref="H108:J108"/>
    <mergeCell ref="K108:M108"/>
    <mergeCell ref="N108:P108"/>
    <mergeCell ref="E100:G100"/>
    <mergeCell ref="H100:J100"/>
    <mergeCell ref="K100:M100"/>
    <mergeCell ref="N100:P100"/>
    <mergeCell ref="E101:G101"/>
    <mergeCell ref="H101:J101"/>
    <mergeCell ref="K101:M101"/>
    <mergeCell ref="N101:P101"/>
    <mergeCell ref="E103:G103"/>
    <mergeCell ref="H103:J103"/>
    <mergeCell ref="K103:M103"/>
    <mergeCell ref="N103:P103"/>
    <mergeCell ref="E109:G109"/>
    <mergeCell ref="H109:J109"/>
    <mergeCell ref="K109:M109"/>
    <mergeCell ref="N109:P109"/>
    <mergeCell ref="E110:G110"/>
    <mergeCell ref="H110:J110"/>
    <mergeCell ref="K110:M110"/>
    <mergeCell ref="E123:G123"/>
    <mergeCell ref="H123:J123"/>
    <mergeCell ref="K123:M123"/>
    <mergeCell ref="N123:P123"/>
    <mergeCell ref="E120:G120"/>
    <mergeCell ref="H120:J120"/>
    <mergeCell ref="K120:M120"/>
    <mergeCell ref="N120:P120"/>
    <mergeCell ref="E121:G121"/>
    <mergeCell ref="H121:J121"/>
    <mergeCell ref="K121:M121"/>
    <mergeCell ref="N121:P121"/>
    <mergeCell ref="E117:G117"/>
    <mergeCell ref="H117:J117"/>
    <mergeCell ref="K117:M117"/>
    <mergeCell ref="N117:P117"/>
    <mergeCell ref="E119:G119"/>
    <mergeCell ref="H119:J119"/>
    <mergeCell ref="K119:M119"/>
    <mergeCell ref="N119:P119"/>
    <mergeCell ref="N113:P113"/>
    <mergeCell ref="E114:G114"/>
    <mergeCell ref="H114:J114"/>
    <mergeCell ref="K114:M114"/>
    <mergeCell ref="N114:P114"/>
    <mergeCell ref="E135:G135"/>
    <mergeCell ref="H135:J135"/>
    <mergeCell ref="K135:M135"/>
    <mergeCell ref="N135:P135"/>
    <mergeCell ref="E124:G124"/>
    <mergeCell ref="H124:J124"/>
    <mergeCell ref="K124:M124"/>
    <mergeCell ref="N124:P124"/>
    <mergeCell ref="E125:G125"/>
    <mergeCell ref="H125:J125"/>
    <mergeCell ref="K125:M125"/>
    <mergeCell ref="N125:P125"/>
    <mergeCell ref="E128:G128"/>
    <mergeCell ref="H128:J128"/>
    <mergeCell ref="K128:M128"/>
    <mergeCell ref="N128:P128"/>
    <mergeCell ref="E143:G143"/>
    <mergeCell ref="H143:J143"/>
    <mergeCell ref="K143:M143"/>
    <mergeCell ref="N143:P143"/>
    <mergeCell ref="E132:G132"/>
    <mergeCell ref="H132:J132"/>
    <mergeCell ref="K132:M132"/>
    <mergeCell ref="N132:P132"/>
    <mergeCell ref="E134:G134"/>
    <mergeCell ref="H134:J134"/>
    <mergeCell ref="K134:M134"/>
    <mergeCell ref="N134:P134"/>
    <mergeCell ref="E145:G145"/>
    <mergeCell ref="H145:J145"/>
    <mergeCell ref="K145:M145"/>
    <mergeCell ref="N145:P145"/>
    <mergeCell ref="E142:G142"/>
    <mergeCell ref="H142:J142"/>
    <mergeCell ref="K142:M142"/>
    <mergeCell ref="N142:P142"/>
    <mergeCell ref="E150:G150"/>
    <mergeCell ref="H150:J150"/>
    <mergeCell ref="K150:M150"/>
    <mergeCell ref="N150:P150"/>
    <mergeCell ref="E160:G160"/>
    <mergeCell ref="H160:J160"/>
    <mergeCell ref="K160:M160"/>
    <mergeCell ref="N160:P160"/>
    <mergeCell ref="E148:G148"/>
    <mergeCell ref="H148:J148"/>
    <mergeCell ref="K148:M148"/>
    <mergeCell ref="N148:P148"/>
    <mergeCell ref="E149:G149"/>
    <mergeCell ref="H149:J149"/>
    <mergeCell ref="K149:M149"/>
    <mergeCell ref="N149:P149"/>
    <mergeCell ref="E146:G146"/>
    <mergeCell ref="H146:J146"/>
    <mergeCell ref="K146:M146"/>
    <mergeCell ref="N146:P146"/>
    <mergeCell ref="E147:G147"/>
    <mergeCell ref="H147:J147"/>
    <mergeCell ref="K147:M147"/>
    <mergeCell ref="N147:P147"/>
    <mergeCell ref="E151:G151"/>
    <mergeCell ref="H151:J151"/>
    <mergeCell ref="K151:M151"/>
    <mergeCell ref="N151:P151"/>
    <mergeCell ref="E152:G152"/>
    <mergeCell ref="H152:J152"/>
    <mergeCell ref="K152:M152"/>
    <mergeCell ref="N152:P152"/>
    <mergeCell ref="E165:G165"/>
    <mergeCell ref="H165:J165"/>
    <mergeCell ref="K165:M165"/>
    <mergeCell ref="N165:P165"/>
    <mergeCell ref="E166:G166"/>
    <mergeCell ref="H166:J166"/>
    <mergeCell ref="K166:M166"/>
    <mergeCell ref="N166:P166"/>
    <mergeCell ref="E163:G163"/>
    <mergeCell ref="H163:J163"/>
    <mergeCell ref="K163:M163"/>
    <mergeCell ref="N163:P163"/>
    <mergeCell ref="E164:G164"/>
    <mergeCell ref="H164:J164"/>
    <mergeCell ref="K164:M164"/>
    <mergeCell ref="N164:P164"/>
    <mergeCell ref="E161:G161"/>
    <mergeCell ref="H161:J161"/>
    <mergeCell ref="K161:M161"/>
    <mergeCell ref="N161:P161"/>
    <mergeCell ref="E153:G153"/>
    <mergeCell ref="H153:J153"/>
    <mergeCell ref="K153:M153"/>
    <mergeCell ref="N153:P153"/>
    <mergeCell ref="N176:P176"/>
    <mergeCell ref="E186:G186"/>
    <mergeCell ref="H186:J186"/>
    <mergeCell ref="K186:M186"/>
    <mergeCell ref="N186:P186"/>
    <mergeCell ref="E174:G174"/>
    <mergeCell ref="H174:J174"/>
    <mergeCell ref="K174:M174"/>
    <mergeCell ref="N174:P174"/>
    <mergeCell ref="E175:G175"/>
    <mergeCell ref="H175:J175"/>
    <mergeCell ref="K175:M175"/>
    <mergeCell ref="N175:P175"/>
    <mergeCell ref="E172:G172"/>
    <mergeCell ref="H172:J172"/>
    <mergeCell ref="K172:M172"/>
    <mergeCell ref="N172:P172"/>
    <mergeCell ref="E173:G173"/>
    <mergeCell ref="H173:J173"/>
    <mergeCell ref="K173:M173"/>
    <mergeCell ref="N173:P173"/>
    <mergeCell ref="E180:G180"/>
    <mergeCell ref="H180:J180"/>
    <mergeCell ref="K180:M180"/>
    <mergeCell ref="N180:P180"/>
    <mergeCell ref="E181:G181"/>
    <mergeCell ref="H181:J181"/>
    <mergeCell ref="K181:M181"/>
    <mergeCell ref="E187:G187"/>
    <mergeCell ref="H187:J187"/>
    <mergeCell ref="K187:M187"/>
    <mergeCell ref="N187:P187"/>
    <mergeCell ref="E188:G188"/>
    <mergeCell ref="H188:J188"/>
    <mergeCell ref="K188:M188"/>
    <mergeCell ref="N188:P188"/>
    <mergeCell ref="E179:G179"/>
    <mergeCell ref="H179:J179"/>
    <mergeCell ref="K179:M179"/>
    <mergeCell ref="N179:P179"/>
    <mergeCell ref="E195:G195"/>
    <mergeCell ref="H195:J195"/>
    <mergeCell ref="K195:M195"/>
    <mergeCell ref="N195:P195"/>
    <mergeCell ref="N181:P181"/>
    <mergeCell ref="E182:G182"/>
    <mergeCell ref="H182:J182"/>
    <mergeCell ref="K182:M182"/>
    <mergeCell ref="N182:P182"/>
    <mergeCell ref="E183:G183"/>
    <mergeCell ref="H183:J183"/>
    <mergeCell ref="K183:M183"/>
    <mergeCell ref="N183:P183"/>
    <mergeCell ref="E194:G194"/>
    <mergeCell ref="H194:J194"/>
    <mergeCell ref="K194:M194"/>
    <mergeCell ref="N194:P194"/>
    <mergeCell ref="E200:G200"/>
    <mergeCell ref="H200:J200"/>
    <mergeCell ref="K200:M200"/>
    <mergeCell ref="N200:P200"/>
    <mergeCell ref="E201:G201"/>
    <mergeCell ref="H201:J201"/>
    <mergeCell ref="K201:M201"/>
    <mergeCell ref="N201:P201"/>
    <mergeCell ref="E198:G198"/>
    <mergeCell ref="H198:J198"/>
    <mergeCell ref="K198:M198"/>
    <mergeCell ref="N198:P198"/>
    <mergeCell ref="E199:G199"/>
    <mergeCell ref="H199:J199"/>
    <mergeCell ref="K199:M199"/>
    <mergeCell ref="N199:P199"/>
    <mergeCell ref="E216:G216"/>
    <mergeCell ref="H216:J216"/>
    <mergeCell ref="K216:M216"/>
    <mergeCell ref="N216:P216"/>
    <mergeCell ref="E213:G213"/>
    <mergeCell ref="H213:J213"/>
    <mergeCell ref="K213:M213"/>
    <mergeCell ref="N213:P213"/>
    <mergeCell ref="E214:G214"/>
    <mergeCell ref="H214:J214"/>
    <mergeCell ref="K214:M214"/>
    <mergeCell ref="N214:P214"/>
    <mergeCell ref="E203:G203"/>
    <mergeCell ref="H203:J203"/>
    <mergeCell ref="K203:M203"/>
    <mergeCell ref="N203:P203"/>
    <mergeCell ref="E205:G205"/>
    <mergeCell ref="H205:J205"/>
    <mergeCell ref="K205:M205"/>
    <mergeCell ref="N205:P205"/>
    <mergeCell ref="E206:G206"/>
    <mergeCell ref="H206:J206"/>
    <mergeCell ref="K206:M206"/>
    <mergeCell ref="N206:P206"/>
    <mergeCell ref="E207:G207"/>
    <mergeCell ref="H207:J207"/>
    <mergeCell ref="K207:M207"/>
    <mergeCell ref="N207:P207"/>
    <mergeCell ref="E223:G223"/>
    <mergeCell ref="H223:J223"/>
    <mergeCell ref="K223:M223"/>
    <mergeCell ref="N223:P223"/>
    <mergeCell ref="E220:G220"/>
    <mergeCell ref="H220:J220"/>
    <mergeCell ref="K220:M220"/>
    <mergeCell ref="N220:P220"/>
    <mergeCell ref="E208:G208"/>
    <mergeCell ref="H208:J208"/>
    <mergeCell ref="K208:M208"/>
    <mergeCell ref="N208:P208"/>
    <mergeCell ref="E209:G209"/>
    <mergeCell ref="H209:J209"/>
    <mergeCell ref="K209:M209"/>
    <mergeCell ref="N209:P209"/>
    <mergeCell ref="E210:G210"/>
    <mergeCell ref="H210:J210"/>
    <mergeCell ref="K210:M210"/>
    <mergeCell ref="N210:P210"/>
    <mergeCell ref="E238:G238"/>
    <mergeCell ref="H238:J238"/>
    <mergeCell ref="K238:M238"/>
    <mergeCell ref="N238:P238"/>
    <mergeCell ref="E239:G239"/>
    <mergeCell ref="H239:J239"/>
    <mergeCell ref="K239:M239"/>
    <mergeCell ref="N239:P239"/>
    <mergeCell ref="E232:G232"/>
    <mergeCell ref="H232:J232"/>
    <mergeCell ref="K232:M232"/>
    <mergeCell ref="N232:P232"/>
    <mergeCell ref="E234:G234"/>
    <mergeCell ref="H234:J234"/>
    <mergeCell ref="K234:M234"/>
    <mergeCell ref="N234:P234"/>
    <mergeCell ref="E235:G235"/>
    <mergeCell ref="H235:J235"/>
    <mergeCell ref="K235:M235"/>
    <mergeCell ref="N235:P235"/>
    <mergeCell ref="E236:G236"/>
    <mergeCell ref="H236:J236"/>
    <mergeCell ref="K236:M236"/>
    <mergeCell ref="N236:P236"/>
    <mergeCell ref="K246:M246"/>
    <mergeCell ref="N246:P246"/>
    <mergeCell ref="E244:G244"/>
    <mergeCell ref="H244:J244"/>
    <mergeCell ref="K244:M244"/>
    <mergeCell ref="N244:P244"/>
    <mergeCell ref="E252:G252"/>
    <mergeCell ref="H252:J252"/>
    <mergeCell ref="K252:M252"/>
    <mergeCell ref="N252:P252"/>
    <mergeCell ref="E250:G250"/>
    <mergeCell ref="H250:J250"/>
    <mergeCell ref="K250:M250"/>
    <mergeCell ref="N250:P250"/>
    <mergeCell ref="E251:G251"/>
    <mergeCell ref="H251:J251"/>
    <mergeCell ref="K251:M251"/>
    <mergeCell ref="N251:P251"/>
    <mergeCell ref="E247:G247"/>
    <mergeCell ref="H247:J247"/>
    <mergeCell ref="K247:M247"/>
    <mergeCell ref="N247:P247"/>
    <mergeCell ref="E249:G249"/>
    <mergeCell ref="H249:J249"/>
    <mergeCell ref="K249:M249"/>
    <mergeCell ref="E254:G254"/>
    <mergeCell ref="H254:J254"/>
    <mergeCell ref="K254:M254"/>
    <mergeCell ref="N254:P254"/>
    <mergeCell ref="E264:G264"/>
    <mergeCell ref="H264:J264"/>
    <mergeCell ref="K264:M264"/>
    <mergeCell ref="N264:P264"/>
    <mergeCell ref="E255:G255"/>
    <mergeCell ref="H255:J255"/>
    <mergeCell ref="K255:M255"/>
    <mergeCell ref="N255:P255"/>
    <mergeCell ref="E256:G256"/>
    <mergeCell ref="H256:J256"/>
    <mergeCell ref="K256:M256"/>
    <mergeCell ref="N256:P256"/>
    <mergeCell ref="E258:G258"/>
    <mergeCell ref="H258:J258"/>
    <mergeCell ref="K258:M258"/>
    <mergeCell ref="N258:P258"/>
    <mergeCell ref="E259:G259"/>
    <mergeCell ref="H259:J259"/>
    <mergeCell ref="K259:M259"/>
    <mergeCell ref="N259:P259"/>
    <mergeCell ref="E260:G260"/>
    <mergeCell ref="H260:J260"/>
    <mergeCell ref="K260:M260"/>
    <mergeCell ref="N260:P260"/>
    <mergeCell ref="E261:G261"/>
    <mergeCell ref="H261:J261"/>
    <mergeCell ref="K261:M261"/>
    <mergeCell ref="N261:P261"/>
    <mergeCell ref="E279:G279"/>
    <mergeCell ref="H279:J279"/>
    <mergeCell ref="K279:M279"/>
    <mergeCell ref="N279:P279"/>
    <mergeCell ref="E276:G276"/>
    <mergeCell ref="H276:J276"/>
    <mergeCell ref="K276:M276"/>
    <mergeCell ref="N276:P276"/>
    <mergeCell ref="E277:G277"/>
    <mergeCell ref="H277:J277"/>
    <mergeCell ref="K277:M277"/>
    <mergeCell ref="N277:P277"/>
    <mergeCell ref="E273:G273"/>
    <mergeCell ref="H273:J273"/>
    <mergeCell ref="K273:M273"/>
    <mergeCell ref="N273:P273"/>
    <mergeCell ref="E274:G274"/>
    <mergeCell ref="H274:J274"/>
    <mergeCell ref="K274:M274"/>
    <mergeCell ref="N274:P274"/>
    <mergeCell ref="E290:G290"/>
    <mergeCell ref="H290:J290"/>
    <mergeCell ref="K290:M290"/>
    <mergeCell ref="N290:P290"/>
    <mergeCell ref="E285:G285"/>
    <mergeCell ref="H285:J285"/>
    <mergeCell ref="K285:M285"/>
    <mergeCell ref="N285:P285"/>
    <mergeCell ref="E298:G298"/>
    <mergeCell ref="H298:J298"/>
    <mergeCell ref="K298:M298"/>
    <mergeCell ref="N298:P298"/>
    <mergeCell ref="E295:G295"/>
    <mergeCell ref="H295:J295"/>
    <mergeCell ref="K295:M295"/>
    <mergeCell ref="N295:P295"/>
    <mergeCell ref="E296:G296"/>
    <mergeCell ref="H296:J296"/>
    <mergeCell ref="K296:M296"/>
    <mergeCell ref="N296:P296"/>
    <mergeCell ref="E287:G287"/>
    <mergeCell ref="H287:J287"/>
    <mergeCell ref="K287:M287"/>
    <mergeCell ref="N287:P287"/>
    <mergeCell ref="E288:G288"/>
    <mergeCell ref="H288:J288"/>
    <mergeCell ref="K288:M288"/>
    <mergeCell ref="N288:P288"/>
    <mergeCell ref="K321:M321"/>
    <mergeCell ref="N321:P321"/>
    <mergeCell ref="E322:G322"/>
    <mergeCell ref="H322:J322"/>
    <mergeCell ref="K322:M322"/>
    <mergeCell ref="N322:P322"/>
    <mergeCell ref="E309:G309"/>
    <mergeCell ref="H309:J309"/>
    <mergeCell ref="K309:M309"/>
    <mergeCell ref="N309:P309"/>
    <mergeCell ref="E310:G310"/>
    <mergeCell ref="H310:J310"/>
    <mergeCell ref="K310:M310"/>
    <mergeCell ref="H303:J303"/>
    <mergeCell ref="K303:M303"/>
    <mergeCell ref="N303:P303"/>
    <mergeCell ref="E299:G299"/>
    <mergeCell ref="H299:J299"/>
    <mergeCell ref="K299:M299"/>
    <mergeCell ref="N299:P299"/>
    <mergeCell ref="E301:G301"/>
    <mergeCell ref="H301:J301"/>
    <mergeCell ref="K301:M301"/>
    <mergeCell ref="N301:P301"/>
    <mergeCell ref="E300:G300"/>
    <mergeCell ref="H300:J300"/>
    <mergeCell ref="K300:M300"/>
    <mergeCell ref="N300:P300"/>
    <mergeCell ref="E306:G306"/>
    <mergeCell ref="H306:J306"/>
    <mergeCell ref="K306:M306"/>
    <mergeCell ref="N306:P306"/>
    <mergeCell ref="E307:G307"/>
    <mergeCell ref="N327:P327"/>
    <mergeCell ref="E343:G343"/>
    <mergeCell ref="H343:J343"/>
    <mergeCell ref="K343:M343"/>
    <mergeCell ref="N343:P343"/>
    <mergeCell ref="E332:G332"/>
    <mergeCell ref="H332:J332"/>
    <mergeCell ref="K332:M332"/>
    <mergeCell ref="N332:P332"/>
    <mergeCell ref="E333:G333"/>
    <mergeCell ref="H333:J333"/>
    <mergeCell ref="K333:M333"/>
    <mergeCell ref="N333:P333"/>
    <mergeCell ref="E336:G336"/>
    <mergeCell ref="H336:J336"/>
    <mergeCell ref="K336:M336"/>
    <mergeCell ref="N336:P336"/>
    <mergeCell ref="E316:G316"/>
    <mergeCell ref="H316:J316"/>
    <mergeCell ref="K316:M316"/>
    <mergeCell ref="N316:P316"/>
    <mergeCell ref="E308:G308"/>
    <mergeCell ref="H308:J308"/>
    <mergeCell ref="K308:M308"/>
    <mergeCell ref="N308:P308"/>
    <mergeCell ref="E324:G324"/>
    <mergeCell ref="H324:J324"/>
    <mergeCell ref="K324:M324"/>
    <mergeCell ref="N324:P324"/>
    <mergeCell ref="E321:G321"/>
    <mergeCell ref="H321:J321"/>
    <mergeCell ref="E351:G351"/>
    <mergeCell ref="H351:J351"/>
    <mergeCell ref="K351:M351"/>
    <mergeCell ref="N351:P351"/>
    <mergeCell ref="E353:G353"/>
    <mergeCell ref="H353:J353"/>
    <mergeCell ref="K353:M353"/>
    <mergeCell ref="N353:P353"/>
    <mergeCell ref="E350:G350"/>
    <mergeCell ref="H350:J350"/>
    <mergeCell ref="K350:M350"/>
    <mergeCell ref="N350:P350"/>
    <mergeCell ref="E358:G358"/>
    <mergeCell ref="H358:J358"/>
    <mergeCell ref="K358:M358"/>
    <mergeCell ref="N358:P358"/>
    <mergeCell ref="E368:G368"/>
    <mergeCell ref="H368:J368"/>
    <mergeCell ref="K368:M368"/>
    <mergeCell ref="N368:P368"/>
    <mergeCell ref="E356:G356"/>
    <mergeCell ref="H356:J356"/>
    <mergeCell ref="K356:M356"/>
    <mergeCell ref="N356:P356"/>
    <mergeCell ref="E357:G357"/>
    <mergeCell ref="H357:J357"/>
    <mergeCell ref="K357:M357"/>
    <mergeCell ref="N357:P357"/>
    <mergeCell ref="E354:G354"/>
    <mergeCell ref="H354:J354"/>
    <mergeCell ref="K354:M354"/>
    <mergeCell ref="N354:P354"/>
    <mergeCell ref="E355:G355"/>
    <mergeCell ref="H355:J355"/>
    <mergeCell ref="K355:M355"/>
    <mergeCell ref="N355:P355"/>
    <mergeCell ref="E360:G360"/>
    <mergeCell ref="H360:J360"/>
    <mergeCell ref="K360:M360"/>
    <mergeCell ref="N360:P360"/>
    <mergeCell ref="E361:G361"/>
    <mergeCell ref="H361:J361"/>
    <mergeCell ref="K361:M361"/>
    <mergeCell ref="N361:P361"/>
    <mergeCell ref="E373:G373"/>
    <mergeCell ref="H373:J373"/>
    <mergeCell ref="K373:M373"/>
    <mergeCell ref="N373:P373"/>
    <mergeCell ref="E374:G374"/>
    <mergeCell ref="H374:J374"/>
    <mergeCell ref="K374:M374"/>
    <mergeCell ref="N374:P374"/>
    <mergeCell ref="E371:G371"/>
    <mergeCell ref="H371:J371"/>
    <mergeCell ref="K371:M371"/>
    <mergeCell ref="N371:P371"/>
    <mergeCell ref="E372:G372"/>
    <mergeCell ref="H372:J372"/>
    <mergeCell ref="K372:M372"/>
    <mergeCell ref="N372:P372"/>
    <mergeCell ref="E369:G369"/>
    <mergeCell ref="H369:J369"/>
    <mergeCell ref="K369:M369"/>
    <mergeCell ref="N369:P369"/>
    <mergeCell ref="E370:G370"/>
    <mergeCell ref="H370:J370"/>
    <mergeCell ref="K370:M370"/>
    <mergeCell ref="N370:P370"/>
    <mergeCell ref="E377:G377"/>
    <mergeCell ref="H377:J377"/>
    <mergeCell ref="K377:M377"/>
    <mergeCell ref="N377:P377"/>
    <mergeCell ref="E379:G379"/>
    <mergeCell ref="H379:J379"/>
    <mergeCell ref="K379:M379"/>
    <mergeCell ref="N379:P379"/>
    <mergeCell ref="E376:G376"/>
    <mergeCell ref="H376:J376"/>
    <mergeCell ref="K376:M376"/>
    <mergeCell ref="N376:P376"/>
    <mergeCell ref="E384:G384"/>
    <mergeCell ref="H384:J384"/>
    <mergeCell ref="K384:M384"/>
    <mergeCell ref="N384:P384"/>
    <mergeCell ref="E382:G382"/>
    <mergeCell ref="H382:J382"/>
    <mergeCell ref="K382:M382"/>
    <mergeCell ref="N382:P382"/>
    <mergeCell ref="E383:G383"/>
    <mergeCell ref="H383:J383"/>
    <mergeCell ref="K383:M383"/>
    <mergeCell ref="N383:P383"/>
    <mergeCell ref="E380:G380"/>
    <mergeCell ref="H380:J380"/>
    <mergeCell ref="K380:M380"/>
    <mergeCell ref="N380:P380"/>
    <mergeCell ref="N396:P396"/>
    <mergeCell ref="E389:G389"/>
    <mergeCell ref="H389:J389"/>
    <mergeCell ref="K389:M389"/>
    <mergeCell ref="N389:P389"/>
    <mergeCell ref="E390:G390"/>
    <mergeCell ref="H390:J390"/>
    <mergeCell ref="K390:M390"/>
    <mergeCell ref="N390:P390"/>
    <mergeCell ref="E391:G391"/>
    <mergeCell ref="H391:J391"/>
    <mergeCell ref="K391:M391"/>
    <mergeCell ref="N391:P391"/>
    <mergeCell ref="E392:G392"/>
    <mergeCell ref="H392:J392"/>
    <mergeCell ref="K392:M392"/>
    <mergeCell ref="N392:P392"/>
    <mergeCell ref="E402:G402"/>
    <mergeCell ref="H402:J402"/>
    <mergeCell ref="K402:M402"/>
    <mergeCell ref="N402:P402"/>
    <mergeCell ref="E410:G410"/>
    <mergeCell ref="H410:J410"/>
    <mergeCell ref="K410:M410"/>
    <mergeCell ref="N410:P410"/>
    <mergeCell ref="E420:G420"/>
    <mergeCell ref="H420:J420"/>
    <mergeCell ref="K420:M420"/>
    <mergeCell ref="N420:P420"/>
    <mergeCell ref="E408:G408"/>
    <mergeCell ref="H408:J408"/>
    <mergeCell ref="K408:M408"/>
    <mergeCell ref="N408:P408"/>
    <mergeCell ref="E409:G409"/>
    <mergeCell ref="H409:J409"/>
    <mergeCell ref="K409:M409"/>
    <mergeCell ref="N409:P409"/>
    <mergeCell ref="E406:G406"/>
    <mergeCell ref="H406:J406"/>
    <mergeCell ref="K406:M406"/>
    <mergeCell ref="N406:P406"/>
    <mergeCell ref="E412:G412"/>
    <mergeCell ref="H412:J412"/>
    <mergeCell ref="K412:M412"/>
    <mergeCell ref="N412:P412"/>
    <mergeCell ref="E413:G413"/>
    <mergeCell ref="H413:J413"/>
    <mergeCell ref="K413:M413"/>
    <mergeCell ref="N413:P413"/>
    <mergeCell ref="N421:P421"/>
    <mergeCell ref="E422:G422"/>
    <mergeCell ref="H422:J422"/>
    <mergeCell ref="K422:M422"/>
    <mergeCell ref="N422:P422"/>
    <mergeCell ref="E411:G411"/>
    <mergeCell ref="H411:J411"/>
    <mergeCell ref="K411:M411"/>
    <mergeCell ref="N411:P411"/>
    <mergeCell ref="E403:G403"/>
    <mergeCell ref="H403:J403"/>
    <mergeCell ref="K403:M403"/>
    <mergeCell ref="N403:P403"/>
    <mergeCell ref="E405:G405"/>
    <mergeCell ref="H405:J405"/>
    <mergeCell ref="K405:M405"/>
    <mergeCell ref="N405:P405"/>
    <mergeCell ref="E414:G414"/>
    <mergeCell ref="H414:J414"/>
    <mergeCell ref="K414:M414"/>
    <mergeCell ref="N414:P414"/>
    <mergeCell ref="E415:G415"/>
    <mergeCell ref="H415:J415"/>
    <mergeCell ref="K415:M415"/>
    <mergeCell ref="N415:P415"/>
    <mergeCell ref="E416:G416"/>
    <mergeCell ref="H416:J416"/>
    <mergeCell ref="K416:M416"/>
    <mergeCell ref="N416:P416"/>
    <mergeCell ref="E417:G417"/>
    <mergeCell ref="H417:J417"/>
    <mergeCell ref="K417:M417"/>
    <mergeCell ref="E432:G432"/>
    <mergeCell ref="H432:J432"/>
    <mergeCell ref="K432:M432"/>
    <mergeCell ref="N432:P432"/>
    <mergeCell ref="N443:P443"/>
    <mergeCell ref="E444:G444"/>
    <mergeCell ref="H444:J444"/>
    <mergeCell ref="K444:M444"/>
    <mergeCell ref="N444:P444"/>
    <mergeCell ref="E407:G407"/>
    <mergeCell ref="H407:J407"/>
    <mergeCell ref="K407:M407"/>
    <mergeCell ref="N407:P407"/>
    <mergeCell ref="E425:G425"/>
    <mergeCell ref="H425:J425"/>
    <mergeCell ref="K425:M425"/>
    <mergeCell ref="N425:P425"/>
    <mergeCell ref="E426:G426"/>
    <mergeCell ref="H426:J426"/>
    <mergeCell ref="K426:M426"/>
    <mergeCell ref="N426:P426"/>
    <mergeCell ref="E423:G423"/>
    <mergeCell ref="H423:J423"/>
    <mergeCell ref="K423:M423"/>
    <mergeCell ref="N423:P423"/>
    <mergeCell ref="E424:G424"/>
    <mergeCell ref="H424:J424"/>
    <mergeCell ref="K424:M424"/>
    <mergeCell ref="N424:P424"/>
    <mergeCell ref="E421:G421"/>
    <mergeCell ref="H421:J421"/>
    <mergeCell ref="K421:M421"/>
    <mergeCell ref="E447:G447"/>
    <mergeCell ref="H447:J447"/>
    <mergeCell ref="K447:M447"/>
    <mergeCell ref="N447:P447"/>
    <mergeCell ref="E448:G448"/>
    <mergeCell ref="H448:J448"/>
    <mergeCell ref="K448:M448"/>
    <mergeCell ref="N448:P448"/>
    <mergeCell ref="N442:P442"/>
    <mergeCell ref="E443:G443"/>
    <mergeCell ref="H443:J443"/>
    <mergeCell ref="K443:M443"/>
    <mergeCell ref="E429:G429"/>
    <mergeCell ref="H429:J429"/>
    <mergeCell ref="K429:M429"/>
    <mergeCell ref="N429:P429"/>
    <mergeCell ref="E431:G431"/>
    <mergeCell ref="H431:J431"/>
    <mergeCell ref="K431:M431"/>
    <mergeCell ref="N431:P431"/>
    <mergeCell ref="E433:G433"/>
    <mergeCell ref="H433:J433"/>
    <mergeCell ref="K433:M433"/>
    <mergeCell ref="N433:P433"/>
    <mergeCell ref="E434:G434"/>
    <mergeCell ref="H434:J434"/>
    <mergeCell ref="K434:M434"/>
    <mergeCell ref="N434:P434"/>
    <mergeCell ref="E435:G435"/>
    <mergeCell ref="H435:J435"/>
    <mergeCell ref="K435:M435"/>
    <mergeCell ref="N435:P435"/>
    <mergeCell ref="E451:G451"/>
    <mergeCell ref="H451:J451"/>
    <mergeCell ref="K451:M451"/>
    <mergeCell ref="N451:P451"/>
    <mergeCell ref="E452:G452"/>
    <mergeCell ref="H452:J452"/>
    <mergeCell ref="K452:M452"/>
    <mergeCell ref="N452:P452"/>
    <mergeCell ref="E449:G449"/>
    <mergeCell ref="H449:J449"/>
    <mergeCell ref="K449:M449"/>
    <mergeCell ref="N449:P449"/>
    <mergeCell ref="E450:G450"/>
    <mergeCell ref="H450:J450"/>
    <mergeCell ref="K450:M450"/>
    <mergeCell ref="N450:P450"/>
    <mergeCell ref="E473:G473"/>
    <mergeCell ref="H473:J473"/>
    <mergeCell ref="K473:M473"/>
    <mergeCell ref="N473:P473"/>
    <mergeCell ref="E457:G457"/>
    <mergeCell ref="H457:J457"/>
    <mergeCell ref="K457:M457"/>
    <mergeCell ref="N457:P457"/>
    <mergeCell ref="E454:G454"/>
    <mergeCell ref="H454:J454"/>
    <mergeCell ref="K454:M454"/>
    <mergeCell ref="N454:P454"/>
    <mergeCell ref="E467:G467"/>
    <mergeCell ref="H467:J467"/>
    <mergeCell ref="K467:M467"/>
    <mergeCell ref="N467:P467"/>
    <mergeCell ref="N461:P461"/>
    <mergeCell ref="E469:G469"/>
    <mergeCell ref="H469:J469"/>
    <mergeCell ref="K469:M469"/>
    <mergeCell ref="N469:P469"/>
    <mergeCell ref="E470:G470"/>
    <mergeCell ref="H470:J470"/>
    <mergeCell ref="K470:M470"/>
    <mergeCell ref="N470:P470"/>
    <mergeCell ref="E468:G468"/>
    <mergeCell ref="H468:J468"/>
    <mergeCell ref="K468:M468"/>
    <mergeCell ref="N468:P468"/>
    <mergeCell ref="E487:G487"/>
    <mergeCell ref="H487:J487"/>
    <mergeCell ref="K487:M487"/>
    <mergeCell ref="N487:P487"/>
    <mergeCell ref="E484:G484"/>
    <mergeCell ref="H484:J484"/>
    <mergeCell ref="K484:M484"/>
    <mergeCell ref="N484:P484"/>
    <mergeCell ref="E477:G477"/>
    <mergeCell ref="H477:J477"/>
    <mergeCell ref="K477:M477"/>
    <mergeCell ref="N477:P477"/>
    <mergeCell ref="E478:G478"/>
    <mergeCell ref="H478:J478"/>
    <mergeCell ref="K478:M478"/>
    <mergeCell ref="N478:P478"/>
    <mergeCell ref="E475:G475"/>
    <mergeCell ref="H475:J475"/>
    <mergeCell ref="K475:M475"/>
    <mergeCell ref="N475:P475"/>
    <mergeCell ref="E476:G476"/>
    <mergeCell ref="H476:J476"/>
    <mergeCell ref="K476:M476"/>
    <mergeCell ref="N476:P476"/>
    <mergeCell ref="E500:G500"/>
    <mergeCell ref="H500:J500"/>
    <mergeCell ref="K500:M500"/>
    <mergeCell ref="N500:P500"/>
    <mergeCell ref="E491:G491"/>
    <mergeCell ref="H491:J491"/>
    <mergeCell ref="K491:M491"/>
    <mergeCell ref="N491:P491"/>
    <mergeCell ref="E481:G481"/>
    <mergeCell ref="H481:J481"/>
    <mergeCell ref="K481:M481"/>
    <mergeCell ref="N481:P481"/>
    <mergeCell ref="E483:G483"/>
    <mergeCell ref="H483:J483"/>
    <mergeCell ref="K483:M483"/>
    <mergeCell ref="N483:P483"/>
    <mergeCell ref="E480:G480"/>
    <mergeCell ref="H480:J480"/>
    <mergeCell ref="K480:M480"/>
    <mergeCell ref="N480:P480"/>
    <mergeCell ref="E488:G488"/>
    <mergeCell ref="H488:J488"/>
    <mergeCell ref="K488:M488"/>
    <mergeCell ref="N488:P488"/>
    <mergeCell ref="E498:G498"/>
    <mergeCell ref="H498:J498"/>
    <mergeCell ref="K498:M498"/>
    <mergeCell ref="N498:P498"/>
    <mergeCell ref="E486:G486"/>
    <mergeCell ref="H486:J486"/>
    <mergeCell ref="K486:M486"/>
    <mergeCell ref="N486:P486"/>
    <mergeCell ref="E510:G510"/>
    <mergeCell ref="H510:J510"/>
    <mergeCell ref="K510:M510"/>
    <mergeCell ref="N510:P510"/>
    <mergeCell ref="E511:G511"/>
    <mergeCell ref="H511:J511"/>
    <mergeCell ref="K511:M511"/>
    <mergeCell ref="N511:P511"/>
    <mergeCell ref="E485:G485"/>
    <mergeCell ref="H485:J485"/>
    <mergeCell ref="K485:M485"/>
    <mergeCell ref="N485:P485"/>
    <mergeCell ref="E503:G503"/>
    <mergeCell ref="H503:J503"/>
    <mergeCell ref="K503:M503"/>
    <mergeCell ref="N503:P503"/>
    <mergeCell ref="E504:G504"/>
    <mergeCell ref="H504:J504"/>
    <mergeCell ref="K504:M504"/>
    <mergeCell ref="N504:P504"/>
    <mergeCell ref="E501:G501"/>
    <mergeCell ref="H501:J501"/>
    <mergeCell ref="K501:M501"/>
    <mergeCell ref="N501:P501"/>
    <mergeCell ref="E502:G502"/>
    <mergeCell ref="H502:J502"/>
    <mergeCell ref="K502:M502"/>
    <mergeCell ref="N502:P502"/>
    <mergeCell ref="E499:G499"/>
    <mergeCell ref="H499:J499"/>
    <mergeCell ref="K499:M499"/>
    <mergeCell ref="N499:P499"/>
    <mergeCell ref="E518:G518"/>
    <mergeCell ref="H518:J518"/>
    <mergeCell ref="K518:M518"/>
    <mergeCell ref="N518:P518"/>
    <mergeCell ref="E533:G533"/>
    <mergeCell ref="H533:J533"/>
    <mergeCell ref="K533:M533"/>
    <mergeCell ref="N533:P533"/>
    <mergeCell ref="E514:G514"/>
    <mergeCell ref="H514:J514"/>
    <mergeCell ref="K514:M514"/>
    <mergeCell ref="N514:P514"/>
    <mergeCell ref="E524:G524"/>
    <mergeCell ref="H524:J524"/>
    <mergeCell ref="K524:M524"/>
    <mergeCell ref="N524:P524"/>
    <mergeCell ref="E512:G512"/>
    <mergeCell ref="H512:J512"/>
    <mergeCell ref="K512:M512"/>
    <mergeCell ref="N512:P512"/>
    <mergeCell ref="E513:G513"/>
    <mergeCell ref="H513:J513"/>
    <mergeCell ref="K513:M513"/>
    <mergeCell ref="N513:P513"/>
    <mergeCell ref="E519:G519"/>
    <mergeCell ref="H519:J519"/>
    <mergeCell ref="K519:M519"/>
    <mergeCell ref="N519:P519"/>
    <mergeCell ref="E520:G520"/>
    <mergeCell ref="H520:J520"/>
    <mergeCell ref="K520:M520"/>
    <mergeCell ref="N520:P520"/>
    <mergeCell ref="E539:G539"/>
    <mergeCell ref="H539:J539"/>
    <mergeCell ref="K539:M539"/>
    <mergeCell ref="N539:P539"/>
    <mergeCell ref="E536:G536"/>
    <mergeCell ref="H536:J536"/>
    <mergeCell ref="K536:M536"/>
    <mergeCell ref="N536:P536"/>
    <mergeCell ref="E537:G537"/>
    <mergeCell ref="H537:J537"/>
    <mergeCell ref="K537:M537"/>
    <mergeCell ref="N537:P537"/>
    <mergeCell ref="E528:G528"/>
    <mergeCell ref="H528:J528"/>
    <mergeCell ref="K528:M528"/>
    <mergeCell ref="N528:P528"/>
    <mergeCell ref="E525:G525"/>
    <mergeCell ref="H525:J525"/>
    <mergeCell ref="K525:M525"/>
    <mergeCell ref="N525:P525"/>
    <mergeCell ref="E526:G526"/>
    <mergeCell ref="H526:J526"/>
    <mergeCell ref="K526:M526"/>
    <mergeCell ref="N526:P526"/>
    <mergeCell ref="K552:M552"/>
    <mergeCell ref="N552:P552"/>
    <mergeCell ref="E535:G535"/>
    <mergeCell ref="H535:J535"/>
    <mergeCell ref="K535:M535"/>
    <mergeCell ref="N535:P535"/>
    <mergeCell ref="E532:G532"/>
    <mergeCell ref="H532:J532"/>
    <mergeCell ref="K532:M532"/>
    <mergeCell ref="N532:P532"/>
    <mergeCell ref="E540:G540"/>
    <mergeCell ref="H540:J540"/>
    <mergeCell ref="K540:M540"/>
    <mergeCell ref="N540:P540"/>
    <mergeCell ref="E550:G550"/>
    <mergeCell ref="H550:J550"/>
    <mergeCell ref="K550:M550"/>
    <mergeCell ref="N550:P550"/>
    <mergeCell ref="E538:G538"/>
    <mergeCell ref="H538:J538"/>
    <mergeCell ref="K538:M538"/>
    <mergeCell ref="N538:P538"/>
    <mergeCell ref="E541:G541"/>
    <mergeCell ref="H541:J541"/>
    <mergeCell ref="K541:M541"/>
    <mergeCell ref="N541:P541"/>
    <mergeCell ref="K559:M559"/>
    <mergeCell ref="N559:P559"/>
    <mergeCell ref="E561:G561"/>
    <mergeCell ref="H561:J561"/>
    <mergeCell ref="K561:M561"/>
    <mergeCell ref="N561:P561"/>
    <mergeCell ref="E558:G558"/>
    <mergeCell ref="H558:J558"/>
    <mergeCell ref="K558:M558"/>
    <mergeCell ref="N558:P558"/>
    <mergeCell ref="E566:G566"/>
    <mergeCell ref="H566:J566"/>
    <mergeCell ref="K566:M566"/>
    <mergeCell ref="N566:P566"/>
    <mergeCell ref="E555:G555"/>
    <mergeCell ref="H555:J555"/>
    <mergeCell ref="K555:M555"/>
    <mergeCell ref="N555:P555"/>
    <mergeCell ref="E556:G556"/>
    <mergeCell ref="H556:J556"/>
    <mergeCell ref="K556:M556"/>
    <mergeCell ref="N556:P556"/>
    <mergeCell ref="E553:G553"/>
    <mergeCell ref="H553:J553"/>
    <mergeCell ref="K553:M553"/>
    <mergeCell ref="N553:P553"/>
    <mergeCell ref="N576:P576"/>
    <mergeCell ref="E564:G564"/>
    <mergeCell ref="H564:J564"/>
    <mergeCell ref="K564:M564"/>
    <mergeCell ref="N564:P564"/>
    <mergeCell ref="E565:G565"/>
    <mergeCell ref="H565:J565"/>
    <mergeCell ref="K565:M565"/>
    <mergeCell ref="N565:P565"/>
    <mergeCell ref="E562:G562"/>
    <mergeCell ref="H562:J562"/>
    <mergeCell ref="K562:M562"/>
    <mergeCell ref="N562:P562"/>
    <mergeCell ref="E563:G563"/>
    <mergeCell ref="H563:J563"/>
    <mergeCell ref="K563:M563"/>
    <mergeCell ref="N563:P563"/>
    <mergeCell ref="K570:M570"/>
    <mergeCell ref="N570:P570"/>
    <mergeCell ref="E571:G571"/>
    <mergeCell ref="H571:J571"/>
    <mergeCell ref="K571:M571"/>
    <mergeCell ref="N571:P571"/>
    <mergeCell ref="E572:G572"/>
    <mergeCell ref="H572:J572"/>
    <mergeCell ref="K572:M572"/>
    <mergeCell ref="E559:G559"/>
    <mergeCell ref="H559:J559"/>
    <mergeCell ref="E577:G577"/>
    <mergeCell ref="H577:J577"/>
    <mergeCell ref="K577:M577"/>
    <mergeCell ref="N577:P577"/>
    <mergeCell ref="E578:G578"/>
    <mergeCell ref="H578:J578"/>
    <mergeCell ref="K578:M578"/>
    <mergeCell ref="N578:P578"/>
    <mergeCell ref="E584:G584"/>
    <mergeCell ref="H584:J584"/>
    <mergeCell ref="K584:M584"/>
    <mergeCell ref="N584:P584"/>
    <mergeCell ref="E602:G602"/>
    <mergeCell ref="H602:J602"/>
    <mergeCell ref="K602:M602"/>
    <mergeCell ref="N602:P602"/>
    <mergeCell ref="E590:G590"/>
    <mergeCell ref="H590:J590"/>
    <mergeCell ref="K590:M590"/>
    <mergeCell ref="N590:P590"/>
    <mergeCell ref="E591:G591"/>
    <mergeCell ref="H591:J591"/>
    <mergeCell ref="K591:M591"/>
    <mergeCell ref="N591:P591"/>
    <mergeCell ref="E588:G588"/>
    <mergeCell ref="H588:J588"/>
    <mergeCell ref="K588:M588"/>
    <mergeCell ref="N588:P588"/>
    <mergeCell ref="N598:P598"/>
    <mergeCell ref="E600:G600"/>
    <mergeCell ref="H600:J600"/>
    <mergeCell ref="K600:M600"/>
    <mergeCell ref="H580:J580"/>
    <mergeCell ref="K580:M580"/>
    <mergeCell ref="N580:P580"/>
    <mergeCell ref="E585:G585"/>
    <mergeCell ref="H585:J585"/>
    <mergeCell ref="K585:M585"/>
    <mergeCell ref="N585:P585"/>
    <mergeCell ref="E587:G587"/>
    <mergeCell ref="H587:J587"/>
    <mergeCell ref="K587:M587"/>
    <mergeCell ref="N587:P587"/>
    <mergeCell ref="N600:P600"/>
    <mergeCell ref="N586:P586"/>
    <mergeCell ref="E593:G593"/>
    <mergeCell ref="H593:J593"/>
    <mergeCell ref="K593:M593"/>
    <mergeCell ref="N593:P593"/>
    <mergeCell ref="E594:G594"/>
    <mergeCell ref="H594:J594"/>
    <mergeCell ref="K594:M594"/>
    <mergeCell ref="N594:P594"/>
    <mergeCell ref="E595:G595"/>
    <mergeCell ref="H595:J595"/>
    <mergeCell ref="K595:M595"/>
    <mergeCell ref="N595:P595"/>
    <mergeCell ref="E596:G596"/>
    <mergeCell ref="E592:G592"/>
    <mergeCell ref="H592:J592"/>
    <mergeCell ref="K592:M592"/>
    <mergeCell ref="N592:P592"/>
    <mergeCell ref="K598:M598"/>
    <mergeCell ref="E599:G599"/>
    <mergeCell ref="H599:J599"/>
    <mergeCell ref="K599:M599"/>
    <mergeCell ref="N599:P599"/>
    <mergeCell ref="H611:J611"/>
    <mergeCell ref="K611:M611"/>
    <mergeCell ref="N611:P611"/>
    <mergeCell ref="E603:G603"/>
    <mergeCell ref="H603:J603"/>
    <mergeCell ref="K603:M603"/>
    <mergeCell ref="K597:M597"/>
    <mergeCell ref="N597:P597"/>
    <mergeCell ref="E598:G598"/>
    <mergeCell ref="H598:J598"/>
    <mergeCell ref="E597:G597"/>
    <mergeCell ref="H597:J597"/>
    <mergeCell ref="N603:P603"/>
    <mergeCell ref="E604:G604"/>
    <mergeCell ref="H604:J604"/>
    <mergeCell ref="K604:M604"/>
    <mergeCell ref="N604:P604"/>
    <mergeCell ref="E613:G613"/>
    <mergeCell ref="H613:J613"/>
    <mergeCell ref="K613:M613"/>
    <mergeCell ref="N613:P613"/>
    <mergeCell ref="E610:G610"/>
    <mergeCell ref="H610:J610"/>
    <mergeCell ref="K610:M610"/>
    <mergeCell ref="N610:P610"/>
    <mergeCell ref="E607:G607"/>
    <mergeCell ref="H607:J607"/>
    <mergeCell ref="K607:M607"/>
    <mergeCell ref="N607:P607"/>
    <mergeCell ref="E608:G608"/>
    <mergeCell ref="H608:J608"/>
    <mergeCell ref="K608:M608"/>
    <mergeCell ref="N608:P608"/>
    <mergeCell ref="E605:G605"/>
    <mergeCell ref="H605:J605"/>
    <mergeCell ref="K605:M605"/>
    <mergeCell ref="N605:P605"/>
    <mergeCell ref="E606:G606"/>
    <mergeCell ref="H606:J606"/>
    <mergeCell ref="K606:M606"/>
    <mergeCell ref="N606:P606"/>
    <mergeCell ref="E611:G611"/>
    <mergeCell ref="E618:G618"/>
    <mergeCell ref="H618:J618"/>
    <mergeCell ref="K618:M618"/>
    <mergeCell ref="N618:P618"/>
    <mergeCell ref="E616:G616"/>
    <mergeCell ref="H616:J616"/>
    <mergeCell ref="K616:M616"/>
    <mergeCell ref="N616:P616"/>
    <mergeCell ref="E617:G617"/>
    <mergeCell ref="H617:J617"/>
    <mergeCell ref="K617:M617"/>
    <mergeCell ref="N617:P617"/>
    <mergeCell ref="E614:G614"/>
    <mergeCell ref="H614:J614"/>
    <mergeCell ref="K614:M614"/>
    <mergeCell ref="N614:P614"/>
    <mergeCell ref="E615:G615"/>
    <mergeCell ref="H615:J615"/>
    <mergeCell ref="K615:M615"/>
    <mergeCell ref="N615:P615"/>
  </mergeCells>
  <dataValidations count="1">
    <dataValidation type="list" allowBlank="1" showInputMessage="1" showErrorMessage="1" sqref="C67:C80 C197:C210 C213:C218 C353:C366 C249:C261 C324:C325 C379:C392 C275:C288 C301:C314 C376:C377 C317:C322 C298:C299 C327:C339 C246:C247 C350:C351 C223:C236 C272:C273 C369:C374 C194:C195 C265:C270 C220:C221 C135:C140 C119:C132 C145:C158 C142:C143 C171:C183 C116:C117 C168:C169 C93:C105 C90:C91 C161:C166 C109:C114 C83:C88 C14:C27 C343:C348 C64:C65 C37:C38 C57:C62 C11:C12 C30:C35 C525:C530 C551:C556 C239:C244 C187:C192 C610:C611 C291:C296 C4:C9 C457:C470 C454:C455 C447:C452 C431:C444 C428:C429 C421:C426 C402:C403 C395:C400 C405:C418 C480:C481 C473:C478 C483:C496 C509:C522 C506:C507 C499:C504 C561:C574 C535:C548 C532:C533 C558:C559 C603:C608 C587:C600 C584:C585 C577:C582 C613:C626 C40:C53" xr:uid="{00000000-0002-0000-0A00-000000000000}">
      <formula1>INDIRECT($B4)</formula1>
    </dataValidation>
  </dataValidations>
  <hyperlinks>
    <hyperlink ref="A158" location="'A-B-C'!A603" display="'A-B-C'!A603" xr:uid="{00000000-0004-0000-0A00-000000000000}"/>
    <hyperlink ref="A157" location="'A-B-C'!A577" display="'A-B-C'!A577" xr:uid="{00000000-0004-0000-0A00-000001000000}"/>
    <hyperlink ref="A156" location="'A-B-C'!A551" display="'A-B-C'!A551" xr:uid="{00000000-0004-0000-0A00-000002000000}"/>
    <hyperlink ref="A155" location="'A-B-C'!A525" display="'A-B-C'!A525" xr:uid="{00000000-0004-0000-0A00-000003000000}"/>
    <hyperlink ref="A154" location="'A-B-C'!A499" display="'A-B-C'!A499" xr:uid="{00000000-0004-0000-0A00-000004000000}"/>
    <hyperlink ref="A153" location="'A-B-C'!A473" display="'A-B-C'!A473" xr:uid="{00000000-0004-0000-0A00-000005000000}"/>
    <hyperlink ref="A152" location="'A-B-C'!A447" display="'A-B-C'!A447" xr:uid="{00000000-0004-0000-0A00-000006000000}"/>
    <hyperlink ref="A151" location="'A-B-C'!A421" display="'A-B-C'!A421" xr:uid="{00000000-0004-0000-0A00-000007000000}"/>
    <hyperlink ref="A150" location="'A-B-C'!A395" display="'A-B-C'!A395" xr:uid="{00000000-0004-0000-0A00-000008000000}"/>
    <hyperlink ref="A149" location="'A-B-C'!A369" display="'A-B-C'!A369" xr:uid="{00000000-0004-0000-0A00-000009000000}"/>
    <hyperlink ref="A148" location="'A-B-C'!A343" display="'A-B-C'!A343" xr:uid="{00000000-0004-0000-0A00-00000A000000}"/>
    <hyperlink ref="A147" location="'A-B-C'!A317" display="'A-B-C'!A317" xr:uid="{00000000-0004-0000-0A00-00000B000000}"/>
    <hyperlink ref="A146" location="'A-B-C'!A291" display="'A-B-C'!A291" xr:uid="{00000000-0004-0000-0A00-00000C000000}"/>
    <hyperlink ref="A145" location="'A-B-C'!A265" display="'A-B-C'!A265" xr:uid="{00000000-0004-0000-0A00-00000D000000}"/>
    <hyperlink ref="A144" location="'A-B-C'!A239" display="'A-B-C'!A239" xr:uid="{00000000-0004-0000-0A00-00000E000000}"/>
    <hyperlink ref="A143" location="'A-B-C'!A213" display="'A-B-C'!A213" xr:uid="{00000000-0004-0000-0A00-00000F000000}"/>
    <hyperlink ref="A142" location="'A-B-C'!A187" display="'A-B-C'!A187" xr:uid="{00000000-0004-0000-0A00-000010000000}"/>
    <hyperlink ref="A141" location="'A-B-C'!A161" display="'A-B-C'!A161" xr:uid="{00000000-0004-0000-0A00-000011000000}"/>
    <hyperlink ref="A140" location="'A-B-C'!A135" display="'A-B-C'!A135" xr:uid="{00000000-0004-0000-0A00-000012000000}"/>
    <hyperlink ref="A139" location="'A-B-C'!A109" display="'A-B-C'!A109" xr:uid="{00000000-0004-0000-0A00-000013000000}"/>
    <hyperlink ref="A138" location="'A-B-C'!A83" display="'A-B-C'!A83" xr:uid="{00000000-0004-0000-0A00-000014000000}"/>
    <hyperlink ref="A137" location="'A-B-C'!A57" display="'A-B-C'!A57" xr:uid="{00000000-0004-0000-0A00-000015000000}"/>
    <hyperlink ref="A136" location="'A-B-C'!A30" display="'A-B-C'!A30" xr:uid="{00000000-0004-0000-0A00-000016000000}"/>
    <hyperlink ref="A135" location="'A-B-C'!A3" display="'A-B-C'!A3" xr:uid="{00000000-0004-0000-0A00-000017000000}"/>
    <hyperlink ref="A132" location="'A-B-C'!A603" display="'A-B-C'!A603" xr:uid="{00000000-0004-0000-0A00-000018000000}"/>
    <hyperlink ref="A131" location="'A-B-C'!A577" display="'A-B-C'!A577" xr:uid="{00000000-0004-0000-0A00-000019000000}"/>
    <hyperlink ref="A130" location="'A-B-C'!A551" display="'A-B-C'!A551" xr:uid="{00000000-0004-0000-0A00-00001A000000}"/>
    <hyperlink ref="A129" location="'A-B-C'!A525" display="'A-B-C'!A525" xr:uid="{00000000-0004-0000-0A00-00001B000000}"/>
    <hyperlink ref="A128" location="'A-B-C'!A499" display="'A-B-C'!A499" xr:uid="{00000000-0004-0000-0A00-00001C000000}"/>
    <hyperlink ref="A127" location="'A-B-C'!A473" display="'A-B-C'!A473" xr:uid="{00000000-0004-0000-0A00-00001D000000}"/>
    <hyperlink ref="A126" location="'A-B-C'!A447" display="'A-B-C'!A447" xr:uid="{00000000-0004-0000-0A00-00001E000000}"/>
    <hyperlink ref="A125" location="'A-B-C'!A421" display="'A-B-C'!A421" xr:uid="{00000000-0004-0000-0A00-00001F000000}"/>
    <hyperlink ref="A124" location="'A-B-C'!A395" display="'A-B-C'!A395" xr:uid="{00000000-0004-0000-0A00-000020000000}"/>
    <hyperlink ref="A123" location="'A-B-C'!A369" display="'A-B-C'!A369" xr:uid="{00000000-0004-0000-0A00-000021000000}"/>
    <hyperlink ref="A122" location="'A-B-C'!A343" display="'A-B-C'!A343" xr:uid="{00000000-0004-0000-0A00-000022000000}"/>
    <hyperlink ref="A121" location="'A-B-C'!A317" display="'A-B-C'!A317" xr:uid="{00000000-0004-0000-0A00-000023000000}"/>
    <hyperlink ref="A120" location="'A-B-C'!A291" display="'A-B-C'!A291" xr:uid="{00000000-0004-0000-0A00-000024000000}"/>
    <hyperlink ref="A119" location="'A-B-C'!A265" display="'A-B-C'!A265" xr:uid="{00000000-0004-0000-0A00-000025000000}"/>
    <hyperlink ref="A118" location="'A-B-C'!A239" display="'A-B-C'!A239" xr:uid="{00000000-0004-0000-0A00-000026000000}"/>
    <hyperlink ref="A117" location="'A-B-C'!A213" display="'A-B-C'!A213" xr:uid="{00000000-0004-0000-0A00-000027000000}"/>
    <hyperlink ref="A116" location="'A-B-C'!A187" display="'A-B-C'!A187" xr:uid="{00000000-0004-0000-0A00-000028000000}"/>
    <hyperlink ref="A115" location="'A-B-C'!A161" display="'A-B-C'!A161" xr:uid="{00000000-0004-0000-0A00-000029000000}"/>
    <hyperlink ref="A114" location="'A-B-C'!A135" display="'A-B-C'!A135" xr:uid="{00000000-0004-0000-0A00-00002A000000}"/>
    <hyperlink ref="A113" location="'A-B-C'!A109" display="'A-B-C'!A109" xr:uid="{00000000-0004-0000-0A00-00002B000000}"/>
    <hyperlink ref="A112" location="'A-B-C'!A83" display="'A-B-C'!A83" xr:uid="{00000000-0004-0000-0A00-00002C000000}"/>
    <hyperlink ref="A111" location="'A-B-C'!A57" display="'A-B-C'!A57" xr:uid="{00000000-0004-0000-0A00-00002D000000}"/>
    <hyperlink ref="A110" location="'A-B-C'!A30" display="'A-B-C'!A30" xr:uid="{00000000-0004-0000-0A00-00002E000000}"/>
    <hyperlink ref="A109" location="'A-B-C'!A3" display="'A-B-C'!A3" xr:uid="{00000000-0004-0000-0A00-00002F000000}"/>
    <hyperlink ref="A106" location="'A-B-C'!A603" display="'A-B-C'!A603" xr:uid="{00000000-0004-0000-0A00-000030000000}"/>
    <hyperlink ref="A105" location="'A-B-C'!A577" display="'A-B-C'!A577" xr:uid="{00000000-0004-0000-0A00-000031000000}"/>
    <hyperlink ref="A104" location="'A-B-C'!A551" display="'A-B-C'!A551" xr:uid="{00000000-0004-0000-0A00-000032000000}"/>
    <hyperlink ref="A103" location="'A-B-C'!A525" display="'A-B-C'!A525" xr:uid="{00000000-0004-0000-0A00-000033000000}"/>
    <hyperlink ref="A102" location="'A-B-C'!A499" display="'A-B-C'!A499" xr:uid="{00000000-0004-0000-0A00-000034000000}"/>
    <hyperlink ref="A101" location="'A-B-C'!A473" display="'A-B-C'!A473" xr:uid="{00000000-0004-0000-0A00-000035000000}"/>
    <hyperlink ref="A100" location="'A-B-C'!A447" display="'A-B-C'!A447" xr:uid="{00000000-0004-0000-0A00-000036000000}"/>
    <hyperlink ref="A99" location="'A-B-C'!A421" display="'A-B-C'!A421" xr:uid="{00000000-0004-0000-0A00-000037000000}"/>
    <hyperlink ref="A98" location="'A-B-C'!A395" display="'A-B-C'!A395" xr:uid="{00000000-0004-0000-0A00-000038000000}"/>
    <hyperlink ref="A97" location="'A-B-C'!A369" display="'A-B-C'!A369" xr:uid="{00000000-0004-0000-0A00-000039000000}"/>
    <hyperlink ref="A96" location="'A-B-C'!A343" display="'A-B-C'!A343" xr:uid="{00000000-0004-0000-0A00-00003A000000}"/>
    <hyperlink ref="A95" location="'A-B-C'!A317" display="'A-B-C'!A317" xr:uid="{00000000-0004-0000-0A00-00003B000000}"/>
    <hyperlink ref="A94" location="'A-B-C'!A291" display="'A-B-C'!A291" xr:uid="{00000000-0004-0000-0A00-00003C000000}"/>
    <hyperlink ref="A93" location="'A-B-C'!A265" display="'A-B-C'!A265" xr:uid="{00000000-0004-0000-0A00-00003D000000}"/>
    <hyperlink ref="A92" location="'A-B-C'!A239" display="'A-B-C'!A239" xr:uid="{00000000-0004-0000-0A00-00003E000000}"/>
    <hyperlink ref="A91" location="'A-B-C'!A213" display="'A-B-C'!A213" xr:uid="{00000000-0004-0000-0A00-00003F000000}"/>
    <hyperlink ref="A90" location="'A-B-C'!A187" display="'A-B-C'!A187" xr:uid="{00000000-0004-0000-0A00-000040000000}"/>
    <hyperlink ref="A89" location="'A-B-C'!A161" display="'A-B-C'!A161" xr:uid="{00000000-0004-0000-0A00-000041000000}"/>
    <hyperlink ref="A88" location="'A-B-C'!A135" display="'A-B-C'!A135" xr:uid="{00000000-0004-0000-0A00-000042000000}"/>
    <hyperlink ref="A87" location="'A-B-C'!A109" display="'A-B-C'!A109" xr:uid="{00000000-0004-0000-0A00-000043000000}"/>
    <hyperlink ref="A86" location="'A-B-C'!A83" display="'A-B-C'!A83" xr:uid="{00000000-0004-0000-0A00-000044000000}"/>
    <hyperlink ref="A85" location="'A-B-C'!A57" display="'A-B-C'!A57" xr:uid="{00000000-0004-0000-0A00-000045000000}"/>
    <hyperlink ref="A84" location="'A-B-C'!A30" display="'A-B-C'!A30" xr:uid="{00000000-0004-0000-0A00-000046000000}"/>
    <hyperlink ref="A83" location="'A-B-C'!A3" display="'A-B-C'!A3" xr:uid="{00000000-0004-0000-0A00-000047000000}"/>
    <hyperlink ref="A53" location="'A-B-C'!A603" display="'A-B-C'!A603" xr:uid="{00000000-0004-0000-0A00-000048000000}"/>
    <hyperlink ref="A52" location="'A-B-C'!A577" display="'A-B-C'!A577" xr:uid="{00000000-0004-0000-0A00-000049000000}"/>
    <hyperlink ref="A25" location="'A-B-C'!A551" display="'A-B-C'!A551" xr:uid="{00000000-0004-0000-0A00-00004A000000}"/>
    <hyperlink ref="A24" location="'A-B-C'!A525" display="'A-B-C'!A525" xr:uid="{00000000-0004-0000-0A00-00004B000000}"/>
    <hyperlink ref="A23" location="'A-B-C'!A499" display="'A-B-C'!A499" xr:uid="{00000000-0004-0000-0A00-00004C000000}"/>
    <hyperlink ref="A22" location="'A-B-C'!A473" display="'A-B-C'!A473" xr:uid="{00000000-0004-0000-0A00-00004D000000}"/>
    <hyperlink ref="A21" location="'A-B-C'!A447" display="'A-B-C'!A447" xr:uid="{00000000-0004-0000-0A00-00004E000000}"/>
    <hyperlink ref="A20" location="'A-B-C'!A421" display="'A-B-C'!A421" xr:uid="{00000000-0004-0000-0A00-00004F000000}"/>
    <hyperlink ref="A19" location="'A-B-C'!A395" display="'A-B-C'!A395" xr:uid="{00000000-0004-0000-0A00-000050000000}"/>
    <hyperlink ref="A18" location="'A-B-C'!A369" display="'A-B-C'!A369" xr:uid="{00000000-0004-0000-0A00-000051000000}"/>
    <hyperlink ref="A17" location="'A-B-C'!A343" display="'A-B-C'!A343" xr:uid="{00000000-0004-0000-0A00-000052000000}"/>
    <hyperlink ref="A16" location="'A-B-C'!A317" display="'A-B-C'!A317" xr:uid="{00000000-0004-0000-0A00-000053000000}"/>
    <hyperlink ref="A15" location="'A-B-C'!A291" display="'A-B-C'!A291" xr:uid="{00000000-0004-0000-0A00-000054000000}"/>
    <hyperlink ref="A14" location="'A-B-C'!A265" display="'A-B-C'!A265" xr:uid="{00000000-0004-0000-0A00-000055000000}"/>
    <hyperlink ref="A13" location="'A-B-C'!A239" display="'A-B-C'!A239" xr:uid="{00000000-0004-0000-0A00-000056000000}"/>
    <hyperlink ref="A12" location="'A-B-C'!A213" display="'A-B-C'!A213" xr:uid="{00000000-0004-0000-0A00-000057000000}"/>
    <hyperlink ref="A11" location="'A-B-C'!A187" display="'A-B-C'!A187" xr:uid="{00000000-0004-0000-0A00-000058000000}"/>
    <hyperlink ref="A10" location="'A-B-C'!A161" display="'A-B-C'!A161" xr:uid="{00000000-0004-0000-0A00-000059000000}"/>
    <hyperlink ref="A9" location="'A-B-C'!A135" display="'A-B-C'!A135" xr:uid="{00000000-0004-0000-0A00-00005A000000}"/>
    <hyperlink ref="A8" location="'A-B-C'!A109" display="'A-B-C'!A109" xr:uid="{00000000-0004-0000-0A00-00005B000000}"/>
    <hyperlink ref="A7" location="'A-B-C'!A83" display="'A-B-C'!A83" xr:uid="{00000000-0004-0000-0A00-00005C000000}"/>
    <hyperlink ref="A6" location="'A-B-C'!A57" display="'A-B-C'!A57" xr:uid="{00000000-0004-0000-0A00-00005D000000}"/>
    <hyperlink ref="A5" location="'A-B-C'!A30" display="'A-B-C'!A30" xr:uid="{00000000-0004-0000-0A00-00005E000000}"/>
    <hyperlink ref="A4" location="'A-B-C'!A3" display="'A-B-C'!A3" xr:uid="{00000000-0004-0000-0A00-00005F000000}"/>
    <hyperlink ref="A51" location="'A-B-C'!A551" display="'A-B-C'!A551" xr:uid="{00000000-0004-0000-0A00-000060000000}"/>
    <hyperlink ref="A50" location="'A-B-C'!A525" display="'A-B-C'!A525" xr:uid="{00000000-0004-0000-0A00-000061000000}"/>
    <hyperlink ref="A49" location="'A-B-C'!A499" display="'A-B-C'!A499" xr:uid="{00000000-0004-0000-0A00-000062000000}"/>
    <hyperlink ref="A48" location="'A-B-C'!A473" display="'A-B-C'!A473" xr:uid="{00000000-0004-0000-0A00-000063000000}"/>
    <hyperlink ref="A47" location="'A-B-C'!A447" display="'A-B-C'!A447" xr:uid="{00000000-0004-0000-0A00-000064000000}"/>
    <hyperlink ref="A46" location="'A-B-C'!A421" display="'A-B-C'!A421" xr:uid="{00000000-0004-0000-0A00-000065000000}"/>
    <hyperlink ref="A45" location="'A-B-C'!A395" display="'A-B-C'!A395" xr:uid="{00000000-0004-0000-0A00-000066000000}"/>
    <hyperlink ref="A44" location="'A-B-C'!A369" display="'A-B-C'!A369" xr:uid="{00000000-0004-0000-0A00-000067000000}"/>
    <hyperlink ref="A43" location="'A-B-C'!A343" display="'A-B-C'!A343" xr:uid="{00000000-0004-0000-0A00-000068000000}"/>
    <hyperlink ref="A42" location="'A-B-C'!A317" display="'A-B-C'!A317" xr:uid="{00000000-0004-0000-0A00-000069000000}"/>
    <hyperlink ref="A41" location="'A-B-C'!A291" display="'A-B-C'!A291" xr:uid="{00000000-0004-0000-0A00-00006A000000}"/>
    <hyperlink ref="A40" location="'A-B-C'!A265" display="'A-B-C'!A265" xr:uid="{00000000-0004-0000-0A00-00006B000000}"/>
    <hyperlink ref="A39" location="'A-B-C'!A239" display="'A-B-C'!A239" xr:uid="{00000000-0004-0000-0A00-00006C000000}"/>
    <hyperlink ref="A38" location="'A-B-C'!A213" display="'A-B-C'!A213" xr:uid="{00000000-0004-0000-0A00-00006D000000}"/>
    <hyperlink ref="A37" location="'A-B-C'!A187" display="'A-B-C'!A187" xr:uid="{00000000-0004-0000-0A00-00006E000000}"/>
    <hyperlink ref="A36" location="'A-B-C'!A161" display="'A-B-C'!A161" xr:uid="{00000000-0004-0000-0A00-00006F000000}"/>
    <hyperlink ref="A35" location="'A-B-C'!A135" display="'A-B-C'!A135" xr:uid="{00000000-0004-0000-0A00-000070000000}"/>
    <hyperlink ref="A34" location="'A-B-C'!A109" display="'A-B-C'!A109" xr:uid="{00000000-0004-0000-0A00-000071000000}"/>
    <hyperlink ref="A33" location="'A-B-C'!A83" display="'A-B-C'!A83" xr:uid="{00000000-0004-0000-0A00-000072000000}"/>
    <hyperlink ref="A32" location="'A-B-C'!A57" display="'A-B-C'!A57" xr:uid="{00000000-0004-0000-0A00-000073000000}"/>
    <hyperlink ref="A31" location="'A-B-C'!A30" display="'A-B-C'!A30" xr:uid="{00000000-0004-0000-0A00-000074000000}"/>
    <hyperlink ref="A30" location="'A-B-C'!A3" display="'A-B-C'!A3" xr:uid="{00000000-0004-0000-0A00-000075000000}"/>
    <hyperlink ref="A26" location="'A-B-C'!A551" display="'A-B-C'!A551" xr:uid="{00000000-0004-0000-0A00-000076000000}"/>
    <hyperlink ref="A80" location="'A-B-C'!A603" display="'A-B-C'!A603" xr:uid="{00000000-0004-0000-0A00-000077000000}"/>
    <hyperlink ref="A79" location="'A-B-C'!A577" display="'A-B-C'!A577" xr:uid="{00000000-0004-0000-0A00-000078000000}"/>
    <hyperlink ref="A78" location="'A-B-C'!A551" display="'A-B-C'!A551" xr:uid="{00000000-0004-0000-0A00-000079000000}"/>
    <hyperlink ref="A77" location="'A-B-C'!A525" display="'A-B-C'!A525" xr:uid="{00000000-0004-0000-0A00-00007A000000}"/>
    <hyperlink ref="A76" location="'A-B-C'!A499" display="'A-B-C'!A499" xr:uid="{00000000-0004-0000-0A00-00007B000000}"/>
    <hyperlink ref="A75" location="'A-B-C'!A473" display="'A-B-C'!A473" xr:uid="{00000000-0004-0000-0A00-00007C000000}"/>
    <hyperlink ref="A74" location="'A-B-C'!A447" display="'A-B-C'!A447" xr:uid="{00000000-0004-0000-0A00-00007D000000}"/>
    <hyperlink ref="A73" location="'A-B-C'!A421" display="'A-B-C'!A421" xr:uid="{00000000-0004-0000-0A00-00007E000000}"/>
    <hyperlink ref="A72" location="'A-B-C'!A395" display="'A-B-C'!A395" xr:uid="{00000000-0004-0000-0A00-00007F000000}"/>
    <hyperlink ref="A71" location="'A-B-C'!A369" display="'A-B-C'!A369" xr:uid="{00000000-0004-0000-0A00-000080000000}"/>
    <hyperlink ref="A70" location="'A-B-C'!A343" display="'A-B-C'!A343" xr:uid="{00000000-0004-0000-0A00-000081000000}"/>
    <hyperlink ref="A69" location="'A-B-C'!A317" display="'A-B-C'!A317" xr:uid="{00000000-0004-0000-0A00-000082000000}"/>
    <hyperlink ref="A68" location="'A-B-C'!A291" display="'A-B-C'!A291" xr:uid="{00000000-0004-0000-0A00-000083000000}"/>
    <hyperlink ref="A67" location="'A-B-C'!A265" display="'A-B-C'!A265" xr:uid="{00000000-0004-0000-0A00-000084000000}"/>
    <hyperlink ref="A66" location="'A-B-C'!A239" display="'A-B-C'!A239" xr:uid="{00000000-0004-0000-0A00-000085000000}"/>
    <hyperlink ref="A65" location="'A-B-C'!A213" display="'A-B-C'!A213" xr:uid="{00000000-0004-0000-0A00-000086000000}"/>
    <hyperlink ref="A64" location="'A-B-C'!A187" display="'A-B-C'!A187" xr:uid="{00000000-0004-0000-0A00-000087000000}"/>
    <hyperlink ref="A63" location="'A-B-C'!A161" display="'A-B-C'!A161" xr:uid="{00000000-0004-0000-0A00-000088000000}"/>
    <hyperlink ref="A62" location="'A-B-C'!A135" display="'A-B-C'!A135" xr:uid="{00000000-0004-0000-0A00-000089000000}"/>
    <hyperlink ref="A61" location="'A-B-C'!A109" display="'A-B-C'!A109" xr:uid="{00000000-0004-0000-0A00-00008A000000}"/>
    <hyperlink ref="A60" location="'A-B-C'!A83" display="'A-B-C'!A83" xr:uid="{00000000-0004-0000-0A00-00008B000000}"/>
    <hyperlink ref="A59" location="'A-B-C'!A57" display="'A-B-C'!A57" xr:uid="{00000000-0004-0000-0A00-00008C000000}"/>
    <hyperlink ref="A58" location="'A-B-C'!A30" display="'A-B-C'!A30" xr:uid="{00000000-0004-0000-0A00-00008D000000}"/>
    <hyperlink ref="A57" location="'A-B-C'!A3" display="'A-B-C'!A3" xr:uid="{00000000-0004-0000-0A00-00008E000000}"/>
    <hyperlink ref="A184" location="'A-B-C'!A603" display="'A-B-C'!A603" xr:uid="{00000000-0004-0000-0A00-00008F000000}"/>
    <hyperlink ref="A183" location="'A-B-C'!A577" display="'A-B-C'!A577" xr:uid="{00000000-0004-0000-0A00-000090000000}"/>
    <hyperlink ref="A182" location="'A-B-C'!A551" display="'A-B-C'!A551" xr:uid="{00000000-0004-0000-0A00-000091000000}"/>
    <hyperlink ref="A181" location="'A-B-C'!A525" display="'A-B-C'!A525" xr:uid="{00000000-0004-0000-0A00-000092000000}"/>
    <hyperlink ref="A180" location="'A-B-C'!A499" display="'A-B-C'!A499" xr:uid="{00000000-0004-0000-0A00-000093000000}"/>
    <hyperlink ref="A179" location="'A-B-C'!A473" display="'A-B-C'!A473" xr:uid="{00000000-0004-0000-0A00-000094000000}"/>
    <hyperlink ref="A178" location="'A-B-C'!A447" display="'A-B-C'!A447" xr:uid="{00000000-0004-0000-0A00-000095000000}"/>
    <hyperlink ref="A177" location="'A-B-C'!A421" display="'A-B-C'!A421" xr:uid="{00000000-0004-0000-0A00-000096000000}"/>
    <hyperlink ref="A176" location="'A-B-C'!A395" display="'A-B-C'!A395" xr:uid="{00000000-0004-0000-0A00-000097000000}"/>
    <hyperlink ref="A175" location="'A-B-C'!A369" display="'A-B-C'!A369" xr:uid="{00000000-0004-0000-0A00-000098000000}"/>
    <hyperlink ref="A174" location="'A-B-C'!A343" display="'A-B-C'!A343" xr:uid="{00000000-0004-0000-0A00-000099000000}"/>
    <hyperlink ref="A173" location="'A-B-C'!A317" display="'A-B-C'!A317" xr:uid="{00000000-0004-0000-0A00-00009A000000}"/>
    <hyperlink ref="A172" location="'A-B-C'!A291" display="'A-B-C'!A291" xr:uid="{00000000-0004-0000-0A00-00009B000000}"/>
    <hyperlink ref="A171" location="'A-B-C'!A265" display="'A-B-C'!A265" xr:uid="{00000000-0004-0000-0A00-00009C000000}"/>
    <hyperlink ref="A170" location="'A-B-C'!A239" display="'A-B-C'!A239" xr:uid="{00000000-0004-0000-0A00-00009D000000}"/>
    <hyperlink ref="A169" location="'A-B-C'!A213" display="'A-B-C'!A213" xr:uid="{00000000-0004-0000-0A00-00009E000000}"/>
    <hyperlink ref="A168" location="'A-B-C'!A187" display="'A-B-C'!A187" xr:uid="{00000000-0004-0000-0A00-00009F000000}"/>
    <hyperlink ref="A167" location="'A-B-C'!A161" display="'A-B-C'!A161" xr:uid="{00000000-0004-0000-0A00-0000A0000000}"/>
    <hyperlink ref="A166" location="'A-B-C'!A135" display="'A-B-C'!A135" xr:uid="{00000000-0004-0000-0A00-0000A1000000}"/>
    <hyperlink ref="A165" location="'A-B-C'!A109" display="'A-B-C'!A109" xr:uid="{00000000-0004-0000-0A00-0000A2000000}"/>
    <hyperlink ref="A164" location="'A-B-C'!A83" display="'A-B-C'!A83" xr:uid="{00000000-0004-0000-0A00-0000A3000000}"/>
    <hyperlink ref="A163" location="'A-B-C'!A57" display="'A-B-C'!A57" xr:uid="{00000000-0004-0000-0A00-0000A4000000}"/>
    <hyperlink ref="A162" location="'A-B-C'!A30" display="'A-B-C'!A30" xr:uid="{00000000-0004-0000-0A00-0000A5000000}"/>
    <hyperlink ref="A161" location="'A-B-C'!A3" display="'A-B-C'!A3" xr:uid="{00000000-0004-0000-0A00-0000A6000000}"/>
    <hyperlink ref="A210" location="'A-B-C'!A603" display="'A-B-C'!A603" xr:uid="{00000000-0004-0000-0A00-0000A7000000}"/>
    <hyperlink ref="A209" location="'A-B-C'!A577" display="'A-B-C'!A577" xr:uid="{00000000-0004-0000-0A00-0000A8000000}"/>
    <hyperlink ref="A208" location="'A-B-C'!A551" display="'A-B-C'!A551" xr:uid="{00000000-0004-0000-0A00-0000A9000000}"/>
    <hyperlink ref="A207" location="'A-B-C'!A525" display="'A-B-C'!A525" xr:uid="{00000000-0004-0000-0A00-0000AA000000}"/>
    <hyperlink ref="A206" location="'A-B-C'!A499" display="'A-B-C'!A499" xr:uid="{00000000-0004-0000-0A00-0000AB000000}"/>
    <hyperlink ref="A205" location="'A-B-C'!A473" display="'A-B-C'!A473" xr:uid="{00000000-0004-0000-0A00-0000AC000000}"/>
    <hyperlink ref="A204" location="'A-B-C'!A447" display="'A-B-C'!A447" xr:uid="{00000000-0004-0000-0A00-0000AD000000}"/>
    <hyperlink ref="A203" location="'A-B-C'!A421" display="'A-B-C'!A421" xr:uid="{00000000-0004-0000-0A00-0000AE000000}"/>
    <hyperlink ref="A202" location="'A-B-C'!A395" display="'A-B-C'!A395" xr:uid="{00000000-0004-0000-0A00-0000AF000000}"/>
    <hyperlink ref="A201" location="'A-B-C'!A369" display="'A-B-C'!A369" xr:uid="{00000000-0004-0000-0A00-0000B0000000}"/>
    <hyperlink ref="A200" location="'A-B-C'!A343" display="'A-B-C'!A343" xr:uid="{00000000-0004-0000-0A00-0000B1000000}"/>
    <hyperlink ref="A199" location="'A-B-C'!A317" display="'A-B-C'!A317" xr:uid="{00000000-0004-0000-0A00-0000B2000000}"/>
    <hyperlink ref="A198" location="'A-B-C'!A291" display="'A-B-C'!A291" xr:uid="{00000000-0004-0000-0A00-0000B3000000}"/>
    <hyperlink ref="A197" location="'A-B-C'!A265" display="'A-B-C'!A265" xr:uid="{00000000-0004-0000-0A00-0000B4000000}"/>
    <hyperlink ref="A196" location="'A-B-C'!A239" display="'A-B-C'!A239" xr:uid="{00000000-0004-0000-0A00-0000B5000000}"/>
    <hyperlink ref="A195" location="'A-B-C'!A213" display="'A-B-C'!A213" xr:uid="{00000000-0004-0000-0A00-0000B6000000}"/>
    <hyperlink ref="A194" location="'A-B-C'!A187" display="'A-B-C'!A187" xr:uid="{00000000-0004-0000-0A00-0000B7000000}"/>
    <hyperlink ref="A193" location="'A-B-C'!A161" display="'A-B-C'!A161" xr:uid="{00000000-0004-0000-0A00-0000B8000000}"/>
    <hyperlink ref="A192" location="'A-B-C'!A135" display="'A-B-C'!A135" xr:uid="{00000000-0004-0000-0A00-0000B9000000}"/>
    <hyperlink ref="A191" location="'A-B-C'!A109" display="'A-B-C'!A109" xr:uid="{00000000-0004-0000-0A00-0000BA000000}"/>
    <hyperlink ref="A190" location="'A-B-C'!A83" display="'A-B-C'!A83" xr:uid="{00000000-0004-0000-0A00-0000BB000000}"/>
    <hyperlink ref="A189" location="'A-B-C'!A57" display="'A-B-C'!A57" xr:uid="{00000000-0004-0000-0A00-0000BC000000}"/>
    <hyperlink ref="A188" location="'A-B-C'!A30" display="'A-B-C'!A30" xr:uid="{00000000-0004-0000-0A00-0000BD000000}"/>
    <hyperlink ref="A187" location="'A-B-C'!A3" display="'A-B-C'!A3" xr:uid="{00000000-0004-0000-0A00-0000BE000000}"/>
    <hyperlink ref="A236" location="'A-B-C'!A603" display="'A-B-C'!A603" xr:uid="{00000000-0004-0000-0A00-0000BF000000}"/>
    <hyperlink ref="A235" location="'A-B-C'!A577" display="'A-B-C'!A577" xr:uid="{00000000-0004-0000-0A00-0000C0000000}"/>
    <hyperlink ref="A234" location="'A-B-C'!A551" display="'A-B-C'!A551" xr:uid="{00000000-0004-0000-0A00-0000C1000000}"/>
    <hyperlink ref="A233" location="'A-B-C'!A525" display="'A-B-C'!A525" xr:uid="{00000000-0004-0000-0A00-0000C2000000}"/>
    <hyperlink ref="A232" location="'A-B-C'!A499" display="'A-B-C'!A499" xr:uid="{00000000-0004-0000-0A00-0000C3000000}"/>
    <hyperlink ref="A231" location="'A-B-C'!A473" display="'A-B-C'!A473" xr:uid="{00000000-0004-0000-0A00-0000C4000000}"/>
    <hyperlink ref="A230" location="'A-B-C'!A447" display="'A-B-C'!A447" xr:uid="{00000000-0004-0000-0A00-0000C5000000}"/>
    <hyperlink ref="A229" location="'A-B-C'!A421" display="'A-B-C'!A421" xr:uid="{00000000-0004-0000-0A00-0000C6000000}"/>
    <hyperlink ref="A228" location="'A-B-C'!A395" display="'A-B-C'!A395" xr:uid="{00000000-0004-0000-0A00-0000C7000000}"/>
    <hyperlink ref="A227" location="'A-B-C'!A369" display="'A-B-C'!A369" xr:uid="{00000000-0004-0000-0A00-0000C8000000}"/>
    <hyperlink ref="A226" location="'A-B-C'!A343" display="'A-B-C'!A343" xr:uid="{00000000-0004-0000-0A00-0000C9000000}"/>
    <hyperlink ref="A225" location="'A-B-C'!A317" display="'A-B-C'!A317" xr:uid="{00000000-0004-0000-0A00-0000CA000000}"/>
    <hyperlink ref="A224" location="'A-B-C'!A291" display="'A-B-C'!A291" xr:uid="{00000000-0004-0000-0A00-0000CB000000}"/>
    <hyperlink ref="A223" location="'A-B-C'!A265" display="'A-B-C'!A265" xr:uid="{00000000-0004-0000-0A00-0000CC000000}"/>
    <hyperlink ref="A222" location="'A-B-C'!A239" display="'A-B-C'!A239" xr:uid="{00000000-0004-0000-0A00-0000CD000000}"/>
    <hyperlink ref="A221" location="'A-B-C'!A213" display="'A-B-C'!A213" xr:uid="{00000000-0004-0000-0A00-0000CE000000}"/>
    <hyperlink ref="A220" location="'A-B-C'!A187" display="'A-B-C'!A187" xr:uid="{00000000-0004-0000-0A00-0000CF000000}"/>
    <hyperlink ref="A219" location="'A-B-C'!A161" display="'A-B-C'!A161" xr:uid="{00000000-0004-0000-0A00-0000D0000000}"/>
    <hyperlink ref="A218" location="'A-B-C'!A135" display="'A-B-C'!A135" xr:uid="{00000000-0004-0000-0A00-0000D1000000}"/>
    <hyperlink ref="A217" location="'A-B-C'!A109" display="'A-B-C'!A109" xr:uid="{00000000-0004-0000-0A00-0000D2000000}"/>
    <hyperlink ref="A216" location="'A-B-C'!A83" display="'A-B-C'!A83" xr:uid="{00000000-0004-0000-0A00-0000D3000000}"/>
    <hyperlink ref="A215" location="'A-B-C'!A57" display="'A-B-C'!A57" xr:uid="{00000000-0004-0000-0A00-0000D4000000}"/>
    <hyperlink ref="A214" location="'A-B-C'!A30" display="'A-B-C'!A30" xr:uid="{00000000-0004-0000-0A00-0000D5000000}"/>
    <hyperlink ref="A213" location="'A-B-C'!A3" display="'A-B-C'!A3" xr:uid="{00000000-0004-0000-0A00-0000D6000000}"/>
    <hyperlink ref="A262" location="'A-B-C'!A603" display="'A-B-C'!A603" xr:uid="{00000000-0004-0000-0A00-0000D7000000}"/>
    <hyperlink ref="A261" location="'A-B-C'!A577" display="'A-B-C'!A577" xr:uid="{00000000-0004-0000-0A00-0000D8000000}"/>
    <hyperlink ref="A260" location="'A-B-C'!A551" display="'A-B-C'!A551" xr:uid="{00000000-0004-0000-0A00-0000D9000000}"/>
    <hyperlink ref="A259" location="'A-B-C'!A525" display="'A-B-C'!A525" xr:uid="{00000000-0004-0000-0A00-0000DA000000}"/>
    <hyperlink ref="A258" location="'A-B-C'!A499" display="'A-B-C'!A499" xr:uid="{00000000-0004-0000-0A00-0000DB000000}"/>
    <hyperlink ref="A257" location="'A-B-C'!A473" display="'A-B-C'!A473" xr:uid="{00000000-0004-0000-0A00-0000DC000000}"/>
    <hyperlink ref="A256" location="'A-B-C'!A447" display="'A-B-C'!A447" xr:uid="{00000000-0004-0000-0A00-0000DD000000}"/>
    <hyperlink ref="A255" location="'A-B-C'!A421" display="'A-B-C'!A421" xr:uid="{00000000-0004-0000-0A00-0000DE000000}"/>
    <hyperlink ref="A254" location="'A-B-C'!A395" display="'A-B-C'!A395" xr:uid="{00000000-0004-0000-0A00-0000DF000000}"/>
    <hyperlink ref="A253" location="'A-B-C'!A369" display="'A-B-C'!A369" xr:uid="{00000000-0004-0000-0A00-0000E0000000}"/>
    <hyperlink ref="A252" location="'A-B-C'!A343" display="'A-B-C'!A343" xr:uid="{00000000-0004-0000-0A00-0000E1000000}"/>
    <hyperlink ref="A251" location="'A-B-C'!A317" display="'A-B-C'!A317" xr:uid="{00000000-0004-0000-0A00-0000E2000000}"/>
    <hyperlink ref="A250" location="'A-B-C'!A291" display="'A-B-C'!A291" xr:uid="{00000000-0004-0000-0A00-0000E3000000}"/>
    <hyperlink ref="A249" location="'A-B-C'!A265" display="'A-B-C'!A265" xr:uid="{00000000-0004-0000-0A00-0000E4000000}"/>
    <hyperlink ref="A248" location="'A-B-C'!A239" display="'A-B-C'!A239" xr:uid="{00000000-0004-0000-0A00-0000E5000000}"/>
    <hyperlink ref="A247" location="'A-B-C'!A213" display="'A-B-C'!A213" xr:uid="{00000000-0004-0000-0A00-0000E6000000}"/>
    <hyperlink ref="A246" location="'A-B-C'!A187" display="'A-B-C'!A187" xr:uid="{00000000-0004-0000-0A00-0000E7000000}"/>
    <hyperlink ref="A245" location="'A-B-C'!A161" display="'A-B-C'!A161" xr:uid="{00000000-0004-0000-0A00-0000E8000000}"/>
    <hyperlink ref="A244" location="'A-B-C'!A135" display="'A-B-C'!A135" xr:uid="{00000000-0004-0000-0A00-0000E9000000}"/>
    <hyperlink ref="A243" location="'A-B-C'!A109" display="'A-B-C'!A109" xr:uid="{00000000-0004-0000-0A00-0000EA000000}"/>
    <hyperlink ref="A242" location="'A-B-C'!A83" display="'A-B-C'!A83" xr:uid="{00000000-0004-0000-0A00-0000EB000000}"/>
    <hyperlink ref="A241" location="'A-B-C'!A57" display="'A-B-C'!A57" xr:uid="{00000000-0004-0000-0A00-0000EC000000}"/>
    <hyperlink ref="A240" location="'A-B-C'!A30" display="'A-B-C'!A30" xr:uid="{00000000-0004-0000-0A00-0000ED000000}"/>
    <hyperlink ref="A239" location="'A-B-C'!A3" display="'A-B-C'!A3" xr:uid="{00000000-0004-0000-0A00-0000EE000000}"/>
    <hyperlink ref="A288" location="'A-B-C'!A603" display="'A-B-C'!A603" xr:uid="{00000000-0004-0000-0A00-0000EF000000}"/>
    <hyperlink ref="A287" location="'A-B-C'!A577" display="'A-B-C'!A577" xr:uid="{00000000-0004-0000-0A00-0000F0000000}"/>
    <hyperlink ref="A286" location="'A-B-C'!A551" display="'A-B-C'!A551" xr:uid="{00000000-0004-0000-0A00-0000F1000000}"/>
    <hyperlink ref="A285" location="'A-B-C'!A525" display="'A-B-C'!A525" xr:uid="{00000000-0004-0000-0A00-0000F2000000}"/>
    <hyperlink ref="A284" location="'A-B-C'!A499" display="'A-B-C'!A499" xr:uid="{00000000-0004-0000-0A00-0000F3000000}"/>
    <hyperlink ref="A283" location="'A-B-C'!A473" display="'A-B-C'!A473" xr:uid="{00000000-0004-0000-0A00-0000F4000000}"/>
    <hyperlink ref="A282" location="'A-B-C'!A447" display="'A-B-C'!A447" xr:uid="{00000000-0004-0000-0A00-0000F5000000}"/>
    <hyperlink ref="A281" location="'A-B-C'!A421" display="'A-B-C'!A421" xr:uid="{00000000-0004-0000-0A00-0000F6000000}"/>
    <hyperlink ref="A280" location="'A-B-C'!A395" display="'A-B-C'!A395" xr:uid="{00000000-0004-0000-0A00-0000F7000000}"/>
    <hyperlink ref="A279" location="'A-B-C'!A369" display="'A-B-C'!A369" xr:uid="{00000000-0004-0000-0A00-0000F8000000}"/>
    <hyperlink ref="A278" location="'A-B-C'!A343" display="'A-B-C'!A343" xr:uid="{00000000-0004-0000-0A00-0000F9000000}"/>
    <hyperlink ref="A277" location="'A-B-C'!A317" display="'A-B-C'!A317" xr:uid="{00000000-0004-0000-0A00-0000FA000000}"/>
    <hyperlink ref="A276" location="'A-B-C'!A291" display="'A-B-C'!A291" xr:uid="{00000000-0004-0000-0A00-0000FB000000}"/>
    <hyperlink ref="A275" location="'A-B-C'!A265" display="'A-B-C'!A265" xr:uid="{00000000-0004-0000-0A00-0000FC000000}"/>
    <hyperlink ref="A274" location="'A-B-C'!A239" display="'A-B-C'!A239" xr:uid="{00000000-0004-0000-0A00-0000FD000000}"/>
    <hyperlink ref="A273" location="'A-B-C'!A213" display="'A-B-C'!A213" xr:uid="{00000000-0004-0000-0A00-0000FE000000}"/>
    <hyperlink ref="A272" location="'A-B-C'!A187" display="'A-B-C'!A187" xr:uid="{00000000-0004-0000-0A00-0000FF000000}"/>
    <hyperlink ref="A271" location="'A-B-C'!A161" display="'A-B-C'!A161" xr:uid="{00000000-0004-0000-0A00-000000010000}"/>
    <hyperlink ref="A270" location="'A-B-C'!A135" display="'A-B-C'!A135" xr:uid="{00000000-0004-0000-0A00-000001010000}"/>
    <hyperlink ref="A269" location="'A-B-C'!A109" display="'A-B-C'!A109" xr:uid="{00000000-0004-0000-0A00-000002010000}"/>
    <hyperlink ref="A268" location="'A-B-C'!A83" display="'A-B-C'!A83" xr:uid="{00000000-0004-0000-0A00-000003010000}"/>
    <hyperlink ref="A267" location="'A-B-C'!A57" display="'A-B-C'!A57" xr:uid="{00000000-0004-0000-0A00-000004010000}"/>
    <hyperlink ref="A266" location="'A-B-C'!A30" display="'A-B-C'!A30" xr:uid="{00000000-0004-0000-0A00-000005010000}"/>
    <hyperlink ref="A265" location="'A-B-C'!A3" display="'A-B-C'!A3" xr:uid="{00000000-0004-0000-0A00-000006010000}"/>
    <hyperlink ref="A314" location="'A-B-C'!A603" display="'A-B-C'!A603" xr:uid="{00000000-0004-0000-0A00-000007010000}"/>
    <hyperlink ref="A313" location="'A-B-C'!A577" display="'A-B-C'!A577" xr:uid="{00000000-0004-0000-0A00-000008010000}"/>
    <hyperlink ref="A312" location="'A-B-C'!A551" display="'A-B-C'!A551" xr:uid="{00000000-0004-0000-0A00-000009010000}"/>
    <hyperlink ref="A311" location="'A-B-C'!A525" display="'A-B-C'!A525" xr:uid="{00000000-0004-0000-0A00-00000A010000}"/>
    <hyperlink ref="A310" location="'A-B-C'!A499" display="'A-B-C'!A499" xr:uid="{00000000-0004-0000-0A00-00000B010000}"/>
    <hyperlink ref="A309" location="'A-B-C'!A473" display="'A-B-C'!A473" xr:uid="{00000000-0004-0000-0A00-00000C010000}"/>
    <hyperlink ref="A308" location="'A-B-C'!A447" display="'A-B-C'!A447" xr:uid="{00000000-0004-0000-0A00-00000D010000}"/>
    <hyperlink ref="A307" location="'A-B-C'!A421" display="'A-B-C'!A421" xr:uid="{00000000-0004-0000-0A00-00000E010000}"/>
    <hyperlink ref="A306" location="'A-B-C'!A395" display="'A-B-C'!A395" xr:uid="{00000000-0004-0000-0A00-00000F010000}"/>
    <hyperlink ref="A305" location="'A-B-C'!A369" display="'A-B-C'!A369" xr:uid="{00000000-0004-0000-0A00-000010010000}"/>
    <hyperlink ref="A304" location="'A-B-C'!A343" display="'A-B-C'!A343" xr:uid="{00000000-0004-0000-0A00-000011010000}"/>
    <hyperlink ref="A303" location="'A-B-C'!A317" display="'A-B-C'!A317" xr:uid="{00000000-0004-0000-0A00-000012010000}"/>
    <hyperlink ref="A302" location="'A-B-C'!A291" display="'A-B-C'!A291" xr:uid="{00000000-0004-0000-0A00-000013010000}"/>
    <hyperlink ref="A301" location="'A-B-C'!A265" display="'A-B-C'!A265" xr:uid="{00000000-0004-0000-0A00-000014010000}"/>
    <hyperlink ref="A300" location="'A-B-C'!A239" display="'A-B-C'!A239" xr:uid="{00000000-0004-0000-0A00-000015010000}"/>
    <hyperlink ref="A299" location="'A-B-C'!A213" display="'A-B-C'!A213" xr:uid="{00000000-0004-0000-0A00-000016010000}"/>
    <hyperlink ref="A298" location="'A-B-C'!A187" display="'A-B-C'!A187" xr:uid="{00000000-0004-0000-0A00-000017010000}"/>
    <hyperlink ref="A297" location="'A-B-C'!A161" display="'A-B-C'!A161" xr:uid="{00000000-0004-0000-0A00-000018010000}"/>
    <hyperlink ref="A296" location="'A-B-C'!A135" display="'A-B-C'!A135" xr:uid="{00000000-0004-0000-0A00-000019010000}"/>
    <hyperlink ref="A295" location="'A-B-C'!A109" display="'A-B-C'!A109" xr:uid="{00000000-0004-0000-0A00-00001A010000}"/>
    <hyperlink ref="A294" location="'A-B-C'!A83" display="'A-B-C'!A83" xr:uid="{00000000-0004-0000-0A00-00001B010000}"/>
    <hyperlink ref="A293" location="'A-B-C'!A57" display="'A-B-C'!A57" xr:uid="{00000000-0004-0000-0A00-00001C010000}"/>
    <hyperlink ref="A292" location="'A-B-C'!A30" display="'A-B-C'!A30" xr:uid="{00000000-0004-0000-0A00-00001D010000}"/>
    <hyperlink ref="A291" location="'A-B-C'!A3" display="'A-B-C'!A3" xr:uid="{00000000-0004-0000-0A00-00001E010000}"/>
    <hyperlink ref="A340" location="'A-B-C'!A603" display="'A-B-C'!A603" xr:uid="{00000000-0004-0000-0A00-00001F010000}"/>
    <hyperlink ref="A339" location="'A-B-C'!A577" display="'A-B-C'!A577" xr:uid="{00000000-0004-0000-0A00-000020010000}"/>
    <hyperlink ref="A338" location="'A-B-C'!A551" display="'A-B-C'!A551" xr:uid="{00000000-0004-0000-0A00-000021010000}"/>
    <hyperlink ref="A337" location="'A-B-C'!A525" display="'A-B-C'!A525" xr:uid="{00000000-0004-0000-0A00-000022010000}"/>
    <hyperlink ref="A336" location="'A-B-C'!A499" display="'A-B-C'!A499" xr:uid="{00000000-0004-0000-0A00-000023010000}"/>
    <hyperlink ref="A335" location="'A-B-C'!A473" display="'A-B-C'!A473" xr:uid="{00000000-0004-0000-0A00-000024010000}"/>
    <hyperlink ref="A334" location="'A-B-C'!A447" display="'A-B-C'!A447" xr:uid="{00000000-0004-0000-0A00-000025010000}"/>
    <hyperlink ref="A333" location="'A-B-C'!A421" display="'A-B-C'!A421" xr:uid="{00000000-0004-0000-0A00-000026010000}"/>
    <hyperlink ref="A332" location="'A-B-C'!A395" display="'A-B-C'!A395" xr:uid="{00000000-0004-0000-0A00-000027010000}"/>
    <hyperlink ref="A331" location="'A-B-C'!A369" display="'A-B-C'!A369" xr:uid="{00000000-0004-0000-0A00-000028010000}"/>
    <hyperlink ref="A330" location="'A-B-C'!A343" display="'A-B-C'!A343" xr:uid="{00000000-0004-0000-0A00-000029010000}"/>
    <hyperlink ref="A329" location="'A-B-C'!A317" display="'A-B-C'!A317" xr:uid="{00000000-0004-0000-0A00-00002A010000}"/>
    <hyperlink ref="A328" location="'A-B-C'!A291" display="'A-B-C'!A291" xr:uid="{00000000-0004-0000-0A00-00002B010000}"/>
    <hyperlink ref="A327" location="'A-B-C'!A265" display="'A-B-C'!A265" xr:uid="{00000000-0004-0000-0A00-00002C010000}"/>
    <hyperlink ref="A326" location="'A-B-C'!A239" display="'A-B-C'!A239" xr:uid="{00000000-0004-0000-0A00-00002D010000}"/>
    <hyperlink ref="A325" location="'A-B-C'!A213" display="'A-B-C'!A213" xr:uid="{00000000-0004-0000-0A00-00002E010000}"/>
    <hyperlink ref="A324" location="'A-B-C'!A187" display="'A-B-C'!A187" xr:uid="{00000000-0004-0000-0A00-00002F010000}"/>
    <hyperlink ref="A323" location="'A-B-C'!A161" display="'A-B-C'!A161" xr:uid="{00000000-0004-0000-0A00-000030010000}"/>
    <hyperlink ref="A322" location="'A-B-C'!A135" display="'A-B-C'!A135" xr:uid="{00000000-0004-0000-0A00-000031010000}"/>
    <hyperlink ref="A321" location="'A-B-C'!A109" display="'A-B-C'!A109" xr:uid="{00000000-0004-0000-0A00-000032010000}"/>
    <hyperlink ref="A320" location="'A-B-C'!A83" display="'A-B-C'!A83" xr:uid="{00000000-0004-0000-0A00-000033010000}"/>
    <hyperlink ref="A319" location="'A-B-C'!A57" display="'A-B-C'!A57" xr:uid="{00000000-0004-0000-0A00-000034010000}"/>
    <hyperlink ref="A318" location="'A-B-C'!A30" display="'A-B-C'!A30" xr:uid="{00000000-0004-0000-0A00-000035010000}"/>
    <hyperlink ref="A317" location="'A-B-C'!A3" display="'A-B-C'!A3" xr:uid="{00000000-0004-0000-0A00-000036010000}"/>
    <hyperlink ref="A366" location="'A-B-C'!A603" display="'A-B-C'!A603" xr:uid="{00000000-0004-0000-0A00-000037010000}"/>
    <hyperlink ref="A365" location="'A-B-C'!A577" display="'A-B-C'!A577" xr:uid="{00000000-0004-0000-0A00-000038010000}"/>
    <hyperlink ref="A364" location="'A-B-C'!A551" display="'A-B-C'!A551" xr:uid="{00000000-0004-0000-0A00-000039010000}"/>
    <hyperlink ref="A363" location="'A-B-C'!A525" display="'A-B-C'!A525" xr:uid="{00000000-0004-0000-0A00-00003A010000}"/>
    <hyperlink ref="A362" location="'A-B-C'!A499" display="'A-B-C'!A499" xr:uid="{00000000-0004-0000-0A00-00003B010000}"/>
    <hyperlink ref="A361" location="'A-B-C'!A473" display="'A-B-C'!A473" xr:uid="{00000000-0004-0000-0A00-00003C010000}"/>
    <hyperlink ref="A360" location="'A-B-C'!A447" display="'A-B-C'!A447" xr:uid="{00000000-0004-0000-0A00-00003D010000}"/>
    <hyperlink ref="A359" location="'A-B-C'!A421" display="'A-B-C'!A421" xr:uid="{00000000-0004-0000-0A00-00003E010000}"/>
    <hyperlink ref="A358" location="'A-B-C'!A395" display="'A-B-C'!A395" xr:uid="{00000000-0004-0000-0A00-00003F010000}"/>
    <hyperlink ref="A357" location="'A-B-C'!A369" display="'A-B-C'!A369" xr:uid="{00000000-0004-0000-0A00-000040010000}"/>
    <hyperlink ref="A356" location="'A-B-C'!A343" display="'A-B-C'!A343" xr:uid="{00000000-0004-0000-0A00-000041010000}"/>
    <hyperlink ref="A355" location="'A-B-C'!A317" display="'A-B-C'!A317" xr:uid="{00000000-0004-0000-0A00-000042010000}"/>
    <hyperlink ref="A354" location="'A-B-C'!A291" display="'A-B-C'!A291" xr:uid="{00000000-0004-0000-0A00-000043010000}"/>
    <hyperlink ref="A353" location="'A-B-C'!A265" display="'A-B-C'!A265" xr:uid="{00000000-0004-0000-0A00-000044010000}"/>
    <hyperlink ref="A352" location="'A-B-C'!A239" display="'A-B-C'!A239" xr:uid="{00000000-0004-0000-0A00-000045010000}"/>
    <hyperlink ref="A351" location="'A-B-C'!A213" display="'A-B-C'!A213" xr:uid="{00000000-0004-0000-0A00-000046010000}"/>
    <hyperlink ref="A350" location="'A-B-C'!A187" display="'A-B-C'!A187" xr:uid="{00000000-0004-0000-0A00-000047010000}"/>
    <hyperlink ref="A349" location="'A-B-C'!A161" display="'A-B-C'!A161" xr:uid="{00000000-0004-0000-0A00-000048010000}"/>
    <hyperlink ref="A348" location="'A-B-C'!A135" display="'A-B-C'!A135" xr:uid="{00000000-0004-0000-0A00-000049010000}"/>
    <hyperlink ref="A347" location="'A-B-C'!A109" display="'A-B-C'!A109" xr:uid="{00000000-0004-0000-0A00-00004A010000}"/>
    <hyperlink ref="A346" location="'A-B-C'!A83" display="'A-B-C'!A83" xr:uid="{00000000-0004-0000-0A00-00004B010000}"/>
    <hyperlink ref="A345" location="'A-B-C'!A57" display="'A-B-C'!A57" xr:uid="{00000000-0004-0000-0A00-00004C010000}"/>
    <hyperlink ref="A344" location="'A-B-C'!A30" display="'A-B-C'!A30" xr:uid="{00000000-0004-0000-0A00-00004D010000}"/>
    <hyperlink ref="A343" location="'A-B-C'!A3" display="'A-B-C'!A3" xr:uid="{00000000-0004-0000-0A00-00004E010000}"/>
    <hyperlink ref="A392" location="'A-B-C'!A603" display="'A-B-C'!A603" xr:uid="{00000000-0004-0000-0A00-00004F010000}"/>
    <hyperlink ref="A391" location="'A-B-C'!A577" display="'A-B-C'!A577" xr:uid="{00000000-0004-0000-0A00-000050010000}"/>
    <hyperlink ref="A390" location="'A-B-C'!A551" display="'A-B-C'!A551" xr:uid="{00000000-0004-0000-0A00-000051010000}"/>
    <hyperlink ref="A389" location="'A-B-C'!A525" display="'A-B-C'!A525" xr:uid="{00000000-0004-0000-0A00-000052010000}"/>
    <hyperlink ref="A388" location="'A-B-C'!A499" display="'A-B-C'!A499" xr:uid="{00000000-0004-0000-0A00-000053010000}"/>
    <hyperlink ref="A387" location="'A-B-C'!A473" display="'A-B-C'!A473" xr:uid="{00000000-0004-0000-0A00-000054010000}"/>
    <hyperlink ref="A386" location="'A-B-C'!A447" display="'A-B-C'!A447" xr:uid="{00000000-0004-0000-0A00-000055010000}"/>
    <hyperlink ref="A385" location="'A-B-C'!A421" display="'A-B-C'!A421" xr:uid="{00000000-0004-0000-0A00-000056010000}"/>
    <hyperlink ref="A384" location="'A-B-C'!A395" display="'A-B-C'!A395" xr:uid="{00000000-0004-0000-0A00-000057010000}"/>
    <hyperlink ref="A383" location="'A-B-C'!A369" display="'A-B-C'!A369" xr:uid="{00000000-0004-0000-0A00-000058010000}"/>
    <hyperlink ref="A382" location="'A-B-C'!A343" display="'A-B-C'!A343" xr:uid="{00000000-0004-0000-0A00-000059010000}"/>
    <hyperlink ref="A381" location="'A-B-C'!A317" display="'A-B-C'!A317" xr:uid="{00000000-0004-0000-0A00-00005A010000}"/>
    <hyperlink ref="A380" location="'A-B-C'!A291" display="'A-B-C'!A291" xr:uid="{00000000-0004-0000-0A00-00005B010000}"/>
    <hyperlink ref="A379" location="'A-B-C'!A265" display="'A-B-C'!A265" xr:uid="{00000000-0004-0000-0A00-00005C010000}"/>
    <hyperlink ref="A378" location="'A-B-C'!A239" display="'A-B-C'!A239" xr:uid="{00000000-0004-0000-0A00-00005D010000}"/>
    <hyperlink ref="A377" location="'A-B-C'!A213" display="'A-B-C'!A213" xr:uid="{00000000-0004-0000-0A00-00005E010000}"/>
    <hyperlink ref="A376" location="'A-B-C'!A187" display="'A-B-C'!A187" xr:uid="{00000000-0004-0000-0A00-00005F010000}"/>
    <hyperlink ref="A375" location="'A-B-C'!A161" display="'A-B-C'!A161" xr:uid="{00000000-0004-0000-0A00-000060010000}"/>
    <hyperlink ref="A374" location="'A-B-C'!A135" display="'A-B-C'!A135" xr:uid="{00000000-0004-0000-0A00-000061010000}"/>
    <hyperlink ref="A373" location="'A-B-C'!A109" display="'A-B-C'!A109" xr:uid="{00000000-0004-0000-0A00-000062010000}"/>
    <hyperlink ref="A372" location="'A-B-C'!A83" display="'A-B-C'!A83" xr:uid="{00000000-0004-0000-0A00-000063010000}"/>
    <hyperlink ref="A371" location="'A-B-C'!A57" display="'A-B-C'!A57" xr:uid="{00000000-0004-0000-0A00-000064010000}"/>
    <hyperlink ref="A370" location="'A-B-C'!A30" display="'A-B-C'!A30" xr:uid="{00000000-0004-0000-0A00-000065010000}"/>
    <hyperlink ref="A369" location="'A-B-C'!A3" display="'A-B-C'!A3" xr:uid="{00000000-0004-0000-0A00-000066010000}"/>
    <hyperlink ref="A418" location="'A-B-C'!A603" display="'A-B-C'!A603" xr:uid="{00000000-0004-0000-0A00-000067010000}"/>
    <hyperlink ref="A417" location="'A-B-C'!A577" display="'A-B-C'!A577" xr:uid="{00000000-0004-0000-0A00-000068010000}"/>
    <hyperlink ref="A416" location="'A-B-C'!A551" display="'A-B-C'!A551" xr:uid="{00000000-0004-0000-0A00-000069010000}"/>
    <hyperlink ref="A415" location="'A-B-C'!A525" display="'A-B-C'!A525" xr:uid="{00000000-0004-0000-0A00-00006A010000}"/>
    <hyperlink ref="A414" location="'A-B-C'!A499" display="'A-B-C'!A499" xr:uid="{00000000-0004-0000-0A00-00006B010000}"/>
    <hyperlink ref="A413" location="'A-B-C'!A473" display="'A-B-C'!A473" xr:uid="{00000000-0004-0000-0A00-00006C010000}"/>
    <hyperlink ref="A412" location="'A-B-C'!A447" display="'A-B-C'!A447" xr:uid="{00000000-0004-0000-0A00-00006D010000}"/>
    <hyperlink ref="A411" location="'A-B-C'!A421" display="'A-B-C'!A421" xr:uid="{00000000-0004-0000-0A00-00006E010000}"/>
    <hyperlink ref="A410" location="'A-B-C'!A395" display="'A-B-C'!A395" xr:uid="{00000000-0004-0000-0A00-00006F010000}"/>
    <hyperlink ref="A409" location="'A-B-C'!A369" display="'A-B-C'!A369" xr:uid="{00000000-0004-0000-0A00-000070010000}"/>
    <hyperlink ref="A408" location="'A-B-C'!A343" display="'A-B-C'!A343" xr:uid="{00000000-0004-0000-0A00-000071010000}"/>
    <hyperlink ref="A407" location="'A-B-C'!A317" display="'A-B-C'!A317" xr:uid="{00000000-0004-0000-0A00-000072010000}"/>
    <hyperlink ref="A406" location="'A-B-C'!A291" display="'A-B-C'!A291" xr:uid="{00000000-0004-0000-0A00-000073010000}"/>
    <hyperlink ref="A405" location="'A-B-C'!A265" display="'A-B-C'!A265" xr:uid="{00000000-0004-0000-0A00-000074010000}"/>
    <hyperlink ref="A404" location="'A-B-C'!A239" display="'A-B-C'!A239" xr:uid="{00000000-0004-0000-0A00-000075010000}"/>
    <hyperlink ref="A403" location="'A-B-C'!A213" display="'A-B-C'!A213" xr:uid="{00000000-0004-0000-0A00-000076010000}"/>
    <hyperlink ref="A402" location="'A-B-C'!A187" display="'A-B-C'!A187" xr:uid="{00000000-0004-0000-0A00-000077010000}"/>
    <hyperlink ref="A401" location="'A-B-C'!A161" display="'A-B-C'!A161" xr:uid="{00000000-0004-0000-0A00-000078010000}"/>
    <hyperlink ref="A400" location="'A-B-C'!A135" display="'A-B-C'!A135" xr:uid="{00000000-0004-0000-0A00-000079010000}"/>
    <hyperlink ref="A399" location="'A-B-C'!A109" display="'A-B-C'!A109" xr:uid="{00000000-0004-0000-0A00-00007A010000}"/>
    <hyperlink ref="A398" location="'A-B-C'!A83" display="'A-B-C'!A83" xr:uid="{00000000-0004-0000-0A00-00007B010000}"/>
    <hyperlink ref="A397" location="'A-B-C'!A57" display="'A-B-C'!A57" xr:uid="{00000000-0004-0000-0A00-00007C010000}"/>
    <hyperlink ref="A396" location="'A-B-C'!A30" display="'A-B-C'!A30" xr:uid="{00000000-0004-0000-0A00-00007D010000}"/>
    <hyperlink ref="A395" location="'A-B-C'!A3" display="'A-B-C'!A3" xr:uid="{00000000-0004-0000-0A00-00007E010000}"/>
    <hyperlink ref="A444" location="'A-B-C'!A603" display="'A-B-C'!A603" xr:uid="{00000000-0004-0000-0A00-00007F010000}"/>
    <hyperlink ref="A443" location="'A-B-C'!A577" display="'A-B-C'!A577" xr:uid="{00000000-0004-0000-0A00-000080010000}"/>
    <hyperlink ref="A442" location="'A-B-C'!A551" display="'A-B-C'!A551" xr:uid="{00000000-0004-0000-0A00-000081010000}"/>
    <hyperlink ref="A441" location="'A-B-C'!A525" display="'A-B-C'!A525" xr:uid="{00000000-0004-0000-0A00-000082010000}"/>
    <hyperlink ref="A440" location="'A-B-C'!A499" display="'A-B-C'!A499" xr:uid="{00000000-0004-0000-0A00-000083010000}"/>
    <hyperlink ref="A439" location="'A-B-C'!A473" display="'A-B-C'!A473" xr:uid="{00000000-0004-0000-0A00-000084010000}"/>
    <hyperlink ref="A438" location="'A-B-C'!A447" display="'A-B-C'!A447" xr:uid="{00000000-0004-0000-0A00-000085010000}"/>
    <hyperlink ref="A437" location="'A-B-C'!A421" display="'A-B-C'!A421" xr:uid="{00000000-0004-0000-0A00-000086010000}"/>
    <hyperlink ref="A436" location="'A-B-C'!A395" display="'A-B-C'!A395" xr:uid="{00000000-0004-0000-0A00-000087010000}"/>
    <hyperlink ref="A435" location="'A-B-C'!A369" display="'A-B-C'!A369" xr:uid="{00000000-0004-0000-0A00-000088010000}"/>
    <hyperlink ref="A434" location="'A-B-C'!A343" display="'A-B-C'!A343" xr:uid="{00000000-0004-0000-0A00-000089010000}"/>
    <hyperlink ref="A433" location="'A-B-C'!A317" display="'A-B-C'!A317" xr:uid="{00000000-0004-0000-0A00-00008A010000}"/>
    <hyperlink ref="A432" location="'A-B-C'!A291" display="'A-B-C'!A291" xr:uid="{00000000-0004-0000-0A00-00008B010000}"/>
    <hyperlink ref="A431" location="'A-B-C'!A265" display="'A-B-C'!A265" xr:uid="{00000000-0004-0000-0A00-00008C010000}"/>
    <hyperlink ref="A430" location="'A-B-C'!A239" display="'A-B-C'!A239" xr:uid="{00000000-0004-0000-0A00-00008D010000}"/>
    <hyperlink ref="A429" location="'A-B-C'!A213" display="'A-B-C'!A213" xr:uid="{00000000-0004-0000-0A00-00008E010000}"/>
    <hyperlink ref="A428" location="'A-B-C'!A187" display="'A-B-C'!A187" xr:uid="{00000000-0004-0000-0A00-00008F010000}"/>
    <hyperlink ref="A427" location="'A-B-C'!A161" display="'A-B-C'!A161" xr:uid="{00000000-0004-0000-0A00-000090010000}"/>
    <hyperlink ref="A426" location="'A-B-C'!A135" display="'A-B-C'!A135" xr:uid="{00000000-0004-0000-0A00-000091010000}"/>
    <hyperlink ref="A425" location="'A-B-C'!A109" display="'A-B-C'!A109" xr:uid="{00000000-0004-0000-0A00-000092010000}"/>
    <hyperlink ref="A424" location="'A-B-C'!A83" display="'A-B-C'!A83" xr:uid="{00000000-0004-0000-0A00-000093010000}"/>
    <hyperlink ref="A423" location="'A-B-C'!A57" display="'A-B-C'!A57" xr:uid="{00000000-0004-0000-0A00-000094010000}"/>
    <hyperlink ref="A422" location="'A-B-C'!A30" display="'A-B-C'!A30" xr:uid="{00000000-0004-0000-0A00-000095010000}"/>
    <hyperlink ref="A421" location="'A-B-C'!A3" display="'A-B-C'!A3" xr:uid="{00000000-0004-0000-0A00-000096010000}"/>
    <hyperlink ref="A470" location="'A-B-C'!A603" display="'A-B-C'!A603" xr:uid="{00000000-0004-0000-0A00-000097010000}"/>
    <hyperlink ref="A469" location="'A-B-C'!A577" display="'A-B-C'!A577" xr:uid="{00000000-0004-0000-0A00-000098010000}"/>
    <hyperlink ref="A468" location="'A-B-C'!A551" display="'A-B-C'!A551" xr:uid="{00000000-0004-0000-0A00-000099010000}"/>
    <hyperlink ref="A467" location="'A-B-C'!A525" display="'A-B-C'!A525" xr:uid="{00000000-0004-0000-0A00-00009A010000}"/>
    <hyperlink ref="A466" location="'A-B-C'!A499" display="'A-B-C'!A499" xr:uid="{00000000-0004-0000-0A00-00009B010000}"/>
    <hyperlink ref="A465" location="'A-B-C'!A473" display="'A-B-C'!A473" xr:uid="{00000000-0004-0000-0A00-00009C010000}"/>
    <hyperlink ref="A464" location="'A-B-C'!A447" display="'A-B-C'!A447" xr:uid="{00000000-0004-0000-0A00-00009D010000}"/>
    <hyperlink ref="A463" location="'A-B-C'!A421" display="'A-B-C'!A421" xr:uid="{00000000-0004-0000-0A00-00009E010000}"/>
    <hyperlink ref="A462" location="'A-B-C'!A395" display="'A-B-C'!A395" xr:uid="{00000000-0004-0000-0A00-00009F010000}"/>
    <hyperlink ref="A461" location="'A-B-C'!A369" display="'A-B-C'!A369" xr:uid="{00000000-0004-0000-0A00-0000A0010000}"/>
    <hyperlink ref="A460" location="'A-B-C'!A343" display="'A-B-C'!A343" xr:uid="{00000000-0004-0000-0A00-0000A1010000}"/>
    <hyperlink ref="A459" location="'A-B-C'!A317" display="'A-B-C'!A317" xr:uid="{00000000-0004-0000-0A00-0000A2010000}"/>
    <hyperlink ref="A458" location="'A-B-C'!A291" display="'A-B-C'!A291" xr:uid="{00000000-0004-0000-0A00-0000A3010000}"/>
    <hyperlink ref="A457" location="'A-B-C'!A265" display="'A-B-C'!A265" xr:uid="{00000000-0004-0000-0A00-0000A4010000}"/>
    <hyperlink ref="A456" location="'A-B-C'!A239" display="'A-B-C'!A239" xr:uid="{00000000-0004-0000-0A00-0000A5010000}"/>
    <hyperlink ref="A455" location="'A-B-C'!A213" display="'A-B-C'!A213" xr:uid="{00000000-0004-0000-0A00-0000A6010000}"/>
    <hyperlink ref="A454" location="'A-B-C'!A187" display="'A-B-C'!A187" xr:uid="{00000000-0004-0000-0A00-0000A7010000}"/>
    <hyperlink ref="A453" location="'A-B-C'!A161" display="'A-B-C'!A161" xr:uid="{00000000-0004-0000-0A00-0000A8010000}"/>
    <hyperlink ref="A452" location="'A-B-C'!A135" display="'A-B-C'!A135" xr:uid="{00000000-0004-0000-0A00-0000A9010000}"/>
    <hyperlink ref="A451" location="'A-B-C'!A109" display="'A-B-C'!A109" xr:uid="{00000000-0004-0000-0A00-0000AA010000}"/>
    <hyperlink ref="A450" location="'A-B-C'!A83" display="'A-B-C'!A83" xr:uid="{00000000-0004-0000-0A00-0000AB010000}"/>
    <hyperlink ref="A449" location="'A-B-C'!A57" display="'A-B-C'!A57" xr:uid="{00000000-0004-0000-0A00-0000AC010000}"/>
    <hyperlink ref="A448" location="'A-B-C'!A30" display="'A-B-C'!A30" xr:uid="{00000000-0004-0000-0A00-0000AD010000}"/>
    <hyperlink ref="A447" location="'A-B-C'!A3" display="'A-B-C'!A3" xr:uid="{00000000-0004-0000-0A00-0000AE010000}"/>
    <hyperlink ref="A473" location="'A-B-C'!A3" display="'A-B-C'!A3" xr:uid="{00000000-0004-0000-0A00-0000AF010000}"/>
    <hyperlink ref="A474" location="'A-B-C'!A30" display="'A-B-C'!A30" xr:uid="{00000000-0004-0000-0A00-0000B0010000}"/>
    <hyperlink ref="A475" location="'A-B-C'!A57" display="'A-B-C'!A57" xr:uid="{00000000-0004-0000-0A00-0000B1010000}"/>
    <hyperlink ref="A476" location="'A-B-C'!A83" display="'A-B-C'!A83" xr:uid="{00000000-0004-0000-0A00-0000B2010000}"/>
    <hyperlink ref="A477" location="'A-B-C'!A109" display="'A-B-C'!A109" xr:uid="{00000000-0004-0000-0A00-0000B3010000}"/>
    <hyperlink ref="A478" location="'A-B-C'!A135" display="'A-B-C'!A135" xr:uid="{00000000-0004-0000-0A00-0000B4010000}"/>
    <hyperlink ref="A479" location="'A-B-C'!A161" display="'A-B-C'!A161" xr:uid="{00000000-0004-0000-0A00-0000B5010000}"/>
    <hyperlink ref="A480" location="'A-B-C'!A187" display="'A-B-C'!A187" xr:uid="{00000000-0004-0000-0A00-0000B6010000}"/>
    <hyperlink ref="A481" location="'A-B-C'!A213" display="'A-B-C'!A213" xr:uid="{00000000-0004-0000-0A00-0000B7010000}"/>
    <hyperlink ref="A482" location="'A-B-C'!A239" display="'A-B-C'!A239" xr:uid="{00000000-0004-0000-0A00-0000B8010000}"/>
    <hyperlink ref="A483" location="'A-B-C'!A265" display="'A-B-C'!A265" xr:uid="{00000000-0004-0000-0A00-0000B9010000}"/>
    <hyperlink ref="A484" location="'A-B-C'!A291" display="'A-B-C'!A291" xr:uid="{00000000-0004-0000-0A00-0000BA010000}"/>
    <hyperlink ref="A485" location="'A-B-C'!A317" display="'A-B-C'!A317" xr:uid="{00000000-0004-0000-0A00-0000BB010000}"/>
    <hyperlink ref="A486" location="'A-B-C'!A343" display="'A-B-C'!A343" xr:uid="{00000000-0004-0000-0A00-0000BC010000}"/>
    <hyperlink ref="A487" location="'A-B-C'!A369" display="'A-B-C'!A369" xr:uid="{00000000-0004-0000-0A00-0000BD010000}"/>
    <hyperlink ref="A488" location="'A-B-C'!A395" display="'A-B-C'!A395" xr:uid="{00000000-0004-0000-0A00-0000BE010000}"/>
    <hyperlink ref="A489" location="'A-B-C'!A421" display="'A-B-C'!A421" xr:uid="{00000000-0004-0000-0A00-0000BF010000}"/>
    <hyperlink ref="A490" location="'A-B-C'!A447" display="'A-B-C'!A447" xr:uid="{00000000-0004-0000-0A00-0000C0010000}"/>
    <hyperlink ref="A491" location="'A-B-C'!A473" display="'A-B-C'!A473" xr:uid="{00000000-0004-0000-0A00-0000C1010000}"/>
    <hyperlink ref="A492" location="'A-B-C'!A499" display="'A-B-C'!A499" xr:uid="{00000000-0004-0000-0A00-0000C2010000}"/>
    <hyperlink ref="A493" location="'A-B-C'!A525" display="'A-B-C'!A525" xr:uid="{00000000-0004-0000-0A00-0000C3010000}"/>
    <hyperlink ref="A494" location="'A-B-C'!A551" display="'A-B-C'!A551" xr:uid="{00000000-0004-0000-0A00-0000C4010000}"/>
    <hyperlink ref="A495" location="'A-B-C'!A577" display="'A-B-C'!A577" xr:uid="{00000000-0004-0000-0A00-0000C5010000}"/>
    <hyperlink ref="A496" location="'A-B-C'!A603" display="'A-B-C'!A603" xr:uid="{00000000-0004-0000-0A00-0000C6010000}"/>
    <hyperlink ref="A522" location="'A-B-C'!A603" display="'A-B-C'!A603" xr:uid="{00000000-0004-0000-0A00-0000C7010000}"/>
    <hyperlink ref="A521" location="'A-B-C'!A577" display="'A-B-C'!A577" xr:uid="{00000000-0004-0000-0A00-0000C8010000}"/>
    <hyperlink ref="A520" location="'A-B-C'!A551" display="'A-B-C'!A551" xr:uid="{00000000-0004-0000-0A00-0000C9010000}"/>
    <hyperlink ref="A519" location="'A-B-C'!A525" display="'A-B-C'!A525" xr:uid="{00000000-0004-0000-0A00-0000CA010000}"/>
    <hyperlink ref="A518" location="'A-B-C'!A499" display="'A-B-C'!A499" xr:uid="{00000000-0004-0000-0A00-0000CB010000}"/>
    <hyperlink ref="A517" location="'A-B-C'!A473" display="'A-B-C'!A473" xr:uid="{00000000-0004-0000-0A00-0000CC010000}"/>
    <hyperlink ref="A516" location="'A-B-C'!A447" display="'A-B-C'!A447" xr:uid="{00000000-0004-0000-0A00-0000CD010000}"/>
    <hyperlink ref="A515" location="'A-B-C'!A421" display="'A-B-C'!A421" xr:uid="{00000000-0004-0000-0A00-0000CE010000}"/>
    <hyperlink ref="A514" location="'A-B-C'!A395" display="'A-B-C'!A395" xr:uid="{00000000-0004-0000-0A00-0000CF010000}"/>
    <hyperlink ref="A513" location="'A-B-C'!A369" display="'A-B-C'!A369" xr:uid="{00000000-0004-0000-0A00-0000D0010000}"/>
    <hyperlink ref="A512" location="'A-B-C'!A343" display="'A-B-C'!A343" xr:uid="{00000000-0004-0000-0A00-0000D1010000}"/>
    <hyperlink ref="A511" location="'A-B-C'!A317" display="'A-B-C'!A317" xr:uid="{00000000-0004-0000-0A00-0000D2010000}"/>
    <hyperlink ref="A510" location="'A-B-C'!A291" display="'A-B-C'!A291" xr:uid="{00000000-0004-0000-0A00-0000D3010000}"/>
    <hyperlink ref="A509" location="'A-B-C'!A265" display="'A-B-C'!A265" xr:uid="{00000000-0004-0000-0A00-0000D4010000}"/>
    <hyperlink ref="A508" location="'A-B-C'!A239" display="'A-B-C'!A239" xr:uid="{00000000-0004-0000-0A00-0000D5010000}"/>
    <hyperlink ref="A507" location="'A-B-C'!A213" display="'A-B-C'!A213" xr:uid="{00000000-0004-0000-0A00-0000D6010000}"/>
    <hyperlink ref="A506" location="'A-B-C'!A187" display="'A-B-C'!A187" xr:uid="{00000000-0004-0000-0A00-0000D7010000}"/>
    <hyperlink ref="A505" location="'A-B-C'!A161" display="'A-B-C'!A161" xr:uid="{00000000-0004-0000-0A00-0000D8010000}"/>
    <hyperlink ref="A504" location="'A-B-C'!A135" display="'A-B-C'!A135" xr:uid="{00000000-0004-0000-0A00-0000D9010000}"/>
    <hyperlink ref="A503" location="'A-B-C'!A109" display="'A-B-C'!A109" xr:uid="{00000000-0004-0000-0A00-0000DA010000}"/>
    <hyperlink ref="A502" location="'A-B-C'!A83" display="'A-B-C'!A83" xr:uid="{00000000-0004-0000-0A00-0000DB010000}"/>
    <hyperlink ref="A501" location="'A-B-C'!A57" display="'A-B-C'!A57" xr:uid="{00000000-0004-0000-0A00-0000DC010000}"/>
    <hyperlink ref="A500" location="'A-B-C'!A30" display="'A-B-C'!A30" xr:uid="{00000000-0004-0000-0A00-0000DD010000}"/>
    <hyperlink ref="A499" location="'A-B-C'!A3" display="'A-B-C'!A3" xr:uid="{00000000-0004-0000-0A00-0000DE010000}"/>
    <hyperlink ref="A548" location="'A-B-C'!A603" display="'A-B-C'!A603" xr:uid="{00000000-0004-0000-0A00-0000DF010000}"/>
    <hyperlink ref="A547" location="'A-B-C'!A577" display="'A-B-C'!A577" xr:uid="{00000000-0004-0000-0A00-0000E0010000}"/>
    <hyperlink ref="A546" location="'A-B-C'!A551" display="'A-B-C'!A551" xr:uid="{00000000-0004-0000-0A00-0000E1010000}"/>
    <hyperlink ref="A545" location="'A-B-C'!A525" display="'A-B-C'!A525" xr:uid="{00000000-0004-0000-0A00-0000E2010000}"/>
    <hyperlink ref="A544" location="'A-B-C'!A499" display="'A-B-C'!A499" xr:uid="{00000000-0004-0000-0A00-0000E3010000}"/>
    <hyperlink ref="A543" location="'A-B-C'!A473" display="'A-B-C'!A473" xr:uid="{00000000-0004-0000-0A00-0000E4010000}"/>
    <hyperlink ref="A542" location="'A-B-C'!A447" display="'A-B-C'!A447" xr:uid="{00000000-0004-0000-0A00-0000E5010000}"/>
    <hyperlink ref="A541" location="'A-B-C'!A421" display="'A-B-C'!A421" xr:uid="{00000000-0004-0000-0A00-0000E6010000}"/>
    <hyperlink ref="A540" location="'A-B-C'!A395" display="'A-B-C'!A395" xr:uid="{00000000-0004-0000-0A00-0000E7010000}"/>
    <hyperlink ref="A539" location="'A-B-C'!A369" display="'A-B-C'!A369" xr:uid="{00000000-0004-0000-0A00-0000E8010000}"/>
    <hyperlink ref="A538" location="'A-B-C'!A343" display="'A-B-C'!A343" xr:uid="{00000000-0004-0000-0A00-0000E9010000}"/>
    <hyperlink ref="A537" location="'A-B-C'!A317" display="'A-B-C'!A317" xr:uid="{00000000-0004-0000-0A00-0000EA010000}"/>
    <hyperlink ref="A536" location="'A-B-C'!A291" display="'A-B-C'!A291" xr:uid="{00000000-0004-0000-0A00-0000EB010000}"/>
    <hyperlink ref="A535" location="'A-B-C'!A265" display="'A-B-C'!A265" xr:uid="{00000000-0004-0000-0A00-0000EC010000}"/>
    <hyperlink ref="A534" location="'A-B-C'!A239" display="'A-B-C'!A239" xr:uid="{00000000-0004-0000-0A00-0000ED010000}"/>
    <hyperlink ref="A533" location="'A-B-C'!A213" display="'A-B-C'!A213" xr:uid="{00000000-0004-0000-0A00-0000EE010000}"/>
    <hyperlink ref="A532" location="'A-B-C'!A187" display="'A-B-C'!A187" xr:uid="{00000000-0004-0000-0A00-0000EF010000}"/>
    <hyperlink ref="A531" location="'A-B-C'!A161" display="'A-B-C'!A161" xr:uid="{00000000-0004-0000-0A00-0000F0010000}"/>
    <hyperlink ref="A530" location="'A-B-C'!A135" display="'A-B-C'!A135" xr:uid="{00000000-0004-0000-0A00-0000F1010000}"/>
    <hyperlink ref="A529" location="'A-B-C'!A109" display="'A-B-C'!A109" xr:uid="{00000000-0004-0000-0A00-0000F2010000}"/>
    <hyperlink ref="A528" location="'A-B-C'!A83" display="'A-B-C'!A83" xr:uid="{00000000-0004-0000-0A00-0000F3010000}"/>
    <hyperlink ref="A527" location="'A-B-C'!A57" display="'A-B-C'!A57" xr:uid="{00000000-0004-0000-0A00-0000F4010000}"/>
    <hyperlink ref="A526" location="'A-B-C'!A30" display="'A-B-C'!A30" xr:uid="{00000000-0004-0000-0A00-0000F5010000}"/>
    <hyperlink ref="A525" location="'A-B-C'!A3" display="'A-B-C'!A3" xr:uid="{00000000-0004-0000-0A00-0000F6010000}"/>
    <hyperlink ref="A551" location="'A-B-C'!A3" display="'A-B-C'!A3" xr:uid="{00000000-0004-0000-0A00-0000F7010000}"/>
    <hyperlink ref="A552" location="'A-B-C'!A30" display="'A-B-C'!A30" xr:uid="{00000000-0004-0000-0A00-0000F8010000}"/>
    <hyperlink ref="A553" location="'A-B-C'!A57" display="'A-B-C'!A57" xr:uid="{00000000-0004-0000-0A00-0000F9010000}"/>
    <hyperlink ref="A554" location="'A-B-C'!A83" display="'A-B-C'!A83" xr:uid="{00000000-0004-0000-0A00-0000FA010000}"/>
    <hyperlink ref="A555" location="'A-B-C'!A109" display="'A-B-C'!A109" xr:uid="{00000000-0004-0000-0A00-0000FB010000}"/>
    <hyperlink ref="A556" location="'A-B-C'!A135" display="'A-B-C'!A135" xr:uid="{00000000-0004-0000-0A00-0000FC010000}"/>
    <hyperlink ref="A557" location="'A-B-C'!A161" display="'A-B-C'!A161" xr:uid="{00000000-0004-0000-0A00-0000FD010000}"/>
    <hyperlink ref="A558" location="'A-B-C'!A187" display="'A-B-C'!A187" xr:uid="{00000000-0004-0000-0A00-0000FE010000}"/>
    <hyperlink ref="A559" location="'A-B-C'!A213" display="'A-B-C'!A213" xr:uid="{00000000-0004-0000-0A00-0000FF010000}"/>
    <hyperlink ref="A560" location="'A-B-C'!A239" display="'A-B-C'!A239" xr:uid="{00000000-0004-0000-0A00-000000020000}"/>
    <hyperlink ref="A561" location="'A-B-C'!A265" display="'A-B-C'!A265" xr:uid="{00000000-0004-0000-0A00-000001020000}"/>
    <hyperlink ref="A562" location="'A-B-C'!A291" display="'A-B-C'!A291" xr:uid="{00000000-0004-0000-0A00-000002020000}"/>
    <hyperlink ref="A563" location="'A-B-C'!A317" display="'A-B-C'!A317" xr:uid="{00000000-0004-0000-0A00-000003020000}"/>
    <hyperlink ref="A564" location="'A-B-C'!A343" display="'A-B-C'!A343" xr:uid="{00000000-0004-0000-0A00-000004020000}"/>
    <hyperlink ref="A565" location="'A-B-C'!A369" display="'A-B-C'!A369" xr:uid="{00000000-0004-0000-0A00-000005020000}"/>
    <hyperlink ref="A566" location="'A-B-C'!A395" display="'A-B-C'!A395" xr:uid="{00000000-0004-0000-0A00-000006020000}"/>
    <hyperlink ref="A567" location="'A-B-C'!A421" display="'A-B-C'!A421" xr:uid="{00000000-0004-0000-0A00-000007020000}"/>
    <hyperlink ref="A568" location="'A-B-C'!A447" display="'A-B-C'!A447" xr:uid="{00000000-0004-0000-0A00-000008020000}"/>
    <hyperlink ref="A569" location="'A-B-C'!A473" display="'A-B-C'!A473" xr:uid="{00000000-0004-0000-0A00-000009020000}"/>
    <hyperlink ref="A570" location="'A-B-C'!A499" display="'A-B-C'!A499" xr:uid="{00000000-0004-0000-0A00-00000A020000}"/>
    <hyperlink ref="A571" location="'A-B-C'!A525" display="'A-B-C'!A525" xr:uid="{00000000-0004-0000-0A00-00000B020000}"/>
    <hyperlink ref="A572" location="'A-B-C'!A551" display="'A-B-C'!A551" xr:uid="{00000000-0004-0000-0A00-00000C020000}"/>
    <hyperlink ref="A573" location="'A-B-C'!A577" display="'A-B-C'!A577" xr:uid="{00000000-0004-0000-0A00-00000D020000}"/>
    <hyperlink ref="A574" location="'A-B-C'!A603" display="'A-B-C'!A603" xr:uid="{00000000-0004-0000-0A00-00000E020000}"/>
    <hyperlink ref="A600" location="'A-B-C'!A603" display="'A-B-C'!A603" xr:uid="{00000000-0004-0000-0A00-00000F020000}"/>
    <hyperlink ref="A599" location="'A-B-C'!A577" display="'A-B-C'!A577" xr:uid="{00000000-0004-0000-0A00-000010020000}"/>
    <hyperlink ref="A598" location="'A-B-C'!A551" display="'A-B-C'!A551" xr:uid="{00000000-0004-0000-0A00-000011020000}"/>
    <hyperlink ref="A597" location="'A-B-C'!A525" display="'A-B-C'!A525" xr:uid="{00000000-0004-0000-0A00-000012020000}"/>
    <hyperlink ref="A596" location="'A-B-C'!A499" display="'A-B-C'!A499" xr:uid="{00000000-0004-0000-0A00-000013020000}"/>
    <hyperlink ref="A595" location="'A-B-C'!A473" display="'A-B-C'!A473" xr:uid="{00000000-0004-0000-0A00-000014020000}"/>
    <hyperlink ref="A594" location="'A-B-C'!A447" display="'A-B-C'!A447" xr:uid="{00000000-0004-0000-0A00-000015020000}"/>
    <hyperlink ref="A593" location="'A-B-C'!A421" display="'A-B-C'!A421" xr:uid="{00000000-0004-0000-0A00-000016020000}"/>
    <hyperlink ref="A592" location="'A-B-C'!A395" display="'A-B-C'!A395" xr:uid="{00000000-0004-0000-0A00-000017020000}"/>
    <hyperlink ref="A591" location="'A-B-C'!A369" display="'A-B-C'!A369" xr:uid="{00000000-0004-0000-0A00-000018020000}"/>
    <hyperlink ref="A590" location="'A-B-C'!A343" display="'A-B-C'!A343" xr:uid="{00000000-0004-0000-0A00-000019020000}"/>
    <hyperlink ref="A589" location="'A-B-C'!A317" display="'A-B-C'!A317" xr:uid="{00000000-0004-0000-0A00-00001A020000}"/>
    <hyperlink ref="A588" location="'A-B-C'!A291" display="'A-B-C'!A291" xr:uid="{00000000-0004-0000-0A00-00001B020000}"/>
    <hyperlink ref="A587" location="'A-B-C'!A265" display="'A-B-C'!A265" xr:uid="{00000000-0004-0000-0A00-00001C020000}"/>
    <hyperlink ref="A586" location="'A-B-C'!A239" display="'A-B-C'!A239" xr:uid="{00000000-0004-0000-0A00-00001D020000}"/>
    <hyperlink ref="A585" location="'A-B-C'!A213" display="'A-B-C'!A213" xr:uid="{00000000-0004-0000-0A00-00001E020000}"/>
    <hyperlink ref="A584" location="'A-B-C'!A187" display="'A-B-C'!A187" xr:uid="{00000000-0004-0000-0A00-00001F020000}"/>
    <hyperlink ref="A583" location="'A-B-C'!A161" display="'A-B-C'!A161" xr:uid="{00000000-0004-0000-0A00-000020020000}"/>
    <hyperlink ref="A582" location="'A-B-C'!A135" display="'A-B-C'!A135" xr:uid="{00000000-0004-0000-0A00-000021020000}"/>
    <hyperlink ref="A581" location="'A-B-C'!A109" display="'A-B-C'!A109" xr:uid="{00000000-0004-0000-0A00-000022020000}"/>
    <hyperlink ref="A580" location="'A-B-C'!A83" display="'A-B-C'!A83" xr:uid="{00000000-0004-0000-0A00-000023020000}"/>
    <hyperlink ref="A579" location="'A-B-C'!A57" display="'A-B-C'!A57" xr:uid="{00000000-0004-0000-0A00-000024020000}"/>
    <hyperlink ref="A578" location="'A-B-C'!A30" display="'A-B-C'!A30" xr:uid="{00000000-0004-0000-0A00-000025020000}"/>
    <hyperlink ref="A577" location="'A-B-C'!A3" display="'A-B-C'!A3" xr:uid="{00000000-0004-0000-0A00-000026020000}"/>
    <hyperlink ref="A626" location="'A-B-C'!A603" display="'A-B-C'!A603" xr:uid="{00000000-0004-0000-0A00-000027020000}"/>
    <hyperlink ref="A625" location="'A-B-C'!A577" display="'A-B-C'!A577" xr:uid="{00000000-0004-0000-0A00-000028020000}"/>
    <hyperlink ref="A624" location="'A-B-C'!A551" display="'A-B-C'!A551" xr:uid="{00000000-0004-0000-0A00-000029020000}"/>
    <hyperlink ref="A623" location="'A-B-C'!A525" display="'A-B-C'!A525" xr:uid="{00000000-0004-0000-0A00-00002A020000}"/>
    <hyperlink ref="A622" location="'A-B-C'!A499" display="'A-B-C'!A499" xr:uid="{00000000-0004-0000-0A00-00002B020000}"/>
    <hyperlink ref="A621" location="'A-B-C'!A473" display="'A-B-C'!A473" xr:uid="{00000000-0004-0000-0A00-00002C020000}"/>
    <hyperlink ref="A620" location="'A-B-C'!A447" display="'A-B-C'!A447" xr:uid="{00000000-0004-0000-0A00-00002D020000}"/>
    <hyperlink ref="A619" location="'A-B-C'!A421" display="'A-B-C'!A421" xr:uid="{00000000-0004-0000-0A00-00002E020000}"/>
    <hyperlink ref="A618" location="'A-B-C'!A395" display="'A-B-C'!A395" xr:uid="{00000000-0004-0000-0A00-00002F020000}"/>
    <hyperlink ref="A617" location="'A-B-C'!A369" display="'A-B-C'!A369" xr:uid="{00000000-0004-0000-0A00-000030020000}"/>
    <hyperlink ref="A616" location="'A-B-C'!A343" display="'A-B-C'!A343" xr:uid="{00000000-0004-0000-0A00-000031020000}"/>
    <hyperlink ref="A615" location="'A-B-C'!A317" display="'A-B-C'!A317" xr:uid="{00000000-0004-0000-0A00-000032020000}"/>
    <hyperlink ref="A614" location="'A-B-C'!A291" display="'A-B-C'!A291" xr:uid="{00000000-0004-0000-0A00-000033020000}"/>
    <hyperlink ref="A613" location="'A-B-C'!A265" display="'A-B-C'!A265" xr:uid="{00000000-0004-0000-0A00-000034020000}"/>
    <hyperlink ref="A612" location="'A-B-C'!A239" display="'A-B-C'!A239" xr:uid="{00000000-0004-0000-0A00-000035020000}"/>
    <hyperlink ref="A611" location="'A-B-C'!A213" display="'A-B-C'!A213" xr:uid="{00000000-0004-0000-0A00-000036020000}"/>
    <hyperlink ref="A610" location="'A-B-C'!A187" display="'A-B-C'!A187" xr:uid="{00000000-0004-0000-0A00-000037020000}"/>
    <hyperlink ref="A609" location="'A-B-C'!A161" display="'A-B-C'!A161" xr:uid="{00000000-0004-0000-0A00-000038020000}"/>
    <hyperlink ref="A608" location="'A-B-C'!A135" display="'A-B-C'!A135" xr:uid="{00000000-0004-0000-0A00-000039020000}"/>
    <hyperlink ref="A607" location="'A-B-C'!A109" display="'A-B-C'!A109" xr:uid="{00000000-0004-0000-0A00-00003A020000}"/>
    <hyperlink ref="A606" location="'A-B-C'!A83" display="'A-B-C'!A83" xr:uid="{00000000-0004-0000-0A00-00003B020000}"/>
    <hyperlink ref="A605" location="'A-B-C'!A57" display="'A-B-C'!A57" xr:uid="{00000000-0004-0000-0A00-00003C020000}"/>
    <hyperlink ref="A604" location="'A-B-C'!A30" display="'A-B-C'!A30" xr:uid="{00000000-0004-0000-0A00-00003D020000}"/>
    <hyperlink ref="A603" location="'A-B-C'!A3" display="'A-B-C'!A3" xr:uid="{00000000-0004-0000-0A00-00003E020000}"/>
  </hyperlinks>
  <printOptions horizontalCentered="1" verticalCentered="1"/>
  <pageMargins left="0.11811023622047245" right="0.11811023622047245" top="0" bottom="0.15748031496062992" header="0.31496062992125984" footer="0.31496062992125984"/>
  <pageSetup paperSize="13" fitToHeight="0" orientation="landscape" r:id="rId1"/>
  <headerFooter>
    <oddHeader>&amp;R&amp;G</oddHeader>
    <oddFooter>&amp;L&amp;G&amp;R&amp;"Frutiger LT Pro 95 UltraBlack,Negrita"&amp;72&amp;P</oddFooter>
  </headerFooter>
  <rowBreaks count="23" manualBreakCount="23">
    <brk id="27" max="33" man="1"/>
    <brk id="53" max="33" man="1"/>
    <brk id="80" max="33" man="1"/>
    <brk id="106" max="33" man="1"/>
    <brk id="132" max="33" man="1"/>
    <brk id="158" max="33" man="1"/>
    <brk id="184" max="33" man="1"/>
    <brk id="210" max="33" man="1"/>
    <brk id="236" max="33" man="1"/>
    <brk id="262" max="33" man="1"/>
    <brk id="288" max="33" man="1"/>
    <brk id="314" max="33" man="1"/>
    <brk id="340" max="33" man="1"/>
    <brk id="366" max="33" man="1"/>
    <brk id="392" max="33" man="1"/>
    <brk id="418" max="33" man="1"/>
    <brk id="444" max="33" man="1"/>
    <brk id="470" max="33" man="1"/>
    <brk id="496" max="33" man="1"/>
    <brk id="522" max="33" man="1"/>
    <brk id="548" max="33" man="1"/>
    <brk id="574" max="33" man="1"/>
    <brk id="600" max="33" man="1"/>
  </rowBreaks>
  <legacyDrawingHF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A00-000001000000}">
          <x14:formula1>
            <xm:f>EJE!$A$1:$A$19</xm:f>
          </x14:formula1>
          <xm:sqref>B376:B393 B57:B62 B4:B9 B11:B28 B454:B471 B298:B314 B30:B35 B265:B270 B577:B582 B64:B81 B532:B548 B525:B530 B428:B445 B447:B452 B421:B426 B324:B341 B558:B574 B350:B366 B90:B106 B551:B556 B109:B114 B506:B522 B499:B504 B116:B132 B142:B158 B135:B140 B168:B184 B317:B322 B402:B419 B343:B348 B187:B192 B161:B166 B291:B296 B220:B237 B480:B496 B473:B478 B83:B88 B272:B289 B213:B218 B246:B262 B239:B244 B395:B400 B194:B210 B369:B374 B610:B626 B603:B608 B584:B600 B37:B53</xm:sqref>
        </x14:dataValidation>
        <x14:dataValidation type="list" allowBlank="1" showInputMessage="1" showErrorMessage="1" xr:uid="{00000000-0002-0000-0A00-000002000000}">
          <x14:formula1>
            <xm:f>EJE!$J$1:$J$8</xm:f>
          </x14:formula1>
          <xm:sqref>N3:N6 N534 N39 N43:N53 N17:N32 N290:N293 N524:N527 N118 N160:N163 N108:N111 N144 N148:N158 N174:N183 N222 N274 N212:N215 N252:N261 N248 N264:N267 N304:N314 N382:N392 N341:N345 N352 N356:N366 N92 N378 N200:N210 N460:N470 N404:N417 N430 N434:N444 N394:N400 N482:N495 N472:N478 N512:N522 N498:N501 N508 N538:N548 N550:N556 N560:N573 N66 N70:N80 N13 N56:N59 N82:N85 N96:N105 N122:N137 N170 N196 N186:N189 N226:N241 N278:N288 N300 N316:N319 N330:N339 N326 N368:N371 N456 N446:N449 N420:N423 N612 N602:N605 N590:N600 N576:N579 N586 N616:N626</xm:sqref>
        </x14:dataValidation>
        <x14:dataValidation type="list" allowBlank="1" showInputMessage="1" showErrorMessage="1" xr:uid="{00000000-0002-0000-0A00-000003000000}">
          <x14:formula1>
            <xm:f>EJE!$H$1:$H$25</xm:f>
          </x14:formula1>
          <xm:sqref>H4:H9 H402:H403 H57:H62 H64:H65 H11:H12 H40:H53 H30:H35 H37:H38 H67:H81 H535:H548 H525:H530 H532:H533 H83:H88 H90:H91 H119:H133 H421:H426 H428:H429 H431:H445 H109:H114 H116:H117 H509:H522 H135:H140 H142:H143 H145:H158 H161:H166 H168:H169 H171:H183 H197:H210 H187:H192 H223:H237 H395:H400 H551:H556 H558:H559 H213:H218 H220:H221 H239:H244 H246:H247 H275:H289 H249:H261 H561:H573 H265:H270 H272:H273 H194:H195 H301:H314 H291:H296 H341 H405:H417 H499:H504 H317:H322 H324:H325 H327:H339 H353:H366 H343:H348 H379:H393 H506:H507 H369:H374 H376:H377 H93:H105 H14:H28 H298:H299 H350:H351 H457:H471 H473:H478 H447:H452 H454:H455 H419 H480:H481 H483:H495 H613:H626 H603:H608 H610:H611 H587:H600 H577:H582 H584:H585</xm:sqref>
        </x14:dataValidation>
        <x14:dataValidation type="list" allowBlank="1" showInputMessage="1" showErrorMessage="1" xr:uid="{00000000-0002-0000-0A00-000004000000}">
          <x14:formula1>
            <xm:f>EJE!$H$1:$H$15</xm:f>
          </x14:formula1>
          <xm:sqref>H3 H13 H29 H66 H56 H39 H368 H524 H82 H92 H134 H118 H108 H144 H160 H170 H196 H186 H212 H222 H238 H248 H274 H264 H290 H300 H316 H326 H352 H342 H378 H534 H446 H456 H430 H420 H394 H404 H472 H482 H508 H498 H550 H560 H602 H612 H586 H576</xm:sqref>
        </x14:dataValidation>
        <x14:dataValidation type="list" allowBlank="1" showInputMessage="1" showErrorMessage="1" xr:uid="{00000000-0002-0000-0A00-000005000000}">
          <x14:formula1>
            <xm:f>EJE!$I$1:$I$31</xm:f>
          </x14:formula1>
          <xm:sqref>E3:E9 E419:E426 E532:E548 E37:E53 E64:E88 E56:E62 E11:E35 E524:E530 E194:E210 E350:E366 E402:E417 E298:E314 E108:E114 E550:E556 E116:E140 E142:E158 E160:E166 E168:E183 E186:E192 E454:E478 E272:E296 E558:E573 E212:E218 E220:E244 E506:E522 E264:E270 E498:E504 E480:E495 E376:E400 E316:E322 E324:E339 E341:E348 E428:E452 E368:E374 E90:E105 E246:E261 E610:E626 E602:E608 E584:E600 E576:E582</xm:sqref>
        </x14:dataValidation>
        <x14:dataValidation type="list" allowBlank="1" showInputMessage="1" showErrorMessage="1" xr:uid="{00000000-0002-0000-0A00-000006000000}">
          <x14:formula1>
            <xm:f>EJE!$G$1:$G$13</xm:f>
          </x14:formula1>
          <xm:sqref>K3:K9 K419:K426 K532:K548 K37:K53 K64:K88 K56:K62 K11:K35 K524:K530 K194:K210 K350:K366 K402:K417 K298:K314 K108:K114 K550:K556 K116:K140 K142:K158 K160:K166 K168:K183 K186:K192 K454:K478 K272:K296 K558:K573 K212:K218 K220:K244 K506:K522 K264:K270 K498:K504 K480:K495 K376:K400 K316:K322 K324:K339 K341:K348 K428:K452 K368:K374 K90:K105 K246:K261 K610:K626 K602:K608 K584:K600 K576:K582</xm:sqref>
        </x14:dataValidation>
        <x14:dataValidation type="list" allowBlank="1" showInputMessage="1" showErrorMessage="1" xr:uid="{00000000-0002-0000-0A00-000007000000}">
          <x14:formula1>
            <xm:f>PERIODIZACION!$A:$A</xm:f>
          </x14:formula1>
          <xm:sqref>B10 B89 B531 B323 B167 B297 B557 B271 B505 B141 B479 B219 B401 B245 B427 B36 B453 B115 B375 B193 B349 B63 B609 B583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P60"/>
  <sheetViews>
    <sheetView topLeftCell="A31" workbookViewId="0">
      <selection activeCell="B29" sqref="B29:D60"/>
    </sheetView>
  </sheetViews>
  <sheetFormatPr baseColWidth="10" defaultRowHeight="15"/>
  <sheetData>
    <row r="1" spans="2:16">
      <c r="C1" s="77" t="s">
        <v>770</v>
      </c>
    </row>
    <row r="2" spans="2:16" ht="20.25">
      <c r="B2">
        <v>1</v>
      </c>
      <c r="C2" s="126" t="s">
        <v>923</v>
      </c>
      <c r="D2" s="127"/>
      <c r="E2" s="405" t="s">
        <v>688</v>
      </c>
      <c r="F2" s="405"/>
      <c r="G2" s="405"/>
      <c r="H2" s="405" t="s">
        <v>38</v>
      </c>
      <c r="I2" s="405"/>
      <c r="J2" s="405"/>
      <c r="K2" s="405" t="s">
        <v>687</v>
      </c>
      <c r="L2" s="405"/>
      <c r="M2" s="405"/>
      <c r="N2" s="405" t="s">
        <v>686</v>
      </c>
      <c r="O2" s="405"/>
      <c r="P2" s="405"/>
    </row>
    <row r="3" spans="2:16" ht="20.25">
      <c r="B3">
        <v>2</v>
      </c>
      <c r="C3" s="116" t="s">
        <v>924</v>
      </c>
      <c r="D3" s="117"/>
      <c r="E3" s="406" t="s">
        <v>688</v>
      </c>
      <c r="F3" s="406"/>
      <c r="G3" s="406"/>
      <c r="H3" s="406" t="s">
        <v>38</v>
      </c>
      <c r="I3" s="406"/>
      <c r="J3" s="406"/>
      <c r="K3" s="406" t="s">
        <v>687</v>
      </c>
      <c r="L3" s="406"/>
      <c r="M3" s="406"/>
      <c r="N3" s="406" t="s">
        <v>686</v>
      </c>
      <c r="O3" s="406"/>
      <c r="P3" s="406"/>
    </row>
    <row r="4" spans="2:16">
      <c r="C4" s="77" t="s">
        <v>770</v>
      </c>
    </row>
    <row r="5" spans="2:16" ht="20.25">
      <c r="B5">
        <v>3</v>
      </c>
      <c r="C5" s="126" t="s">
        <v>925</v>
      </c>
      <c r="D5" s="127"/>
      <c r="E5" s="405" t="s">
        <v>688</v>
      </c>
      <c r="F5" s="405"/>
      <c r="G5" s="405"/>
      <c r="H5" s="405" t="s">
        <v>38</v>
      </c>
      <c r="I5" s="405"/>
      <c r="J5" s="405"/>
      <c r="K5" s="405" t="s">
        <v>687</v>
      </c>
      <c r="L5" s="405"/>
      <c r="M5" s="405"/>
      <c r="N5" s="405" t="s">
        <v>686</v>
      </c>
      <c r="O5" s="405"/>
      <c r="P5" s="405"/>
    </row>
    <row r="6" spans="2:16" ht="20.25">
      <c r="B6">
        <v>4</v>
      </c>
      <c r="C6" s="116" t="s">
        <v>926</v>
      </c>
      <c r="D6" s="117"/>
      <c r="E6" s="406" t="s">
        <v>688</v>
      </c>
      <c r="F6" s="406"/>
      <c r="G6" s="406"/>
      <c r="H6" s="406" t="s">
        <v>38</v>
      </c>
      <c r="I6" s="406"/>
      <c r="J6" s="406"/>
      <c r="K6" s="406" t="s">
        <v>687</v>
      </c>
      <c r="L6" s="406"/>
      <c r="M6" s="406"/>
      <c r="N6" s="406" t="s">
        <v>686</v>
      </c>
      <c r="O6" s="406"/>
      <c r="P6" s="406"/>
    </row>
    <row r="7" spans="2:16">
      <c r="C7" s="77" t="s">
        <v>927</v>
      </c>
    </row>
    <row r="8" spans="2:16" ht="20.25">
      <c r="B8">
        <v>5</v>
      </c>
      <c r="C8" s="126" t="s">
        <v>928</v>
      </c>
      <c r="D8" s="127"/>
      <c r="E8" s="405" t="s">
        <v>688</v>
      </c>
      <c r="F8" s="405"/>
      <c r="G8" s="405"/>
      <c r="H8" s="405" t="s">
        <v>38</v>
      </c>
      <c r="I8" s="405"/>
      <c r="J8" s="405"/>
      <c r="K8" s="405" t="s">
        <v>687</v>
      </c>
      <c r="L8" s="405"/>
      <c r="M8" s="405"/>
      <c r="N8" s="405" t="s">
        <v>686</v>
      </c>
      <c r="O8" s="405"/>
      <c r="P8" s="405"/>
    </row>
    <row r="9" spans="2:16" ht="20.25">
      <c r="B9">
        <v>6</v>
      </c>
      <c r="C9" s="116" t="s">
        <v>937</v>
      </c>
      <c r="D9" s="117"/>
      <c r="E9" s="406" t="s">
        <v>688</v>
      </c>
      <c r="F9" s="406"/>
      <c r="G9" s="406"/>
      <c r="H9" s="406" t="s">
        <v>38</v>
      </c>
      <c r="I9" s="406"/>
      <c r="J9" s="406"/>
      <c r="K9" s="406" t="s">
        <v>687</v>
      </c>
      <c r="L9" s="406"/>
      <c r="M9" s="406"/>
      <c r="N9" s="406" t="s">
        <v>686</v>
      </c>
      <c r="O9" s="406"/>
      <c r="P9" s="406"/>
    </row>
    <row r="10" spans="2:16">
      <c r="C10" s="77" t="s">
        <v>927</v>
      </c>
    </row>
    <row r="11" spans="2:16" ht="20.25">
      <c r="B11">
        <v>7</v>
      </c>
      <c r="C11" s="126" t="s">
        <v>938</v>
      </c>
      <c r="D11" s="127"/>
      <c r="E11" s="405" t="s">
        <v>688</v>
      </c>
      <c r="F11" s="405"/>
      <c r="G11" s="405"/>
      <c r="H11" s="405" t="s">
        <v>38</v>
      </c>
      <c r="I11" s="405"/>
      <c r="J11" s="405"/>
      <c r="K11" s="405" t="s">
        <v>687</v>
      </c>
      <c r="L11" s="405"/>
      <c r="M11" s="405"/>
      <c r="N11" s="405" t="s">
        <v>686</v>
      </c>
      <c r="O11" s="405"/>
      <c r="P11" s="405"/>
    </row>
    <row r="12" spans="2:16" ht="20.25">
      <c r="B12">
        <v>8</v>
      </c>
      <c r="C12" s="116" t="s">
        <v>929</v>
      </c>
      <c r="D12" s="117"/>
      <c r="E12" s="406" t="s">
        <v>688</v>
      </c>
      <c r="F12" s="406"/>
      <c r="G12" s="406"/>
      <c r="H12" s="406" t="s">
        <v>38</v>
      </c>
      <c r="I12" s="406"/>
      <c r="J12" s="406"/>
      <c r="K12" s="406" t="s">
        <v>687</v>
      </c>
      <c r="L12" s="406"/>
      <c r="M12" s="406"/>
      <c r="N12" s="406" t="s">
        <v>686</v>
      </c>
      <c r="O12" s="406"/>
      <c r="P12" s="406"/>
    </row>
    <row r="13" spans="2:16">
      <c r="C13" s="77" t="s">
        <v>932</v>
      </c>
    </row>
    <row r="14" spans="2:16" ht="20.25">
      <c r="B14">
        <v>9</v>
      </c>
      <c r="C14" s="126" t="s">
        <v>930</v>
      </c>
      <c r="D14" s="127"/>
      <c r="E14" s="405" t="s">
        <v>688</v>
      </c>
      <c r="F14" s="405"/>
      <c r="G14" s="405"/>
      <c r="H14" s="405" t="s">
        <v>38</v>
      </c>
      <c r="I14" s="405"/>
      <c r="J14" s="405"/>
      <c r="K14" s="405" t="s">
        <v>687</v>
      </c>
      <c r="L14" s="405"/>
      <c r="M14" s="405"/>
      <c r="N14" s="405" t="s">
        <v>686</v>
      </c>
      <c r="O14" s="405"/>
      <c r="P14" s="405"/>
    </row>
    <row r="15" spans="2:16" ht="20.25">
      <c r="B15">
        <v>10</v>
      </c>
      <c r="C15" s="116" t="s">
        <v>931</v>
      </c>
      <c r="D15" s="117"/>
      <c r="E15" s="406" t="s">
        <v>688</v>
      </c>
      <c r="F15" s="406"/>
      <c r="G15" s="406"/>
      <c r="H15" s="406" t="s">
        <v>38</v>
      </c>
      <c r="I15" s="406"/>
      <c r="J15" s="406"/>
      <c r="K15" s="406" t="s">
        <v>687</v>
      </c>
      <c r="L15" s="406"/>
      <c r="M15" s="406"/>
      <c r="N15" s="406" t="s">
        <v>686</v>
      </c>
      <c r="O15" s="406"/>
      <c r="P15" s="406"/>
    </row>
    <row r="16" spans="2:16">
      <c r="C16" s="77" t="s">
        <v>932</v>
      </c>
    </row>
    <row r="17" spans="2:16" ht="20.25">
      <c r="B17">
        <v>11</v>
      </c>
      <c r="C17" s="126" t="s">
        <v>933</v>
      </c>
      <c r="D17" s="127"/>
      <c r="E17" s="405" t="s">
        <v>688</v>
      </c>
      <c r="F17" s="405"/>
      <c r="G17" s="405"/>
      <c r="H17" s="405" t="s">
        <v>38</v>
      </c>
      <c r="I17" s="405"/>
      <c r="J17" s="405"/>
      <c r="K17" s="405" t="s">
        <v>687</v>
      </c>
      <c r="L17" s="405"/>
      <c r="M17" s="405"/>
      <c r="N17" s="405" t="s">
        <v>686</v>
      </c>
      <c r="O17" s="405"/>
      <c r="P17" s="405"/>
    </row>
    <row r="18" spans="2:16" ht="20.25">
      <c r="B18">
        <v>12</v>
      </c>
      <c r="C18" s="116" t="s">
        <v>934</v>
      </c>
      <c r="D18" s="117"/>
      <c r="E18" s="406" t="s">
        <v>688</v>
      </c>
      <c r="F18" s="406"/>
      <c r="G18" s="406"/>
      <c r="H18" s="406" t="s">
        <v>38</v>
      </c>
      <c r="I18" s="406"/>
      <c r="J18" s="406"/>
      <c r="K18" s="406" t="s">
        <v>687</v>
      </c>
      <c r="L18" s="406"/>
      <c r="M18" s="406"/>
      <c r="N18" s="406" t="s">
        <v>686</v>
      </c>
      <c r="O18" s="406"/>
      <c r="P18" s="406"/>
    </row>
    <row r="19" spans="2:16">
      <c r="C19" s="77" t="s">
        <v>939</v>
      </c>
    </row>
    <row r="20" spans="2:16" ht="20.25">
      <c r="B20">
        <v>13</v>
      </c>
      <c r="C20" s="126" t="s">
        <v>935</v>
      </c>
      <c r="D20" s="127"/>
      <c r="E20" s="405" t="s">
        <v>688</v>
      </c>
      <c r="F20" s="405"/>
      <c r="G20" s="405"/>
      <c r="H20" s="405" t="s">
        <v>38</v>
      </c>
      <c r="I20" s="405"/>
      <c r="J20" s="405"/>
      <c r="K20" s="405" t="s">
        <v>687</v>
      </c>
      <c r="L20" s="405"/>
      <c r="M20" s="405"/>
      <c r="N20" s="405" t="s">
        <v>686</v>
      </c>
      <c r="O20" s="405"/>
      <c r="P20" s="405"/>
    </row>
    <row r="21" spans="2:16" ht="20.25">
      <c r="B21">
        <v>14</v>
      </c>
      <c r="C21" s="116" t="s">
        <v>936</v>
      </c>
      <c r="D21" s="117"/>
      <c r="E21" s="406" t="s">
        <v>688</v>
      </c>
      <c r="F21" s="406"/>
      <c r="G21" s="406"/>
      <c r="H21" s="406" t="s">
        <v>38</v>
      </c>
      <c r="I21" s="406"/>
      <c r="J21" s="406"/>
      <c r="K21" s="406" t="s">
        <v>687</v>
      </c>
      <c r="L21" s="406"/>
      <c r="M21" s="406"/>
      <c r="N21" s="406" t="s">
        <v>686</v>
      </c>
      <c r="O21" s="406"/>
      <c r="P21" s="406"/>
    </row>
    <row r="22" spans="2:16">
      <c r="C22" s="77" t="s">
        <v>939</v>
      </c>
    </row>
    <row r="23" spans="2:16" ht="20.25">
      <c r="B23">
        <v>15</v>
      </c>
      <c r="C23" s="126" t="s">
        <v>940</v>
      </c>
      <c r="D23" s="127"/>
      <c r="E23" s="405" t="s">
        <v>688</v>
      </c>
      <c r="F23" s="405"/>
      <c r="G23" s="405"/>
      <c r="H23" s="405" t="s">
        <v>38</v>
      </c>
      <c r="I23" s="405"/>
      <c r="J23" s="405"/>
      <c r="K23" s="405" t="s">
        <v>687</v>
      </c>
      <c r="L23" s="405"/>
      <c r="M23" s="405"/>
      <c r="N23" s="405" t="s">
        <v>686</v>
      </c>
      <c r="O23" s="405"/>
      <c r="P23" s="405"/>
    </row>
    <row r="24" spans="2:16" ht="20.25">
      <c r="B24">
        <v>16</v>
      </c>
      <c r="C24" s="116" t="s">
        <v>941</v>
      </c>
      <c r="D24" s="117"/>
      <c r="E24" s="406" t="s">
        <v>688</v>
      </c>
      <c r="F24" s="406"/>
      <c r="G24" s="406"/>
      <c r="H24" s="406" t="s">
        <v>38</v>
      </c>
      <c r="I24" s="406"/>
      <c r="J24" s="406"/>
      <c r="K24" s="406" t="s">
        <v>687</v>
      </c>
      <c r="L24" s="406"/>
      <c r="M24" s="406"/>
      <c r="N24" s="406" t="s">
        <v>686</v>
      </c>
      <c r="O24" s="406"/>
      <c r="P24" s="406"/>
    </row>
    <row r="29" spans="2:16">
      <c r="C29" s="77" t="s">
        <v>770</v>
      </c>
    </row>
    <row r="30" spans="2:16" ht="20.25">
      <c r="B30">
        <v>1</v>
      </c>
      <c r="C30" s="126" t="s">
        <v>923</v>
      </c>
      <c r="D30" s="127"/>
      <c r="E30" s="405" t="s">
        <v>688</v>
      </c>
      <c r="F30" s="405"/>
      <c r="G30" s="405"/>
      <c r="H30" s="405" t="s">
        <v>38</v>
      </c>
      <c r="I30" s="405"/>
      <c r="J30" s="405"/>
      <c r="K30" s="405" t="s">
        <v>687</v>
      </c>
      <c r="L30" s="405"/>
      <c r="M30" s="405"/>
      <c r="N30" s="405" t="s">
        <v>686</v>
      </c>
      <c r="O30" s="405"/>
      <c r="P30" s="405"/>
    </row>
    <row r="31" spans="2:16" ht="20.25">
      <c r="B31">
        <v>2</v>
      </c>
      <c r="C31" s="116" t="s">
        <v>924</v>
      </c>
      <c r="D31" s="117"/>
      <c r="E31" s="406" t="s">
        <v>688</v>
      </c>
      <c r="F31" s="406"/>
      <c r="G31" s="406"/>
      <c r="H31" s="406" t="s">
        <v>38</v>
      </c>
      <c r="I31" s="406"/>
      <c r="J31" s="406"/>
      <c r="K31" s="406" t="s">
        <v>687</v>
      </c>
      <c r="L31" s="406"/>
      <c r="M31" s="406"/>
      <c r="N31" s="406" t="s">
        <v>686</v>
      </c>
      <c r="O31" s="406"/>
      <c r="P31" s="406"/>
    </row>
    <row r="32" spans="2:16" ht="20.25">
      <c r="B32">
        <v>3</v>
      </c>
      <c r="C32" s="124" t="s">
        <v>1153</v>
      </c>
      <c r="D32" s="125"/>
      <c r="E32" s="407" t="s">
        <v>688</v>
      </c>
      <c r="F32" s="407"/>
      <c r="G32" s="407"/>
      <c r="H32" s="407" t="s">
        <v>38</v>
      </c>
      <c r="I32" s="407"/>
      <c r="J32" s="407"/>
      <c r="K32" s="407" t="s">
        <v>687</v>
      </c>
      <c r="L32" s="407"/>
      <c r="M32" s="407"/>
      <c r="N32" s="407" t="s">
        <v>686</v>
      </c>
      <c r="O32" s="407"/>
      <c r="P32" s="407"/>
    </row>
    <row r="33" spans="2:16">
      <c r="C33" s="77" t="s">
        <v>770</v>
      </c>
    </row>
    <row r="34" spans="2:16" ht="20.25">
      <c r="B34">
        <v>4</v>
      </c>
      <c r="C34" s="126" t="s">
        <v>925</v>
      </c>
      <c r="D34" s="127"/>
      <c r="E34" s="405" t="s">
        <v>688</v>
      </c>
      <c r="F34" s="405"/>
      <c r="G34" s="405"/>
      <c r="H34" s="405" t="s">
        <v>38</v>
      </c>
      <c r="I34" s="405"/>
      <c r="J34" s="405"/>
      <c r="K34" s="405" t="s">
        <v>687</v>
      </c>
      <c r="L34" s="405"/>
      <c r="M34" s="405"/>
      <c r="N34" s="405" t="s">
        <v>686</v>
      </c>
      <c r="O34" s="405"/>
      <c r="P34" s="405"/>
    </row>
    <row r="35" spans="2:16" ht="20.25">
      <c r="B35">
        <v>5</v>
      </c>
      <c r="C35" s="116" t="s">
        <v>926</v>
      </c>
      <c r="D35" s="117"/>
      <c r="E35" s="406" t="s">
        <v>688</v>
      </c>
      <c r="F35" s="406"/>
      <c r="G35" s="406"/>
      <c r="H35" s="406" t="s">
        <v>38</v>
      </c>
      <c r="I35" s="406"/>
      <c r="J35" s="406"/>
      <c r="K35" s="406" t="s">
        <v>687</v>
      </c>
      <c r="L35" s="406"/>
      <c r="M35" s="406"/>
      <c r="N35" s="406" t="s">
        <v>686</v>
      </c>
      <c r="O35" s="406"/>
      <c r="P35" s="406"/>
    </row>
    <row r="36" spans="2:16" ht="20.25">
      <c r="B36">
        <v>6</v>
      </c>
      <c r="C36" s="124" t="s">
        <v>1154</v>
      </c>
      <c r="D36" s="125"/>
      <c r="E36" s="407" t="s">
        <v>688</v>
      </c>
      <c r="F36" s="407"/>
      <c r="G36" s="407"/>
      <c r="H36" s="407" t="s">
        <v>38</v>
      </c>
      <c r="I36" s="407"/>
      <c r="J36" s="407"/>
      <c r="K36" s="407" t="s">
        <v>687</v>
      </c>
      <c r="L36" s="407"/>
      <c r="M36" s="407"/>
      <c r="N36" s="407" t="s">
        <v>686</v>
      </c>
      <c r="O36" s="407"/>
      <c r="P36" s="407"/>
    </row>
    <row r="37" spans="2:16">
      <c r="C37" s="77" t="s">
        <v>927</v>
      </c>
    </row>
    <row r="38" spans="2:16" ht="20.25">
      <c r="B38">
        <v>7</v>
      </c>
      <c r="C38" s="126" t="s">
        <v>928</v>
      </c>
      <c r="D38" s="127"/>
      <c r="E38" s="405" t="s">
        <v>688</v>
      </c>
      <c r="F38" s="405"/>
      <c r="G38" s="405"/>
      <c r="H38" s="405" t="s">
        <v>38</v>
      </c>
      <c r="I38" s="405"/>
      <c r="J38" s="405"/>
      <c r="K38" s="405" t="s">
        <v>687</v>
      </c>
      <c r="L38" s="405"/>
      <c r="M38" s="405"/>
      <c r="N38" s="405" t="s">
        <v>686</v>
      </c>
      <c r="O38" s="405"/>
      <c r="P38" s="405"/>
    </row>
    <row r="39" spans="2:16" ht="20.25">
      <c r="B39">
        <v>8</v>
      </c>
      <c r="C39" s="116" t="s">
        <v>937</v>
      </c>
      <c r="D39" s="117"/>
      <c r="E39" s="406" t="s">
        <v>688</v>
      </c>
      <c r="F39" s="406"/>
      <c r="G39" s="406"/>
      <c r="H39" s="406" t="s">
        <v>38</v>
      </c>
      <c r="I39" s="406"/>
      <c r="J39" s="406"/>
      <c r="K39" s="406" t="s">
        <v>687</v>
      </c>
      <c r="L39" s="406"/>
      <c r="M39" s="406"/>
      <c r="N39" s="406" t="s">
        <v>686</v>
      </c>
      <c r="O39" s="406"/>
      <c r="P39" s="406"/>
    </row>
    <row r="40" spans="2:16" ht="20.25">
      <c r="B40">
        <v>9</v>
      </c>
      <c r="C40" s="124" t="s">
        <v>1155</v>
      </c>
      <c r="D40" s="125"/>
      <c r="E40" s="407" t="s">
        <v>688</v>
      </c>
      <c r="F40" s="407"/>
      <c r="G40" s="407"/>
      <c r="H40" s="407" t="s">
        <v>38</v>
      </c>
      <c r="I40" s="407"/>
      <c r="J40" s="407"/>
      <c r="K40" s="407" t="s">
        <v>687</v>
      </c>
      <c r="L40" s="407"/>
      <c r="M40" s="407"/>
      <c r="N40" s="407" t="s">
        <v>686</v>
      </c>
      <c r="O40" s="407"/>
      <c r="P40" s="407"/>
    </row>
    <row r="41" spans="2:16">
      <c r="C41" s="77" t="s">
        <v>927</v>
      </c>
    </row>
    <row r="42" spans="2:16" ht="20.25">
      <c r="B42">
        <v>10</v>
      </c>
      <c r="C42" s="126" t="s">
        <v>938</v>
      </c>
      <c r="D42" s="127"/>
      <c r="E42" s="405" t="s">
        <v>688</v>
      </c>
      <c r="F42" s="405"/>
      <c r="G42" s="405"/>
      <c r="H42" s="405" t="s">
        <v>38</v>
      </c>
      <c r="I42" s="405"/>
      <c r="J42" s="405"/>
      <c r="K42" s="405" t="s">
        <v>687</v>
      </c>
      <c r="L42" s="405"/>
      <c r="M42" s="405"/>
      <c r="N42" s="405" t="s">
        <v>686</v>
      </c>
      <c r="O42" s="405"/>
      <c r="P42" s="405"/>
    </row>
    <row r="43" spans="2:16" ht="20.25">
      <c r="B43">
        <v>11</v>
      </c>
      <c r="C43" s="116" t="s">
        <v>929</v>
      </c>
      <c r="D43" s="117"/>
      <c r="E43" s="406" t="s">
        <v>688</v>
      </c>
      <c r="F43" s="406"/>
      <c r="G43" s="406"/>
      <c r="H43" s="406" t="s">
        <v>38</v>
      </c>
      <c r="I43" s="406"/>
      <c r="J43" s="406"/>
      <c r="K43" s="406" t="s">
        <v>687</v>
      </c>
      <c r="L43" s="406"/>
      <c r="M43" s="406"/>
      <c r="N43" s="406" t="s">
        <v>686</v>
      </c>
      <c r="O43" s="406"/>
      <c r="P43" s="406"/>
    </row>
    <row r="44" spans="2:16" ht="20.25">
      <c r="B44">
        <v>12</v>
      </c>
      <c r="C44" s="124" t="s">
        <v>1156</v>
      </c>
      <c r="D44" s="125"/>
      <c r="E44" s="407" t="s">
        <v>688</v>
      </c>
      <c r="F44" s="407"/>
      <c r="G44" s="407"/>
      <c r="H44" s="407" t="s">
        <v>38</v>
      </c>
      <c r="I44" s="407"/>
      <c r="J44" s="407"/>
      <c r="K44" s="407" t="s">
        <v>687</v>
      </c>
      <c r="L44" s="407"/>
      <c r="M44" s="407"/>
      <c r="N44" s="407" t="s">
        <v>686</v>
      </c>
      <c r="O44" s="407"/>
      <c r="P44" s="407"/>
    </row>
    <row r="45" spans="2:16">
      <c r="C45" s="77" t="s">
        <v>932</v>
      </c>
    </row>
    <row r="46" spans="2:16" ht="20.25">
      <c r="B46">
        <v>13</v>
      </c>
      <c r="C46" s="126" t="s">
        <v>930</v>
      </c>
      <c r="D46" s="127"/>
      <c r="E46" s="405" t="s">
        <v>688</v>
      </c>
      <c r="F46" s="405"/>
      <c r="G46" s="405"/>
      <c r="H46" s="405" t="s">
        <v>38</v>
      </c>
      <c r="I46" s="405"/>
      <c r="J46" s="405"/>
      <c r="K46" s="405" t="s">
        <v>687</v>
      </c>
      <c r="L46" s="405"/>
      <c r="M46" s="405"/>
      <c r="N46" s="405" t="s">
        <v>686</v>
      </c>
      <c r="O46" s="405"/>
      <c r="P46" s="405"/>
    </row>
    <row r="47" spans="2:16" ht="20.25">
      <c r="B47">
        <v>14</v>
      </c>
      <c r="C47" s="116" t="s">
        <v>931</v>
      </c>
      <c r="D47" s="117"/>
      <c r="E47" s="406" t="s">
        <v>688</v>
      </c>
      <c r="F47" s="406"/>
      <c r="G47" s="406"/>
      <c r="H47" s="406" t="s">
        <v>38</v>
      </c>
      <c r="I47" s="406"/>
      <c r="J47" s="406"/>
      <c r="K47" s="406" t="s">
        <v>687</v>
      </c>
      <c r="L47" s="406"/>
      <c r="M47" s="406"/>
      <c r="N47" s="406" t="s">
        <v>686</v>
      </c>
      <c r="O47" s="406"/>
      <c r="P47" s="406"/>
    </row>
    <row r="48" spans="2:16" ht="20.25">
      <c r="B48">
        <v>15</v>
      </c>
      <c r="C48" s="124" t="s">
        <v>1157</v>
      </c>
      <c r="D48" s="125"/>
      <c r="E48" s="407" t="s">
        <v>688</v>
      </c>
      <c r="F48" s="407"/>
      <c r="G48" s="407"/>
      <c r="H48" s="407" t="s">
        <v>38</v>
      </c>
      <c r="I48" s="407"/>
      <c r="J48" s="407"/>
      <c r="K48" s="407" t="s">
        <v>687</v>
      </c>
      <c r="L48" s="407"/>
      <c r="M48" s="407"/>
      <c r="N48" s="407" t="s">
        <v>686</v>
      </c>
      <c r="O48" s="407"/>
      <c r="P48" s="407"/>
    </row>
    <row r="49" spans="2:16">
      <c r="C49" s="77" t="s">
        <v>932</v>
      </c>
    </row>
    <row r="50" spans="2:16" ht="20.25">
      <c r="B50">
        <v>16</v>
      </c>
      <c r="C50" s="126" t="s">
        <v>933</v>
      </c>
      <c r="D50" s="127"/>
      <c r="E50" s="405" t="s">
        <v>688</v>
      </c>
      <c r="F50" s="405"/>
      <c r="G50" s="405"/>
      <c r="H50" s="405" t="s">
        <v>38</v>
      </c>
      <c r="I50" s="405"/>
      <c r="J50" s="405"/>
      <c r="K50" s="405" t="s">
        <v>687</v>
      </c>
      <c r="L50" s="405"/>
      <c r="M50" s="405"/>
      <c r="N50" s="405" t="s">
        <v>686</v>
      </c>
      <c r="O50" s="405"/>
      <c r="P50" s="405"/>
    </row>
    <row r="51" spans="2:16" ht="20.25">
      <c r="B51">
        <v>17</v>
      </c>
      <c r="C51" s="116" t="s">
        <v>934</v>
      </c>
      <c r="D51" s="117"/>
      <c r="E51" s="406" t="s">
        <v>688</v>
      </c>
      <c r="F51" s="406"/>
      <c r="G51" s="406"/>
      <c r="H51" s="406" t="s">
        <v>38</v>
      </c>
      <c r="I51" s="406"/>
      <c r="J51" s="406"/>
      <c r="K51" s="406" t="s">
        <v>687</v>
      </c>
      <c r="L51" s="406"/>
      <c r="M51" s="406"/>
      <c r="N51" s="406" t="s">
        <v>686</v>
      </c>
      <c r="O51" s="406"/>
      <c r="P51" s="406"/>
    </row>
    <row r="52" spans="2:16" ht="20.25">
      <c r="B52">
        <v>18</v>
      </c>
      <c r="C52" s="124" t="s">
        <v>1158</v>
      </c>
      <c r="D52" s="125"/>
      <c r="E52" s="407" t="s">
        <v>688</v>
      </c>
      <c r="F52" s="407"/>
      <c r="G52" s="407"/>
      <c r="H52" s="407" t="s">
        <v>38</v>
      </c>
      <c r="I52" s="407"/>
      <c r="J52" s="407"/>
      <c r="K52" s="407" t="s">
        <v>687</v>
      </c>
      <c r="L52" s="407"/>
      <c r="M52" s="407"/>
      <c r="N52" s="407" t="s">
        <v>686</v>
      </c>
      <c r="O52" s="407"/>
      <c r="P52" s="407"/>
    </row>
    <row r="53" spans="2:16">
      <c r="C53" s="77" t="s">
        <v>939</v>
      </c>
    </row>
    <row r="54" spans="2:16" ht="20.25">
      <c r="B54">
        <v>19</v>
      </c>
      <c r="C54" s="126" t="s">
        <v>935</v>
      </c>
      <c r="D54" s="127"/>
      <c r="E54" s="405" t="s">
        <v>688</v>
      </c>
      <c r="F54" s="405"/>
      <c r="G54" s="405"/>
      <c r="H54" s="405" t="s">
        <v>38</v>
      </c>
      <c r="I54" s="405"/>
      <c r="J54" s="405"/>
      <c r="K54" s="405" t="s">
        <v>687</v>
      </c>
      <c r="L54" s="405"/>
      <c r="M54" s="405"/>
      <c r="N54" s="405" t="s">
        <v>686</v>
      </c>
      <c r="O54" s="405"/>
      <c r="P54" s="405"/>
    </row>
    <row r="55" spans="2:16" ht="20.25">
      <c r="B55">
        <v>20</v>
      </c>
      <c r="C55" s="116" t="s">
        <v>936</v>
      </c>
      <c r="D55" s="117"/>
      <c r="E55" s="406" t="s">
        <v>688</v>
      </c>
      <c r="F55" s="406"/>
      <c r="G55" s="406"/>
      <c r="H55" s="406" t="s">
        <v>38</v>
      </c>
      <c r="I55" s="406"/>
      <c r="J55" s="406"/>
      <c r="K55" s="406" t="s">
        <v>687</v>
      </c>
      <c r="L55" s="406"/>
      <c r="M55" s="406"/>
      <c r="N55" s="406" t="s">
        <v>686</v>
      </c>
      <c r="O55" s="406"/>
      <c r="P55" s="406"/>
    </row>
    <row r="56" spans="2:16" ht="20.25">
      <c r="B56">
        <v>21</v>
      </c>
      <c r="C56" s="124" t="s">
        <v>1159</v>
      </c>
      <c r="D56" s="125"/>
      <c r="E56" s="407" t="s">
        <v>688</v>
      </c>
      <c r="F56" s="407"/>
      <c r="G56" s="407"/>
      <c r="H56" s="407" t="s">
        <v>38</v>
      </c>
      <c r="I56" s="407"/>
      <c r="J56" s="407"/>
      <c r="K56" s="407" t="s">
        <v>687</v>
      </c>
      <c r="L56" s="407"/>
      <c r="M56" s="407"/>
      <c r="N56" s="407" t="s">
        <v>686</v>
      </c>
      <c r="O56" s="407"/>
      <c r="P56" s="407"/>
    </row>
    <row r="57" spans="2:16">
      <c r="C57" s="77" t="s">
        <v>939</v>
      </c>
    </row>
    <row r="58" spans="2:16" ht="20.25">
      <c r="B58">
        <v>22</v>
      </c>
      <c r="C58" s="126" t="s">
        <v>935</v>
      </c>
      <c r="D58" s="127"/>
      <c r="E58" s="405" t="s">
        <v>688</v>
      </c>
      <c r="F58" s="405"/>
      <c r="G58" s="405"/>
      <c r="H58" s="405" t="s">
        <v>38</v>
      </c>
      <c r="I58" s="405"/>
      <c r="J58" s="405"/>
      <c r="K58" s="405" t="s">
        <v>687</v>
      </c>
      <c r="L58" s="405"/>
      <c r="M58" s="405"/>
      <c r="N58" s="405" t="s">
        <v>686</v>
      </c>
      <c r="O58" s="405"/>
      <c r="P58" s="405"/>
    </row>
    <row r="59" spans="2:16" ht="20.25">
      <c r="B59">
        <v>23</v>
      </c>
      <c r="C59" s="116" t="s">
        <v>936</v>
      </c>
      <c r="D59" s="117"/>
      <c r="E59" s="406" t="s">
        <v>688</v>
      </c>
      <c r="F59" s="406"/>
      <c r="G59" s="406"/>
      <c r="H59" s="406" t="s">
        <v>38</v>
      </c>
      <c r="I59" s="406"/>
      <c r="J59" s="406"/>
      <c r="K59" s="406" t="s">
        <v>687</v>
      </c>
      <c r="L59" s="406"/>
      <c r="M59" s="406"/>
      <c r="N59" s="406" t="s">
        <v>686</v>
      </c>
      <c r="O59" s="406"/>
      <c r="P59" s="406"/>
    </row>
    <row r="60" spans="2:16" ht="20.25">
      <c r="B60">
        <v>24</v>
      </c>
      <c r="C60" s="124" t="s">
        <v>1159</v>
      </c>
      <c r="D60" s="125"/>
      <c r="E60" s="407" t="s">
        <v>688</v>
      </c>
      <c r="F60" s="407"/>
      <c r="G60" s="407"/>
      <c r="H60" s="407" t="s">
        <v>38</v>
      </c>
      <c r="I60" s="407"/>
      <c r="J60" s="407"/>
      <c r="K60" s="407" t="s">
        <v>687</v>
      </c>
      <c r="L60" s="407"/>
      <c r="M60" s="407"/>
      <c r="N60" s="407" t="s">
        <v>686</v>
      </c>
      <c r="O60" s="407"/>
      <c r="P60" s="407"/>
    </row>
  </sheetData>
  <mergeCells count="160">
    <mergeCell ref="E58:G58"/>
    <mergeCell ref="H58:J58"/>
    <mergeCell ref="K58:M58"/>
    <mergeCell ref="N58:P58"/>
    <mergeCell ref="E59:G59"/>
    <mergeCell ref="H59:J59"/>
    <mergeCell ref="K59:M59"/>
    <mergeCell ref="N59:P59"/>
    <mergeCell ref="E60:G60"/>
    <mergeCell ref="H60:J60"/>
    <mergeCell ref="K60:M60"/>
    <mergeCell ref="N60:P60"/>
    <mergeCell ref="E56:G56"/>
    <mergeCell ref="H56:J56"/>
    <mergeCell ref="K56:M56"/>
    <mergeCell ref="N56:P56"/>
    <mergeCell ref="E54:G54"/>
    <mergeCell ref="H54:J54"/>
    <mergeCell ref="K54:M54"/>
    <mergeCell ref="N54:P54"/>
    <mergeCell ref="E55:G55"/>
    <mergeCell ref="H55:J55"/>
    <mergeCell ref="K55:M55"/>
    <mergeCell ref="N55:P55"/>
    <mergeCell ref="E51:G51"/>
    <mergeCell ref="H51:J51"/>
    <mergeCell ref="K51:M51"/>
    <mergeCell ref="N51:P51"/>
    <mergeCell ref="E52:G52"/>
    <mergeCell ref="H52:J52"/>
    <mergeCell ref="K52:M52"/>
    <mergeCell ref="N52:P52"/>
    <mergeCell ref="E48:G48"/>
    <mergeCell ref="H48:J48"/>
    <mergeCell ref="K48:M48"/>
    <mergeCell ref="N48:P48"/>
    <mergeCell ref="E50:G50"/>
    <mergeCell ref="H50:J50"/>
    <mergeCell ref="K50:M50"/>
    <mergeCell ref="N50:P50"/>
    <mergeCell ref="E46:G46"/>
    <mergeCell ref="H46:J46"/>
    <mergeCell ref="K46:M46"/>
    <mergeCell ref="N46:P46"/>
    <mergeCell ref="E47:G47"/>
    <mergeCell ref="H47:J47"/>
    <mergeCell ref="K47:M47"/>
    <mergeCell ref="N47:P47"/>
    <mergeCell ref="E43:G43"/>
    <mergeCell ref="H43:J43"/>
    <mergeCell ref="K43:M43"/>
    <mergeCell ref="N43:P43"/>
    <mergeCell ref="E44:G44"/>
    <mergeCell ref="H44:J44"/>
    <mergeCell ref="K44:M44"/>
    <mergeCell ref="N44:P44"/>
    <mergeCell ref="E40:G40"/>
    <mergeCell ref="H40:J40"/>
    <mergeCell ref="K40:M40"/>
    <mergeCell ref="N40:P40"/>
    <mergeCell ref="E42:G42"/>
    <mergeCell ref="H42:J42"/>
    <mergeCell ref="K42:M42"/>
    <mergeCell ref="N42:P42"/>
    <mergeCell ref="E38:G38"/>
    <mergeCell ref="H38:J38"/>
    <mergeCell ref="K38:M38"/>
    <mergeCell ref="N38:P38"/>
    <mergeCell ref="E39:G39"/>
    <mergeCell ref="H39:J39"/>
    <mergeCell ref="K39:M39"/>
    <mergeCell ref="N39:P39"/>
    <mergeCell ref="E35:G35"/>
    <mergeCell ref="H35:J35"/>
    <mergeCell ref="K35:M35"/>
    <mergeCell ref="N35:P35"/>
    <mergeCell ref="E36:G36"/>
    <mergeCell ref="H36:J36"/>
    <mergeCell ref="K36:M36"/>
    <mergeCell ref="N36:P36"/>
    <mergeCell ref="E32:G32"/>
    <mergeCell ref="H32:J32"/>
    <mergeCell ref="K32:M32"/>
    <mergeCell ref="N32:P32"/>
    <mergeCell ref="E34:G34"/>
    <mergeCell ref="H34:J34"/>
    <mergeCell ref="K34:M34"/>
    <mergeCell ref="N34:P34"/>
    <mergeCell ref="E30:G30"/>
    <mergeCell ref="H30:J30"/>
    <mergeCell ref="K30:M30"/>
    <mergeCell ref="N30:P30"/>
    <mergeCell ref="E31:G31"/>
    <mergeCell ref="H31:J31"/>
    <mergeCell ref="K31:M31"/>
    <mergeCell ref="N31:P31"/>
    <mergeCell ref="E23:G23"/>
    <mergeCell ref="H23:J23"/>
    <mergeCell ref="K23:M23"/>
    <mergeCell ref="N23:P23"/>
    <mergeCell ref="E24:G24"/>
    <mergeCell ref="H24:J24"/>
    <mergeCell ref="K24:M24"/>
    <mergeCell ref="N24:P24"/>
    <mergeCell ref="E20:G20"/>
    <mergeCell ref="H20:J20"/>
    <mergeCell ref="K20:M20"/>
    <mergeCell ref="N20:P20"/>
    <mergeCell ref="E21:G21"/>
    <mergeCell ref="H21:J21"/>
    <mergeCell ref="K21:M21"/>
    <mergeCell ref="N21:P21"/>
    <mergeCell ref="E17:G17"/>
    <mergeCell ref="H17:J17"/>
    <mergeCell ref="K17:M17"/>
    <mergeCell ref="N17:P17"/>
    <mergeCell ref="E18:G18"/>
    <mergeCell ref="H18:J18"/>
    <mergeCell ref="K18:M18"/>
    <mergeCell ref="N18:P18"/>
    <mergeCell ref="E14:G14"/>
    <mergeCell ref="H14:J14"/>
    <mergeCell ref="K14:M14"/>
    <mergeCell ref="N14:P14"/>
    <mergeCell ref="E15:G15"/>
    <mergeCell ref="H15:J15"/>
    <mergeCell ref="K15:M15"/>
    <mergeCell ref="N15:P15"/>
    <mergeCell ref="E11:G11"/>
    <mergeCell ref="H11:J11"/>
    <mergeCell ref="K11:M11"/>
    <mergeCell ref="N11:P11"/>
    <mergeCell ref="E12:G12"/>
    <mergeCell ref="H12:J12"/>
    <mergeCell ref="K12:M12"/>
    <mergeCell ref="N12:P12"/>
    <mergeCell ref="E9:G9"/>
    <mergeCell ref="H9:J9"/>
    <mergeCell ref="K9:M9"/>
    <mergeCell ref="N9:P9"/>
    <mergeCell ref="E5:G5"/>
    <mergeCell ref="H5:J5"/>
    <mergeCell ref="K5:M5"/>
    <mergeCell ref="N5:P5"/>
    <mergeCell ref="E6:G6"/>
    <mergeCell ref="H6:J6"/>
    <mergeCell ref="K6:M6"/>
    <mergeCell ref="N6:P6"/>
    <mergeCell ref="E2:G2"/>
    <mergeCell ref="H2:J2"/>
    <mergeCell ref="K2:M2"/>
    <mergeCell ref="N2:P2"/>
    <mergeCell ref="E3:G3"/>
    <mergeCell ref="H3:J3"/>
    <mergeCell ref="K3:M3"/>
    <mergeCell ref="N3:P3"/>
    <mergeCell ref="E8:G8"/>
    <mergeCell ref="H8:J8"/>
    <mergeCell ref="K8:M8"/>
    <mergeCell ref="N8:P8"/>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34"/>
  <sheetViews>
    <sheetView zoomScale="160" zoomScaleNormal="160" workbookViewId="0">
      <selection activeCell="B8" sqref="B8:B11"/>
    </sheetView>
  </sheetViews>
  <sheetFormatPr baseColWidth="10" defaultColWidth="11" defaultRowHeight="12.75"/>
  <cols>
    <col min="1" max="1" width="4.140625" style="267" bestFit="1" customWidth="1"/>
    <col min="2" max="2" width="9" style="267" customWidth="1"/>
    <col min="3" max="7" width="6.7109375" style="267" customWidth="1"/>
    <col min="8" max="8" width="3.85546875" style="267" customWidth="1"/>
    <col min="9" max="9" width="3" style="267" bestFit="1" customWidth="1"/>
    <col min="10" max="10" width="8.85546875" style="267" customWidth="1"/>
    <col min="11" max="11" width="5" style="267" bestFit="1" customWidth="1"/>
    <col min="12" max="12" width="5.5703125" style="267" bestFit="1" customWidth="1"/>
    <col min="13" max="13" width="3" style="267" bestFit="1" customWidth="1"/>
    <col min="14" max="14" width="3.85546875" style="267" bestFit="1" customWidth="1"/>
    <col min="15" max="15" width="4.140625" style="267" bestFit="1" customWidth="1"/>
    <col min="16" max="16" width="3" style="290" customWidth="1"/>
    <col min="17" max="17" width="3.28515625" style="305" bestFit="1" customWidth="1"/>
    <col min="18" max="18" width="4.42578125" style="295" bestFit="1" customWidth="1"/>
    <col min="19" max="22" width="9" style="267" customWidth="1"/>
    <col min="23" max="23" width="7.42578125" style="267" bestFit="1" customWidth="1"/>
    <col min="24" max="24" width="3.7109375" style="267" bestFit="1" customWidth="1"/>
    <col min="25" max="25" width="6.7109375" style="267" bestFit="1" customWidth="1"/>
    <col min="26" max="16384" width="11" style="267"/>
  </cols>
  <sheetData>
    <row r="1" spans="1:26" ht="20.25">
      <c r="B1" s="410" t="s">
        <v>1219</v>
      </c>
      <c r="C1" s="410"/>
      <c r="D1" s="410"/>
      <c r="E1" s="410"/>
      <c r="F1" s="410"/>
      <c r="G1" s="410"/>
      <c r="H1" s="281"/>
      <c r="J1" s="410" t="s">
        <v>1234</v>
      </c>
      <c r="K1" s="410"/>
      <c r="L1" s="410"/>
      <c r="M1" s="410"/>
      <c r="N1" s="410"/>
      <c r="O1" s="410"/>
      <c r="P1" s="294"/>
      <c r="S1" s="410" t="s">
        <v>1236</v>
      </c>
      <c r="T1" s="410"/>
      <c r="U1" s="410"/>
      <c r="V1" s="410"/>
      <c r="W1" s="410"/>
      <c r="X1" s="410"/>
      <c r="Y1" s="410"/>
    </row>
    <row r="2" spans="1:26" s="297" customFormat="1" ht="12">
      <c r="A2" s="297" t="s">
        <v>1221</v>
      </c>
      <c r="B2" s="298" t="s">
        <v>770</v>
      </c>
      <c r="J2" s="298" t="s">
        <v>770</v>
      </c>
      <c r="P2" s="299"/>
      <c r="Q2" s="305"/>
      <c r="R2" s="297" t="s">
        <v>1225</v>
      </c>
      <c r="S2" s="297" t="s">
        <v>1222</v>
      </c>
      <c r="T2" s="297" t="s">
        <v>405</v>
      </c>
      <c r="U2" s="297" t="s">
        <v>1223</v>
      </c>
      <c r="V2" s="297" t="s">
        <v>1224</v>
      </c>
      <c r="W2" s="409" t="s">
        <v>1229</v>
      </c>
      <c r="X2" s="409"/>
      <c r="Y2" s="409"/>
    </row>
    <row r="3" spans="1:26" ht="12.75" customHeight="1">
      <c r="A3" s="267">
        <v>1</v>
      </c>
      <c r="B3" s="268" t="s">
        <v>923</v>
      </c>
      <c r="C3" s="269" t="s">
        <v>1215</v>
      </c>
      <c r="D3" s="270" t="s">
        <v>405</v>
      </c>
      <c r="E3" s="271" t="s">
        <v>1216</v>
      </c>
      <c r="F3" s="272" t="s">
        <v>1217</v>
      </c>
      <c r="G3" s="273" t="s">
        <v>1218</v>
      </c>
      <c r="H3" s="307"/>
      <c r="I3" s="267">
        <v>1</v>
      </c>
      <c r="J3" s="268" t="s">
        <v>923</v>
      </c>
      <c r="K3" s="300" t="s">
        <v>1215</v>
      </c>
      <c r="L3" s="301" t="s">
        <v>405</v>
      </c>
      <c r="M3" s="302" t="s">
        <v>1216</v>
      </c>
      <c r="N3" s="303" t="s">
        <v>1217</v>
      </c>
      <c r="O3" s="304" t="s">
        <v>1218</v>
      </c>
      <c r="S3" s="267">
        <v>1</v>
      </c>
      <c r="T3" s="267">
        <v>2</v>
      </c>
      <c r="U3" s="267">
        <v>3</v>
      </c>
      <c r="V3" s="267">
        <v>4</v>
      </c>
      <c r="W3" s="295" t="s">
        <v>1230</v>
      </c>
      <c r="X3" s="295" t="s">
        <v>1233</v>
      </c>
      <c r="Y3" s="295" t="s">
        <v>1231</v>
      </c>
    </row>
    <row r="4" spans="1:26">
      <c r="A4" s="267">
        <v>2</v>
      </c>
      <c r="B4" s="274" t="s">
        <v>924</v>
      </c>
      <c r="C4" s="269" t="s">
        <v>1215</v>
      </c>
      <c r="D4" s="270" t="s">
        <v>405</v>
      </c>
      <c r="E4" s="271" t="s">
        <v>1216</v>
      </c>
      <c r="F4" s="272" t="s">
        <v>1217</v>
      </c>
      <c r="G4" s="273" t="s">
        <v>1218</v>
      </c>
      <c r="H4" s="307"/>
      <c r="I4" s="267">
        <v>2</v>
      </c>
      <c r="J4" s="274" t="s">
        <v>924</v>
      </c>
      <c r="K4" s="300" t="s">
        <v>1215</v>
      </c>
      <c r="L4" s="301" t="s">
        <v>405</v>
      </c>
      <c r="M4" s="302" t="s">
        <v>1216</v>
      </c>
      <c r="N4" s="303" t="s">
        <v>1217</v>
      </c>
      <c r="O4" s="304" t="s">
        <v>1218</v>
      </c>
      <c r="Q4" s="408" t="s">
        <v>895</v>
      </c>
      <c r="R4" s="296">
        <v>1</v>
      </c>
      <c r="S4" s="282"/>
      <c r="T4" s="283"/>
      <c r="U4" s="284"/>
      <c r="V4" s="285"/>
      <c r="W4" s="287">
        <v>30</v>
      </c>
      <c r="X4" s="287">
        <v>10</v>
      </c>
      <c r="Y4" s="292">
        <v>3</v>
      </c>
      <c r="Z4" s="267">
        <f>((W4*X4)*Y4)/60</f>
        <v>15</v>
      </c>
    </row>
    <row r="5" spans="1:26">
      <c r="A5" s="267">
        <v>3</v>
      </c>
      <c r="B5" s="268" t="s">
        <v>925</v>
      </c>
      <c r="C5" s="269" t="s">
        <v>1215</v>
      </c>
      <c r="D5" s="270" t="s">
        <v>405</v>
      </c>
      <c r="E5" s="271" t="s">
        <v>1216</v>
      </c>
      <c r="F5" s="272" t="s">
        <v>1217</v>
      </c>
      <c r="G5" s="273" t="s">
        <v>1218</v>
      </c>
      <c r="H5" s="307"/>
      <c r="I5" s="267">
        <v>3</v>
      </c>
      <c r="J5" s="276" t="s">
        <v>1153</v>
      </c>
      <c r="K5" s="300" t="s">
        <v>1215</v>
      </c>
      <c r="L5" s="301" t="s">
        <v>405</v>
      </c>
      <c r="M5" s="302" t="s">
        <v>1216</v>
      </c>
      <c r="N5" s="303" t="s">
        <v>1217</v>
      </c>
      <c r="O5" s="304" t="s">
        <v>1218</v>
      </c>
      <c r="Q5" s="408"/>
      <c r="R5" s="296">
        <v>2</v>
      </c>
      <c r="S5" s="282"/>
      <c r="T5" s="283"/>
      <c r="U5" s="284"/>
      <c r="V5" s="285"/>
      <c r="W5" s="287">
        <v>30</v>
      </c>
      <c r="X5" s="287">
        <v>10</v>
      </c>
      <c r="Y5" s="292">
        <v>4</v>
      </c>
      <c r="Z5" s="267">
        <f t="shared" ref="Z5:Z22" si="0">((W5*X5)*Y5)/60</f>
        <v>20</v>
      </c>
    </row>
    <row r="6" spans="1:26">
      <c r="A6" s="267">
        <v>4</v>
      </c>
      <c r="B6" s="274" t="s">
        <v>926</v>
      </c>
      <c r="C6" s="269" t="s">
        <v>1215</v>
      </c>
      <c r="D6" s="270" t="s">
        <v>405</v>
      </c>
      <c r="E6" s="271" t="s">
        <v>1216</v>
      </c>
      <c r="F6" s="272" t="s">
        <v>1217</v>
      </c>
      <c r="G6" s="273" t="s">
        <v>1218</v>
      </c>
      <c r="H6" s="307"/>
      <c r="I6" s="267">
        <v>4</v>
      </c>
      <c r="J6" s="268" t="s">
        <v>925</v>
      </c>
      <c r="K6" s="300" t="s">
        <v>1215</v>
      </c>
      <c r="L6" s="301" t="s">
        <v>405</v>
      </c>
      <c r="M6" s="302" t="s">
        <v>1216</v>
      </c>
      <c r="N6" s="303" t="s">
        <v>1217</v>
      </c>
      <c r="O6" s="304" t="s">
        <v>1218</v>
      </c>
      <c r="Q6" s="408"/>
      <c r="R6" s="296">
        <v>3</v>
      </c>
      <c r="S6" s="282"/>
      <c r="T6" s="283"/>
      <c r="U6" s="284"/>
      <c r="V6" s="285"/>
      <c r="W6" s="287">
        <v>30</v>
      </c>
      <c r="X6" s="287">
        <v>10</v>
      </c>
      <c r="Y6" s="292">
        <v>3</v>
      </c>
      <c r="Z6" s="267">
        <f t="shared" si="0"/>
        <v>15</v>
      </c>
    </row>
    <row r="7" spans="1:26">
      <c r="B7" s="293" t="s">
        <v>927</v>
      </c>
      <c r="E7" s="275"/>
      <c r="H7" s="307"/>
      <c r="I7" s="267">
        <v>5</v>
      </c>
      <c r="J7" s="274" t="s">
        <v>926</v>
      </c>
      <c r="K7" s="300" t="s">
        <v>1215</v>
      </c>
      <c r="L7" s="301" t="s">
        <v>405</v>
      </c>
      <c r="M7" s="302" t="s">
        <v>1216</v>
      </c>
      <c r="N7" s="303" t="s">
        <v>1217</v>
      </c>
      <c r="O7" s="304" t="s">
        <v>1218</v>
      </c>
      <c r="S7" s="286"/>
      <c r="T7" s="286"/>
      <c r="U7" s="286"/>
      <c r="V7" s="286"/>
      <c r="W7" s="287"/>
      <c r="X7" s="287"/>
      <c r="Y7" s="292"/>
    </row>
    <row r="8" spans="1:26">
      <c r="A8" s="267">
        <v>5</v>
      </c>
      <c r="B8" s="268" t="s">
        <v>928</v>
      </c>
      <c r="C8" s="269" t="s">
        <v>1215</v>
      </c>
      <c r="D8" s="270" t="s">
        <v>405</v>
      </c>
      <c r="E8" s="271" t="s">
        <v>1216</v>
      </c>
      <c r="F8" s="277" t="s">
        <v>1217</v>
      </c>
      <c r="G8" s="278" t="s">
        <v>1218</v>
      </c>
      <c r="H8" s="307"/>
      <c r="I8" s="267">
        <v>6</v>
      </c>
      <c r="J8" s="276" t="s">
        <v>1154</v>
      </c>
      <c r="K8" s="300" t="s">
        <v>1215</v>
      </c>
      <c r="L8" s="301" t="s">
        <v>405</v>
      </c>
      <c r="M8" s="302" t="s">
        <v>1216</v>
      </c>
      <c r="N8" s="303" t="s">
        <v>1217</v>
      </c>
      <c r="O8" s="304" t="s">
        <v>1218</v>
      </c>
      <c r="Q8" s="408" t="s">
        <v>896</v>
      </c>
      <c r="R8" s="296">
        <v>4</v>
      </c>
      <c r="S8" s="282" t="s">
        <v>1226</v>
      </c>
      <c r="T8" s="283" t="s">
        <v>1226</v>
      </c>
      <c r="U8" s="284"/>
      <c r="V8" s="285"/>
      <c r="W8" s="287">
        <v>30</v>
      </c>
      <c r="X8" s="287">
        <v>10</v>
      </c>
      <c r="Y8" s="292">
        <v>4</v>
      </c>
      <c r="Z8" s="267">
        <f>((W8*X8)*Y8)/60</f>
        <v>20</v>
      </c>
    </row>
    <row r="9" spans="1:26">
      <c r="A9" s="267">
        <v>6</v>
      </c>
      <c r="B9" s="274" t="s">
        <v>937</v>
      </c>
      <c r="C9" s="269" t="s">
        <v>1215</v>
      </c>
      <c r="D9" s="270" t="s">
        <v>405</v>
      </c>
      <c r="E9" s="271" t="s">
        <v>1216</v>
      </c>
      <c r="F9" s="277" t="s">
        <v>1217</v>
      </c>
      <c r="G9" s="278" t="s">
        <v>1218</v>
      </c>
      <c r="H9" s="307"/>
      <c r="J9" s="293" t="s">
        <v>927</v>
      </c>
      <c r="K9" s="305"/>
      <c r="L9" s="305"/>
      <c r="M9" s="305"/>
      <c r="N9" s="305"/>
      <c r="O9" s="305"/>
      <c r="Q9" s="408"/>
      <c r="R9" s="296">
        <v>5</v>
      </c>
      <c r="S9" s="282"/>
      <c r="T9" s="283"/>
      <c r="U9" s="284"/>
      <c r="V9" s="285"/>
      <c r="W9" s="287">
        <v>30</v>
      </c>
      <c r="X9" s="287">
        <v>10</v>
      </c>
      <c r="Y9" s="292">
        <v>5</v>
      </c>
      <c r="Z9" s="267">
        <f t="shared" si="0"/>
        <v>25</v>
      </c>
    </row>
    <row r="10" spans="1:26" ht="12.75" customHeight="1">
      <c r="A10" s="267">
        <v>7</v>
      </c>
      <c r="B10" s="268" t="s">
        <v>938</v>
      </c>
      <c r="C10" s="279" t="s">
        <v>1215</v>
      </c>
      <c r="D10" s="280" t="s">
        <v>405</v>
      </c>
      <c r="E10" s="271" t="s">
        <v>1216</v>
      </c>
      <c r="F10" s="272" t="s">
        <v>1217</v>
      </c>
      <c r="G10" s="273" t="s">
        <v>1218</v>
      </c>
      <c r="H10" s="307"/>
      <c r="I10" s="267">
        <v>7</v>
      </c>
      <c r="J10" s="268" t="s">
        <v>928</v>
      </c>
      <c r="K10" s="300" t="s">
        <v>1215</v>
      </c>
      <c r="L10" s="301" t="s">
        <v>405</v>
      </c>
      <c r="M10" s="302" t="s">
        <v>1216</v>
      </c>
      <c r="N10" s="303" t="s">
        <v>1217</v>
      </c>
      <c r="O10" s="304" t="s">
        <v>1218</v>
      </c>
      <c r="Q10" s="408"/>
      <c r="R10" s="296">
        <v>6</v>
      </c>
      <c r="S10" s="282"/>
      <c r="T10" s="283"/>
      <c r="U10" s="284"/>
      <c r="V10" s="285"/>
      <c r="W10" s="287">
        <v>30</v>
      </c>
      <c r="X10" s="287">
        <v>10</v>
      </c>
      <c r="Y10" s="292">
        <v>4</v>
      </c>
      <c r="Z10" s="267">
        <f t="shared" si="0"/>
        <v>20</v>
      </c>
    </row>
    <row r="11" spans="1:26">
      <c r="A11" s="267">
        <v>8</v>
      </c>
      <c r="B11" s="274" t="s">
        <v>929</v>
      </c>
      <c r="C11" s="279" t="s">
        <v>1215</v>
      </c>
      <c r="D11" s="280" t="s">
        <v>405</v>
      </c>
      <c r="E11" s="271" t="s">
        <v>1216</v>
      </c>
      <c r="F11" s="272" t="s">
        <v>1217</v>
      </c>
      <c r="G11" s="273" t="s">
        <v>1218</v>
      </c>
      <c r="H11" s="307"/>
      <c r="I11" s="267">
        <v>8</v>
      </c>
      <c r="J11" s="274" t="s">
        <v>937</v>
      </c>
      <c r="K11" s="300" t="s">
        <v>1215</v>
      </c>
      <c r="L11" s="301" t="s">
        <v>405</v>
      </c>
      <c r="M11" s="302" t="s">
        <v>1216</v>
      </c>
      <c r="N11" s="303" t="s">
        <v>1217</v>
      </c>
      <c r="O11" s="304" t="s">
        <v>1218</v>
      </c>
      <c r="S11" s="286"/>
      <c r="T11" s="286"/>
      <c r="U11" s="286"/>
      <c r="V11" s="286"/>
      <c r="W11" s="287"/>
      <c r="X11" s="287"/>
      <c r="Y11" s="292"/>
    </row>
    <row r="12" spans="1:26">
      <c r="B12" s="293" t="s">
        <v>932</v>
      </c>
      <c r="E12" s="275"/>
      <c r="H12" s="307"/>
      <c r="I12" s="267">
        <v>9</v>
      </c>
      <c r="J12" s="276" t="s">
        <v>1155</v>
      </c>
      <c r="K12" s="300" t="s">
        <v>1215</v>
      </c>
      <c r="L12" s="301" t="s">
        <v>405</v>
      </c>
      <c r="M12" s="302" t="s">
        <v>1216</v>
      </c>
      <c r="N12" s="303" t="s">
        <v>1217</v>
      </c>
      <c r="O12" s="304" t="s">
        <v>1218</v>
      </c>
      <c r="Q12" s="408" t="s">
        <v>897</v>
      </c>
      <c r="R12" s="296">
        <v>7</v>
      </c>
      <c r="S12" s="282"/>
      <c r="T12" s="283"/>
      <c r="U12" s="284" t="s">
        <v>1226</v>
      </c>
      <c r="V12" s="285"/>
      <c r="W12" s="287">
        <v>30</v>
      </c>
      <c r="X12" s="287">
        <v>10</v>
      </c>
      <c r="Y12" s="292">
        <v>6</v>
      </c>
      <c r="Z12" s="267">
        <f t="shared" si="0"/>
        <v>30</v>
      </c>
    </row>
    <row r="13" spans="1:26">
      <c r="A13" s="267">
        <v>9</v>
      </c>
      <c r="B13" s="268" t="s">
        <v>930</v>
      </c>
      <c r="C13" s="269" t="s">
        <v>1215</v>
      </c>
      <c r="D13" s="270" t="s">
        <v>405</v>
      </c>
      <c r="E13" s="271" t="s">
        <v>1216</v>
      </c>
      <c r="F13" s="272" t="s">
        <v>1217</v>
      </c>
      <c r="G13" s="273" t="s">
        <v>1218</v>
      </c>
      <c r="H13" s="307"/>
      <c r="I13" s="267">
        <v>10</v>
      </c>
      <c r="J13" s="268" t="s">
        <v>938</v>
      </c>
      <c r="K13" s="300" t="s">
        <v>1215</v>
      </c>
      <c r="L13" s="301" t="s">
        <v>405</v>
      </c>
      <c r="M13" s="302" t="s">
        <v>1216</v>
      </c>
      <c r="N13" s="303" t="s">
        <v>1217</v>
      </c>
      <c r="O13" s="304" t="s">
        <v>1218</v>
      </c>
      <c r="Q13" s="408"/>
      <c r="R13" s="296">
        <v>8</v>
      </c>
      <c r="S13" s="282"/>
      <c r="T13" s="283"/>
      <c r="U13" s="284"/>
      <c r="V13" s="285"/>
      <c r="W13" s="287">
        <v>40</v>
      </c>
      <c r="X13" s="287">
        <v>10</v>
      </c>
      <c r="Y13" s="292">
        <v>3</v>
      </c>
      <c r="Z13" s="267">
        <f t="shared" si="0"/>
        <v>20</v>
      </c>
    </row>
    <row r="14" spans="1:26">
      <c r="A14" s="267">
        <v>10</v>
      </c>
      <c r="B14" s="274" t="s">
        <v>931</v>
      </c>
      <c r="C14" s="269" t="s">
        <v>1215</v>
      </c>
      <c r="D14" s="270" t="s">
        <v>405</v>
      </c>
      <c r="E14" s="271" t="s">
        <v>1216</v>
      </c>
      <c r="F14" s="272" t="s">
        <v>1217</v>
      </c>
      <c r="G14" s="273" t="s">
        <v>1218</v>
      </c>
      <c r="H14" s="307"/>
      <c r="I14" s="267">
        <v>11</v>
      </c>
      <c r="J14" s="274" t="s">
        <v>929</v>
      </c>
      <c r="K14" s="300" t="s">
        <v>1215</v>
      </c>
      <c r="L14" s="301" t="s">
        <v>405</v>
      </c>
      <c r="M14" s="302" t="s">
        <v>1216</v>
      </c>
      <c r="N14" s="303" t="s">
        <v>1217</v>
      </c>
      <c r="O14" s="304" t="s">
        <v>1218</v>
      </c>
      <c r="Q14" s="408"/>
      <c r="R14" s="296">
        <v>9</v>
      </c>
      <c r="S14" s="282"/>
      <c r="T14" s="283"/>
      <c r="U14" s="284"/>
      <c r="V14" s="285"/>
      <c r="W14" s="287">
        <v>30</v>
      </c>
      <c r="X14" s="287">
        <v>10</v>
      </c>
      <c r="Y14" s="292">
        <v>4</v>
      </c>
      <c r="Z14" s="267">
        <f t="shared" si="0"/>
        <v>20</v>
      </c>
    </row>
    <row r="15" spans="1:26">
      <c r="A15" s="267">
        <v>11</v>
      </c>
      <c r="B15" s="268" t="s">
        <v>933</v>
      </c>
      <c r="C15" s="269" t="s">
        <v>1215</v>
      </c>
      <c r="D15" s="270" t="s">
        <v>405</v>
      </c>
      <c r="E15" s="271" t="s">
        <v>1216</v>
      </c>
      <c r="F15" s="277" t="s">
        <v>1217</v>
      </c>
      <c r="G15" s="278" t="s">
        <v>1218</v>
      </c>
      <c r="H15" s="307"/>
      <c r="I15" s="267">
        <v>12</v>
      </c>
      <c r="J15" s="276" t="s">
        <v>1156</v>
      </c>
      <c r="K15" s="300" t="s">
        <v>1215</v>
      </c>
      <c r="L15" s="301" t="s">
        <v>405</v>
      </c>
      <c r="M15" s="302" t="s">
        <v>1216</v>
      </c>
      <c r="N15" s="303" t="s">
        <v>1217</v>
      </c>
      <c r="O15" s="304" t="s">
        <v>1218</v>
      </c>
      <c r="S15" s="286"/>
      <c r="T15" s="286"/>
      <c r="U15" s="286"/>
      <c r="V15" s="286"/>
      <c r="W15" s="287"/>
      <c r="X15" s="287"/>
      <c r="Y15" s="292"/>
    </row>
    <row r="16" spans="1:26">
      <c r="A16" s="267">
        <v>12</v>
      </c>
      <c r="B16" s="274" t="s">
        <v>934</v>
      </c>
      <c r="C16" s="269" t="s">
        <v>1215</v>
      </c>
      <c r="D16" s="270" t="s">
        <v>405</v>
      </c>
      <c r="E16" s="271" t="s">
        <v>1216</v>
      </c>
      <c r="F16" s="277" t="s">
        <v>1217</v>
      </c>
      <c r="G16" s="278" t="s">
        <v>1218</v>
      </c>
      <c r="J16" s="293" t="s">
        <v>932</v>
      </c>
      <c r="K16" s="305"/>
      <c r="L16" s="305"/>
      <c r="M16" s="305"/>
      <c r="N16" s="305"/>
      <c r="O16" s="305"/>
      <c r="Q16" s="408" t="s">
        <v>898</v>
      </c>
      <c r="R16" s="296">
        <v>10</v>
      </c>
      <c r="S16" s="282" t="s">
        <v>1226</v>
      </c>
      <c r="T16" s="283"/>
      <c r="U16" s="284"/>
      <c r="V16" s="285" t="s">
        <v>1226</v>
      </c>
      <c r="W16" s="287">
        <v>40</v>
      </c>
      <c r="X16" s="287">
        <v>10</v>
      </c>
      <c r="Y16" s="292">
        <v>4</v>
      </c>
      <c r="Z16" s="267">
        <f t="shared" si="0"/>
        <v>26.666666666666668</v>
      </c>
    </row>
    <row r="17" spans="1:26">
      <c r="B17" s="293" t="s">
        <v>939</v>
      </c>
      <c r="E17" s="275"/>
      <c r="I17" s="267">
        <v>13</v>
      </c>
      <c r="J17" s="268" t="s">
        <v>930</v>
      </c>
      <c r="K17" s="300" t="s">
        <v>1215</v>
      </c>
      <c r="L17" s="301" t="s">
        <v>405</v>
      </c>
      <c r="M17" s="302" t="s">
        <v>1216</v>
      </c>
      <c r="N17" s="303" t="s">
        <v>1217</v>
      </c>
      <c r="O17" s="304" t="s">
        <v>1218</v>
      </c>
      <c r="Q17" s="408"/>
      <c r="R17" s="296">
        <v>11</v>
      </c>
      <c r="S17" s="282"/>
      <c r="T17" s="283"/>
      <c r="U17" s="284"/>
      <c r="V17" s="285"/>
      <c r="W17" s="287">
        <v>40</v>
      </c>
      <c r="X17" s="287">
        <v>10</v>
      </c>
      <c r="Y17" s="292">
        <v>5</v>
      </c>
      <c r="Z17" s="267">
        <f t="shared" si="0"/>
        <v>33.333333333333336</v>
      </c>
    </row>
    <row r="18" spans="1:26">
      <c r="A18" s="267">
        <v>13</v>
      </c>
      <c r="B18" s="268" t="s">
        <v>935</v>
      </c>
      <c r="C18" s="279" t="s">
        <v>1215</v>
      </c>
      <c r="D18" s="280" t="s">
        <v>405</v>
      </c>
      <c r="E18" s="271" t="s">
        <v>1216</v>
      </c>
      <c r="F18" s="272" t="s">
        <v>1217</v>
      </c>
      <c r="G18" s="273" t="s">
        <v>1218</v>
      </c>
      <c r="I18" s="267">
        <v>14</v>
      </c>
      <c r="J18" s="274" t="s">
        <v>931</v>
      </c>
      <c r="K18" s="300" t="s">
        <v>1215</v>
      </c>
      <c r="L18" s="301" t="s">
        <v>405</v>
      </c>
      <c r="M18" s="302" t="s">
        <v>1216</v>
      </c>
      <c r="N18" s="303" t="s">
        <v>1217</v>
      </c>
      <c r="O18" s="304" t="s">
        <v>1218</v>
      </c>
      <c r="Q18" s="408"/>
      <c r="R18" s="296">
        <v>12</v>
      </c>
      <c r="S18" s="282"/>
      <c r="T18" s="283"/>
      <c r="U18" s="284"/>
      <c r="V18" s="285"/>
      <c r="W18" s="287">
        <v>30</v>
      </c>
      <c r="X18" s="287">
        <v>10</v>
      </c>
      <c r="Y18" s="292">
        <v>4</v>
      </c>
      <c r="Z18" s="267">
        <f t="shared" si="0"/>
        <v>20</v>
      </c>
    </row>
    <row r="19" spans="1:26">
      <c r="A19" s="267">
        <v>14</v>
      </c>
      <c r="B19" s="274" t="s">
        <v>936</v>
      </c>
      <c r="C19" s="279" t="s">
        <v>1215</v>
      </c>
      <c r="D19" s="280" t="s">
        <v>405</v>
      </c>
      <c r="E19" s="271" t="s">
        <v>1216</v>
      </c>
      <c r="F19" s="272" t="s">
        <v>1217</v>
      </c>
      <c r="G19" s="273" t="s">
        <v>1218</v>
      </c>
      <c r="I19" s="267">
        <v>15</v>
      </c>
      <c r="J19" s="276" t="s">
        <v>1157</v>
      </c>
      <c r="K19" s="300" t="s">
        <v>1215</v>
      </c>
      <c r="L19" s="301" t="s">
        <v>405</v>
      </c>
      <c r="M19" s="302" t="s">
        <v>1216</v>
      </c>
      <c r="N19" s="303" t="s">
        <v>1217</v>
      </c>
      <c r="O19" s="304" t="s">
        <v>1218</v>
      </c>
      <c r="W19" s="287"/>
      <c r="X19" s="287"/>
      <c r="Y19" s="292"/>
    </row>
    <row r="20" spans="1:26">
      <c r="A20" s="267">
        <v>15</v>
      </c>
      <c r="B20" s="268" t="s">
        <v>940</v>
      </c>
      <c r="C20" s="269" t="s">
        <v>1215</v>
      </c>
      <c r="D20" s="270" t="s">
        <v>405</v>
      </c>
      <c r="E20" s="271" t="s">
        <v>1216</v>
      </c>
      <c r="F20" s="272" t="s">
        <v>1217</v>
      </c>
      <c r="G20" s="273" t="s">
        <v>1218</v>
      </c>
      <c r="I20" s="267">
        <v>16</v>
      </c>
      <c r="J20" s="268" t="s">
        <v>933</v>
      </c>
      <c r="K20" s="300" t="s">
        <v>1215</v>
      </c>
      <c r="L20" s="301" t="s">
        <v>405</v>
      </c>
      <c r="M20" s="302" t="s">
        <v>1216</v>
      </c>
      <c r="N20" s="303" t="s">
        <v>1217</v>
      </c>
      <c r="O20" s="304" t="s">
        <v>1218</v>
      </c>
      <c r="Q20" s="408" t="s">
        <v>899</v>
      </c>
      <c r="R20" s="296">
        <v>13</v>
      </c>
      <c r="S20" s="282"/>
      <c r="T20" s="283"/>
      <c r="U20" s="284"/>
      <c r="V20" s="285"/>
      <c r="W20" s="287">
        <v>40</v>
      </c>
      <c r="X20" s="287">
        <v>10</v>
      </c>
      <c r="Y20" s="292">
        <v>6</v>
      </c>
      <c r="Z20" s="267">
        <f t="shared" si="0"/>
        <v>40</v>
      </c>
    </row>
    <row r="21" spans="1:26">
      <c r="A21" s="267">
        <v>16</v>
      </c>
      <c r="B21" s="274" t="s">
        <v>941</v>
      </c>
      <c r="C21" s="269" t="s">
        <v>1215</v>
      </c>
      <c r="D21" s="270" t="s">
        <v>405</v>
      </c>
      <c r="E21" s="271" t="s">
        <v>1216</v>
      </c>
      <c r="F21" s="272" t="s">
        <v>1217</v>
      </c>
      <c r="G21" s="273" t="s">
        <v>1218</v>
      </c>
      <c r="I21" s="267">
        <v>17</v>
      </c>
      <c r="J21" s="274" t="s">
        <v>934</v>
      </c>
      <c r="K21" s="300" t="s">
        <v>1215</v>
      </c>
      <c r="L21" s="301" t="s">
        <v>405</v>
      </c>
      <c r="M21" s="302" t="s">
        <v>1216</v>
      </c>
      <c r="N21" s="303" t="s">
        <v>1217</v>
      </c>
      <c r="O21" s="304" t="s">
        <v>1218</v>
      </c>
      <c r="Q21" s="408"/>
      <c r="R21" s="296">
        <v>14</v>
      </c>
      <c r="S21" s="282"/>
      <c r="T21" s="283"/>
      <c r="U21" s="284"/>
      <c r="V21" s="285"/>
      <c r="W21" s="287">
        <v>45</v>
      </c>
      <c r="X21" s="287">
        <v>10</v>
      </c>
      <c r="Y21" s="292">
        <v>3</v>
      </c>
      <c r="Z21" s="267">
        <f t="shared" si="0"/>
        <v>22.5</v>
      </c>
    </row>
    <row r="22" spans="1:26">
      <c r="I22" s="267">
        <v>18</v>
      </c>
      <c r="J22" s="276" t="s">
        <v>1158</v>
      </c>
      <c r="K22" s="300" t="s">
        <v>1215</v>
      </c>
      <c r="L22" s="301" t="s">
        <v>405</v>
      </c>
      <c r="M22" s="302" t="s">
        <v>1216</v>
      </c>
      <c r="N22" s="303" t="s">
        <v>1217</v>
      </c>
      <c r="O22" s="304" t="s">
        <v>1218</v>
      </c>
      <c r="Q22" s="408"/>
      <c r="R22" s="296">
        <v>15</v>
      </c>
      <c r="S22" s="282"/>
      <c r="T22" s="283"/>
      <c r="U22" s="284"/>
      <c r="V22" s="285"/>
      <c r="W22" s="287">
        <v>30</v>
      </c>
      <c r="X22" s="287">
        <v>10</v>
      </c>
      <c r="Y22" s="292">
        <v>4</v>
      </c>
      <c r="Z22" s="267">
        <f t="shared" si="0"/>
        <v>20</v>
      </c>
    </row>
    <row r="23" spans="1:26">
      <c r="J23" s="293" t="s">
        <v>939</v>
      </c>
      <c r="K23" s="305"/>
      <c r="L23" s="305"/>
      <c r="M23" s="305"/>
      <c r="N23" s="305"/>
      <c r="O23" s="305"/>
      <c r="S23" s="290"/>
      <c r="T23" s="290"/>
      <c r="U23" s="291"/>
      <c r="V23" s="290"/>
      <c r="W23" s="290"/>
      <c r="X23" s="290"/>
    </row>
    <row r="24" spans="1:26">
      <c r="I24" s="267">
        <v>19</v>
      </c>
      <c r="J24" s="268" t="s">
        <v>935</v>
      </c>
      <c r="K24" s="300" t="s">
        <v>1215</v>
      </c>
      <c r="L24" s="301" t="s">
        <v>405</v>
      </c>
      <c r="M24" s="302" t="s">
        <v>1216</v>
      </c>
      <c r="N24" s="303" t="s">
        <v>1217</v>
      </c>
      <c r="O24" s="304" t="s">
        <v>1218</v>
      </c>
      <c r="S24" s="290"/>
      <c r="T24" s="290"/>
      <c r="U24" s="291"/>
      <c r="V24" s="290"/>
      <c r="W24" s="290"/>
      <c r="X24" s="290"/>
    </row>
    <row r="25" spans="1:26">
      <c r="I25" s="267">
        <v>20</v>
      </c>
      <c r="J25" s="274" t="s">
        <v>936</v>
      </c>
      <c r="K25" s="300" t="s">
        <v>1215</v>
      </c>
      <c r="L25" s="301" t="s">
        <v>405</v>
      </c>
      <c r="M25" s="302" t="s">
        <v>1216</v>
      </c>
      <c r="N25" s="303" t="s">
        <v>1217</v>
      </c>
      <c r="O25" s="304" t="s">
        <v>1218</v>
      </c>
      <c r="S25" s="290"/>
      <c r="T25" s="290"/>
      <c r="U25" s="291"/>
      <c r="V25" s="290"/>
      <c r="W25" s="290"/>
      <c r="X25" s="290"/>
    </row>
    <row r="26" spans="1:26">
      <c r="I26" s="267">
        <v>21</v>
      </c>
      <c r="J26" s="276" t="s">
        <v>1159</v>
      </c>
      <c r="K26" s="300" t="s">
        <v>1215</v>
      </c>
      <c r="L26" s="301" t="s">
        <v>405</v>
      </c>
      <c r="M26" s="302" t="s">
        <v>1216</v>
      </c>
      <c r="N26" s="303" t="s">
        <v>1217</v>
      </c>
      <c r="O26" s="304" t="s">
        <v>1218</v>
      </c>
    </row>
    <row r="27" spans="1:26">
      <c r="I27" s="267">
        <v>22</v>
      </c>
      <c r="J27" s="268" t="s">
        <v>940</v>
      </c>
      <c r="K27" s="300" t="s">
        <v>1215</v>
      </c>
      <c r="L27" s="301" t="s">
        <v>405</v>
      </c>
      <c r="M27" s="302" t="s">
        <v>1216</v>
      </c>
      <c r="N27" s="303" t="s">
        <v>1217</v>
      </c>
      <c r="O27" s="304" t="s">
        <v>1218</v>
      </c>
    </row>
    <row r="28" spans="1:26">
      <c r="I28" s="267">
        <v>23</v>
      </c>
      <c r="J28" s="274" t="s">
        <v>941</v>
      </c>
      <c r="K28" s="300" t="s">
        <v>1215</v>
      </c>
      <c r="L28" s="301" t="s">
        <v>405</v>
      </c>
      <c r="M28" s="302" t="s">
        <v>1216</v>
      </c>
      <c r="N28" s="303" t="s">
        <v>1217</v>
      </c>
      <c r="O28" s="304" t="s">
        <v>1218</v>
      </c>
    </row>
    <row r="29" spans="1:26">
      <c r="I29" s="267">
        <v>24</v>
      </c>
      <c r="J29" s="276" t="s">
        <v>1232</v>
      </c>
      <c r="K29" s="300" t="s">
        <v>1215</v>
      </c>
      <c r="L29" s="301" t="s">
        <v>405</v>
      </c>
      <c r="M29" s="302" t="s">
        <v>1216</v>
      </c>
      <c r="N29" s="303" t="s">
        <v>1217</v>
      </c>
      <c r="O29" s="304" t="s">
        <v>1218</v>
      </c>
    </row>
    <row r="34" spans="11:15">
      <c r="K34" s="305"/>
      <c r="L34" s="305"/>
      <c r="M34" s="305"/>
      <c r="N34" s="305"/>
      <c r="O34" s="305"/>
    </row>
  </sheetData>
  <mergeCells count="9">
    <mergeCell ref="Q20:Q22"/>
    <mergeCell ref="W2:Y2"/>
    <mergeCell ref="B1:G1"/>
    <mergeCell ref="J1:O1"/>
    <mergeCell ref="Q4:Q6"/>
    <mergeCell ref="Q8:Q10"/>
    <mergeCell ref="Q12:Q14"/>
    <mergeCell ref="Q16:Q18"/>
    <mergeCell ref="S1:Y1"/>
  </mergeCells>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77E062-4E2D-4FE9-BA90-8236C28A30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39</vt:i4>
      </vt:variant>
    </vt:vector>
  </HeadingPairs>
  <TitlesOfParts>
    <vt:vector size="53" baseType="lpstr">
      <vt:lpstr>EJE</vt:lpstr>
      <vt:lpstr>PERIODIZACION</vt:lpstr>
      <vt:lpstr>HERNIAS LUMBAR</vt:lpstr>
      <vt:lpstr>FB x 3 </vt:lpstr>
      <vt:lpstr>FB x 3 MARCH</vt:lpstr>
      <vt:lpstr>A-B(FF)</vt:lpstr>
      <vt:lpstr> A-B CORREDOR+FF-HIP</vt:lpstr>
      <vt:lpstr> A-B CORREDOR+FF-HIP (2)</vt:lpstr>
      <vt:lpstr>TS-TI(FF)</vt:lpstr>
      <vt:lpstr>TS-TI(GLUTEOS) </vt:lpstr>
      <vt:lpstr>TS-TI(GLUTEOS) (2)</vt:lpstr>
      <vt:lpstr>PEC-ESP-PP</vt:lpstr>
      <vt:lpstr>Hoja1</vt:lpstr>
      <vt:lpstr>PROTOCOLOS</vt:lpstr>
      <vt:lpstr>A</vt:lpstr>
      <vt:lpstr>' A-B CORREDOR+FF-HIP'!Área_de_impresión</vt:lpstr>
      <vt:lpstr>' A-B CORREDOR+FF-HIP (2)'!Área_de_impresión</vt:lpstr>
      <vt:lpstr>'A-B(FF)'!Área_de_impresión</vt:lpstr>
      <vt:lpstr>EJE!Área_de_impresión</vt:lpstr>
      <vt:lpstr>'FB x 3 '!Área_de_impresión</vt:lpstr>
      <vt:lpstr>'FB x 3 MARCH'!Área_de_impresión</vt:lpstr>
      <vt:lpstr>'HERNIAS LUMBAR'!Área_de_impresión</vt:lpstr>
      <vt:lpstr>'PEC-ESP-PP'!Área_de_impresión</vt:lpstr>
      <vt:lpstr>'TS-TI(FF)'!Área_de_impresión</vt:lpstr>
      <vt:lpstr>'TS-TI(GLUTEOS) '!Área_de_impresión</vt:lpstr>
      <vt:lpstr>'TS-TI(GLUTEOS) (2)'!Área_de_impresión</vt:lpstr>
      <vt:lpstr>B</vt:lpstr>
      <vt:lpstr>CA</vt:lpstr>
      <vt:lpstr>DLP</vt:lpstr>
      <vt:lpstr>E</vt:lpstr>
      <vt:lpstr>EE</vt:lpstr>
      <vt:lpstr>ELP</vt:lpstr>
      <vt:lpstr>ESC</vt:lpstr>
      <vt:lpstr>H</vt:lpstr>
      <vt:lpstr>LMF</vt:lpstr>
      <vt:lpstr>MH</vt:lpstr>
      <vt:lpstr>PIE</vt:lpstr>
      <vt:lpstr>' A-B CORREDOR+FF-HIP'!Print_Area</vt:lpstr>
      <vt:lpstr>' A-B CORREDOR+FF-HIP (2)'!Print_Area</vt:lpstr>
      <vt:lpstr>'A-B(FF)'!Print_Area</vt:lpstr>
      <vt:lpstr>'FB x 3 '!Print_Area</vt:lpstr>
      <vt:lpstr>'FB x 3 MARCH'!Print_Area</vt:lpstr>
      <vt:lpstr>'HERNIAS LUMBAR'!Print_Area</vt:lpstr>
      <vt:lpstr>'PEC-ESP-PP'!Print_Area</vt:lpstr>
      <vt:lpstr>'TS-TI(FF)'!Print_Area</vt:lpstr>
      <vt:lpstr>'TS-TI(GLUTEOS) '!Print_Area</vt:lpstr>
      <vt:lpstr>'TS-TI(GLUTEOS) (2)'!Print_Area</vt:lpstr>
      <vt:lpstr>ROD</vt:lpstr>
      <vt:lpstr>S</vt:lpstr>
      <vt:lpstr>T</vt:lpstr>
      <vt:lpstr>TG</vt:lpstr>
      <vt:lpstr>TI</vt:lpstr>
      <vt:lpstr>TT</vt:lpstr>
    </vt:vector>
  </TitlesOfParts>
  <Company>Luffi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Luffi</dc:creator>
  <cp:lastModifiedBy>Ariel Caltabiano</cp:lastModifiedBy>
  <cp:lastPrinted>2024-05-23T15:28:31Z</cp:lastPrinted>
  <dcterms:created xsi:type="dcterms:W3CDTF">2017-03-06T14:27:26Z</dcterms:created>
  <dcterms:modified xsi:type="dcterms:W3CDTF">2024-05-23T23:33:51Z</dcterms:modified>
</cp:coreProperties>
</file>